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Project2017\CB\ambient sensor\ZH\0529 Start\"/>
    </mc:Choice>
  </mc:AlternateContent>
  <bookViews>
    <workbookView xWindow="0" yWindow="0" windowWidth="23040" windowHeight="11052" xr2:uid="{00000000-000D-0000-FFFF-FFFF00000000}"/>
  </bookViews>
  <sheets>
    <sheet name="0528_XXPcs_TC local amb" sheetId="3" r:id="rId1"/>
    <sheet name="Bench Local ambient" sheetId="4" r:id="rId2"/>
  </sheets>
  <definedNames>
    <definedName name="_xlnm._FilterDatabase" localSheetId="0" hidden="1">'0528_XXPcs_TC local amb'!$A$1:$A$381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4" l="1"/>
  <c r="P15" i="4"/>
  <c r="P18" i="4"/>
  <c r="P21" i="4"/>
  <c r="P24" i="4"/>
  <c r="P27" i="4"/>
  <c r="P9" i="4"/>
  <c r="C318" i="3"/>
  <c r="C315" i="3"/>
  <c r="C312" i="3"/>
  <c r="C309" i="3"/>
  <c r="C306" i="3"/>
  <c r="C303" i="3"/>
  <c r="C300" i="3"/>
  <c r="C289" i="3"/>
  <c r="C286" i="3"/>
  <c r="C283" i="3"/>
  <c r="C280" i="3"/>
  <c r="C277" i="3"/>
  <c r="C274" i="3"/>
  <c r="C271" i="3"/>
  <c r="C260" i="3"/>
  <c r="C257" i="3"/>
  <c r="C254" i="3"/>
  <c r="C251" i="3"/>
  <c r="C248" i="3"/>
  <c r="C245" i="3"/>
  <c r="C242" i="3"/>
  <c r="C231" i="3"/>
  <c r="C228" i="3"/>
  <c r="C225" i="3"/>
  <c r="C222" i="3"/>
  <c r="C219" i="3"/>
  <c r="C216" i="3"/>
  <c r="C213" i="3"/>
  <c r="C202" i="3"/>
  <c r="C199" i="3"/>
  <c r="C196" i="3"/>
  <c r="C193" i="3"/>
  <c r="C190" i="3"/>
  <c r="C187" i="3"/>
  <c r="C184" i="3"/>
  <c r="C173" i="3"/>
  <c r="C170" i="3"/>
  <c r="C167" i="3"/>
  <c r="C164" i="3"/>
  <c r="C161" i="3"/>
  <c r="C158" i="3"/>
  <c r="C155" i="3"/>
  <c r="C2" i="3" s="1"/>
  <c r="C144" i="3"/>
  <c r="C141" i="3"/>
  <c r="C138" i="3"/>
  <c r="C135" i="3"/>
  <c r="C132" i="3"/>
  <c r="C129" i="3"/>
  <c r="C126" i="3"/>
  <c r="C115" i="3"/>
  <c r="C112" i="3"/>
  <c r="C109" i="3"/>
  <c r="C106" i="3"/>
  <c r="C103" i="3"/>
  <c r="C100" i="3"/>
  <c r="C97" i="3"/>
  <c r="C86" i="3"/>
  <c r="C83" i="3"/>
  <c r="C80" i="3"/>
  <c r="C77" i="3"/>
  <c r="C74" i="3"/>
  <c r="C71" i="3"/>
  <c r="C68" i="3"/>
  <c r="C57" i="3"/>
  <c r="C54" i="3"/>
  <c r="C51" i="3"/>
  <c r="C48" i="3"/>
  <c r="C45" i="3"/>
  <c r="C42" i="3"/>
  <c r="C39" i="3"/>
  <c r="C28" i="3"/>
  <c r="C25" i="3"/>
  <c r="C22" i="3"/>
  <c r="C19" i="3"/>
  <c r="C16" i="3"/>
  <c r="C13" i="3"/>
  <c r="C10" i="3"/>
  <c r="C347" i="3"/>
  <c r="C344" i="3"/>
  <c r="C341" i="3"/>
  <c r="C338" i="3"/>
  <c r="C335" i="3"/>
  <c r="C332" i="3"/>
  <c r="C329" i="3"/>
  <c r="C376" i="3"/>
  <c r="C373" i="3"/>
  <c r="C370" i="3"/>
  <c r="C367" i="3"/>
  <c r="C364" i="3"/>
  <c r="C361" i="3"/>
  <c r="C358" i="3"/>
  <c r="AZ378" i="3" l="1"/>
  <c r="AY378" i="3"/>
  <c r="AZ377" i="3"/>
  <c r="AY377" i="3"/>
  <c r="AZ376" i="3"/>
  <c r="AY376" i="3"/>
  <c r="AZ375" i="3"/>
  <c r="AY375" i="3"/>
  <c r="AZ374" i="3"/>
  <c r="AY374" i="3"/>
  <c r="AZ373" i="3"/>
  <c r="AY373" i="3"/>
  <c r="AZ372" i="3"/>
  <c r="AY372" i="3"/>
  <c r="AZ371" i="3"/>
  <c r="AY371" i="3"/>
  <c r="AZ370" i="3"/>
  <c r="AY370" i="3"/>
  <c r="AZ369" i="3"/>
  <c r="AY369" i="3"/>
  <c r="AZ368" i="3"/>
  <c r="AY368" i="3"/>
  <c r="AZ367" i="3"/>
  <c r="AY367" i="3"/>
  <c r="AZ366" i="3"/>
  <c r="AY366" i="3"/>
  <c r="AZ365" i="3"/>
  <c r="AY365" i="3"/>
  <c r="AZ364" i="3"/>
  <c r="AY364" i="3"/>
  <c r="AZ363" i="3"/>
  <c r="AY363" i="3"/>
  <c r="AZ362" i="3"/>
  <c r="AY362" i="3"/>
  <c r="AZ361" i="3"/>
  <c r="AY361" i="3"/>
  <c r="AZ360" i="3"/>
  <c r="AY360" i="3"/>
  <c r="AZ359" i="3"/>
  <c r="AY359" i="3"/>
  <c r="AZ358" i="3"/>
  <c r="AY358" i="3"/>
  <c r="AZ357" i="3"/>
  <c r="AY357" i="3"/>
  <c r="AZ356" i="3"/>
  <c r="AY356" i="3"/>
  <c r="AZ355" i="3"/>
  <c r="AY355" i="3"/>
  <c r="AZ349" i="3"/>
  <c r="AY349" i="3"/>
  <c r="AZ348" i="3"/>
  <c r="AY348" i="3"/>
  <c r="AZ347" i="3"/>
  <c r="AY347" i="3"/>
  <c r="AZ346" i="3"/>
  <c r="AY346" i="3"/>
  <c r="AZ345" i="3"/>
  <c r="AY345" i="3"/>
  <c r="AZ344" i="3"/>
  <c r="AY344" i="3"/>
  <c r="AZ343" i="3"/>
  <c r="AY343" i="3"/>
  <c r="AZ342" i="3"/>
  <c r="AY342" i="3"/>
  <c r="AZ341" i="3"/>
  <c r="AY341" i="3"/>
  <c r="AZ340" i="3"/>
  <c r="AY340" i="3"/>
  <c r="AZ339" i="3"/>
  <c r="AY339" i="3"/>
  <c r="AZ338" i="3"/>
  <c r="AY338" i="3"/>
  <c r="AZ337" i="3"/>
  <c r="AY337" i="3"/>
  <c r="AZ336" i="3"/>
  <c r="AY336" i="3"/>
  <c r="AZ335" i="3"/>
  <c r="AY335" i="3"/>
  <c r="AZ334" i="3"/>
  <c r="AY334" i="3"/>
  <c r="AZ333" i="3"/>
  <c r="AY333" i="3"/>
  <c r="AZ332" i="3"/>
  <c r="AY332" i="3"/>
  <c r="AZ331" i="3"/>
  <c r="AY331" i="3"/>
  <c r="AZ330" i="3"/>
  <c r="AY330" i="3"/>
  <c r="AZ329" i="3"/>
  <c r="AY329" i="3"/>
  <c r="AZ328" i="3"/>
  <c r="AY328" i="3"/>
  <c r="AZ327" i="3"/>
  <c r="AY327" i="3"/>
  <c r="AZ326" i="3"/>
  <c r="AY326" i="3"/>
  <c r="AZ320" i="3"/>
  <c r="AY320" i="3"/>
  <c r="AZ319" i="3"/>
  <c r="AY319" i="3"/>
  <c r="AZ318" i="3"/>
  <c r="AY318" i="3"/>
  <c r="AZ317" i="3"/>
  <c r="AY317" i="3"/>
  <c r="AZ316" i="3"/>
  <c r="AY316" i="3"/>
  <c r="AZ315" i="3"/>
  <c r="AY315" i="3"/>
  <c r="AZ314" i="3"/>
  <c r="AY314" i="3"/>
  <c r="AZ313" i="3"/>
  <c r="AY313" i="3"/>
  <c r="AZ312" i="3"/>
  <c r="AY312" i="3"/>
  <c r="AZ311" i="3"/>
  <c r="AY311" i="3"/>
  <c r="AZ310" i="3"/>
  <c r="AY310" i="3"/>
  <c r="AZ309" i="3"/>
  <c r="AY309" i="3"/>
  <c r="AZ308" i="3"/>
  <c r="AY308" i="3"/>
  <c r="AZ307" i="3"/>
  <c r="AY307" i="3"/>
  <c r="AZ306" i="3"/>
  <c r="AY306" i="3"/>
  <c r="AZ305" i="3"/>
  <c r="AY305" i="3"/>
  <c r="AZ304" i="3"/>
  <c r="AY304" i="3"/>
  <c r="AZ303" i="3"/>
  <c r="AY303" i="3"/>
  <c r="AZ302" i="3"/>
  <c r="AY302" i="3"/>
  <c r="AZ301" i="3"/>
  <c r="AY301" i="3"/>
  <c r="AZ300" i="3"/>
  <c r="AY300" i="3"/>
  <c r="AZ299" i="3"/>
  <c r="AY299" i="3"/>
  <c r="AZ298" i="3"/>
  <c r="AY298" i="3"/>
  <c r="AZ297" i="3"/>
  <c r="AY297" i="3"/>
  <c r="AZ291" i="3"/>
  <c r="AY291" i="3"/>
  <c r="AZ290" i="3"/>
  <c r="AY290" i="3"/>
  <c r="AZ289" i="3"/>
  <c r="AY289" i="3"/>
  <c r="AZ288" i="3"/>
  <c r="AY288" i="3"/>
  <c r="AZ287" i="3"/>
  <c r="AY287" i="3"/>
  <c r="AZ286" i="3"/>
  <c r="AY286" i="3"/>
  <c r="AZ285" i="3"/>
  <c r="AY285" i="3"/>
  <c r="AZ284" i="3"/>
  <c r="AY284" i="3"/>
  <c r="AZ283" i="3"/>
  <c r="AY283" i="3"/>
  <c r="AZ282" i="3"/>
  <c r="AY282" i="3"/>
  <c r="AZ281" i="3"/>
  <c r="AY281" i="3"/>
  <c r="AZ280" i="3"/>
  <c r="AY280" i="3"/>
  <c r="AZ279" i="3"/>
  <c r="AY279" i="3"/>
  <c r="AZ278" i="3"/>
  <c r="AY278" i="3"/>
  <c r="AZ277" i="3"/>
  <c r="AY277" i="3"/>
  <c r="AZ276" i="3"/>
  <c r="AY276" i="3"/>
  <c r="AZ275" i="3"/>
  <c r="AY275" i="3"/>
  <c r="AZ274" i="3"/>
  <c r="AY274" i="3"/>
  <c r="AZ273" i="3"/>
  <c r="AY273" i="3"/>
  <c r="AZ272" i="3"/>
  <c r="AY272" i="3"/>
  <c r="AZ271" i="3"/>
  <c r="AY271" i="3"/>
  <c r="AZ270" i="3"/>
  <c r="AY270" i="3"/>
  <c r="AZ269" i="3"/>
  <c r="AY269" i="3"/>
  <c r="AZ268" i="3"/>
  <c r="AY268" i="3"/>
  <c r="AZ262" i="3"/>
  <c r="AY262" i="3"/>
  <c r="AZ261" i="3"/>
  <c r="AY261" i="3"/>
  <c r="AZ260" i="3"/>
  <c r="AY260" i="3"/>
  <c r="AZ259" i="3"/>
  <c r="AY259" i="3"/>
  <c r="AZ258" i="3"/>
  <c r="AY258" i="3"/>
  <c r="AZ257" i="3"/>
  <c r="AY257" i="3"/>
  <c r="AZ256" i="3"/>
  <c r="AY256" i="3"/>
  <c r="AZ255" i="3"/>
  <c r="AY255" i="3"/>
  <c r="AZ254" i="3"/>
  <c r="AY254" i="3"/>
  <c r="AZ253" i="3"/>
  <c r="AY253" i="3"/>
  <c r="AZ252" i="3"/>
  <c r="AY252" i="3"/>
  <c r="AZ251" i="3"/>
  <c r="AY251" i="3"/>
  <c r="AZ250" i="3"/>
  <c r="AY250" i="3"/>
  <c r="AZ249" i="3"/>
  <c r="AY249" i="3"/>
  <c r="AZ248" i="3"/>
  <c r="AY248" i="3"/>
  <c r="AZ247" i="3"/>
  <c r="AY247" i="3"/>
  <c r="AZ246" i="3"/>
  <c r="AY246" i="3"/>
  <c r="AZ245" i="3"/>
  <c r="AY245" i="3"/>
  <c r="AZ244" i="3"/>
  <c r="AY244" i="3"/>
  <c r="AZ243" i="3"/>
  <c r="AY243" i="3"/>
  <c r="AZ242" i="3"/>
  <c r="AY242" i="3"/>
  <c r="AZ241" i="3"/>
  <c r="AY241" i="3"/>
  <c r="AZ240" i="3"/>
  <c r="AY240" i="3"/>
  <c r="AZ239" i="3"/>
  <c r="AY239" i="3"/>
  <c r="AZ233" i="3"/>
  <c r="AY233" i="3"/>
  <c r="AZ232" i="3"/>
  <c r="AY232" i="3"/>
  <c r="AZ231" i="3"/>
  <c r="AY231" i="3"/>
  <c r="AZ230" i="3"/>
  <c r="AY230" i="3"/>
  <c r="AZ229" i="3"/>
  <c r="AY229" i="3"/>
  <c r="AZ228" i="3"/>
  <c r="AY228" i="3"/>
  <c r="AZ227" i="3"/>
  <c r="AY227" i="3"/>
  <c r="AZ226" i="3"/>
  <c r="AY226" i="3"/>
  <c r="AZ225" i="3"/>
  <c r="AY225" i="3"/>
  <c r="AZ224" i="3"/>
  <c r="AY224" i="3"/>
  <c r="AZ223" i="3"/>
  <c r="AY223" i="3"/>
  <c r="AZ222" i="3"/>
  <c r="AY222" i="3"/>
  <c r="AZ221" i="3"/>
  <c r="AY221" i="3"/>
  <c r="AZ220" i="3"/>
  <c r="AY220" i="3"/>
  <c r="AZ219" i="3"/>
  <c r="AY219" i="3"/>
  <c r="AZ218" i="3"/>
  <c r="AY218" i="3"/>
  <c r="AZ217" i="3"/>
  <c r="AY217" i="3"/>
  <c r="AZ216" i="3"/>
  <c r="AY216" i="3"/>
  <c r="AZ215" i="3"/>
  <c r="AY215" i="3"/>
  <c r="AZ214" i="3"/>
  <c r="AY214" i="3"/>
  <c r="AZ213" i="3"/>
  <c r="AY213" i="3"/>
  <c r="AZ212" i="3"/>
  <c r="AY212" i="3"/>
  <c r="AZ211" i="3"/>
  <c r="AY211" i="3"/>
  <c r="AZ210" i="3"/>
  <c r="AY210" i="3"/>
  <c r="AZ204" i="3"/>
  <c r="AY204" i="3"/>
  <c r="AZ203" i="3"/>
  <c r="AY203" i="3"/>
  <c r="AZ202" i="3"/>
  <c r="AY202" i="3"/>
  <c r="AZ201" i="3"/>
  <c r="AY201" i="3"/>
  <c r="AZ200" i="3"/>
  <c r="AY200" i="3"/>
  <c r="AZ199" i="3"/>
  <c r="AY199" i="3"/>
  <c r="AZ198" i="3"/>
  <c r="AY198" i="3"/>
  <c r="AZ197" i="3"/>
  <c r="AY197" i="3"/>
  <c r="AZ196" i="3"/>
  <c r="AY196" i="3"/>
  <c r="AZ195" i="3"/>
  <c r="AY195" i="3"/>
  <c r="AZ194" i="3"/>
  <c r="AY194" i="3"/>
  <c r="AZ193" i="3"/>
  <c r="AY193" i="3"/>
  <c r="AZ192" i="3"/>
  <c r="AY192" i="3"/>
  <c r="AZ191" i="3"/>
  <c r="AY191" i="3"/>
  <c r="AZ190" i="3"/>
  <c r="AY190" i="3"/>
  <c r="AZ189" i="3"/>
  <c r="AY189" i="3"/>
  <c r="AZ188" i="3"/>
  <c r="AY188" i="3"/>
  <c r="AZ187" i="3"/>
  <c r="AY187" i="3"/>
  <c r="AZ186" i="3"/>
  <c r="AY186" i="3"/>
  <c r="AZ185" i="3"/>
  <c r="AY185" i="3"/>
  <c r="AZ184" i="3"/>
  <c r="AY184" i="3"/>
  <c r="AZ183" i="3"/>
  <c r="AY183" i="3"/>
  <c r="AZ182" i="3"/>
  <c r="AY182" i="3"/>
  <c r="AZ181" i="3"/>
  <c r="AY181" i="3"/>
  <c r="AZ175" i="3"/>
  <c r="AY175" i="3"/>
  <c r="AZ174" i="3"/>
  <c r="AY174" i="3"/>
  <c r="AZ173" i="3"/>
  <c r="AY173" i="3"/>
  <c r="AZ172" i="3"/>
  <c r="AY172" i="3"/>
  <c r="AZ171" i="3"/>
  <c r="AY171" i="3"/>
  <c r="AZ170" i="3"/>
  <c r="AY170" i="3"/>
  <c r="AZ169" i="3"/>
  <c r="AY169" i="3"/>
  <c r="AZ168" i="3"/>
  <c r="AY168" i="3"/>
  <c r="AZ167" i="3"/>
  <c r="AY167" i="3"/>
  <c r="AZ166" i="3"/>
  <c r="AY166" i="3"/>
  <c r="AZ165" i="3"/>
  <c r="AY165" i="3"/>
  <c r="AZ164" i="3"/>
  <c r="AY164" i="3"/>
  <c r="AZ163" i="3"/>
  <c r="AY163" i="3"/>
  <c r="AZ162" i="3"/>
  <c r="AY162" i="3"/>
  <c r="AZ161" i="3"/>
  <c r="AY161" i="3"/>
  <c r="AZ160" i="3"/>
  <c r="AY160" i="3"/>
  <c r="AZ159" i="3"/>
  <c r="AY159" i="3"/>
  <c r="AZ158" i="3"/>
  <c r="AY158" i="3"/>
  <c r="AZ157" i="3"/>
  <c r="AY157" i="3"/>
  <c r="AZ156" i="3"/>
  <c r="AY156" i="3"/>
  <c r="AZ155" i="3"/>
  <c r="AY155" i="3"/>
  <c r="AZ154" i="3"/>
  <c r="AY154" i="3"/>
  <c r="AZ153" i="3"/>
  <c r="AY153" i="3"/>
  <c r="AZ152" i="3"/>
  <c r="AY152" i="3"/>
  <c r="AZ146" i="3"/>
  <c r="AY146" i="3"/>
  <c r="AZ145" i="3"/>
  <c r="AY145" i="3"/>
  <c r="AZ144" i="3"/>
  <c r="AY144" i="3"/>
  <c r="AZ143" i="3"/>
  <c r="AY143" i="3"/>
  <c r="AZ142" i="3"/>
  <c r="AY142" i="3"/>
  <c r="AZ141" i="3"/>
  <c r="AY141" i="3"/>
  <c r="AZ140" i="3"/>
  <c r="AY140" i="3"/>
  <c r="AZ139" i="3"/>
  <c r="AY139" i="3"/>
  <c r="AZ138" i="3"/>
  <c r="AY138" i="3"/>
  <c r="AZ137" i="3"/>
  <c r="AY137" i="3"/>
  <c r="AZ136" i="3"/>
  <c r="AY136" i="3"/>
  <c r="AZ135" i="3"/>
  <c r="AY135" i="3"/>
  <c r="AZ134" i="3"/>
  <c r="AY134" i="3"/>
  <c r="AZ133" i="3"/>
  <c r="AY133" i="3"/>
  <c r="AZ132" i="3"/>
  <c r="AY132" i="3"/>
  <c r="AZ131" i="3"/>
  <c r="AY131" i="3"/>
  <c r="AZ130" i="3"/>
  <c r="AY130" i="3"/>
  <c r="AZ129" i="3"/>
  <c r="AY129" i="3"/>
  <c r="AZ128" i="3"/>
  <c r="AY128" i="3"/>
  <c r="AZ127" i="3"/>
  <c r="AY127" i="3"/>
  <c r="AZ126" i="3"/>
  <c r="AY126" i="3"/>
  <c r="AZ125" i="3"/>
  <c r="AY125" i="3"/>
  <c r="AZ124" i="3"/>
  <c r="AY124" i="3"/>
  <c r="AZ123" i="3"/>
  <c r="AY123" i="3"/>
  <c r="AZ117" i="3"/>
  <c r="AY117" i="3"/>
  <c r="AZ116" i="3"/>
  <c r="AY116" i="3"/>
  <c r="AZ115" i="3"/>
  <c r="AY115" i="3"/>
  <c r="AZ114" i="3"/>
  <c r="AY114" i="3"/>
  <c r="AZ113" i="3"/>
  <c r="AY113" i="3"/>
  <c r="AZ112" i="3"/>
  <c r="AY112" i="3"/>
  <c r="AZ111" i="3"/>
  <c r="AY111" i="3"/>
  <c r="AZ110" i="3"/>
  <c r="AY110" i="3"/>
  <c r="AZ109" i="3"/>
  <c r="AY109" i="3"/>
  <c r="AZ108" i="3"/>
  <c r="AY108" i="3"/>
  <c r="AZ107" i="3"/>
  <c r="AY107" i="3"/>
  <c r="AZ106" i="3"/>
  <c r="AY106" i="3"/>
  <c r="AZ105" i="3"/>
  <c r="AY105" i="3"/>
  <c r="AZ104" i="3"/>
  <c r="AY104" i="3"/>
  <c r="AZ103" i="3"/>
  <c r="AY103" i="3"/>
  <c r="AZ102" i="3"/>
  <c r="AY102" i="3"/>
  <c r="AZ101" i="3"/>
  <c r="AY101" i="3"/>
  <c r="AZ100" i="3"/>
  <c r="AY100" i="3"/>
  <c r="AZ99" i="3"/>
  <c r="AY99" i="3"/>
  <c r="AZ98" i="3"/>
  <c r="AY98" i="3"/>
  <c r="AZ97" i="3"/>
  <c r="AY97" i="3"/>
  <c r="AZ96" i="3"/>
  <c r="AY96" i="3"/>
  <c r="AZ95" i="3"/>
  <c r="AY95" i="3"/>
  <c r="AZ94" i="3"/>
  <c r="AY94" i="3"/>
  <c r="AZ88" i="3"/>
  <c r="AY88" i="3"/>
  <c r="AZ87" i="3"/>
  <c r="AY87" i="3"/>
  <c r="AZ86" i="3"/>
  <c r="AY86" i="3"/>
  <c r="AZ85" i="3"/>
  <c r="AY85" i="3"/>
  <c r="AZ84" i="3"/>
  <c r="AY84" i="3"/>
  <c r="AZ83" i="3"/>
  <c r="AY83" i="3"/>
  <c r="AZ82" i="3"/>
  <c r="AY82" i="3"/>
  <c r="AZ81" i="3"/>
  <c r="AY81" i="3"/>
  <c r="AZ80" i="3"/>
  <c r="AY80" i="3"/>
  <c r="AZ79" i="3"/>
  <c r="AY79" i="3"/>
  <c r="AZ78" i="3"/>
  <c r="AY78" i="3"/>
  <c r="AZ77" i="3"/>
  <c r="AY77" i="3"/>
  <c r="AZ76" i="3"/>
  <c r="AY76" i="3"/>
  <c r="AZ75" i="3"/>
  <c r="AY75" i="3"/>
  <c r="AZ74" i="3"/>
  <c r="AY74" i="3"/>
  <c r="AZ73" i="3"/>
  <c r="AY73" i="3"/>
  <c r="AZ72" i="3"/>
  <c r="AY72" i="3"/>
  <c r="AZ71" i="3"/>
  <c r="AY71" i="3"/>
  <c r="AZ70" i="3"/>
  <c r="AY70" i="3"/>
  <c r="AZ69" i="3"/>
  <c r="AY69" i="3"/>
  <c r="AZ68" i="3"/>
  <c r="AY68" i="3"/>
  <c r="AZ67" i="3"/>
  <c r="AY67" i="3"/>
  <c r="AZ66" i="3"/>
  <c r="AY66" i="3"/>
  <c r="AZ65" i="3"/>
  <c r="AY65" i="3"/>
  <c r="AZ59" i="3"/>
  <c r="AY59" i="3"/>
  <c r="AZ58" i="3"/>
  <c r="AY58" i="3"/>
  <c r="AZ57" i="3"/>
  <c r="AY57" i="3"/>
  <c r="AZ56" i="3"/>
  <c r="AY56" i="3"/>
  <c r="AZ55" i="3"/>
  <c r="AY55" i="3"/>
  <c r="AZ54" i="3"/>
  <c r="AY54" i="3"/>
  <c r="AZ53" i="3"/>
  <c r="AY53" i="3"/>
  <c r="AZ52" i="3"/>
  <c r="AY52" i="3"/>
  <c r="AZ51" i="3"/>
  <c r="AY51" i="3"/>
  <c r="AZ50" i="3"/>
  <c r="AY50" i="3"/>
  <c r="AZ49" i="3"/>
  <c r="AY49" i="3"/>
  <c r="AZ48" i="3"/>
  <c r="AY48" i="3"/>
  <c r="AZ47" i="3"/>
  <c r="AY47" i="3"/>
  <c r="AZ46" i="3"/>
  <c r="AY46" i="3"/>
  <c r="AZ45" i="3"/>
  <c r="AY45" i="3"/>
  <c r="AZ44" i="3"/>
  <c r="AY44" i="3"/>
  <c r="AZ43" i="3"/>
  <c r="AY43" i="3"/>
  <c r="AZ42" i="3"/>
  <c r="AY42" i="3"/>
  <c r="AZ41" i="3"/>
  <c r="AY41" i="3"/>
  <c r="AZ40" i="3"/>
  <c r="AY40" i="3"/>
  <c r="AZ39" i="3"/>
  <c r="AY39" i="3"/>
  <c r="AZ38" i="3"/>
  <c r="AY38" i="3"/>
  <c r="AZ37" i="3"/>
  <c r="AY37" i="3"/>
  <c r="AZ36" i="3"/>
  <c r="AY36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W378" i="3" l="1"/>
  <c r="AW377" i="3"/>
  <c r="AW376" i="3"/>
  <c r="AW375" i="3"/>
  <c r="AW374" i="3"/>
  <c r="AW373" i="3"/>
  <c r="AW372" i="3"/>
  <c r="AW371" i="3"/>
  <c r="AW370" i="3"/>
  <c r="AW369" i="3"/>
  <c r="AW368" i="3"/>
  <c r="AW367" i="3"/>
  <c r="AW366" i="3"/>
  <c r="AW365" i="3"/>
  <c r="AW364" i="3"/>
  <c r="AW363" i="3"/>
  <c r="AW362" i="3"/>
  <c r="AW361" i="3"/>
  <c r="AW360" i="3"/>
  <c r="AW359" i="3"/>
  <c r="AW358" i="3"/>
  <c r="BB360" i="3"/>
  <c r="BB363" i="3" s="1"/>
  <c r="BB366" i="3" s="1"/>
  <c r="BB369" i="3" s="1"/>
  <c r="BB372" i="3" s="1"/>
  <c r="BB375" i="3" s="1"/>
  <c r="BB378" i="3" s="1"/>
  <c r="BA360" i="3"/>
  <c r="AW357" i="3"/>
  <c r="AX360" i="3" s="1"/>
  <c r="AX363" i="3" s="1"/>
  <c r="AX366" i="3" s="1"/>
  <c r="AX369" i="3" s="1"/>
  <c r="AX372" i="3" s="1"/>
  <c r="AX375" i="3" s="1"/>
  <c r="AX378" i="3" s="1"/>
  <c r="BB359" i="3"/>
  <c r="BB362" i="3" s="1"/>
  <c r="BB365" i="3" s="1"/>
  <c r="BB368" i="3" s="1"/>
  <c r="BB371" i="3" s="1"/>
  <c r="BB374" i="3" s="1"/>
  <c r="BB377" i="3" s="1"/>
  <c r="AW356" i="3"/>
  <c r="AX359" i="3" s="1"/>
  <c r="AX362" i="3" s="1"/>
  <c r="AX365" i="3" s="1"/>
  <c r="AX368" i="3" s="1"/>
  <c r="AX371" i="3" s="1"/>
  <c r="AX374" i="3" s="1"/>
  <c r="AX377" i="3" s="1"/>
  <c r="BB358" i="3"/>
  <c r="BB361" i="3" s="1"/>
  <c r="BB364" i="3" s="1"/>
  <c r="BB367" i="3" s="1"/>
  <c r="BB370" i="3" s="1"/>
  <c r="BB373" i="3" s="1"/>
  <c r="BB376" i="3" s="1"/>
  <c r="AW355" i="3"/>
  <c r="AX358" i="3" s="1"/>
  <c r="AX361" i="3" s="1"/>
  <c r="AX364" i="3" s="1"/>
  <c r="AX367" i="3" s="1"/>
  <c r="AX370" i="3" s="1"/>
  <c r="AX373" i="3" s="1"/>
  <c r="AX376" i="3" s="1"/>
  <c r="AW349" i="3"/>
  <c r="AW348" i="3"/>
  <c r="AW347" i="3"/>
  <c r="AW346" i="3"/>
  <c r="AW345" i="3"/>
  <c r="AW344" i="3"/>
  <c r="AW343" i="3"/>
  <c r="AW342" i="3"/>
  <c r="AW341" i="3"/>
  <c r="AW340" i="3"/>
  <c r="AW339" i="3"/>
  <c r="AW338" i="3"/>
  <c r="AW337" i="3"/>
  <c r="BA336" i="3"/>
  <c r="AW336" i="3"/>
  <c r="AW335" i="3"/>
  <c r="AW334" i="3"/>
  <c r="AW333" i="3"/>
  <c r="AW332" i="3"/>
  <c r="AW331" i="3"/>
  <c r="AW330" i="3"/>
  <c r="AW329" i="3"/>
  <c r="BB331" i="3"/>
  <c r="BB334" i="3" s="1"/>
  <c r="BB337" i="3" s="1"/>
  <c r="BB340" i="3" s="1"/>
  <c r="BB343" i="3" s="1"/>
  <c r="BB346" i="3" s="1"/>
  <c r="BB349" i="3" s="1"/>
  <c r="AW328" i="3"/>
  <c r="AX331" i="3" s="1"/>
  <c r="AX334" i="3" s="1"/>
  <c r="AX337" i="3" s="1"/>
  <c r="AX340" i="3" s="1"/>
  <c r="AX343" i="3" s="1"/>
  <c r="AX346" i="3" s="1"/>
  <c r="AX349" i="3" s="1"/>
  <c r="BB330" i="3"/>
  <c r="BB333" i="3" s="1"/>
  <c r="BB336" i="3" s="1"/>
  <c r="BB339" i="3" s="1"/>
  <c r="BB342" i="3" s="1"/>
  <c r="BB345" i="3" s="1"/>
  <c r="BB348" i="3" s="1"/>
  <c r="AW327" i="3"/>
  <c r="AX330" i="3" s="1"/>
  <c r="AX333" i="3" s="1"/>
  <c r="AX336" i="3" s="1"/>
  <c r="AX339" i="3" s="1"/>
  <c r="AX342" i="3" s="1"/>
  <c r="AX345" i="3" s="1"/>
  <c r="AX348" i="3" s="1"/>
  <c r="BB329" i="3"/>
  <c r="BB332" i="3" s="1"/>
  <c r="BB335" i="3" s="1"/>
  <c r="BB338" i="3" s="1"/>
  <c r="BB341" i="3" s="1"/>
  <c r="BB344" i="3" s="1"/>
  <c r="BB347" i="3" s="1"/>
  <c r="AW326" i="3"/>
  <c r="AX329" i="3" s="1"/>
  <c r="AX332" i="3" s="1"/>
  <c r="AX335" i="3" s="1"/>
  <c r="AX338" i="3" s="1"/>
  <c r="AX341" i="3" s="1"/>
  <c r="AX344" i="3" s="1"/>
  <c r="AX347" i="3" s="1"/>
  <c r="AW320" i="3"/>
  <c r="AW319" i="3"/>
  <c r="AW318" i="3"/>
  <c r="AW317" i="3"/>
  <c r="AW316" i="3"/>
  <c r="AW315" i="3"/>
  <c r="AW314" i="3"/>
  <c r="AW313" i="3"/>
  <c r="AW312" i="3"/>
  <c r="AW311" i="3"/>
  <c r="AW310" i="3"/>
  <c r="AW309" i="3"/>
  <c r="AW308" i="3"/>
  <c r="AW307" i="3"/>
  <c r="AW306" i="3"/>
  <c r="AW305" i="3"/>
  <c r="AW304" i="3"/>
  <c r="AW303" i="3"/>
  <c r="AW302" i="3"/>
  <c r="AW301" i="3"/>
  <c r="AW300" i="3"/>
  <c r="BB302" i="3"/>
  <c r="BB305" i="3" s="1"/>
  <c r="BB308" i="3" s="1"/>
  <c r="BB311" i="3" s="1"/>
  <c r="BB314" i="3" s="1"/>
  <c r="BB317" i="3" s="1"/>
  <c r="BB320" i="3" s="1"/>
  <c r="AW299" i="3"/>
  <c r="AX302" i="3" s="1"/>
  <c r="AX305" i="3" s="1"/>
  <c r="AX308" i="3" s="1"/>
  <c r="AX311" i="3" s="1"/>
  <c r="AX314" i="3" s="1"/>
  <c r="AX317" i="3" s="1"/>
  <c r="AX320" i="3" s="1"/>
  <c r="BB301" i="3"/>
  <c r="BB304" i="3" s="1"/>
  <c r="BB307" i="3" s="1"/>
  <c r="BB310" i="3" s="1"/>
  <c r="BB313" i="3" s="1"/>
  <c r="BB316" i="3" s="1"/>
  <c r="BB319" i="3" s="1"/>
  <c r="AW298" i="3"/>
  <c r="AX301" i="3" s="1"/>
  <c r="AX304" i="3" s="1"/>
  <c r="AX307" i="3" s="1"/>
  <c r="AX310" i="3" s="1"/>
  <c r="AX313" i="3" s="1"/>
  <c r="AX316" i="3" s="1"/>
  <c r="AX319" i="3" s="1"/>
  <c r="BB300" i="3"/>
  <c r="BB303" i="3" s="1"/>
  <c r="BB306" i="3" s="1"/>
  <c r="BB309" i="3" s="1"/>
  <c r="BB312" i="3" s="1"/>
  <c r="BB315" i="3" s="1"/>
  <c r="BB318" i="3" s="1"/>
  <c r="AW297" i="3"/>
  <c r="AX300" i="3" s="1"/>
  <c r="AX303" i="3" s="1"/>
  <c r="AX306" i="3" s="1"/>
  <c r="AX309" i="3" s="1"/>
  <c r="AX312" i="3" s="1"/>
  <c r="AX315" i="3" s="1"/>
  <c r="AX318" i="3" s="1"/>
  <c r="AW291" i="3"/>
  <c r="BA290" i="3"/>
  <c r="AW290" i="3"/>
  <c r="AW289" i="3"/>
  <c r="AW288" i="3"/>
  <c r="AW287" i="3"/>
  <c r="AW286" i="3"/>
  <c r="AW285" i="3"/>
  <c r="AW284" i="3"/>
  <c r="AW283" i="3"/>
  <c r="AW282" i="3"/>
  <c r="AW281" i="3"/>
  <c r="AW280" i="3"/>
  <c r="AW279" i="3"/>
  <c r="AW278" i="3"/>
  <c r="AW277" i="3"/>
  <c r="AW276" i="3"/>
  <c r="AW275" i="3"/>
  <c r="AW274" i="3"/>
  <c r="AW273" i="3"/>
  <c r="AW272" i="3"/>
  <c r="AW271" i="3"/>
  <c r="BB273" i="3"/>
  <c r="BB276" i="3" s="1"/>
  <c r="BB279" i="3" s="1"/>
  <c r="BB282" i="3" s="1"/>
  <c r="BB285" i="3" s="1"/>
  <c r="BB288" i="3" s="1"/>
  <c r="BB291" i="3" s="1"/>
  <c r="AW270" i="3"/>
  <c r="AX273" i="3" s="1"/>
  <c r="AX276" i="3" s="1"/>
  <c r="AX279" i="3" s="1"/>
  <c r="AX282" i="3" s="1"/>
  <c r="AX285" i="3" s="1"/>
  <c r="AX288" i="3" s="1"/>
  <c r="AX291" i="3" s="1"/>
  <c r="BB272" i="3"/>
  <c r="BB275" i="3" s="1"/>
  <c r="BB278" i="3" s="1"/>
  <c r="BB281" i="3" s="1"/>
  <c r="BB284" i="3" s="1"/>
  <c r="BB287" i="3" s="1"/>
  <c r="BB290" i="3" s="1"/>
  <c r="AW269" i="3"/>
  <c r="AX272" i="3" s="1"/>
  <c r="AX275" i="3" s="1"/>
  <c r="AX278" i="3" s="1"/>
  <c r="AX281" i="3" s="1"/>
  <c r="AX284" i="3" s="1"/>
  <c r="AX287" i="3" s="1"/>
  <c r="AX290" i="3" s="1"/>
  <c r="BB271" i="3"/>
  <c r="BB274" i="3" s="1"/>
  <c r="BB277" i="3" s="1"/>
  <c r="BB280" i="3" s="1"/>
  <c r="BB283" i="3" s="1"/>
  <c r="BB286" i="3" s="1"/>
  <c r="BB289" i="3" s="1"/>
  <c r="AW268" i="3"/>
  <c r="AX271" i="3" s="1"/>
  <c r="AX274" i="3" s="1"/>
  <c r="AX277" i="3" s="1"/>
  <c r="AX280" i="3" s="1"/>
  <c r="AX283" i="3" s="1"/>
  <c r="AX286" i="3" s="1"/>
  <c r="AX289" i="3" s="1"/>
  <c r="AW262" i="3"/>
  <c r="AW261" i="3"/>
  <c r="AW260" i="3"/>
  <c r="AW259" i="3"/>
  <c r="AW258" i="3"/>
  <c r="AW257" i="3"/>
  <c r="AW256" i="3"/>
  <c r="AW255" i="3"/>
  <c r="AW254" i="3"/>
  <c r="AW253" i="3"/>
  <c r="AW252" i="3"/>
  <c r="AW251" i="3"/>
  <c r="AW250" i="3"/>
  <c r="AW249" i="3"/>
  <c r="AW248" i="3"/>
  <c r="AW247" i="3"/>
  <c r="AW246" i="3"/>
  <c r="AW245" i="3"/>
  <c r="AW244" i="3"/>
  <c r="AW243" i="3"/>
  <c r="AW242" i="3"/>
  <c r="BB244" i="3"/>
  <c r="BB247" i="3" s="1"/>
  <c r="BB250" i="3" s="1"/>
  <c r="BB253" i="3" s="1"/>
  <c r="BB256" i="3" s="1"/>
  <c r="BB259" i="3" s="1"/>
  <c r="BB262" i="3" s="1"/>
  <c r="AW241" i="3"/>
  <c r="AX244" i="3" s="1"/>
  <c r="AX247" i="3" s="1"/>
  <c r="AX250" i="3" s="1"/>
  <c r="AX253" i="3" s="1"/>
  <c r="AX256" i="3" s="1"/>
  <c r="AX259" i="3" s="1"/>
  <c r="AX262" i="3" s="1"/>
  <c r="BB243" i="3"/>
  <c r="BB246" i="3" s="1"/>
  <c r="BB249" i="3" s="1"/>
  <c r="BB252" i="3" s="1"/>
  <c r="BB255" i="3" s="1"/>
  <c r="BB258" i="3" s="1"/>
  <c r="BB261" i="3" s="1"/>
  <c r="AW240" i="3"/>
  <c r="AX243" i="3" s="1"/>
  <c r="AX246" i="3" s="1"/>
  <c r="AX249" i="3" s="1"/>
  <c r="AX252" i="3" s="1"/>
  <c r="AX255" i="3" s="1"/>
  <c r="AX258" i="3" s="1"/>
  <c r="AX261" i="3" s="1"/>
  <c r="BB242" i="3"/>
  <c r="BB245" i="3" s="1"/>
  <c r="BB248" i="3" s="1"/>
  <c r="BB251" i="3" s="1"/>
  <c r="BB254" i="3" s="1"/>
  <c r="BB257" i="3" s="1"/>
  <c r="BB260" i="3" s="1"/>
  <c r="AW239" i="3"/>
  <c r="AX242" i="3" s="1"/>
  <c r="AX245" i="3" s="1"/>
  <c r="AX248" i="3" s="1"/>
  <c r="AX251" i="3" s="1"/>
  <c r="AX254" i="3" s="1"/>
  <c r="AX257" i="3" s="1"/>
  <c r="AX260" i="3" s="1"/>
  <c r="AW233" i="3"/>
  <c r="AW232" i="3"/>
  <c r="AW231" i="3"/>
  <c r="AW230" i="3"/>
  <c r="AW229" i="3"/>
  <c r="AW228" i="3"/>
  <c r="AW227" i="3"/>
  <c r="AW226" i="3"/>
  <c r="AW225" i="3"/>
  <c r="AW224" i="3"/>
  <c r="AW223" i="3"/>
  <c r="AW222" i="3"/>
  <c r="AW221" i="3"/>
  <c r="AW220" i="3"/>
  <c r="AW219" i="3"/>
  <c r="AW218" i="3"/>
  <c r="AW217" i="3"/>
  <c r="AW216" i="3"/>
  <c r="AW215" i="3"/>
  <c r="AW214" i="3"/>
  <c r="AW213" i="3"/>
  <c r="BB215" i="3"/>
  <c r="BB218" i="3" s="1"/>
  <c r="BB221" i="3" s="1"/>
  <c r="BB224" i="3" s="1"/>
  <c r="BB227" i="3" s="1"/>
  <c r="BB230" i="3" s="1"/>
  <c r="BB233" i="3" s="1"/>
  <c r="AW212" i="3"/>
  <c r="AX215" i="3" s="1"/>
  <c r="AX218" i="3" s="1"/>
  <c r="AX221" i="3" s="1"/>
  <c r="AX224" i="3" s="1"/>
  <c r="AX227" i="3" s="1"/>
  <c r="AX230" i="3" s="1"/>
  <c r="AX233" i="3" s="1"/>
  <c r="BB214" i="3"/>
  <c r="BB217" i="3" s="1"/>
  <c r="BB220" i="3" s="1"/>
  <c r="BB223" i="3" s="1"/>
  <c r="BB226" i="3" s="1"/>
  <c r="BB229" i="3" s="1"/>
  <c r="BB232" i="3" s="1"/>
  <c r="AW211" i="3"/>
  <c r="AX214" i="3" s="1"/>
  <c r="AX217" i="3" s="1"/>
  <c r="AX220" i="3" s="1"/>
  <c r="AX223" i="3" s="1"/>
  <c r="AX226" i="3" s="1"/>
  <c r="AX229" i="3" s="1"/>
  <c r="AX232" i="3" s="1"/>
  <c r="BB213" i="3"/>
  <c r="BB216" i="3" s="1"/>
  <c r="BB219" i="3" s="1"/>
  <c r="BB222" i="3" s="1"/>
  <c r="BB225" i="3" s="1"/>
  <c r="BB228" i="3" s="1"/>
  <c r="BB231" i="3" s="1"/>
  <c r="AW210" i="3"/>
  <c r="AX213" i="3" s="1"/>
  <c r="AX216" i="3" s="1"/>
  <c r="AX219" i="3" s="1"/>
  <c r="AX222" i="3" s="1"/>
  <c r="AX225" i="3" s="1"/>
  <c r="AX228" i="3" s="1"/>
  <c r="AX231" i="3" s="1"/>
  <c r="AW204" i="3"/>
  <c r="AW203" i="3"/>
  <c r="AW202" i="3"/>
  <c r="AW201" i="3"/>
  <c r="AW200" i="3"/>
  <c r="AW199" i="3"/>
  <c r="AW198" i="3"/>
  <c r="AW197" i="3"/>
  <c r="AW196" i="3"/>
  <c r="AW195" i="3"/>
  <c r="AW194" i="3"/>
  <c r="AW193" i="3"/>
  <c r="AW192" i="3"/>
  <c r="AW191" i="3"/>
  <c r="AW190" i="3"/>
  <c r="AW189" i="3"/>
  <c r="AW188" i="3"/>
  <c r="AW187" i="3"/>
  <c r="AW186" i="3"/>
  <c r="AW185" i="3"/>
  <c r="AW184" i="3"/>
  <c r="BB186" i="3"/>
  <c r="BB189" i="3" s="1"/>
  <c r="BB192" i="3" s="1"/>
  <c r="BB195" i="3" s="1"/>
  <c r="BB198" i="3" s="1"/>
  <c r="BB201" i="3" s="1"/>
  <c r="BB204" i="3" s="1"/>
  <c r="AW183" i="3"/>
  <c r="AX186" i="3" s="1"/>
  <c r="AX189" i="3" s="1"/>
  <c r="AX192" i="3" s="1"/>
  <c r="AX195" i="3" s="1"/>
  <c r="AX198" i="3" s="1"/>
  <c r="AX201" i="3" s="1"/>
  <c r="AX204" i="3" s="1"/>
  <c r="BB185" i="3"/>
  <c r="BB188" i="3" s="1"/>
  <c r="BB191" i="3" s="1"/>
  <c r="BB194" i="3" s="1"/>
  <c r="BB197" i="3" s="1"/>
  <c r="BB200" i="3" s="1"/>
  <c r="BB203" i="3" s="1"/>
  <c r="AW182" i="3"/>
  <c r="AX185" i="3" s="1"/>
  <c r="AX188" i="3" s="1"/>
  <c r="AX191" i="3" s="1"/>
  <c r="AX194" i="3" s="1"/>
  <c r="AX197" i="3" s="1"/>
  <c r="AX200" i="3" s="1"/>
  <c r="AX203" i="3" s="1"/>
  <c r="BB184" i="3"/>
  <c r="BB187" i="3" s="1"/>
  <c r="BB190" i="3" s="1"/>
  <c r="BB193" i="3" s="1"/>
  <c r="BB196" i="3" s="1"/>
  <c r="BB199" i="3" s="1"/>
  <c r="BB202" i="3" s="1"/>
  <c r="AW181" i="3"/>
  <c r="AX184" i="3" s="1"/>
  <c r="AX187" i="3" s="1"/>
  <c r="AX190" i="3" s="1"/>
  <c r="AX193" i="3" s="1"/>
  <c r="AX196" i="3" s="1"/>
  <c r="AX199" i="3" s="1"/>
  <c r="AX202" i="3" s="1"/>
  <c r="AW175" i="3"/>
  <c r="AW174" i="3"/>
  <c r="AW173" i="3"/>
  <c r="AW172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7" i="3"/>
  <c r="AW156" i="3"/>
  <c r="AW155" i="3"/>
  <c r="BB157" i="3"/>
  <c r="BB160" i="3" s="1"/>
  <c r="BB163" i="3" s="1"/>
  <c r="BB166" i="3" s="1"/>
  <c r="BB169" i="3" s="1"/>
  <c r="BB172" i="3" s="1"/>
  <c r="BB175" i="3" s="1"/>
  <c r="AW154" i="3"/>
  <c r="AX157" i="3" s="1"/>
  <c r="AX160" i="3" s="1"/>
  <c r="AX163" i="3" s="1"/>
  <c r="AX166" i="3" s="1"/>
  <c r="AX169" i="3" s="1"/>
  <c r="AX172" i="3" s="1"/>
  <c r="AX175" i="3" s="1"/>
  <c r="BB156" i="3"/>
  <c r="BB159" i="3" s="1"/>
  <c r="BB162" i="3" s="1"/>
  <c r="BB165" i="3" s="1"/>
  <c r="BB168" i="3" s="1"/>
  <c r="BB171" i="3" s="1"/>
  <c r="BB174" i="3" s="1"/>
  <c r="AW153" i="3"/>
  <c r="AX156" i="3" s="1"/>
  <c r="AX159" i="3" s="1"/>
  <c r="AX162" i="3" s="1"/>
  <c r="AX165" i="3" s="1"/>
  <c r="AX168" i="3" s="1"/>
  <c r="AX171" i="3" s="1"/>
  <c r="AX174" i="3" s="1"/>
  <c r="BB155" i="3"/>
  <c r="BB158" i="3" s="1"/>
  <c r="BB161" i="3" s="1"/>
  <c r="BB164" i="3" s="1"/>
  <c r="BB167" i="3" s="1"/>
  <c r="BB170" i="3" s="1"/>
  <c r="BB173" i="3" s="1"/>
  <c r="AW152" i="3"/>
  <c r="AX155" i="3" s="1"/>
  <c r="AX158" i="3" s="1"/>
  <c r="AX161" i="3" s="1"/>
  <c r="AX164" i="3" s="1"/>
  <c r="AX167" i="3" s="1"/>
  <c r="AX170" i="3" s="1"/>
  <c r="AX173" i="3" s="1"/>
  <c r="AW146" i="3"/>
  <c r="AW145" i="3"/>
  <c r="AW144" i="3"/>
  <c r="AW143" i="3"/>
  <c r="AW142" i="3"/>
  <c r="AW141" i="3"/>
  <c r="AW140" i="3"/>
  <c r="AW139" i="3"/>
  <c r="AW138" i="3"/>
  <c r="AW137" i="3"/>
  <c r="AW136" i="3"/>
  <c r="AW135" i="3"/>
  <c r="AW134" i="3"/>
  <c r="AW133" i="3"/>
  <c r="AW132" i="3"/>
  <c r="AW131" i="3"/>
  <c r="AW130" i="3"/>
  <c r="AW129" i="3"/>
  <c r="AW128" i="3"/>
  <c r="AW127" i="3"/>
  <c r="AW126" i="3"/>
  <c r="BB128" i="3"/>
  <c r="BB131" i="3" s="1"/>
  <c r="BB134" i="3" s="1"/>
  <c r="BB137" i="3" s="1"/>
  <c r="BB140" i="3" s="1"/>
  <c r="BB143" i="3" s="1"/>
  <c r="BB146" i="3" s="1"/>
  <c r="AW125" i="3"/>
  <c r="AX128" i="3" s="1"/>
  <c r="AX131" i="3" s="1"/>
  <c r="AX134" i="3" s="1"/>
  <c r="AX137" i="3" s="1"/>
  <c r="AX140" i="3" s="1"/>
  <c r="AX143" i="3" s="1"/>
  <c r="AX146" i="3" s="1"/>
  <c r="BB127" i="3"/>
  <c r="BB130" i="3" s="1"/>
  <c r="BB133" i="3" s="1"/>
  <c r="BB136" i="3" s="1"/>
  <c r="BB139" i="3" s="1"/>
  <c r="BB142" i="3" s="1"/>
  <c r="BB145" i="3" s="1"/>
  <c r="AW124" i="3"/>
  <c r="AX127" i="3" s="1"/>
  <c r="AX130" i="3" s="1"/>
  <c r="AX133" i="3" s="1"/>
  <c r="AX136" i="3" s="1"/>
  <c r="AX139" i="3" s="1"/>
  <c r="AX142" i="3" s="1"/>
  <c r="AX145" i="3" s="1"/>
  <c r="BB126" i="3"/>
  <c r="BB129" i="3" s="1"/>
  <c r="BB132" i="3" s="1"/>
  <c r="BB135" i="3" s="1"/>
  <c r="BB138" i="3" s="1"/>
  <c r="BB141" i="3" s="1"/>
  <c r="BB144" i="3" s="1"/>
  <c r="AW123" i="3"/>
  <c r="AX126" i="3" s="1"/>
  <c r="AX129" i="3" s="1"/>
  <c r="AX132" i="3" s="1"/>
  <c r="AX135" i="3" s="1"/>
  <c r="AX138" i="3" s="1"/>
  <c r="AX141" i="3" s="1"/>
  <c r="AX144" i="3" s="1"/>
  <c r="AW117" i="3"/>
  <c r="AW116" i="3"/>
  <c r="AW115" i="3"/>
  <c r="AW114" i="3"/>
  <c r="AW113" i="3"/>
  <c r="AW112" i="3"/>
  <c r="AW111" i="3"/>
  <c r="AW110" i="3"/>
  <c r="AW109" i="3"/>
  <c r="AW108" i="3"/>
  <c r="AW107" i="3"/>
  <c r="AW106" i="3"/>
  <c r="AW105" i="3"/>
  <c r="AW104" i="3"/>
  <c r="AW103" i="3"/>
  <c r="AW102" i="3"/>
  <c r="AW101" i="3"/>
  <c r="AW100" i="3"/>
  <c r="AW99" i="3"/>
  <c r="AW98" i="3"/>
  <c r="AW97" i="3"/>
  <c r="BB99" i="3"/>
  <c r="BB102" i="3" s="1"/>
  <c r="BB105" i="3" s="1"/>
  <c r="BB108" i="3" s="1"/>
  <c r="BB111" i="3" s="1"/>
  <c r="BB114" i="3" s="1"/>
  <c r="BB117" i="3" s="1"/>
  <c r="AW96" i="3"/>
  <c r="AX99" i="3" s="1"/>
  <c r="AX102" i="3" s="1"/>
  <c r="AX105" i="3" s="1"/>
  <c r="AX108" i="3" s="1"/>
  <c r="AX111" i="3" s="1"/>
  <c r="AX114" i="3" s="1"/>
  <c r="AX117" i="3" s="1"/>
  <c r="BB98" i="3"/>
  <c r="BB101" i="3" s="1"/>
  <c r="BB104" i="3" s="1"/>
  <c r="BB107" i="3" s="1"/>
  <c r="BB110" i="3" s="1"/>
  <c r="BB113" i="3" s="1"/>
  <c r="BB116" i="3" s="1"/>
  <c r="AW95" i="3"/>
  <c r="AX98" i="3" s="1"/>
  <c r="AX101" i="3" s="1"/>
  <c r="AX104" i="3" s="1"/>
  <c r="AX107" i="3" s="1"/>
  <c r="AX110" i="3" s="1"/>
  <c r="AX113" i="3" s="1"/>
  <c r="AX116" i="3" s="1"/>
  <c r="BB97" i="3"/>
  <c r="BB100" i="3" s="1"/>
  <c r="BB103" i="3" s="1"/>
  <c r="BB106" i="3" s="1"/>
  <c r="BB109" i="3" s="1"/>
  <c r="BB112" i="3" s="1"/>
  <c r="BB115" i="3" s="1"/>
  <c r="AW94" i="3"/>
  <c r="AX97" i="3" s="1"/>
  <c r="AX100" i="3" s="1"/>
  <c r="AX103" i="3" s="1"/>
  <c r="AX106" i="3" s="1"/>
  <c r="AX109" i="3" s="1"/>
  <c r="AX112" i="3" s="1"/>
  <c r="AX115" i="3" s="1"/>
  <c r="AW88" i="3"/>
  <c r="BA87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BA75" i="3"/>
  <c r="AW75" i="3"/>
  <c r="AW74" i="3"/>
  <c r="AW73" i="3"/>
  <c r="AW72" i="3"/>
  <c r="AW71" i="3"/>
  <c r="AW70" i="3"/>
  <c r="AW69" i="3"/>
  <c r="AW68" i="3"/>
  <c r="BB70" i="3"/>
  <c r="BB73" i="3" s="1"/>
  <c r="BB76" i="3" s="1"/>
  <c r="BB79" i="3" s="1"/>
  <c r="BB82" i="3" s="1"/>
  <c r="BB85" i="3" s="1"/>
  <c r="BB88" i="3" s="1"/>
  <c r="AW67" i="3"/>
  <c r="AX70" i="3" s="1"/>
  <c r="AX73" i="3" s="1"/>
  <c r="AX76" i="3" s="1"/>
  <c r="AX79" i="3" s="1"/>
  <c r="AX82" i="3" s="1"/>
  <c r="AX85" i="3" s="1"/>
  <c r="AX88" i="3" s="1"/>
  <c r="BB69" i="3"/>
  <c r="BB72" i="3" s="1"/>
  <c r="BB75" i="3" s="1"/>
  <c r="BB78" i="3" s="1"/>
  <c r="BB81" i="3" s="1"/>
  <c r="BB84" i="3" s="1"/>
  <c r="BB87" i="3" s="1"/>
  <c r="AW66" i="3"/>
  <c r="AX69" i="3" s="1"/>
  <c r="AX72" i="3" s="1"/>
  <c r="AX75" i="3" s="1"/>
  <c r="AX78" i="3" s="1"/>
  <c r="AX81" i="3" s="1"/>
  <c r="AX84" i="3" s="1"/>
  <c r="AX87" i="3" s="1"/>
  <c r="BB68" i="3"/>
  <c r="BB71" i="3" s="1"/>
  <c r="BB74" i="3" s="1"/>
  <c r="BB77" i="3" s="1"/>
  <c r="BB80" i="3" s="1"/>
  <c r="BB83" i="3" s="1"/>
  <c r="BB86" i="3" s="1"/>
  <c r="AW65" i="3"/>
  <c r="AX68" i="3" s="1"/>
  <c r="AX71" i="3" s="1"/>
  <c r="AX74" i="3" s="1"/>
  <c r="AX77" i="3" s="1"/>
  <c r="AX80" i="3" s="1"/>
  <c r="AX83" i="3" s="1"/>
  <c r="AX86" i="3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B34" i="3"/>
  <c r="B63" i="3" s="1"/>
  <c r="B92" i="3" s="1"/>
  <c r="B121" i="3" s="1"/>
  <c r="B150" i="3" s="1"/>
  <c r="B179" i="3" s="1"/>
  <c r="B208" i="3" s="1"/>
  <c r="B237" i="3" s="1"/>
  <c r="B266" i="3" s="1"/>
  <c r="B295" i="3" s="1"/>
  <c r="B324" i="3" s="1"/>
  <c r="B353" i="3" s="1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BB41" i="3"/>
  <c r="BB44" i="3" s="1"/>
  <c r="BB47" i="3" s="1"/>
  <c r="BB50" i="3" s="1"/>
  <c r="BB53" i="3" s="1"/>
  <c r="BB56" i="3" s="1"/>
  <c r="BB59" i="3" s="1"/>
  <c r="AW38" i="3"/>
  <c r="AX41" i="3" s="1"/>
  <c r="AX44" i="3" s="1"/>
  <c r="AX47" i="3" s="1"/>
  <c r="AX50" i="3" s="1"/>
  <c r="AX53" i="3" s="1"/>
  <c r="AX56" i="3" s="1"/>
  <c r="AX59" i="3" s="1"/>
  <c r="BB40" i="3"/>
  <c r="BB43" i="3" s="1"/>
  <c r="BB46" i="3" s="1"/>
  <c r="BB49" i="3" s="1"/>
  <c r="BB52" i="3" s="1"/>
  <c r="BB55" i="3" s="1"/>
  <c r="BB58" i="3" s="1"/>
  <c r="AW37" i="3"/>
  <c r="AX40" i="3" s="1"/>
  <c r="AX43" i="3" s="1"/>
  <c r="AX46" i="3" s="1"/>
  <c r="AX49" i="3" s="1"/>
  <c r="AX52" i="3" s="1"/>
  <c r="AX55" i="3" s="1"/>
  <c r="AX58" i="3" s="1"/>
  <c r="BB39" i="3"/>
  <c r="BB42" i="3" s="1"/>
  <c r="BB45" i="3" s="1"/>
  <c r="BB48" i="3" s="1"/>
  <c r="BB51" i="3" s="1"/>
  <c r="BB54" i="3" s="1"/>
  <c r="BB57" i="3" s="1"/>
  <c r="BA39" i="3"/>
  <c r="AW36" i="3"/>
  <c r="AX39" i="3" s="1"/>
  <c r="AX42" i="3" s="1"/>
  <c r="AX45" i="3" s="1"/>
  <c r="AX48" i="3" s="1"/>
  <c r="AX51" i="3" s="1"/>
  <c r="AX54" i="3" s="1"/>
  <c r="AX57" i="3" s="1"/>
  <c r="BA349" i="3" l="1"/>
  <c r="BA373" i="3"/>
  <c r="BA376" i="3"/>
  <c r="BA84" i="3"/>
  <c r="BA287" i="3"/>
  <c r="BA55" i="3"/>
  <c r="BA76" i="3"/>
  <c r="BA105" i="3"/>
  <c r="BA163" i="3"/>
  <c r="BA192" i="3"/>
  <c r="BA308" i="3"/>
  <c r="BA337" i="3"/>
  <c r="BA79" i="3"/>
  <c r="BA108" i="3"/>
  <c r="BA137" i="3"/>
  <c r="BA166" i="3"/>
  <c r="BA195" i="3"/>
  <c r="BA224" i="3"/>
  <c r="BA253" i="3"/>
  <c r="BA282" i="3"/>
  <c r="BA311" i="3"/>
  <c r="BA340" i="3"/>
  <c r="BA189" i="3"/>
  <c r="BA134" i="3"/>
  <c r="BA221" i="3"/>
  <c r="BA250" i="3"/>
  <c r="BA279" i="3"/>
  <c r="BA366" i="3"/>
  <c r="BA368" i="3"/>
  <c r="BA173" i="3"/>
  <c r="BA158" i="3"/>
  <c r="BA332" i="3"/>
  <c r="BA74" i="3"/>
  <c r="BA82" i="3"/>
  <c r="BA111" i="3"/>
  <c r="BA133" i="3"/>
  <c r="BA169" i="3"/>
  <c r="BA190" i="3"/>
  <c r="BA198" i="3"/>
  <c r="BA227" i="3"/>
  <c r="BA249" i="3"/>
  <c r="BA256" i="3"/>
  <c r="BA314" i="3"/>
  <c r="BA364" i="3"/>
  <c r="BA47" i="3"/>
  <c r="BA54" i="3"/>
  <c r="BA77" i="3"/>
  <c r="BA85" i="3"/>
  <c r="BA106" i="3"/>
  <c r="BA114" i="3"/>
  <c r="BA135" i="3"/>
  <c r="BA193" i="3"/>
  <c r="BA222" i="3"/>
  <c r="BA251" i="3"/>
  <c r="BA280" i="3"/>
  <c r="BA309" i="3"/>
  <c r="BA338" i="3"/>
  <c r="BA367" i="3"/>
  <c r="BA358" i="3"/>
  <c r="BA103" i="3"/>
  <c r="BA132" i="3"/>
  <c r="BA140" i="3"/>
  <c r="BA161" i="3"/>
  <c r="BA226" i="3"/>
  <c r="BA219" i="3"/>
  <c r="BA285" i="3"/>
  <c r="BA343" i="3"/>
  <c r="BA372" i="3"/>
  <c r="BA57" i="3"/>
  <c r="BA80" i="3"/>
  <c r="BA245" i="3"/>
  <c r="BA274" i="3"/>
  <c r="BA361" i="3"/>
  <c r="BA257" i="3"/>
  <c r="BA286" i="3"/>
  <c r="BA344" i="3"/>
  <c r="BA86" i="3"/>
  <c r="BA115" i="3"/>
  <c r="BA144" i="3"/>
  <c r="BA202" i="3"/>
  <c r="BA231" i="3"/>
  <c r="BA260" i="3"/>
  <c r="BA289" i="3"/>
  <c r="BA318" i="3"/>
  <c r="BA347" i="3"/>
  <c r="BA46" i="3"/>
  <c r="BA69" i="3"/>
  <c r="BA143" i="3"/>
  <c r="BA172" i="3"/>
  <c r="BA185" i="3"/>
  <c r="BA201" i="3"/>
  <c r="BA230" i="3"/>
  <c r="BA259" i="3"/>
  <c r="BA272" i="3"/>
  <c r="BA288" i="3"/>
  <c r="BA301" i="3"/>
  <c r="BA317" i="3"/>
  <c r="BA330" i="3"/>
  <c r="BA346" i="3"/>
  <c r="BA375" i="3"/>
  <c r="BA174" i="3"/>
  <c r="BA88" i="3"/>
  <c r="BA101" i="3"/>
  <c r="BA109" i="3"/>
  <c r="BA117" i="3"/>
  <c r="BA138" i="3"/>
  <c r="BA146" i="3"/>
  <c r="BA175" i="3"/>
  <c r="BA188" i="3"/>
  <c r="BA196" i="3"/>
  <c r="BA204" i="3"/>
  <c r="BA233" i="3"/>
  <c r="BA246" i="3"/>
  <c r="BA254" i="3"/>
  <c r="BA262" i="3"/>
  <c r="BA275" i="3"/>
  <c r="BA283" i="3"/>
  <c r="BA291" i="3"/>
  <c r="BA312" i="3"/>
  <c r="BA320" i="3"/>
  <c r="BA333" i="3"/>
  <c r="BA341" i="3"/>
  <c r="BA370" i="3"/>
  <c r="BA378" i="3"/>
  <c r="BA365" i="3"/>
  <c r="BA345" i="3"/>
  <c r="BA49" i="3"/>
  <c r="BA52" i="3"/>
  <c r="BA278" i="3"/>
  <c r="BA70" i="3"/>
  <c r="BA78" i="3"/>
  <c r="BA99" i="3"/>
  <c r="BA128" i="3"/>
  <c r="BA157" i="3"/>
  <c r="BA186" i="3"/>
  <c r="BA194" i="3"/>
  <c r="BA215" i="3"/>
  <c r="BA273" i="3"/>
  <c r="BA281" i="3"/>
  <c r="BA302" i="3"/>
  <c r="BA331" i="3"/>
  <c r="BA339" i="3"/>
  <c r="BA113" i="3"/>
  <c r="BA72" i="3"/>
  <c r="BA58" i="3"/>
  <c r="BA71" i="3"/>
  <c r="BA73" i="3"/>
  <c r="BA97" i="3"/>
  <c r="BA102" i="3"/>
  <c r="BA131" i="3"/>
  <c r="BA160" i="3"/>
  <c r="BA199" i="3"/>
  <c r="BA218" i="3"/>
  <c r="BA242" i="3"/>
  <c r="BA247" i="3"/>
  <c r="BA271" i="3"/>
  <c r="BA276" i="3"/>
  <c r="BA305" i="3"/>
  <c r="BA329" i="3"/>
  <c r="BA334" i="3"/>
  <c r="BA342" i="3"/>
  <c r="BA374" i="3"/>
  <c r="BA203" i="3"/>
  <c r="BA191" i="3"/>
  <c r="BA248" i="3"/>
  <c r="BA277" i="3"/>
  <c r="BA335" i="3"/>
  <c r="BA369" i="3"/>
  <c r="BA377" i="3"/>
  <c r="BA348" i="3"/>
  <c r="BA359" i="3"/>
  <c r="BA362" i="3"/>
  <c r="BA41" i="3"/>
  <c r="BA141" i="3"/>
  <c r="BA129" i="3"/>
  <c r="BA225" i="3"/>
  <c r="BA126" i="3"/>
  <c r="BA81" i="3"/>
  <c r="BA110" i="3"/>
  <c r="BA197" i="3"/>
  <c r="BA284" i="3"/>
  <c r="BA53" i="3"/>
  <c r="BA363" i="3"/>
  <c r="BA371" i="3"/>
  <c r="BA200" i="3"/>
  <c r="BA83" i="3"/>
  <c r="BA112" i="3"/>
  <c r="BA228" i="3"/>
  <c r="BA244" i="3"/>
  <c r="BA316" i="3"/>
  <c r="BA307" i="3"/>
  <c r="BA304" i="3"/>
  <c r="BA319" i="3"/>
  <c r="BA142" i="3"/>
  <c r="BA229" i="3"/>
  <c r="BA98" i="3"/>
  <c r="BA145" i="3"/>
  <c r="BA217" i="3"/>
  <c r="BA44" i="3"/>
  <c r="BA130" i="3"/>
  <c r="BA261" i="3"/>
  <c r="BA313" i="3"/>
  <c r="BA127" i="3"/>
  <c r="BA136" i="3"/>
  <c r="BA315" i="3"/>
  <c r="BA306" i="3"/>
  <c r="BA303" i="3"/>
  <c r="BA104" i="3"/>
  <c r="BA42" i="3"/>
  <c r="BA50" i="3"/>
  <c r="BA107" i="3"/>
  <c r="BA223" i="3"/>
  <c r="BA45" i="3"/>
  <c r="BA139" i="3"/>
  <c r="BA164" i="3"/>
  <c r="BA170" i="3"/>
  <c r="BA167" i="3"/>
  <c r="BA40" i="3"/>
  <c r="BA48" i="3"/>
  <c r="BA56" i="3"/>
  <c r="BA68" i="3"/>
  <c r="BA155" i="3"/>
  <c r="BA171" i="3"/>
  <c r="BA184" i="3"/>
  <c r="BA300" i="3"/>
  <c r="BA213" i="3"/>
  <c r="BA310" i="3"/>
  <c r="BA156" i="3"/>
  <c r="BA162" i="3"/>
  <c r="BA168" i="3"/>
  <c r="BA159" i="3"/>
  <c r="BA258" i="3"/>
  <c r="BA243" i="3"/>
  <c r="BA220" i="3"/>
  <c r="BA252" i="3"/>
  <c r="BA255" i="3"/>
  <c r="BA43" i="3"/>
  <c r="BA51" i="3"/>
  <c r="BA59" i="3"/>
  <c r="BA100" i="3"/>
  <c r="BA116" i="3"/>
  <c r="BA187" i="3"/>
  <c r="BA216" i="3"/>
  <c r="BA232" i="3"/>
  <c r="BA165" i="3"/>
  <c r="BA214" i="3"/>
  <c r="A58" i="3"/>
  <c r="A59" i="3" s="1"/>
  <c r="A68" i="3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l="1"/>
  <c r="A88" i="3" s="1"/>
  <c r="A97" i="3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l="1"/>
  <c r="A117" i="3" s="1"/>
  <c r="A126" i="3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l="1"/>
  <c r="A146" i="3" s="1"/>
  <c r="A155" i="3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l="1"/>
  <c r="A175" i="3" s="1"/>
  <c r="A184" i="3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l="1"/>
  <c r="A204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l="1"/>
  <c r="A233" i="3" s="1"/>
  <c r="A242" i="3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l="1"/>
  <c r="A262" i="3" s="1"/>
  <c r="A271" i="3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X12" i="3" s="1"/>
  <c r="AX15" i="3" s="1"/>
  <c r="AX18" i="3" s="1"/>
  <c r="AX21" i="3" s="1"/>
  <c r="AX24" i="3" s="1"/>
  <c r="AX27" i="3" s="1"/>
  <c r="AX30" i="3" s="1"/>
  <c r="AW8" i="3"/>
  <c r="AX11" i="3" s="1"/>
  <c r="AX14" i="3" s="1"/>
  <c r="AX17" i="3" s="1"/>
  <c r="AX20" i="3" s="1"/>
  <c r="AX23" i="3" s="1"/>
  <c r="AX26" i="3" s="1"/>
  <c r="AX29" i="3" s="1"/>
  <c r="AW7" i="3"/>
  <c r="AX10" i="3" s="1"/>
  <c r="AX13" i="3" s="1"/>
  <c r="AX16" i="3" s="1"/>
  <c r="AX19" i="3" s="1"/>
  <c r="AX22" i="3" s="1"/>
  <c r="AX25" i="3" s="1"/>
  <c r="AX28" i="3" s="1"/>
  <c r="A290" i="3" l="1"/>
  <c r="A291" i="3" s="1"/>
  <c r="A300" i="3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BA20" i="3"/>
  <c r="BB11" i="3"/>
  <c r="BB14" i="3" s="1"/>
  <c r="BB17" i="3" s="1"/>
  <c r="BB20" i="3" s="1"/>
  <c r="BB23" i="3" s="1"/>
  <c r="BB26" i="3" s="1"/>
  <c r="BB29" i="3" s="1"/>
  <c r="BB12" i="3"/>
  <c r="BB15" i="3" s="1"/>
  <c r="BB18" i="3" s="1"/>
  <c r="BB21" i="3" s="1"/>
  <c r="BB24" i="3" s="1"/>
  <c r="BB27" i="3" s="1"/>
  <c r="BB30" i="3" s="1"/>
  <c r="BA23" i="3" l="1"/>
  <c r="BA24" i="3"/>
  <c r="BA15" i="3"/>
  <c r="BA27" i="3"/>
  <c r="BA21" i="3"/>
  <c r="BA29" i="3"/>
  <c r="BA14" i="3"/>
  <c r="BA18" i="3"/>
  <c r="BA26" i="3"/>
  <c r="BA30" i="3"/>
  <c r="BA17" i="3"/>
  <c r="BC378" i="3"/>
  <c r="BD378" i="3" s="1"/>
  <c r="BC375" i="3"/>
  <c r="BD375" i="3" s="1"/>
  <c r="BC369" i="3"/>
  <c r="BD369" i="3" s="1"/>
  <c r="BC374" i="3"/>
  <c r="BD374" i="3" s="1"/>
  <c r="BC362" i="3"/>
  <c r="BD362" i="3" s="1"/>
  <c r="BC377" i="3"/>
  <c r="BD377" i="3" s="1"/>
  <c r="BC368" i="3"/>
  <c r="BD368" i="3" s="1"/>
  <c r="BC359" i="3"/>
  <c r="BD359" i="3" s="1"/>
  <c r="BC365" i="3"/>
  <c r="BD365" i="3" s="1"/>
  <c r="BC371" i="3"/>
  <c r="BD371" i="3" s="1"/>
  <c r="BC366" i="3"/>
  <c r="BD366" i="3" s="1"/>
  <c r="BC372" i="3"/>
  <c r="BD372" i="3" s="1"/>
  <c r="BE372" i="3" s="1"/>
  <c r="BC360" i="3"/>
  <c r="BD360" i="3" s="1"/>
  <c r="BE360" i="3" s="1"/>
  <c r="BC363" i="3"/>
  <c r="BD363" i="3" s="1"/>
  <c r="BC30" i="3"/>
  <c r="BD30" i="3" s="1"/>
  <c r="BC349" i="3"/>
  <c r="BD349" i="3" s="1"/>
  <c r="BC253" i="3"/>
  <c r="BD253" i="3" s="1"/>
  <c r="BC250" i="3"/>
  <c r="BD250" i="3" s="1"/>
  <c r="BC233" i="3"/>
  <c r="BD233" i="3" s="1"/>
  <c r="BC137" i="3"/>
  <c r="BD137" i="3" s="1"/>
  <c r="BC134" i="3"/>
  <c r="BD134" i="3" s="1"/>
  <c r="BC346" i="3"/>
  <c r="BD346" i="3" s="1"/>
  <c r="BC320" i="3"/>
  <c r="BD320" i="3" s="1"/>
  <c r="BC204" i="3"/>
  <c r="BD204" i="3" s="1"/>
  <c r="BC114" i="3"/>
  <c r="BD114" i="3" s="1"/>
  <c r="BC314" i="3"/>
  <c r="BD314" i="3" s="1"/>
  <c r="BC305" i="3"/>
  <c r="BD305" i="3" s="1"/>
  <c r="BC282" i="3"/>
  <c r="BD282" i="3" s="1"/>
  <c r="BC259" i="3"/>
  <c r="BD259" i="3" s="1"/>
  <c r="BC198" i="3"/>
  <c r="BD198" i="3" s="1"/>
  <c r="BC189" i="3"/>
  <c r="BD189" i="3" s="1"/>
  <c r="BC143" i="3"/>
  <c r="BD143" i="3" s="1"/>
  <c r="BC105" i="3"/>
  <c r="BD105" i="3" s="1"/>
  <c r="BC88" i="3"/>
  <c r="BD88" i="3" s="1"/>
  <c r="BC85" i="3"/>
  <c r="BD85" i="3" s="1"/>
  <c r="BC273" i="3"/>
  <c r="BD273" i="3" s="1"/>
  <c r="BC247" i="3"/>
  <c r="BD247" i="3" s="1"/>
  <c r="BC166" i="3"/>
  <c r="BD166" i="3" s="1"/>
  <c r="BC131" i="3"/>
  <c r="BD131" i="3" s="1"/>
  <c r="BC117" i="3"/>
  <c r="BD117" i="3" s="1"/>
  <c r="BC340" i="3"/>
  <c r="BD340" i="3" s="1"/>
  <c r="BC317" i="3"/>
  <c r="BD317" i="3" s="1"/>
  <c r="BC308" i="3"/>
  <c r="BD308" i="3" s="1"/>
  <c r="BC285" i="3"/>
  <c r="BD285" i="3" s="1"/>
  <c r="BE285" i="3" s="1"/>
  <c r="BC262" i="3"/>
  <c r="BD262" i="3" s="1"/>
  <c r="BC224" i="3"/>
  <c r="BD224" i="3" s="1"/>
  <c r="BC201" i="3"/>
  <c r="BD201" i="3" s="1"/>
  <c r="BC192" i="3"/>
  <c r="BD192" i="3" s="1"/>
  <c r="BC157" i="3"/>
  <c r="BD157" i="3" s="1"/>
  <c r="BC146" i="3"/>
  <c r="BD146" i="3" s="1"/>
  <c r="BC99" i="3"/>
  <c r="BD99" i="3" s="1"/>
  <c r="BC82" i="3"/>
  <c r="BD82" i="3" s="1"/>
  <c r="BC59" i="3"/>
  <c r="BD59" i="3" s="1"/>
  <c r="BC53" i="3"/>
  <c r="BD53" i="3" s="1"/>
  <c r="BC172" i="3"/>
  <c r="BD172" i="3" s="1"/>
  <c r="BC160" i="3"/>
  <c r="BD160" i="3" s="1"/>
  <c r="BC288" i="3"/>
  <c r="BD288" i="3" s="1"/>
  <c r="BC47" i="3"/>
  <c r="BD47" i="3" s="1"/>
  <c r="BC44" i="3"/>
  <c r="BD44" i="3" s="1"/>
  <c r="BC175" i="3"/>
  <c r="BD175" i="3" s="1"/>
  <c r="BC169" i="3"/>
  <c r="BD169" i="3" s="1"/>
  <c r="BC102" i="3"/>
  <c r="BD102" i="3" s="1"/>
  <c r="BC76" i="3"/>
  <c r="BD76" i="3" s="1"/>
  <c r="BC73" i="3"/>
  <c r="BD73" i="3" s="1"/>
  <c r="BC41" i="3"/>
  <c r="BD41" i="3" s="1"/>
  <c r="BC291" i="3"/>
  <c r="BD291" i="3" s="1"/>
  <c r="BC334" i="3"/>
  <c r="BD334" i="3" s="1"/>
  <c r="BC256" i="3"/>
  <c r="BD256" i="3" s="1"/>
  <c r="BE256" i="3" s="1"/>
  <c r="BC218" i="3"/>
  <c r="BD218" i="3" s="1"/>
  <c r="BC244" i="3"/>
  <c r="BD244" i="3" s="1"/>
  <c r="BC140" i="3"/>
  <c r="BD140" i="3" s="1"/>
  <c r="BC221" i="3"/>
  <c r="BD221" i="3" s="1"/>
  <c r="BC302" i="3"/>
  <c r="BD302" i="3" s="1"/>
  <c r="BC227" i="3"/>
  <c r="BD227" i="3" s="1"/>
  <c r="BC337" i="3"/>
  <c r="BD337" i="3" s="1"/>
  <c r="BC70" i="3"/>
  <c r="BD70" i="3" s="1"/>
  <c r="BC195" i="3"/>
  <c r="BD195" i="3" s="1"/>
  <c r="BC56" i="3"/>
  <c r="BD56" i="3" s="1"/>
  <c r="BC276" i="3"/>
  <c r="BD276" i="3" s="1"/>
  <c r="BC331" i="3"/>
  <c r="BD331" i="3" s="1"/>
  <c r="BC163" i="3"/>
  <c r="BD163" i="3" s="1"/>
  <c r="BC128" i="3"/>
  <c r="BD128" i="3" s="1"/>
  <c r="BC79" i="3"/>
  <c r="BD79" i="3" s="1"/>
  <c r="BC343" i="3"/>
  <c r="BD343" i="3" s="1"/>
  <c r="BC279" i="3"/>
  <c r="BD279" i="3" s="1"/>
  <c r="BC108" i="3"/>
  <c r="BD108" i="3" s="1"/>
  <c r="BC311" i="3"/>
  <c r="BD311" i="3" s="1"/>
  <c r="BC186" i="3"/>
  <c r="BD186" i="3" s="1"/>
  <c r="BC50" i="3"/>
  <c r="BD50" i="3" s="1"/>
  <c r="BC345" i="3"/>
  <c r="BD345" i="3" s="1"/>
  <c r="BC342" i="3"/>
  <c r="BD342" i="3" s="1"/>
  <c r="BC319" i="3"/>
  <c r="BD319" i="3" s="1"/>
  <c r="BC229" i="3"/>
  <c r="BD229" i="3" s="1"/>
  <c r="BC226" i="3"/>
  <c r="BD226" i="3" s="1"/>
  <c r="BC203" i="3"/>
  <c r="BD203" i="3" s="1"/>
  <c r="BC339" i="3"/>
  <c r="BD339" i="3" s="1"/>
  <c r="BC336" i="3"/>
  <c r="BD336" i="3" s="1"/>
  <c r="BC316" i="3"/>
  <c r="BD316" i="3" s="1"/>
  <c r="BC313" i="3"/>
  <c r="BD313" i="3" s="1"/>
  <c r="BC290" i="3"/>
  <c r="BD290" i="3" s="1"/>
  <c r="BC287" i="3"/>
  <c r="BD287" i="3" s="1"/>
  <c r="BC246" i="3"/>
  <c r="BD246" i="3" s="1"/>
  <c r="BC223" i="3"/>
  <c r="BD223" i="3" s="1"/>
  <c r="BC220" i="3"/>
  <c r="BD220" i="3" s="1"/>
  <c r="BC200" i="3"/>
  <c r="BD200" i="3" s="1"/>
  <c r="BC197" i="3"/>
  <c r="BD197" i="3" s="1"/>
  <c r="BC174" i="3"/>
  <c r="BD174" i="3" s="1"/>
  <c r="BC130" i="3"/>
  <c r="BD130" i="3" s="1"/>
  <c r="BC333" i="3"/>
  <c r="BD333" i="3" s="1"/>
  <c r="BC330" i="3"/>
  <c r="BD330" i="3" s="1"/>
  <c r="BC307" i="3"/>
  <c r="BD307" i="3" s="1"/>
  <c r="BC284" i="3"/>
  <c r="BD284" i="3" s="1"/>
  <c r="BC281" i="3"/>
  <c r="BD281" i="3" s="1"/>
  <c r="BC261" i="3"/>
  <c r="BD261" i="3" s="1"/>
  <c r="BE261" i="3" s="1"/>
  <c r="BC243" i="3"/>
  <c r="BD243" i="3" s="1"/>
  <c r="BC217" i="3"/>
  <c r="BD217" i="3" s="1"/>
  <c r="BC214" i="3"/>
  <c r="BD214" i="3" s="1"/>
  <c r="BC194" i="3"/>
  <c r="BD194" i="3" s="1"/>
  <c r="BC191" i="3"/>
  <c r="BD191" i="3" s="1"/>
  <c r="BC171" i="3"/>
  <c r="BD171" i="3" s="1"/>
  <c r="BC168" i="3"/>
  <c r="BD168" i="3" s="1"/>
  <c r="BC145" i="3"/>
  <c r="BD145" i="3" s="1"/>
  <c r="BC127" i="3"/>
  <c r="BD127" i="3" s="1"/>
  <c r="BC275" i="3"/>
  <c r="BD275" i="3" s="1"/>
  <c r="BC81" i="3"/>
  <c r="BD81" i="3" s="1"/>
  <c r="BC301" i="3"/>
  <c r="BD301" i="3" s="1"/>
  <c r="BC252" i="3"/>
  <c r="BD252" i="3" s="1"/>
  <c r="BC185" i="3"/>
  <c r="BD185" i="3" s="1"/>
  <c r="BC159" i="3"/>
  <c r="BD159" i="3" s="1"/>
  <c r="BC136" i="3"/>
  <c r="BD136" i="3" s="1"/>
  <c r="BC278" i="3"/>
  <c r="BD278" i="3" s="1"/>
  <c r="BC162" i="3"/>
  <c r="BD162" i="3" s="1"/>
  <c r="BC116" i="3"/>
  <c r="BD116" i="3" s="1"/>
  <c r="BC104" i="3"/>
  <c r="BD104" i="3" s="1"/>
  <c r="BC52" i="3"/>
  <c r="BD52" i="3" s="1"/>
  <c r="BC40" i="3"/>
  <c r="BD40" i="3" s="1"/>
  <c r="BC232" i="3"/>
  <c r="BD232" i="3" s="1"/>
  <c r="BC87" i="3"/>
  <c r="BD87" i="3" s="1"/>
  <c r="BC348" i="3"/>
  <c r="BD348" i="3" s="1"/>
  <c r="BC188" i="3"/>
  <c r="BD188" i="3" s="1"/>
  <c r="BC78" i="3"/>
  <c r="BD78" i="3" s="1"/>
  <c r="BC46" i="3"/>
  <c r="BD46" i="3" s="1"/>
  <c r="BC55" i="3"/>
  <c r="BD55" i="3" s="1"/>
  <c r="BC165" i="3"/>
  <c r="BD165" i="3" s="1"/>
  <c r="BC258" i="3"/>
  <c r="BD258" i="3" s="1"/>
  <c r="BC139" i="3"/>
  <c r="BD139" i="3" s="1"/>
  <c r="BC133" i="3"/>
  <c r="BD133" i="3" s="1"/>
  <c r="BC255" i="3"/>
  <c r="BD255" i="3" s="1"/>
  <c r="BC110" i="3"/>
  <c r="BD110" i="3" s="1"/>
  <c r="BC49" i="3"/>
  <c r="BD49" i="3" s="1"/>
  <c r="BC101" i="3"/>
  <c r="BD101" i="3" s="1"/>
  <c r="BC75" i="3"/>
  <c r="BD75" i="3" s="1"/>
  <c r="BC84" i="3"/>
  <c r="BD84" i="3" s="1"/>
  <c r="BC58" i="3"/>
  <c r="BD58" i="3" s="1"/>
  <c r="BC249" i="3"/>
  <c r="BD249" i="3" s="1"/>
  <c r="BC113" i="3"/>
  <c r="BD113" i="3" s="1"/>
  <c r="BC107" i="3"/>
  <c r="BD107" i="3" s="1"/>
  <c r="BC98" i="3"/>
  <c r="BD98" i="3" s="1"/>
  <c r="BC69" i="3"/>
  <c r="BD69" i="3" s="1"/>
  <c r="BC156" i="3"/>
  <c r="BD156" i="3" s="1"/>
  <c r="BC72" i="3"/>
  <c r="BD72" i="3" s="1"/>
  <c r="BC142" i="3"/>
  <c r="BD142" i="3" s="1"/>
  <c r="BC272" i="3"/>
  <c r="BD272" i="3" s="1"/>
  <c r="BC304" i="3"/>
  <c r="BD304" i="3" s="1"/>
  <c r="BC230" i="3"/>
  <c r="BD230" i="3" s="1"/>
  <c r="BC111" i="3"/>
  <c r="BD111" i="3" s="1"/>
  <c r="BC310" i="3"/>
  <c r="BD310" i="3" s="1"/>
  <c r="A319" i="3"/>
  <c r="A320" i="3" s="1"/>
  <c r="A329" i="3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BC215" i="3"/>
  <c r="BD215" i="3" s="1"/>
  <c r="BC43" i="3"/>
  <c r="BD43" i="3" s="1"/>
  <c r="BA10" i="3"/>
  <c r="BA11" i="3"/>
  <c r="BA12" i="3"/>
  <c r="BB10" i="3"/>
  <c r="BB13" i="3" s="1"/>
  <c r="BB16" i="3" s="1"/>
  <c r="BB19" i="3" s="1"/>
  <c r="BB22" i="3" s="1"/>
  <c r="BB25" i="3" s="1"/>
  <c r="BB28" i="3" s="1"/>
  <c r="BA16" i="3"/>
  <c r="BF372" i="3" l="1"/>
  <c r="BI372" i="3"/>
  <c r="BI256" i="3"/>
  <c r="BF256" i="3"/>
  <c r="BF285" i="3"/>
  <c r="BI285" i="3"/>
  <c r="BI360" i="3"/>
  <c r="BF360" i="3"/>
  <c r="BF261" i="3"/>
  <c r="BI261" i="3"/>
  <c r="BA22" i="3"/>
  <c r="A348" i="3"/>
  <c r="A349" i="3" s="1"/>
  <c r="A358" i="3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BA25" i="3"/>
  <c r="BA19" i="3"/>
  <c r="BA28" i="3"/>
  <c r="BA13" i="3"/>
  <c r="BE365" i="3"/>
  <c r="BE133" i="3"/>
  <c r="BE69" i="3"/>
  <c r="BE145" i="3"/>
  <c r="BE278" i="3"/>
  <c r="BE140" i="3"/>
  <c r="BE76" i="3"/>
  <c r="BE273" i="3"/>
  <c r="BE249" i="3"/>
  <c r="BE377" i="3"/>
  <c r="BE244" i="3"/>
  <c r="BE348" i="3"/>
  <c r="BE378" i="3"/>
  <c r="BE185" i="3"/>
  <c r="BE78" i="3"/>
  <c r="BE214" i="3"/>
  <c r="BE375" i="3"/>
  <c r="BE43" i="3"/>
  <c r="BE362" i="3"/>
  <c r="BE319" i="3"/>
  <c r="BE98" i="3"/>
  <c r="BE142" i="3"/>
  <c r="BE88" i="3"/>
  <c r="BE226" i="3"/>
  <c r="BE223" i="3"/>
  <c r="BE330" i="3"/>
  <c r="BE230" i="3"/>
  <c r="BE44" i="3"/>
  <c r="BE59" i="3"/>
  <c r="BE337" i="3"/>
  <c r="BE369" i="3"/>
  <c r="BE366" i="3"/>
  <c r="BE87" i="3"/>
  <c r="BE128" i="3"/>
  <c r="BE359" i="3"/>
  <c r="BE81" i="3"/>
  <c r="BE282" i="3"/>
  <c r="BE73" i="3"/>
  <c r="BE374" i="3"/>
  <c r="BE168" i="3"/>
  <c r="BC361" i="3"/>
  <c r="BD361" i="3" s="1"/>
  <c r="BC376" i="3"/>
  <c r="BD376" i="3" s="1"/>
  <c r="BC373" i="3"/>
  <c r="BD373" i="3" s="1"/>
  <c r="BC367" i="3"/>
  <c r="BD367" i="3" s="1"/>
  <c r="BC370" i="3"/>
  <c r="BD370" i="3" s="1"/>
  <c r="BC364" i="3"/>
  <c r="BD364" i="3" s="1"/>
  <c r="BC358" i="3"/>
  <c r="BD358" i="3" s="1"/>
  <c r="BE220" i="3"/>
  <c r="BE189" i="3"/>
  <c r="BE56" i="3"/>
  <c r="BE195" i="3"/>
  <c r="BE253" i="3"/>
  <c r="BE320" i="3"/>
  <c r="BE371" i="3"/>
  <c r="BE203" i="3"/>
  <c r="BE290" i="3"/>
  <c r="BE308" i="3"/>
  <c r="BE368" i="3"/>
  <c r="BE363" i="3"/>
  <c r="BE343" i="3"/>
  <c r="BE47" i="3"/>
  <c r="BE197" i="3"/>
  <c r="BE307" i="3"/>
  <c r="BE105" i="3"/>
  <c r="BE174" i="3"/>
  <c r="BE339" i="3"/>
  <c r="BE159" i="3"/>
  <c r="BE288" i="3"/>
  <c r="BE166" i="3"/>
  <c r="BE305" i="3"/>
  <c r="BE137" i="3"/>
  <c r="BE204" i="3"/>
  <c r="BE342" i="3"/>
  <c r="BE252" i="3"/>
  <c r="BE58" i="3"/>
  <c r="BE55" i="3"/>
  <c r="BE191" i="3"/>
  <c r="BE84" i="3"/>
  <c r="BE171" i="3"/>
  <c r="BE255" i="3"/>
  <c r="BE284" i="3"/>
  <c r="BE111" i="3"/>
  <c r="BE117" i="3"/>
  <c r="BE314" i="3"/>
  <c r="BE233" i="3"/>
  <c r="BE70" i="3"/>
  <c r="BE79" i="3"/>
  <c r="BE102" i="3"/>
  <c r="BE275" i="3"/>
  <c r="BE143" i="3"/>
  <c r="BE218" i="3"/>
  <c r="BE157" i="3"/>
  <c r="BE336" i="3"/>
  <c r="BE331" i="3"/>
  <c r="BE165" i="3"/>
  <c r="BE146" i="3"/>
  <c r="BE107" i="3"/>
  <c r="BE108" i="3"/>
  <c r="BE310" i="3"/>
  <c r="BE345" i="3"/>
  <c r="BE72" i="3"/>
  <c r="BE49" i="3"/>
  <c r="BE287" i="3"/>
  <c r="BE304" i="3"/>
  <c r="BE333" i="3"/>
  <c r="BE139" i="3"/>
  <c r="BE131" i="3"/>
  <c r="BE259" i="3"/>
  <c r="BE250" i="3"/>
  <c r="BE215" i="3"/>
  <c r="BE349" i="3"/>
  <c r="BE53" i="3"/>
  <c r="BE85" i="3"/>
  <c r="BE279" i="3"/>
  <c r="BE136" i="3"/>
  <c r="BE46" i="3"/>
  <c r="BC306" i="3"/>
  <c r="BD306" i="3" s="1"/>
  <c r="BC303" i="3"/>
  <c r="BD303" i="3" s="1"/>
  <c r="BC283" i="3"/>
  <c r="BD283" i="3" s="1"/>
  <c r="BC274" i="3"/>
  <c r="BD274" i="3" s="1"/>
  <c r="BC242" i="3"/>
  <c r="BD242" i="3" s="1"/>
  <c r="BC190" i="3"/>
  <c r="BD190" i="3" s="1"/>
  <c r="BC187" i="3"/>
  <c r="BD187" i="3" s="1"/>
  <c r="BC167" i="3"/>
  <c r="BD167" i="3" s="1"/>
  <c r="BC164" i="3"/>
  <c r="BD164" i="3" s="1"/>
  <c r="BC126" i="3"/>
  <c r="BD126" i="3" s="1"/>
  <c r="BC329" i="3"/>
  <c r="BD329" i="3" s="1"/>
  <c r="BC277" i="3"/>
  <c r="BD277" i="3" s="1"/>
  <c r="BC260" i="3"/>
  <c r="BD260" i="3" s="1"/>
  <c r="BC257" i="3"/>
  <c r="BD257" i="3" s="1"/>
  <c r="BC213" i="3"/>
  <c r="BD213" i="3" s="1"/>
  <c r="BC161" i="3"/>
  <c r="BD161" i="3" s="1"/>
  <c r="BC158" i="3"/>
  <c r="BD158" i="3" s="1"/>
  <c r="BC144" i="3"/>
  <c r="BD144" i="3" s="1"/>
  <c r="BC141" i="3"/>
  <c r="BD141" i="3" s="1"/>
  <c r="BC300" i="3"/>
  <c r="BD300" i="3" s="1"/>
  <c r="BC184" i="3"/>
  <c r="BD184" i="3" s="1"/>
  <c r="BC289" i="3"/>
  <c r="BD289" i="3" s="1"/>
  <c r="BC280" i="3"/>
  <c r="BD280" i="3" s="1"/>
  <c r="BC254" i="3"/>
  <c r="BD254" i="3" s="1"/>
  <c r="BC138" i="3"/>
  <c r="BD138" i="3" s="1"/>
  <c r="BC312" i="3"/>
  <c r="BD312" i="3" s="1"/>
  <c r="BC196" i="3"/>
  <c r="BD196" i="3" s="1"/>
  <c r="BC173" i="3"/>
  <c r="BD173" i="3" s="1"/>
  <c r="BC347" i="3"/>
  <c r="BD347" i="3" s="1"/>
  <c r="BC335" i="3"/>
  <c r="BD335" i="3" s="1"/>
  <c r="BC245" i="3"/>
  <c r="BD245" i="3" s="1"/>
  <c r="BC231" i="3"/>
  <c r="BD231" i="3" s="1"/>
  <c r="BC219" i="3"/>
  <c r="BD219" i="3" s="1"/>
  <c r="BC129" i="3"/>
  <c r="BD129" i="3" s="1"/>
  <c r="BC112" i="3"/>
  <c r="BD112" i="3" s="1"/>
  <c r="BC341" i="3"/>
  <c r="BD341" i="3" s="1"/>
  <c r="BC248" i="3"/>
  <c r="BD248" i="3" s="1"/>
  <c r="BC170" i="3"/>
  <c r="BD170" i="3" s="1"/>
  <c r="BC109" i="3"/>
  <c r="BD109" i="3" s="1"/>
  <c r="BC80" i="3"/>
  <c r="BD80" i="3" s="1"/>
  <c r="BC71" i="3"/>
  <c r="BD71" i="3" s="1"/>
  <c r="BC57" i="3"/>
  <c r="BD57" i="3" s="1"/>
  <c r="BC54" i="3"/>
  <c r="BD54" i="3" s="1"/>
  <c r="BC199" i="3"/>
  <c r="BD199" i="3" s="1"/>
  <c r="BC86" i="3"/>
  <c r="BD86" i="3" s="1"/>
  <c r="BC83" i="3"/>
  <c r="BD83" i="3" s="1"/>
  <c r="BE83" i="3" s="1"/>
  <c r="BC68" i="3"/>
  <c r="BD68" i="3" s="1"/>
  <c r="BC132" i="3"/>
  <c r="BD132" i="3" s="1"/>
  <c r="BC115" i="3"/>
  <c r="BD115" i="3" s="1"/>
  <c r="BC48" i="3"/>
  <c r="BD48" i="3" s="1"/>
  <c r="BC45" i="3"/>
  <c r="BD45" i="3" s="1"/>
  <c r="BC338" i="3"/>
  <c r="BD338" i="3" s="1"/>
  <c r="BC315" i="3"/>
  <c r="BD315" i="3" s="1"/>
  <c r="BC225" i="3"/>
  <c r="BD225" i="3" s="1"/>
  <c r="BC202" i="3"/>
  <c r="BD202" i="3" s="1"/>
  <c r="BC135" i="3"/>
  <c r="BD135" i="3" s="1"/>
  <c r="BC271" i="3"/>
  <c r="BD271" i="3" s="1"/>
  <c r="BC309" i="3"/>
  <c r="BD309" i="3" s="1"/>
  <c r="BC332" i="3"/>
  <c r="BD332" i="3" s="1"/>
  <c r="BC106" i="3"/>
  <c r="BD106" i="3" s="1"/>
  <c r="BC344" i="3"/>
  <c r="BD344" i="3" s="1"/>
  <c r="BC155" i="3"/>
  <c r="BD155" i="3" s="1"/>
  <c r="BC100" i="3"/>
  <c r="BD100" i="3" s="1"/>
  <c r="BC286" i="3"/>
  <c r="BD286" i="3" s="1"/>
  <c r="BC42" i="3"/>
  <c r="BD42" i="3" s="1"/>
  <c r="BC77" i="3"/>
  <c r="BD77" i="3" s="1"/>
  <c r="BC251" i="3"/>
  <c r="BD251" i="3" s="1"/>
  <c r="BC222" i="3"/>
  <c r="BD222" i="3" s="1"/>
  <c r="BC39" i="3"/>
  <c r="BD39" i="3" s="1"/>
  <c r="BC74" i="3"/>
  <c r="BD74" i="3" s="1"/>
  <c r="BC51" i="3"/>
  <c r="BD51" i="3" s="1"/>
  <c r="BC103" i="3"/>
  <c r="BD103" i="3" s="1"/>
  <c r="BC228" i="3"/>
  <c r="BD228" i="3" s="1"/>
  <c r="BC318" i="3"/>
  <c r="BD318" i="3" s="1"/>
  <c r="BC193" i="3"/>
  <c r="BD193" i="3" s="1"/>
  <c r="BC216" i="3"/>
  <c r="BD216" i="3" s="1"/>
  <c r="BC97" i="3"/>
  <c r="BD97" i="3" s="1"/>
  <c r="BE227" i="3"/>
  <c r="BE172" i="3"/>
  <c r="BE200" i="3"/>
  <c r="BE163" i="3"/>
  <c r="BE188" i="3"/>
  <c r="BE316" i="3"/>
  <c r="BE217" i="3"/>
  <c r="BE162" i="3"/>
  <c r="BE281" i="3"/>
  <c r="BE194" i="3"/>
  <c r="BE246" i="3"/>
  <c r="BE127" i="3"/>
  <c r="BE99" i="3"/>
  <c r="BE276" i="3"/>
  <c r="BE186" i="3"/>
  <c r="BE134" i="3"/>
  <c r="BE224" i="3"/>
  <c r="BE50" i="3"/>
  <c r="BE346" i="3"/>
  <c r="BE175" i="3"/>
  <c r="BE291" i="3"/>
  <c r="BE221" i="3"/>
  <c r="BE75" i="3"/>
  <c r="BE317" i="3"/>
  <c r="BE258" i="3"/>
  <c r="BE232" i="3"/>
  <c r="BE243" i="3"/>
  <c r="BE340" i="3"/>
  <c r="BE41" i="3"/>
  <c r="BE201" i="3"/>
  <c r="BE104" i="3"/>
  <c r="BE302" i="3"/>
  <c r="BE192" i="3"/>
  <c r="BE116" i="3"/>
  <c r="BE101" i="3"/>
  <c r="BE156" i="3"/>
  <c r="BE82" i="3"/>
  <c r="BE113" i="3"/>
  <c r="BE301" i="3"/>
  <c r="BE40" i="3"/>
  <c r="BE229" i="3"/>
  <c r="BE130" i="3"/>
  <c r="BE52" i="3"/>
  <c r="BE313" i="3"/>
  <c r="BE110" i="3"/>
  <c r="BE272" i="3"/>
  <c r="BE311" i="3"/>
  <c r="BE198" i="3"/>
  <c r="BE334" i="3"/>
  <c r="BE114" i="3"/>
  <c r="BE169" i="3"/>
  <c r="BE160" i="3"/>
  <c r="BE247" i="3"/>
  <c r="BE262" i="3"/>
  <c r="BC24" i="3"/>
  <c r="BD24" i="3" s="1"/>
  <c r="BE24" i="3" s="1"/>
  <c r="BC26" i="3"/>
  <c r="BD26" i="3" s="1"/>
  <c r="BE26" i="3" s="1"/>
  <c r="BC18" i="3"/>
  <c r="BD18" i="3" s="1"/>
  <c r="BE18" i="3" s="1"/>
  <c r="BC15" i="3"/>
  <c r="BD15" i="3" s="1"/>
  <c r="BE15" i="3" s="1"/>
  <c r="BC20" i="3"/>
  <c r="BD20" i="3" s="1"/>
  <c r="BE20" i="3" s="1"/>
  <c r="BC29" i="3"/>
  <c r="BD29" i="3" s="1"/>
  <c r="BE29" i="3" s="1"/>
  <c r="BC23" i="3"/>
  <c r="BD23" i="3" s="1"/>
  <c r="BE23" i="3" s="1"/>
  <c r="BC27" i="3"/>
  <c r="BD27" i="3" s="1"/>
  <c r="BE27" i="3" s="1"/>
  <c r="BC14" i="3"/>
  <c r="BD14" i="3" s="1"/>
  <c r="BE14" i="3" s="1"/>
  <c r="BC21" i="3"/>
  <c r="BD21" i="3" s="1"/>
  <c r="BE21" i="3" s="1"/>
  <c r="BE30" i="3"/>
  <c r="BC17" i="3"/>
  <c r="BD17" i="3" s="1"/>
  <c r="BE17" i="3" s="1"/>
  <c r="BC19" i="3"/>
  <c r="BD19" i="3" s="1"/>
  <c r="BC13" i="3"/>
  <c r="BD13" i="3" s="1"/>
  <c r="BC16" i="3"/>
  <c r="BD16" i="3" s="1"/>
  <c r="BC28" i="3"/>
  <c r="BD28" i="3" s="1"/>
  <c r="BC25" i="3"/>
  <c r="BD25" i="3" s="1"/>
  <c r="BC22" i="3"/>
  <c r="BD22" i="3" s="1"/>
  <c r="BC11" i="3"/>
  <c r="BD11" i="3" s="1"/>
  <c r="BE11" i="3" s="1"/>
  <c r="BC12" i="3"/>
  <c r="BD12" i="3" s="1"/>
  <c r="BE12" i="3" s="1"/>
  <c r="BF302" i="3" l="1"/>
  <c r="BI302" i="3"/>
  <c r="BF317" i="3"/>
  <c r="BI317" i="3"/>
  <c r="BF284" i="3"/>
  <c r="BI284" i="3"/>
  <c r="BI301" i="3"/>
  <c r="BF301" i="3"/>
  <c r="BI217" i="3"/>
  <c r="BF217" i="3"/>
  <c r="BF255" i="3"/>
  <c r="BI255" i="3"/>
  <c r="BF276" i="3"/>
  <c r="BI276" i="3"/>
  <c r="BF369" i="3"/>
  <c r="BI369" i="3"/>
  <c r="BF337" i="3"/>
  <c r="BI337" i="3"/>
  <c r="BF247" i="3"/>
  <c r="BI247" i="3"/>
  <c r="BF348" i="3"/>
  <c r="BI348" i="3"/>
  <c r="BF313" i="3"/>
  <c r="BI313" i="3"/>
  <c r="BF340" i="3"/>
  <c r="BI340" i="3"/>
  <c r="BF250" i="3"/>
  <c r="BI250" i="3"/>
  <c r="BF336" i="3"/>
  <c r="BI336" i="3"/>
  <c r="BF233" i="3"/>
  <c r="BI233" i="3"/>
  <c r="BF308" i="3"/>
  <c r="BI308" i="3"/>
  <c r="BF371" i="3"/>
  <c r="BI371" i="3"/>
  <c r="BF214" i="3"/>
  <c r="BI214" i="3"/>
  <c r="BF244" i="3"/>
  <c r="BI244" i="3"/>
  <c r="BI278" i="3"/>
  <c r="BF278" i="3"/>
  <c r="BI333" i="3"/>
  <c r="BF333" i="3"/>
  <c r="BF342" i="3"/>
  <c r="BI342" i="3"/>
  <c r="BF363" i="3"/>
  <c r="BI363" i="3"/>
  <c r="BF378" i="3"/>
  <c r="BI378" i="3"/>
  <c r="BF272" i="3"/>
  <c r="BI272" i="3"/>
  <c r="BF221" i="3"/>
  <c r="BI221" i="3"/>
  <c r="BF316" i="3"/>
  <c r="BI316" i="3"/>
  <c r="BF362" i="3"/>
  <c r="BI362" i="3"/>
  <c r="BF331" i="3"/>
  <c r="BI331" i="3"/>
  <c r="BF305" i="3"/>
  <c r="BI305" i="3"/>
  <c r="BF243" i="3"/>
  <c r="BI243" i="3"/>
  <c r="BF346" i="3"/>
  <c r="BI346" i="3"/>
  <c r="BI246" i="3"/>
  <c r="BF246" i="3"/>
  <c r="BF259" i="3"/>
  <c r="BI259" i="3"/>
  <c r="BI345" i="3"/>
  <c r="BF345" i="3"/>
  <c r="BF314" i="3"/>
  <c r="BI314" i="3"/>
  <c r="BF288" i="3"/>
  <c r="BI288" i="3"/>
  <c r="BF343" i="3"/>
  <c r="BI343" i="3"/>
  <c r="BF290" i="3"/>
  <c r="BI290" i="3"/>
  <c r="BF282" i="3"/>
  <c r="BI282" i="3"/>
  <c r="BF230" i="3"/>
  <c r="BI230" i="3"/>
  <c r="BI377" i="3"/>
  <c r="BF377" i="3"/>
  <c r="BF220" i="3"/>
  <c r="BI220" i="3"/>
  <c r="BI311" i="3"/>
  <c r="BF311" i="3"/>
  <c r="BI319" i="3"/>
  <c r="BF319" i="3"/>
  <c r="BF365" i="3"/>
  <c r="BI365" i="3"/>
  <c r="BF287" i="3"/>
  <c r="BI287" i="3"/>
  <c r="BI253" i="3"/>
  <c r="BF253" i="3"/>
  <c r="BF291" i="3"/>
  <c r="BI291" i="3"/>
  <c r="BF215" i="3"/>
  <c r="BI215" i="3"/>
  <c r="BF232" i="3"/>
  <c r="BI232" i="3"/>
  <c r="BF310" i="3"/>
  <c r="BI310" i="3"/>
  <c r="BF218" i="3"/>
  <c r="BI218" i="3"/>
  <c r="BI366" i="3"/>
  <c r="BF366" i="3"/>
  <c r="BF330" i="3"/>
  <c r="BI330" i="3"/>
  <c r="BF275" i="3"/>
  <c r="BI275" i="3"/>
  <c r="BF226" i="3"/>
  <c r="BI226" i="3"/>
  <c r="BF304" i="3"/>
  <c r="BI304" i="3"/>
  <c r="BF320" i="3"/>
  <c r="BI320" i="3"/>
  <c r="BF273" i="3"/>
  <c r="BI273" i="3"/>
  <c r="BF262" i="3"/>
  <c r="BI262" i="3"/>
  <c r="BF349" i="3"/>
  <c r="BI349" i="3"/>
  <c r="BF307" i="3"/>
  <c r="BI307" i="3"/>
  <c r="BI334" i="3"/>
  <c r="BF334" i="3"/>
  <c r="BF229" i="3"/>
  <c r="BI229" i="3"/>
  <c r="BF258" i="3"/>
  <c r="BI258" i="3"/>
  <c r="BI224" i="3"/>
  <c r="BF224" i="3"/>
  <c r="BF281" i="3"/>
  <c r="BI281" i="3"/>
  <c r="BF227" i="3"/>
  <c r="BI227" i="3"/>
  <c r="BI279" i="3"/>
  <c r="BF279" i="3"/>
  <c r="BF252" i="3"/>
  <c r="BI252" i="3"/>
  <c r="BF339" i="3"/>
  <c r="BI339" i="3"/>
  <c r="BF368" i="3"/>
  <c r="BI368" i="3"/>
  <c r="BF374" i="3"/>
  <c r="BI374" i="3"/>
  <c r="BF359" i="3"/>
  <c r="BI359" i="3"/>
  <c r="BI223" i="3"/>
  <c r="BF223" i="3"/>
  <c r="BF375" i="3"/>
  <c r="BI375" i="3"/>
  <c r="BF249" i="3"/>
  <c r="BI249" i="3"/>
  <c r="BF188" i="3"/>
  <c r="BI188" i="3"/>
  <c r="BI203" i="3"/>
  <c r="BF203" i="3"/>
  <c r="BF189" i="3"/>
  <c r="BI189" i="3"/>
  <c r="BF185" i="3"/>
  <c r="BI185" i="3"/>
  <c r="BF191" i="3"/>
  <c r="BI191" i="3"/>
  <c r="BF200" i="3"/>
  <c r="BI200" i="3"/>
  <c r="BI194" i="3"/>
  <c r="BF194" i="3"/>
  <c r="BF197" i="3"/>
  <c r="BI197" i="3"/>
  <c r="BF192" i="3"/>
  <c r="BI192" i="3"/>
  <c r="BF198" i="3"/>
  <c r="BI198" i="3"/>
  <c r="BI186" i="3"/>
  <c r="BF186" i="3"/>
  <c r="BF204" i="3"/>
  <c r="BI204" i="3"/>
  <c r="BI195" i="3"/>
  <c r="BF195" i="3"/>
  <c r="BF201" i="3"/>
  <c r="BI201" i="3"/>
  <c r="BI160" i="3"/>
  <c r="BF160" i="3"/>
  <c r="BI156" i="3"/>
  <c r="BF156" i="3"/>
  <c r="BF175" i="3"/>
  <c r="BI175" i="3"/>
  <c r="BI163" i="3"/>
  <c r="BF163" i="3"/>
  <c r="BI166" i="3"/>
  <c r="BF166" i="3"/>
  <c r="BF169" i="3"/>
  <c r="BI169" i="3"/>
  <c r="BI157" i="3"/>
  <c r="BF157" i="3"/>
  <c r="BF159" i="3"/>
  <c r="BI159" i="3"/>
  <c r="BI168" i="3"/>
  <c r="BF168" i="3"/>
  <c r="BI162" i="3"/>
  <c r="BF162" i="3"/>
  <c r="BI174" i="3"/>
  <c r="BF174" i="3"/>
  <c r="BI172" i="3"/>
  <c r="BF172" i="3"/>
  <c r="BI165" i="3"/>
  <c r="BF165" i="3"/>
  <c r="BI171" i="3"/>
  <c r="BF171" i="3"/>
  <c r="BF127" i="3"/>
  <c r="BI127" i="3"/>
  <c r="BI140" i="3"/>
  <c r="BF140" i="3"/>
  <c r="BI130" i="3"/>
  <c r="BF130" i="3"/>
  <c r="BF136" i="3"/>
  <c r="BI136" i="3"/>
  <c r="BI131" i="3"/>
  <c r="BF131" i="3"/>
  <c r="BF145" i="3"/>
  <c r="BI145" i="3"/>
  <c r="BI128" i="3"/>
  <c r="BF128" i="3"/>
  <c r="BI139" i="3"/>
  <c r="BF139" i="3"/>
  <c r="BI134" i="3"/>
  <c r="BF134" i="3"/>
  <c r="BI146" i="3"/>
  <c r="BF146" i="3"/>
  <c r="BF142" i="3"/>
  <c r="BI142" i="3"/>
  <c r="BI133" i="3"/>
  <c r="BF133" i="3"/>
  <c r="BF143" i="3"/>
  <c r="BI143" i="3"/>
  <c r="BF137" i="3"/>
  <c r="BI137" i="3"/>
  <c r="BF110" i="3"/>
  <c r="BI110" i="3"/>
  <c r="BF99" i="3"/>
  <c r="BI99" i="3"/>
  <c r="BF101" i="3"/>
  <c r="BI101" i="3"/>
  <c r="BI114" i="3"/>
  <c r="BF114" i="3"/>
  <c r="BF116" i="3"/>
  <c r="BI116" i="3"/>
  <c r="BF117" i="3"/>
  <c r="BI117" i="3"/>
  <c r="BF107" i="3"/>
  <c r="BI107" i="3"/>
  <c r="BI98" i="3"/>
  <c r="BF98" i="3"/>
  <c r="BI111" i="3"/>
  <c r="BF111" i="3"/>
  <c r="BF108" i="3"/>
  <c r="BI108" i="3"/>
  <c r="BF104" i="3"/>
  <c r="BI104" i="3"/>
  <c r="BF102" i="3"/>
  <c r="BI102" i="3"/>
  <c r="BF105" i="3"/>
  <c r="BI105" i="3"/>
  <c r="BF113" i="3"/>
  <c r="BI113" i="3"/>
  <c r="BF81" i="3"/>
  <c r="BI81" i="3"/>
  <c r="BI87" i="3"/>
  <c r="BF87" i="3"/>
  <c r="BI82" i="3"/>
  <c r="BF82" i="3"/>
  <c r="BF84" i="3"/>
  <c r="BI84" i="3"/>
  <c r="BF72" i="3"/>
  <c r="BI72" i="3"/>
  <c r="BI83" i="3"/>
  <c r="BF83" i="3"/>
  <c r="BI85" i="3"/>
  <c r="BF85" i="3"/>
  <c r="BI69" i="3"/>
  <c r="BF69" i="3"/>
  <c r="BI75" i="3"/>
  <c r="BF75" i="3"/>
  <c r="BF76" i="3"/>
  <c r="BI76" i="3"/>
  <c r="BF70" i="3"/>
  <c r="BI70" i="3"/>
  <c r="BI79" i="3"/>
  <c r="BF79" i="3"/>
  <c r="BF73" i="3"/>
  <c r="BI73" i="3"/>
  <c r="BF88" i="3"/>
  <c r="BI88" i="3"/>
  <c r="BI78" i="3"/>
  <c r="BF78" i="3"/>
  <c r="BI44" i="3"/>
  <c r="BF44" i="3"/>
  <c r="BI50" i="3"/>
  <c r="BF50" i="3"/>
  <c r="BI58" i="3"/>
  <c r="BF58" i="3"/>
  <c r="BI46" i="3"/>
  <c r="BF46" i="3"/>
  <c r="BF49" i="3"/>
  <c r="BI49" i="3"/>
  <c r="BF47" i="3"/>
  <c r="BI47" i="3"/>
  <c r="BI59" i="3"/>
  <c r="BF59" i="3"/>
  <c r="BI52" i="3"/>
  <c r="BF52" i="3"/>
  <c r="BF55" i="3"/>
  <c r="BI55" i="3"/>
  <c r="BF40" i="3"/>
  <c r="BI40" i="3"/>
  <c r="BI43" i="3"/>
  <c r="BF43" i="3"/>
  <c r="BF53" i="3"/>
  <c r="BI53" i="3"/>
  <c r="BF41" i="3"/>
  <c r="BI41" i="3"/>
  <c r="BF56" i="3"/>
  <c r="BI56" i="3"/>
  <c r="BF29" i="3"/>
  <c r="BI29" i="3"/>
  <c r="BF20" i="3"/>
  <c r="BI20" i="3"/>
  <c r="BF12" i="3"/>
  <c r="BI12" i="3"/>
  <c r="BF17" i="3"/>
  <c r="BI17" i="3"/>
  <c r="BF15" i="3"/>
  <c r="BI15" i="3"/>
  <c r="BF11" i="3"/>
  <c r="BI11" i="3"/>
  <c r="BF30" i="3"/>
  <c r="BI30" i="3"/>
  <c r="BI18" i="3"/>
  <c r="BF18" i="3"/>
  <c r="BF23" i="3"/>
  <c r="BI23" i="3"/>
  <c r="BF21" i="3"/>
  <c r="BI21" i="3"/>
  <c r="BF14" i="3"/>
  <c r="BI14" i="3"/>
  <c r="BF24" i="3"/>
  <c r="BI24" i="3"/>
  <c r="BF26" i="3"/>
  <c r="BI26" i="3"/>
  <c r="BF27" i="3"/>
  <c r="BI27" i="3"/>
  <c r="A377" i="3"/>
  <c r="A378" i="3" s="1"/>
  <c r="BE22" i="3"/>
  <c r="BE71" i="3"/>
  <c r="BE112" i="3"/>
  <c r="BE283" i="3"/>
  <c r="BE376" i="3"/>
  <c r="BE373" i="3"/>
  <c r="BE251" i="3"/>
  <c r="BE106" i="3"/>
  <c r="BE274" i="3"/>
  <c r="BE173" i="3"/>
  <c r="BE141" i="3"/>
  <c r="BE332" i="3"/>
  <c r="BE196" i="3"/>
  <c r="BE254" i="3"/>
  <c r="BE341" i="3"/>
  <c r="BE222" i="3"/>
  <c r="BE202" i="3"/>
  <c r="BE39" i="3"/>
  <c r="BE347" i="3"/>
  <c r="BE245" i="3"/>
  <c r="BE216" i="3"/>
  <c r="BE361" i="3"/>
  <c r="BE315" i="3"/>
  <c r="BE86" i="3"/>
  <c r="BE300" i="3"/>
  <c r="BE248" i="3"/>
  <c r="BE364" i="3"/>
  <c r="BE358" i="3"/>
  <c r="BE370" i="3"/>
  <c r="BE367" i="3"/>
  <c r="BE338" i="3"/>
  <c r="BE109" i="3"/>
  <c r="BE155" i="3"/>
  <c r="BE45" i="3"/>
  <c r="BE260" i="3"/>
  <c r="BE329" i="3"/>
  <c r="BE187" i="3"/>
  <c r="BE51" i="3"/>
  <c r="BE170" i="3"/>
  <c r="BE271" i="3"/>
  <c r="BE48" i="3"/>
  <c r="BE167" i="3"/>
  <c r="BE42" i="3"/>
  <c r="BE242" i="3"/>
  <c r="BE219" i="3"/>
  <c r="BE161" i="3"/>
  <c r="BE277" i="3"/>
  <c r="BE257" i="3"/>
  <c r="BE312" i="3"/>
  <c r="BE144" i="3"/>
  <c r="BE68" i="3"/>
  <c r="BE135" i="3"/>
  <c r="BE309" i="3"/>
  <c r="BE132" i="3"/>
  <c r="BE57" i="3"/>
  <c r="BE286" i="3"/>
  <c r="BE190" i="3"/>
  <c r="BE184" i="3"/>
  <c r="BE225" i="3"/>
  <c r="BE138" i="3"/>
  <c r="BE318" i="3"/>
  <c r="BE306" i="3"/>
  <c r="BE213" i="3"/>
  <c r="BE129" i="3"/>
  <c r="BE280" i="3"/>
  <c r="BE289" i="3"/>
  <c r="BE231" i="3"/>
  <c r="BE193" i="3"/>
  <c r="BE77" i="3"/>
  <c r="BE74" i="3"/>
  <c r="BE126" i="3"/>
  <c r="BE115" i="3"/>
  <c r="BE100" i="3"/>
  <c r="BE228" i="3"/>
  <c r="BE158" i="3"/>
  <c r="BE335" i="3"/>
  <c r="BE164" i="3"/>
  <c r="BE54" i="3"/>
  <c r="BE103" i="3"/>
  <c r="BE80" i="3"/>
  <c r="BE97" i="3"/>
  <c r="BE303" i="3"/>
  <c r="BE199" i="3"/>
  <c r="BE344" i="3"/>
  <c r="BE16" i="3"/>
  <c r="BE28" i="3"/>
  <c r="BE19" i="3"/>
  <c r="BE13" i="3"/>
  <c r="BE25" i="3"/>
  <c r="BC10" i="3"/>
  <c r="BD10" i="3" s="1"/>
  <c r="BE10" i="3" s="1"/>
  <c r="BF373" i="3" l="1"/>
  <c r="BG373" i="3" s="1"/>
  <c r="BI373" i="3"/>
  <c r="BJ373" i="3" s="1"/>
  <c r="BF225" i="3"/>
  <c r="BG225" i="3" s="1"/>
  <c r="BI225" i="3"/>
  <c r="BJ225" i="3" s="1"/>
  <c r="BF222" i="3"/>
  <c r="BG222" i="3" s="1"/>
  <c r="BI222" i="3"/>
  <c r="BJ222" i="3" s="1"/>
  <c r="BI286" i="3"/>
  <c r="BJ286" i="3" s="1"/>
  <c r="BF286" i="3"/>
  <c r="BG286" i="3" s="1"/>
  <c r="BI257" i="3"/>
  <c r="BJ257" i="3" s="1"/>
  <c r="BF257" i="3"/>
  <c r="BG257" i="3" s="1"/>
  <c r="BF271" i="3"/>
  <c r="BI271" i="3"/>
  <c r="BJ271" i="3" s="1"/>
  <c r="BF338" i="3"/>
  <c r="BG338" i="3" s="1"/>
  <c r="BI338" i="3"/>
  <c r="BJ338" i="3" s="1"/>
  <c r="BF254" i="3"/>
  <c r="BG254" i="3" s="1"/>
  <c r="BI254" i="3"/>
  <c r="BJ254" i="3" s="1"/>
  <c r="BI231" i="3"/>
  <c r="BJ231" i="3" s="1"/>
  <c r="BF231" i="3"/>
  <c r="BG231" i="3" s="1"/>
  <c r="BI289" i="3"/>
  <c r="BJ289" i="3" s="1"/>
  <c r="BF289" i="3"/>
  <c r="BG289" i="3" s="1"/>
  <c r="BF361" i="3"/>
  <c r="BG361" i="3" s="1"/>
  <c r="BI361" i="3"/>
  <c r="BJ361" i="3" s="1"/>
  <c r="BF280" i="3"/>
  <c r="BG280" i="3" s="1"/>
  <c r="BI280" i="3"/>
  <c r="BJ280" i="3" s="1"/>
  <c r="BF370" i="3"/>
  <c r="BI370" i="3"/>
  <c r="BJ370" i="3" s="1"/>
  <c r="BF274" i="3"/>
  <c r="BG274" i="3" s="1"/>
  <c r="BI274" i="3"/>
  <c r="BJ274" i="3" s="1"/>
  <c r="BI213" i="3"/>
  <c r="BJ213" i="3" s="1"/>
  <c r="BF213" i="3"/>
  <c r="BF277" i="3"/>
  <c r="BG277" i="3" s="1"/>
  <c r="BI277" i="3"/>
  <c r="BJ277" i="3" s="1"/>
  <c r="BF216" i="3"/>
  <c r="BG216" i="3" s="1"/>
  <c r="BI216" i="3"/>
  <c r="BJ216" i="3" s="1"/>
  <c r="BF335" i="3"/>
  <c r="BI335" i="3"/>
  <c r="BJ335" i="3" s="1"/>
  <c r="BF332" i="3"/>
  <c r="BG332" i="3" s="1"/>
  <c r="BI332" i="3"/>
  <c r="BJ332" i="3" s="1"/>
  <c r="BF315" i="3"/>
  <c r="BG315" i="3" s="1"/>
  <c r="BI315" i="3"/>
  <c r="BJ315" i="3" s="1"/>
  <c r="BF303" i="3"/>
  <c r="BI303" i="3"/>
  <c r="BJ303" i="3" s="1"/>
  <c r="BI312" i="3"/>
  <c r="BJ312" i="3" s="1"/>
  <c r="BF312" i="3"/>
  <c r="BG312" i="3" s="1"/>
  <c r="BF341" i="3"/>
  <c r="BG341" i="3" s="1"/>
  <c r="BI341" i="3"/>
  <c r="BJ341" i="3" s="1"/>
  <c r="BF306" i="3"/>
  <c r="BG306" i="3" s="1"/>
  <c r="BI306" i="3"/>
  <c r="BJ306" i="3" s="1"/>
  <c r="BI367" i="3"/>
  <c r="BJ367" i="3" s="1"/>
  <c r="BF367" i="3"/>
  <c r="BG367" i="3" s="1"/>
  <c r="BF358" i="3"/>
  <c r="BI358" i="3"/>
  <c r="BJ358" i="3" s="1"/>
  <c r="BF248" i="3"/>
  <c r="BG248" i="3" s="1"/>
  <c r="BI248" i="3"/>
  <c r="BJ248" i="3" s="1"/>
  <c r="BI245" i="3"/>
  <c r="BJ245" i="3" s="1"/>
  <c r="BF245" i="3"/>
  <c r="BG245" i="3" s="1"/>
  <c r="BF283" i="3"/>
  <c r="BG283" i="3" s="1"/>
  <c r="BI283" i="3"/>
  <c r="BJ283" i="3" s="1"/>
  <c r="BI344" i="3"/>
  <c r="BJ344" i="3" s="1"/>
  <c r="BF344" i="3"/>
  <c r="BG344" i="3" s="1"/>
  <c r="BF242" i="3"/>
  <c r="BI242" i="3"/>
  <c r="BJ242" i="3" s="1"/>
  <c r="BF260" i="3"/>
  <c r="BG260" i="3" s="1"/>
  <c r="BI260" i="3"/>
  <c r="BJ260" i="3" s="1"/>
  <c r="BF228" i="3"/>
  <c r="BG228" i="3" s="1"/>
  <c r="BI228" i="3"/>
  <c r="BJ228" i="3" s="1"/>
  <c r="BF376" i="3"/>
  <c r="BI376" i="3"/>
  <c r="BJ376" i="3" s="1"/>
  <c r="BF318" i="3"/>
  <c r="BG318" i="3" s="1"/>
  <c r="BI318" i="3"/>
  <c r="BJ318" i="3" s="1"/>
  <c r="BF309" i="3"/>
  <c r="BG309" i="3" s="1"/>
  <c r="BI309" i="3"/>
  <c r="BJ309" i="3" s="1"/>
  <c r="BF219" i="3"/>
  <c r="BG219" i="3" s="1"/>
  <c r="BI219" i="3"/>
  <c r="BJ219" i="3" s="1"/>
  <c r="BF329" i="3"/>
  <c r="BG329" i="3" s="1"/>
  <c r="BI329" i="3"/>
  <c r="BJ329" i="3" s="1"/>
  <c r="BF364" i="3"/>
  <c r="BG364" i="3" s="1"/>
  <c r="BI364" i="3"/>
  <c r="BJ364" i="3" s="1"/>
  <c r="BF300" i="3"/>
  <c r="BG300" i="3" s="1"/>
  <c r="BI300" i="3"/>
  <c r="BJ300" i="3" s="1"/>
  <c r="BF347" i="3"/>
  <c r="BG347" i="3" s="1"/>
  <c r="BI347" i="3"/>
  <c r="BJ347" i="3" s="1"/>
  <c r="BF251" i="3"/>
  <c r="BG251" i="3" s="1"/>
  <c r="BI251" i="3"/>
  <c r="BJ251" i="3" s="1"/>
  <c r="BF199" i="3"/>
  <c r="BG199" i="3" s="1"/>
  <c r="BI199" i="3"/>
  <c r="BJ199" i="3" s="1"/>
  <c r="BF190" i="3"/>
  <c r="BG190" i="3" s="1"/>
  <c r="BI190" i="3"/>
  <c r="BJ190" i="3" s="1"/>
  <c r="BI187" i="3"/>
  <c r="BJ187" i="3" s="1"/>
  <c r="BF187" i="3"/>
  <c r="BG187" i="3" s="1"/>
  <c r="BI196" i="3"/>
  <c r="BJ196" i="3" s="1"/>
  <c r="BF196" i="3"/>
  <c r="BG196" i="3" s="1"/>
  <c r="BF184" i="3"/>
  <c r="BI184" i="3"/>
  <c r="BJ184" i="3" s="1"/>
  <c r="BI202" i="3"/>
  <c r="BJ202" i="3" s="1"/>
  <c r="BF202" i="3"/>
  <c r="BG202" i="3" s="1"/>
  <c r="BF193" i="3"/>
  <c r="BG193" i="3" s="1"/>
  <c r="BI193" i="3"/>
  <c r="BJ193" i="3" s="1"/>
  <c r="BI158" i="3"/>
  <c r="BJ158" i="3" s="1"/>
  <c r="BF158" i="3"/>
  <c r="BG158" i="3" s="1"/>
  <c r="BF161" i="3"/>
  <c r="BI161" i="3"/>
  <c r="BJ161" i="3" s="1"/>
  <c r="BI173" i="3"/>
  <c r="BJ173" i="3" s="1"/>
  <c r="BF173" i="3"/>
  <c r="BG173" i="3" s="1"/>
  <c r="BI164" i="3"/>
  <c r="BJ164" i="3" s="1"/>
  <c r="BF164" i="3"/>
  <c r="BG164" i="3" s="1"/>
  <c r="BI155" i="3"/>
  <c r="BJ155" i="3" s="1"/>
  <c r="BF155" i="3"/>
  <c r="BG155" i="3" s="1"/>
  <c r="BI167" i="3"/>
  <c r="BJ167" i="3" s="1"/>
  <c r="BF167" i="3"/>
  <c r="BG167" i="3" s="1"/>
  <c r="BI170" i="3"/>
  <c r="BJ170" i="3" s="1"/>
  <c r="BF170" i="3"/>
  <c r="BG170" i="3" s="1"/>
  <c r="BI138" i="3"/>
  <c r="BJ138" i="3" s="1"/>
  <c r="BF138" i="3"/>
  <c r="BG138" i="3" s="1"/>
  <c r="BF129" i="3"/>
  <c r="BG129" i="3" s="1"/>
  <c r="BI129" i="3"/>
  <c r="BJ129" i="3" s="1"/>
  <c r="BF135" i="3"/>
  <c r="BG135" i="3" s="1"/>
  <c r="BI135" i="3"/>
  <c r="BJ135" i="3" s="1"/>
  <c r="BF144" i="3"/>
  <c r="BG144" i="3" s="1"/>
  <c r="BI144" i="3"/>
  <c r="BJ144" i="3" s="1"/>
  <c r="BF126" i="3"/>
  <c r="BI126" i="3"/>
  <c r="BJ126" i="3" s="1"/>
  <c r="BI141" i="3"/>
  <c r="BJ141" i="3" s="1"/>
  <c r="BF141" i="3"/>
  <c r="BG141" i="3" s="1"/>
  <c r="BF132" i="3"/>
  <c r="BG132" i="3" s="1"/>
  <c r="BI132" i="3"/>
  <c r="BJ132" i="3" s="1"/>
  <c r="BF97" i="3"/>
  <c r="BI97" i="3"/>
  <c r="BJ97" i="3" s="1"/>
  <c r="BI100" i="3"/>
  <c r="BJ100" i="3" s="1"/>
  <c r="BF100" i="3"/>
  <c r="BG100" i="3" s="1"/>
  <c r="BF115" i="3"/>
  <c r="BG115" i="3" s="1"/>
  <c r="BI115" i="3"/>
  <c r="BJ115" i="3" s="1"/>
  <c r="BF103" i="3"/>
  <c r="BG103" i="3" s="1"/>
  <c r="BI103" i="3"/>
  <c r="BJ103" i="3" s="1"/>
  <c r="BF112" i="3"/>
  <c r="BG112" i="3" s="1"/>
  <c r="BI112" i="3"/>
  <c r="BJ112" i="3" s="1"/>
  <c r="BI106" i="3"/>
  <c r="BJ106" i="3" s="1"/>
  <c r="BF106" i="3"/>
  <c r="BG106" i="3" s="1"/>
  <c r="BI109" i="3"/>
  <c r="BJ109" i="3" s="1"/>
  <c r="BF109" i="3"/>
  <c r="BG109" i="3" s="1"/>
  <c r="BF68" i="3"/>
  <c r="BI68" i="3"/>
  <c r="BJ68" i="3" s="1"/>
  <c r="BF86" i="3"/>
  <c r="BG86" i="3" s="1"/>
  <c r="BI86" i="3"/>
  <c r="BJ86" i="3" s="1"/>
  <c r="BI74" i="3"/>
  <c r="BJ74" i="3" s="1"/>
  <c r="BF74" i="3"/>
  <c r="BG74" i="3" s="1"/>
  <c r="BI71" i="3"/>
  <c r="BJ71" i="3" s="1"/>
  <c r="BF71" i="3"/>
  <c r="BG71" i="3" s="1"/>
  <c r="BF80" i="3"/>
  <c r="BG80" i="3" s="1"/>
  <c r="BI80" i="3"/>
  <c r="BJ80" i="3" s="1"/>
  <c r="BI77" i="3"/>
  <c r="BJ77" i="3" s="1"/>
  <c r="BF77" i="3"/>
  <c r="BG77" i="3" s="1"/>
  <c r="BF48" i="3"/>
  <c r="BI48" i="3"/>
  <c r="BJ48" i="3" s="1"/>
  <c r="BF39" i="3"/>
  <c r="BG39" i="3" s="1"/>
  <c r="BI39" i="3"/>
  <c r="BJ39" i="3" s="1"/>
  <c r="BI45" i="3"/>
  <c r="BJ45" i="3" s="1"/>
  <c r="BF45" i="3"/>
  <c r="BG45" i="3" s="1"/>
  <c r="BI51" i="3"/>
  <c r="BJ51" i="3" s="1"/>
  <c r="BF51" i="3"/>
  <c r="BG51" i="3" s="1"/>
  <c r="BF42" i="3"/>
  <c r="BG42" i="3" s="1"/>
  <c r="BI42" i="3"/>
  <c r="BJ42" i="3" s="1"/>
  <c r="BF57" i="3"/>
  <c r="BG57" i="3" s="1"/>
  <c r="BI57" i="3"/>
  <c r="BJ57" i="3" s="1"/>
  <c r="BF54" i="3"/>
  <c r="BG54" i="3" s="1"/>
  <c r="BI54" i="3"/>
  <c r="BJ54" i="3" s="1"/>
  <c r="BF16" i="3"/>
  <c r="BG16" i="3" s="1"/>
  <c r="BI16" i="3"/>
  <c r="BJ16" i="3" s="1"/>
  <c r="BF10" i="3"/>
  <c r="BI10" i="3"/>
  <c r="BJ10" i="3" s="1"/>
  <c r="BF25" i="3"/>
  <c r="BG25" i="3" s="1"/>
  <c r="BI25" i="3"/>
  <c r="BJ25" i="3" s="1"/>
  <c r="BF22" i="3"/>
  <c r="BG22" i="3" s="1"/>
  <c r="BI22" i="3"/>
  <c r="BJ22" i="3" s="1"/>
  <c r="BF13" i="3"/>
  <c r="BG13" i="3" s="1"/>
  <c r="BI13" i="3"/>
  <c r="BJ13" i="3" s="1"/>
  <c r="BF19" i="3"/>
  <c r="BG19" i="3" s="1"/>
  <c r="BI19" i="3"/>
  <c r="BJ19" i="3" s="1"/>
  <c r="BF28" i="3"/>
  <c r="BG28" i="3" s="1"/>
  <c r="BI28" i="3"/>
  <c r="BJ28" i="3" s="1"/>
  <c r="BJ83" i="3"/>
  <c r="BG376" i="3"/>
  <c r="BG370" i="3"/>
  <c r="BG303" i="3"/>
  <c r="BG161" i="3"/>
  <c r="BG335" i="3"/>
  <c r="BG83" i="3"/>
  <c r="BJ4" i="3" l="1"/>
  <c r="BJ2" i="3" s="1"/>
  <c r="BI4" i="3"/>
  <c r="BI2" i="3" s="1"/>
  <c r="BF33" i="3"/>
  <c r="BG184" i="3"/>
  <c r="BG178" i="3" s="1"/>
  <c r="BF178" i="3"/>
  <c r="BG323" i="3"/>
  <c r="BG213" i="3"/>
  <c r="BG207" i="3" s="1"/>
  <c r="BF207" i="3"/>
  <c r="BG242" i="3"/>
  <c r="BG236" i="3" s="1"/>
  <c r="BF236" i="3"/>
  <c r="BG68" i="3"/>
  <c r="BG62" i="3" s="1"/>
  <c r="BF62" i="3"/>
  <c r="BG149" i="3"/>
  <c r="BF323" i="3"/>
  <c r="BG97" i="3"/>
  <c r="BG91" i="3" s="1"/>
  <c r="BF91" i="3"/>
  <c r="BG294" i="3"/>
  <c r="BG271" i="3"/>
  <c r="BG265" i="3" s="1"/>
  <c r="BF265" i="3"/>
  <c r="BG126" i="3"/>
  <c r="BG120" i="3" s="1"/>
  <c r="BF120" i="3"/>
  <c r="BF294" i="3"/>
  <c r="BF352" i="3"/>
  <c r="BG358" i="3"/>
  <c r="BG352" i="3" s="1"/>
  <c r="BF149" i="3"/>
  <c r="BG48" i="3"/>
  <c r="BG33" i="3" s="1"/>
  <c r="BF4" i="3"/>
  <c r="BG10" i="3"/>
  <c r="BG4" i="3" s="1"/>
</calcChain>
</file>

<file path=xl/sharedStrings.xml><?xml version="1.0" encoding="utf-8"?>
<sst xmlns="http://schemas.openxmlformats.org/spreadsheetml/2006/main" count="903" uniqueCount="229">
  <si>
    <t>N</t>
  </si>
  <si>
    <t>N (Good Board)</t>
  </si>
  <si>
    <t>Mean</t>
  </si>
  <si>
    <t>Abs Mean Diff</t>
  </si>
  <si>
    <t>Stdev</t>
  </si>
  <si>
    <t>Good Board Stdev</t>
  </si>
  <si>
    <t>Sp</t>
  </si>
  <si>
    <t>Std Err</t>
  </si>
  <si>
    <t>Accept/Reject Board</t>
  </si>
  <si>
    <t>Upper Confidence Limit</t>
  </si>
  <si>
    <t>AMB0</t>
    <phoneticPr fontId="4" type="noConversion"/>
  </si>
  <si>
    <t>AMB1</t>
  </si>
  <si>
    <t>AMB4</t>
    <phoneticPr fontId="4" type="noConversion"/>
  </si>
  <si>
    <t>Round</t>
  </si>
  <si>
    <t>Round</t>
    <phoneticPr fontId="4" type="noConversion"/>
  </si>
  <si>
    <t>SENSOR Accept/Reject</t>
    <phoneticPr fontId="4" type="noConversion"/>
  </si>
  <si>
    <t>AMB0</t>
  </si>
  <si>
    <t>AMB4</t>
  </si>
  <si>
    <t>Total PCB REJECT</t>
    <phoneticPr fontId="4" type="noConversion"/>
  </si>
  <si>
    <t>Total Sensor Reject</t>
    <phoneticPr fontId="4" type="noConversion"/>
  </si>
  <si>
    <t>Total PCB ACCEPT</t>
    <phoneticPr fontId="4" type="noConversion"/>
  </si>
  <si>
    <t>Using UCL=</t>
    <phoneticPr fontId="4" type="noConversion"/>
  </si>
  <si>
    <t>Total Sensor Accept</t>
    <phoneticPr fontId="4" type="noConversion"/>
  </si>
  <si>
    <t>Station 4</t>
  </si>
  <si>
    <t>Station 5</t>
  </si>
  <si>
    <t>Station 6</t>
  </si>
  <si>
    <t>Station 7</t>
  </si>
  <si>
    <t>T.C. diff between Station1</t>
    <phoneticPr fontId="4" type="noConversion"/>
  </si>
  <si>
    <t>Station 3</t>
    <phoneticPr fontId="4" type="noConversion"/>
  </si>
  <si>
    <t>Station 2</t>
    <phoneticPr fontId="4" type="noConversion"/>
  </si>
  <si>
    <t>Station 8</t>
  </si>
  <si>
    <t>91pcs</t>
    <phoneticPr fontId="4" type="noConversion"/>
  </si>
  <si>
    <t>Average</t>
    <phoneticPr fontId="4" type="noConversion"/>
  </si>
  <si>
    <t>Group1</t>
    <phoneticPr fontId="4" type="noConversion"/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</si>
  <si>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</si>
  <si>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</si>
  <si>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</si>
  <si>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</si>
  <si>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</si>
  <si>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</si>
  <si>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</si>
  <si>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</si>
  <si>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</si>
  <si>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</si>
  <si>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</si>
  <si>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</si>
  <si>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T.C. difference between Station1 (degrees C)</t>
    <phoneticPr fontId="4" type="noConversion"/>
  </si>
  <si>
    <t>Date 5/24</t>
    <phoneticPr fontId="4" type="noConversion"/>
  </si>
  <si>
    <t>Station 1</t>
    <phoneticPr fontId="4" type="noConversion"/>
  </si>
  <si>
    <t>AMB.deviation,</t>
    <phoneticPr fontId="4" type="noConversion"/>
  </si>
  <si>
    <t>`</t>
  </si>
  <si>
    <t>Averaged local ambient (C), from T.C</t>
  </si>
  <si>
    <t>Name</t>
  </si>
  <si>
    <t>MB SN</t>
  </si>
  <si>
    <t>Good J181903K2_AMB0</t>
  </si>
  <si>
    <t>J181903K2</t>
  </si>
  <si>
    <t>NA</t>
  </si>
  <si>
    <t>Good J181903K2_AMB1</t>
  </si>
  <si>
    <t>Good J181903K2_AMB4</t>
  </si>
  <si>
    <t xml:space="preserve"> J1815051S_AMB0_1</t>
  </si>
  <si>
    <t>J1815051S</t>
  </si>
  <si>
    <t xml:space="preserve"> J1815051S_AMB1_1</t>
  </si>
  <si>
    <t xml:space="preserve"> J1815051S_AMB4_1</t>
  </si>
  <si>
    <t xml:space="preserve"> J181503A6_AMB0_2</t>
  </si>
  <si>
    <t xml:space="preserve"> J181503A6_AMB1_2</t>
  </si>
  <si>
    <t xml:space="preserve"> J181503A6_AMB4_2</t>
  </si>
  <si>
    <t xml:space="preserve"> J18140299_AMB0_3</t>
  </si>
  <si>
    <t>J18140299</t>
  </si>
  <si>
    <t xml:space="preserve"> J18140299_AMB1_3</t>
  </si>
  <si>
    <t xml:space="preserve"> J18140299_AMB4_3</t>
  </si>
  <si>
    <t xml:space="preserve"> J1815002E_AMB0_4</t>
  </si>
  <si>
    <t>J1815002E</t>
  </si>
  <si>
    <t xml:space="preserve"> J1815002E_AMB1_4</t>
  </si>
  <si>
    <t xml:space="preserve"> J1815002E_AMB4_4</t>
  </si>
  <si>
    <t xml:space="preserve"> J181501GF_AMB0_5</t>
  </si>
  <si>
    <t>J181501GF</t>
  </si>
  <si>
    <t xml:space="preserve"> J181501GF_AMB1_5</t>
  </si>
  <si>
    <t xml:space="preserve"> J181501GF_AMB4_5</t>
  </si>
  <si>
    <t xml:space="preserve"> J18140296_AMB0_6</t>
  </si>
  <si>
    <t>J18140296</t>
  </si>
  <si>
    <t xml:space="preserve"> J18140296_AMB1_6</t>
  </si>
  <si>
    <t xml:space="preserve"> J18140296_AMB4_6</t>
  </si>
  <si>
    <t xml:space="preserve"> J181504WV_AMB0_7</t>
  </si>
  <si>
    <t>J181504WV</t>
  </si>
  <si>
    <t xml:space="preserve"> J181504WV_AMB1_7</t>
  </si>
  <si>
    <t>~</t>
  </si>
  <si>
    <t xml:space="preserve"> J181504WV_AMB4_7</t>
  </si>
  <si>
    <t>J181503A6</t>
    <phoneticPr fontId="4" type="noConversion"/>
  </si>
  <si>
    <t xml:space="preserve"> J1815038Q_AMB0_1</t>
  </si>
  <si>
    <t>J1815038Q</t>
  </si>
  <si>
    <t xml:space="preserve"> J1815038Q_AMB1_1</t>
  </si>
  <si>
    <t xml:space="preserve"> J1815038Q_AMB4_1</t>
  </si>
  <si>
    <t xml:space="preserve"> J181602E8_AMB0_2</t>
  </si>
  <si>
    <t>J181602E8</t>
  </si>
  <si>
    <t xml:space="preserve"> J181602E8_AMB1_2</t>
  </si>
  <si>
    <t xml:space="preserve"> J181602E8_AMB4_2</t>
  </si>
  <si>
    <t xml:space="preserve"> J181601A4_AMB0_3</t>
  </si>
  <si>
    <t>J181601A4</t>
  </si>
  <si>
    <t xml:space="preserve"> J181601A4_AMB1_3</t>
  </si>
  <si>
    <t xml:space="preserve"> J181601A4_AMB4_3</t>
  </si>
  <si>
    <t xml:space="preserve"> J1815039N_AMB0_4</t>
  </si>
  <si>
    <t>J1815039N</t>
  </si>
  <si>
    <t xml:space="preserve"> J1815039N_AMB1_4</t>
  </si>
  <si>
    <t xml:space="preserve"> J1815039N_AMB4_4</t>
  </si>
  <si>
    <t xml:space="preserve"> J18160189_AMB0_5</t>
  </si>
  <si>
    <t>J18160189</t>
  </si>
  <si>
    <t xml:space="preserve"> J18160189_AMB1_5</t>
  </si>
  <si>
    <t xml:space="preserve"> J18160189_AMB4_5</t>
  </si>
  <si>
    <t xml:space="preserve"> J181504Z2_AMB0_6</t>
  </si>
  <si>
    <t>J181504Z2</t>
  </si>
  <si>
    <t xml:space="preserve"> J181504Z2_AMB1_6</t>
  </si>
  <si>
    <t xml:space="preserve"> J181504Z2_AMB4_6</t>
  </si>
  <si>
    <t xml:space="preserve"> J181601CX_AMB0_7</t>
  </si>
  <si>
    <t>J181601CX</t>
  </si>
  <si>
    <t xml:space="preserve"> J181601CX_AMB1_7</t>
  </si>
  <si>
    <t xml:space="preserve"> J181601CX_AMB4_7</t>
  </si>
  <si>
    <t xml:space="preserve"> J181503H8_AMB0_1</t>
  </si>
  <si>
    <t>J181503H8</t>
  </si>
  <si>
    <t xml:space="preserve"> J181503H8_AMB1_1</t>
  </si>
  <si>
    <t xml:space="preserve"> J181503H8_AMB4_1</t>
  </si>
  <si>
    <t xml:space="preserve"> J1816016M_AMB0_2</t>
  </si>
  <si>
    <t>J1816016M</t>
  </si>
  <si>
    <t xml:space="preserve"> J1816016M_AMB1_2</t>
  </si>
  <si>
    <t xml:space="preserve"> J1816016M_AMB4_2</t>
  </si>
  <si>
    <t xml:space="preserve"> J181601A3_AMB0_3</t>
  </si>
  <si>
    <t>J181601A3</t>
  </si>
  <si>
    <t xml:space="preserve"> J181601A3_AMB1_3</t>
  </si>
  <si>
    <t xml:space="preserve"> J181601A3_AMB4_3</t>
  </si>
  <si>
    <t xml:space="preserve"> J181601AR_AMB0_4</t>
  </si>
  <si>
    <t>J181601AR</t>
  </si>
  <si>
    <t xml:space="preserve"> J181601AR_AMB1_4</t>
  </si>
  <si>
    <t xml:space="preserve"> J181601AR_AMB4_4</t>
  </si>
  <si>
    <t xml:space="preserve"> J181602AY_AMB0_5</t>
  </si>
  <si>
    <t>J181602AY</t>
  </si>
  <si>
    <t xml:space="preserve"> J181602AY_AMB1_5</t>
  </si>
  <si>
    <t xml:space="preserve"> J181602AY_AMB4_5</t>
  </si>
  <si>
    <t xml:space="preserve"> J18160166_AMB0_6</t>
  </si>
  <si>
    <t>J18160166</t>
  </si>
  <si>
    <t xml:space="preserve"> J18160166_AMB1_6</t>
  </si>
  <si>
    <t xml:space="preserve"> J18160166_AMB4_6</t>
  </si>
  <si>
    <t xml:space="preserve"> J18150528_AMB0_7</t>
  </si>
  <si>
    <t>J18150528</t>
  </si>
  <si>
    <t xml:space="preserve"> J18150528_AMB1_7</t>
  </si>
  <si>
    <t xml:space="preserve"> J18150528_AMB4_7</t>
  </si>
  <si>
    <t xml:space="preserve"> J181503HE_AMB0_1</t>
  </si>
  <si>
    <t>J181503HE</t>
  </si>
  <si>
    <t xml:space="preserve"> J181503HE_AMB1_1</t>
  </si>
  <si>
    <t xml:space="preserve"> J181503HE_AMB4_1</t>
  </si>
  <si>
    <t xml:space="preserve"> J181601B4_AMB0_2</t>
  </si>
  <si>
    <t>J181601B4</t>
  </si>
  <si>
    <t xml:space="preserve"> J181601B4_AMB1_2</t>
  </si>
  <si>
    <t xml:space="preserve"> J181601B4_AMB4_2</t>
  </si>
  <si>
    <t xml:space="preserve"> J18160181_AMB0_3</t>
  </si>
  <si>
    <t>J18160181</t>
  </si>
  <si>
    <t xml:space="preserve"> J18160181_AMB1_3</t>
  </si>
  <si>
    <t xml:space="preserve"> J18160181_AMB4_3</t>
  </si>
  <si>
    <t xml:space="preserve"> J1816016N_AMB0_4</t>
  </si>
  <si>
    <t>J1816016N</t>
  </si>
  <si>
    <t xml:space="preserve"> J1816016N_AMB1_4</t>
  </si>
  <si>
    <t xml:space="preserve"> J1816016N_AMB4_4</t>
  </si>
  <si>
    <t xml:space="preserve"> J1815053D_AMB0_5</t>
  </si>
  <si>
    <t>J1815053D</t>
  </si>
  <si>
    <t xml:space="preserve"> J1815053D_AMB1_5</t>
  </si>
  <si>
    <t xml:space="preserve"> J1815053D_AMB4_5</t>
  </si>
  <si>
    <t xml:space="preserve"> J18150520_AMB0_6</t>
  </si>
  <si>
    <t>J18150520</t>
  </si>
  <si>
    <t xml:space="preserve"> J18150520_AMB1_6</t>
  </si>
  <si>
    <t xml:space="preserve"> J18150520_AMB4_6</t>
  </si>
  <si>
    <t xml:space="preserve"> J181503EQ_AMB0_7</t>
  </si>
  <si>
    <t>J181503EQ</t>
  </si>
  <si>
    <t xml:space="preserve"> J181503EQ_AMB1_7</t>
  </si>
  <si>
    <t xml:space="preserve"> J181503EQ_AMB4_7</t>
  </si>
  <si>
    <t xml:space="preserve"> J181504Z6_AMB0_1</t>
  </si>
  <si>
    <t>J181504Z6</t>
  </si>
  <si>
    <t xml:space="preserve"> J181504Z6_AMB1_1</t>
  </si>
  <si>
    <t xml:space="preserve"> J181504Z6_AMB4_1</t>
  </si>
  <si>
    <t xml:space="preserve"> J181601CW_AMB0_2</t>
  </si>
  <si>
    <t>J181601CW</t>
  </si>
  <si>
    <t xml:space="preserve"> J181601CW_AMB1_2</t>
  </si>
  <si>
    <t xml:space="preserve"> J181601CW_AMB4_2</t>
  </si>
  <si>
    <t xml:space="preserve"> J1816015A_AMB0_3</t>
  </si>
  <si>
    <t>J1816015A</t>
  </si>
  <si>
    <t xml:space="preserve"> J1816015A_AMB1_3</t>
  </si>
  <si>
    <t xml:space="preserve"> J1816015A_AMB4_3</t>
  </si>
  <si>
    <t xml:space="preserve"> J181601B1_AMB0_4</t>
  </si>
  <si>
    <t>J181601B1</t>
  </si>
  <si>
    <t xml:space="preserve"> J181601B1_AMB1_4</t>
  </si>
  <si>
    <t xml:space="preserve"> J181601B1_AMB4_4</t>
  </si>
  <si>
    <t xml:space="preserve"> J181602DR_AMB0_5</t>
  </si>
  <si>
    <t>J181602DR</t>
  </si>
  <si>
    <t xml:space="preserve"> J181602DR_AMB1_5</t>
  </si>
  <si>
    <t xml:space="preserve"> J181602DR_AMB4_5</t>
  </si>
  <si>
    <t xml:space="preserve"> J1816019H_AMB0_6</t>
  </si>
  <si>
    <t>J1816019H</t>
  </si>
  <si>
    <t xml:space="preserve"> J1816019H_AMB1_6</t>
  </si>
  <si>
    <t xml:space="preserve"> J1816019H_AMB4_6</t>
  </si>
  <si>
    <t xml:space="preserve"> J181601DF_AMB0_7</t>
  </si>
  <si>
    <t>J181601DF</t>
  </si>
  <si>
    <t xml:space="preserve"> J181601DF_AMB1_7</t>
  </si>
  <si>
    <t xml:space="preserve"> J181601DF_AMB4_7</t>
  </si>
  <si>
    <t>Count Redo</t>
    <phoneticPr fontId="4" type="noConversion"/>
  </si>
  <si>
    <t xml:space="preserve"> J181601E3_AMB0_1</t>
  </si>
  <si>
    <t>J181601E3</t>
  </si>
  <si>
    <t xml:space="preserve"> J181601E3_AMB1_1</t>
  </si>
  <si>
    <t xml:space="preserve"> J181601E3_AMB4_1</t>
  </si>
  <si>
    <t xml:space="preserve"> J181601BZ_AMB0_2</t>
  </si>
  <si>
    <t>J181601BZ</t>
  </si>
  <si>
    <t xml:space="preserve"> J181601BZ_AMB1_2</t>
  </si>
  <si>
    <t xml:space="preserve"> J181601BZ_AMB4_2</t>
  </si>
  <si>
    <t xml:space="preserve"> J18160182_AMB0_3</t>
  </si>
  <si>
    <t>J18160182</t>
  </si>
  <si>
    <t xml:space="preserve"> J18160182_AMB1_3</t>
  </si>
  <si>
    <t xml:space="preserve"> J18160182_AMB4_3</t>
  </si>
  <si>
    <t xml:space="preserve"> J181504X8_AMB0_4</t>
  </si>
  <si>
    <t>J181504X8</t>
  </si>
  <si>
    <t xml:space="preserve"> J181504X8_AMB1_4</t>
  </si>
  <si>
    <t xml:space="preserve"> J181504X8_AMB4_4</t>
  </si>
  <si>
    <t xml:space="preserve"> J181602HG_AMB0_5</t>
  </si>
  <si>
    <t>J181602HG</t>
  </si>
  <si>
    <t xml:space="preserve"> J181602HG_AMB1_5</t>
  </si>
  <si>
    <t xml:space="preserve"> J181602HG_AMB4_5</t>
  </si>
  <si>
    <t xml:space="preserve"> J18150390_AMB0_6</t>
  </si>
  <si>
    <t xml:space="preserve"> J18150390_AMB1_6</t>
  </si>
  <si>
    <t xml:space="preserve"> J18150390_AMB4_6</t>
  </si>
  <si>
    <t xml:space="preserve"> J181601D3_AMB0_7</t>
  </si>
  <si>
    <t>J181601D3</t>
  </si>
  <si>
    <t xml:space="preserve"> J181601D3_AMB1_7</t>
  </si>
  <si>
    <t xml:space="preserve"> J181601D3_AMB4_7</t>
  </si>
  <si>
    <t>J18150390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</si>
</sst>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:ss;@"/>
    <numFmt numFmtId="177" formatCode="0.0_ "/>
    <numFmt numFmtId="178" formatCode="0.00_ "/>
  </numFmts>
  <fonts count="25" x14ac:knownFonts="1">
    <font>
      <sz val="11"/>
      <color theme="1"/>
      <name val="新細明體"/>
      <family val="2"/>
      <scheme val="minor"/>
    </font>
    <font>
      <sz val="10"/>
      <color theme="1"/>
      <name val="Arial"/>
      <family val="2"/>
    </font>
    <font>
      <sz val="10"/>
      <color theme="1"/>
      <name val="新細明體"/>
      <family val="2"/>
      <charset val="136"/>
      <scheme val="minor"/>
    </font>
    <font>
      <b/>
      <sz val="10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 tint="0.34998626667073579"/>
      <name val="新細明體"/>
      <family val="2"/>
      <scheme val="minor"/>
    </font>
    <font>
      <sz val="11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b/>
      <sz val="11"/>
      <name val="新細明體"/>
      <family val="2"/>
      <scheme val="minor"/>
    </font>
    <font>
      <b/>
      <sz val="10"/>
      <name val="新細明體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 tint="0.34998626667073579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b/>
      <sz val="14"/>
      <color theme="1"/>
      <name val="新細明體"/>
      <family val="2"/>
      <scheme val="minor"/>
    </font>
    <font>
      <sz val="11"/>
      <color theme="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10"/>
      <name val="新細明體"/>
      <family val="2"/>
      <scheme val="minor"/>
    </font>
    <font>
      <sz val="8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0" fillId="0" borderId="0">
      <alignment vertical="center"/>
    </xf>
  </cellStyleXfs>
  <cellXfs count="93">
    <xf numFmtId="0" fontId="0" fillId="0" borderId="0" xfId="0"/>
    <xf numFmtId="0" fontId="1" fillId="0" borderId="1" xfId="0" applyFont="1" applyBorder="1" applyAlignment="1" applyProtection="1">
      <alignment vertical="center"/>
      <protection locked="0"/>
    </xf>
    <xf numFmtId="176" fontId="1" fillId="0" borderId="1" xfId="0" applyNumberFormat="1" applyFont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0" fillId="0" borderId="0" xfId="0" applyAlignment="1">
      <alignment wrapText="1"/>
    </xf>
    <xf numFmtId="176" fontId="1" fillId="4" borderId="5" xfId="0" applyNumberFormat="1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</xf>
    <xf numFmtId="0" fontId="2" fillId="0" borderId="5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176" fontId="1" fillId="0" borderId="11" xfId="0" applyNumberFormat="1" applyFont="1" applyBorder="1" applyAlignment="1" applyProtection="1">
      <alignment horizontal="left" vertical="center"/>
      <protection locked="0"/>
    </xf>
    <xf numFmtId="0" fontId="1" fillId="2" borderId="11" xfId="0" applyFont="1" applyFill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</xf>
    <xf numFmtId="0" fontId="2" fillId="0" borderId="11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right" vertical="center" wrapText="1"/>
    </xf>
    <xf numFmtId="0" fontId="2" fillId="0" borderId="2" xfId="0" applyFont="1" applyBorder="1" applyAlignment="1" applyProtection="1">
      <alignment horizontal="right" vertical="center" wrapText="1"/>
    </xf>
    <xf numFmtId="0" fontId="3" fillId="0" borderId="2" xfId="0" applyFont="1" applyBorder="1" applyAlignment="1" applyProtection="1">
      <alignment horizontal="right" vertical="center" wrapText="1"/>
    </xf>
    <xf numFmtId="176" fontId="1" fillId="3" borderId="5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5" fillId="0" borderId="7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10" xfId="0" applyFont="1" applyBorder="1"/>
    <xf numFmtId="0" fontId="6" fillId="0" borderId="2" xfId="0" applyFont="1" applyBorder="1" applyAlignment="1" applyProtection="1">
      <alignment horizontal="center" vertical="center" wrapText="1"/>
      <protection locked="0"/>
    </xf>
    <xf numFmtId="0" fontId="5" fillId="5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10" fillId="0" borderId="0" xfId="0" applyFont="1"/>
    <xf numFmtId="0" fontId="11" fillId="0" borderId="2" xfId="0" applyFont="1" applyBorder="1" applyAlignment="1" applyProtection="1">
      <alignment horizontal="right" vertical="center" wrapText="1"/>
    </xf>
    <xf numFmtId="0" fontId="11" fillId="0" borderId="6" xfId="0" applyFont="1" applyBorder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12" xfId="0" applyFont="1" applyBorder="1" applyAlignment="1" applyProtection="1">
      <alignment vertical="center"/>
    </xf>
    <xf numFmtId="0" fontId="11" fillId="0" borderId="6" xfId="0" applyFont="1" applyBorder="1" applyAlignment="1" applyProtection="1">
      <alignment horizontal="right" vertical="center"/>
    </xf>
    <xf numFmtId="0" fontId="11" fillId="0" borderId="8" xfId="0" applyFont="1" applyBorder="1" applyAlignment="1" applyProtection="1">
      <alignment horizontal="right" vertical="center"/>
    </xf>
    <xf numFmtId="0" fontId="11" fillId="0" borderId="12" xfId="0" applyFont="1" applyBorder="1" applyAlignment="1" applyProtection="1">
      <alignment horizontal="right" vertical="center"/>
    </xf>
    <xf numFmtId="0" fontId="12" fillId="0" borderId="0" xfId="0" applyFont="1"/>
    <xf numFmtId="0" fontId="8" fillId="0" borderId="0" xfId="0" applyFont="1"/>
    <xf numFmtId="0" fontId="9" fillId="0" borderId="0" xfId="0" applyFont="1"/>
    <xf numFmtId="0" fontId="13" fillId="0" borderId="0" xfId="0" applyFont="1" applyAlignment="1">
      <alignment wrapText="1"/>
    </xf>
    <xf numFmtId="0" fontId="13" fillId="0" borderId="13" xfId="0" applyFont="1" applyBorder="1" applyAlignment="1" applyProtection="1">
      <alignment vertical="center" wrapText="1"/>
      <protection locked="0"/>
    </xf>
    <xf numFmtId="22" fontId="13" fillId="0" borderId="0" xfId="0" applyNumberFormat="1" applyFont="1" applyAlignment="1">
      <alignment vertical="center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alignment horizontal="right" vertical="center" wrapText="1"/>
    </xf>
    <xf numFmtId="0" fontId="14" fillId="0" borderId="13" xfId="0" applyFont="1" applyBorder="1" applyAlignment="1" applyProtection="1">
      <alignment horizontal="right" vertical="center" wrapText="1"/>
    </xf>
    <xf numFmtId="0" fontId="15" fillId="0" borderId="14" xfId="0" applyFont="1" applyBorder="1" applyAlignment="1" applyProtection="1">
      <alignment horizontal="right" vertical="center" wrapText="1"/>
    </xf>
    <xf numFmtId="0" fontId="16" fillId="0" borderId="0" xfId="0" applyFont="1" applyAlignment="1">
      <alignment wrapText="1"/>
    </xf>
    <xf numFmtId="0" fontId="5" fillId="0" borderId="13" xfId="0" applyFont="1" applyBorder="1" applyAlignment="1" applyProtection="1">
      <alignment vertical="center" wrapText="1"/>
      <protection locked="0"/>
    </xf>
    <xf numFmtId="0" fontId="19" fillId="0" borderId="0" xfId="0" applyFont="1"/>
    <xf numFmtId="0" fontId="19" fillId="6" borderId="0" xfId="0" applyFont="1" applyFill="1"/>
    <xf numFmtId="177" fontId="5" fillId="0" borderId="0" xfId="0" applyNumberFormat="1" applyFont="1"/>
    <xf numFmtId="177" fontId="5" fillId="0" borderId="0" xfId="0" applyNumberFormat="1" applyFont="1" applyAlignment="1">
      <alignment wrapText="1"/>
    </xf>
    <xf numFmtId="177" fontId="5" fillId="0" borderId="4" xfId="0" applyNumberFormat="1" applyFont="1" applyBorder="1"/>
    <xf numFmtId="177" fontId="5" fillId="0" borderId="0" xfId="0" applyNumberFormat="1" applyFont="1" applyBorder="1"/>
    <xf numFmtId="177" fontId="5" fillId="0" borderId="10" xfId="0" applyNumberFormat="1" applyFont="1" applyBorder="1"/>
    <xf numFmtId="177" fontId="13" fillId="0" borderId="0" xfId="0" applyNumberFormat="1" applyFont="1" applyAlignment="1">
      <alignment wrapText="1"/>
    </xf>
    <xf numFmtId="0" fontId="13" fillId="7" borderId="0" xfId="0" applyFont="1" applyFill="1" applyAlignment="1">
      <alignment wrapText="1"/>
    </xf>
    <xf numFmtId="177" fontId="1" fillId="0" borderId="0" xfId="0" applyNumberFormat="1" applyFont="1" applyFill="1" applyAlignment="1">
      <alignment vertical="center" wrapText="1"/>
    </xf>
    <xf numFmtId="0" fontId="1" fillId="0" borderId="13" xfId="0" applyFont="1" applyBorder="1" applyAlignment="1" applyProtection="1">
      <alignment vertical="center" wrapText="1"/>
      <protection locked="0"/>
    </xf>
    <xf numFmtId="177" fontId="1" fillId="0" borderId="0" xfId="0" applyNumberFormat="1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9" borderId="1" xfId="0" applyFill="1" applyBorder="1" applyAlignment="1">
      <alignment wrapText="1"/>
    </xf>
    <xf numFmtId="0" fontId="21" fillId="0" borderId="0" xfId="0" applyFont="1"/>
    <xf numFmtId="0" fontId="22" fillId="0" borderId="2" xfId="0" applyFont="1" applyBorder="1" applyAlignment="1" applyProtection="1">
      <alignment horizontal="right" vertical="center" wrapText="1"/>
    </xf>
    <xf numFmtId="0" fontId="23" fillId="0" borderId="14" xfId="0" applyFont="1" applyBorder="1" applyAlignment="1" applyProtection="1">
      <alignment horizontal="right" vertical="center" wrapText="1"/>
    </xf>
    <xf numFmtId="0" fontId="22" fillId="0" borderId="6" xfId="0" applyFont="1" applyBorder="1" applyAlignment="1" applyProtection="1">
      <alignment vertical="center"/>
    </xf>
    <xf numFmtId="0" fontId="22" fillId="0" borderId="8" xfId="0" applyFont="1" applyBorder="1" applyAlignment="1" applyProtection="1">
      <alignment vertical="center"/>
    </xf>
    <xf numFmtId="0" fontId="22" fillId="0" borderId="12" xfId="0" applyFont="1" applyBorder="1" applyAlignment="1" applyProtection="1">
      <alignment vertical="center"/>
    </xf>
    <xf numFmtId="0" fontId="22" fillId="0" borderId="6" xfId="0" applyFont="1" applyBorder="1" applyAlignment="1" applyProtection="1">
      <alignment horizontal="right" vertical="center"/>
    </xf>
    <xf numFmtId="0" fontId="22" fillId="0" borderId="8" xfId="0" applyFont="1" applyBorder="1" applyAlignment="1" applyProtection="1">
      <alignment horizontal="right" vertical="center"/>
    </xf>
    <xf numFmtId="0" fontId="22" fillId="0" borderId="12" xfId="0" applyFont="1" applyBorder="1" applyAlignment="1" applyProtection="1">
      <alignment horizontal="right" vertical="center"/>
    </xf>
    <xf numFmtId="0" fontId="24" fillId="0" borderId="0" xfId="0" applyFont="1" applyAlignment="1"/>
    <xf numFmtId="0" fontId="24" fillId="0" borderId="0" xfId="0" applyFont="1"/>
    <xf numFmtId="0" fontId="17" fillId="4" borderId="0" xfId="0" applyFont="1" applyFill="1" applyAlignment="1"/>
    <xf numFmtId="0" fontId="12" fillId="4" borderId="0" xfId="0" applyFont="1" applyFill="1"/>
    <xf numFmtId="0" fontId="18" fillId="5" borderId="0" xfId="0" applyFont="1" applyFill="1" applyAlignment="1"/>
    <xf numFmtId="0" fontId="12" fillId="5" borderId="0" xfId="0" applyFont="1" applyFill="1"/>
    <xf numFmtId="178" fontId="0" fillId="0" borderId="1" xfId="0" applyNumberFormat="1" applyFill="1" applyBorder="1"/>
    <xf numFmtId="177" fontId="24" fillId="0" borderId="0" xfId="0" applyNumberFormat="1" applyFont="1"/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Normal" xfId="0" builtinId="0"/>
    <cellStyle name="Normal 2" xfId="1" xr:uid="{2809B98E-E79D-4405-A553-9A8AFFC5ED34}"/>
  </cellStyles>
  <dxfs count="6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Station local ambient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'Bench Local ambient'!$P$6:$P$27</c:f>
              <c:numCache>
                <c:formatCode>0.00_ </c:formatCode>
                <c:ptCount val="22"/>
                <c:pt idx="0">
                  <c:v>0</c:v>
                </c:pt>
                <c:pt idx="3">
                  <c:v>-0.10573000000000263</c:v>
                </c:pt>
                <c:pt idx="6">
                  <c:v>-0.32090999999999992</c:v>
                </c:pt>
                <c:pt idx="9">
                  <c:v>-0.29950500000000418</c:v>
                </c:pt>
                <c:pt idx="12">
                  <c:v>-0.42723500000000103</c:v>
                </c:pt>
                <c:pt idx="15">
                  <c:v>0.20210000000000222</c:v>
                </c:pt>
                <c:pt idx="18">
                  <c:v>0.26495999999999925</c:v>
                </c:pt>
                <c:pt idx="21">
                  <c:v>-0.20900000000000246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B-4B68-8AF2-385DA94B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478264"/>
        <c:axId val="655478592"/>
      </c:lineChart>
      <c:catAx>
        <c:axId val="65547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Test 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5478592"/>
        <c:crosses val="autoZero"/>
        <c:auto val="1"/>
        <c:lblAlgn val="ctr"/>
        <c:lblOffset val="100"/>
        <c:noMultiLvlLbl val="0"/>
      </c:catAx>
      <c:valAx>
        <c:axId val="6554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Difference</a:t>
                </a:r>
                <a:r>
                  <a:rPr lang="en-US" altLang="zh-TW" baseline="0"/>
                  <a:t> between Station 1</a:t>
                </a:r>
              </a:p>
              <a:p>
                <a:pPr>
                  <a:defRPr/>
                </a:pPr>
                <a:r>
                  <a:rPr lang="en-US" altLang="zh-TW" baseline="0"/>
                  <a:t>(Good Board) 'C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547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245165</xdr:colOff>
      <xdr:row>27</xdr:row>
      <xdr:rowOff>172279</xdr:rowOff>
    </xdr:from>
    <xdr:to>
      <xdr:col>16</xdr:col>
      <xdr:colOff>0</xdr:colOff>
      <xdr:row>38</xdr:row>
      <xdr:rowOff>112644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24B178-24D9-4DFE-BE3B-DE6C9183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81"/>
  <sheetViews>
    <sheetView tabSelected="1" topLeftCell="A2" zoomScale="70" zoomScaleNormal="70" workbookViewId="0">
      <selection activeCell="C2" sqref="C2"/>
    </sheetView>
  </sheetViews>
  <sheetFormatPr defaultRowHeight="15" x14ac:dyDescent="0.3"/>
  <cols>
    <col min="1" max="2" width="9" style="26"/>
    <col min="3" max="3" width="21.5" style="60" customWidth="1"/>
    <col min="4" max="4" width="9" style="26"/>
    <col min="5" max="5" width="21.5" style="60" customWidth="1"/>
    <col min="6" max="6" width="26" bestFit="1" customWidth="1"/>
    <col min="7" max="7" width="14.125" customWidth="1"/>
    <col min="8" max="8" width="16.5" customWidth="1"/>
    <col min="9" max="9" width="13.5" hidden="1" customWidth="1"/>
    <col min="10" max="42" width="17.625" hidden="1" customWidth="1"/>
    <col min="43" max="43" width="17.625" customWidth="1"/>
    <col min="44" max="45" width="11.625" customWidth="1"/>
    <col min="46" max="46" width="7.5" customWidth="1"/>
    <col min="47" max="53" width="9" customWidth="1"/>
    <col min="54" max="54" width="13.5" customWidth="1"/>
    <col min="55" max="56" width="9" customWidth="1"/>
    <col min="57" max="57" width="20.375" customWidth="1"/>
    <col min="58" max="58" width="8.5" style="74" customWidth="1"/>
    <col min="59" max="59" width="18.25" style="38" customWidth="1"/>
    <col min="60" max="60" width="2.875" style="36" customWidth="1"/>
    <col min="61" max="61" width="25" style="74" customWidth="1"/>
    <col min="62" max="62" width="24.375" style="38" customWidth="1"/>
    <col min="63" max="63" width="12.375" customWidth="1"/>
  </cols>
  <sheetData>
    <row r="1" spans="1:62" ht="30.6" customHeight="1" x14ac:dyDescent="0.3">
      <c r="BG1" s="46"/>
      <c r="BH1" s="47"/>
      <c r="BI1" s="83" t="s">
        <v>22</v>
      </c>
      <c r="BJ1" s="87" t="s">
        <v>20</v>
      </c>
    </row>
    <row r="2" spans="1:62" ht="33" customHeight="1" x14ac:dyDescent="0.3">
      <c r="B2" s="26" t="s">
        <v>200</v>
      </c>
      <c r="C2" s="90">
        <f>COUNTIF(C7:C381,"&gt;=0.4")+COUNTIF(C7:C381,"&lt;=-0.4")</f>
        <v>6</v>
      </c>
      <c r="BG2" s="48"/>
      <c r="BH2" s="47"/>
      <c r="BI2" s="84">
        <f>COUNTIF(BI3:BI2294,"Accept")</f>
        <v>100</v>
      </c>
      <c r="BJ2" s="88">
        <f>COUNTIF(BJ3:BJ2294,"ACCEPT")</f>
        <v>22</v>
      </c>
    </row>
    <row r="3" spans="1:62" ht="30.6" customHeight="1" x14ac:dyDescent="0.4">
      <c r="B3" s="26" t="s">
        <v>49</v>
      </c>
      <c r="C3" s="60">
        <v>0.4</v>
      </c>
      <c r="BC3" s="58" t="s">
        <v>21</v>
      </c>
      <c r="BD3" s="58"/>
      <c r="BE3" s="59">
        <v>0.95</v>
      </c>
      <c r="BG3" s="46"/>
      <c r="BH3" s="47"/>
      <c r="BI3" s="83" t="s">
        <v>19</v>
      </c>
      <c r="BJ3" s="85" t="s">
        <v>18</v>
      </c>
    </row>
    <row r="4" spans="1:62" ht="33" customHeight="1" x14ac:dyDescent="0.3">
      <c r="BF4" s="74">
        <f>COUNTIF(BF10:BF30,"Reject")</f>
        <v>1</v>
      </c>
      <c r="BG4" s="48">
        <f>COUNTIF(BG10:BG30,"Reject")</f>
        <v>1</v>
      </c>
      <c r="BH4" s="47"/>
      <c r="BI4" s="84">
        <f>COUNTIF(BI5:BI2296,"Reject")</f>
        <v>25</v>
      </c>
      <c r="BJ4" s="86">
        <f>COUNTIF(BJ5:BJ2296,"Reject")</f>
        <v>19</v>
      </c>
    </row>
    <row r="5" spans="1:62" s="7" customFormat="1" ht="28.8" customHeight="1" x14ac:dyDescent="0.3">
      <c r="A5" s="27" t="s">
        <v>14</v>
      </c>
      <c r="B5" s="27">
        <v>1</v>
      </c>
      <c r="C5" s="61"/>
      <c r="D5" s="27"/>
      <c r="E5" s="61"/>
      <c r="F5" s="20"/>
      <c r="G5" s="20"/>
      <c r="H5" s="34">
        <v>1</v>
      </c>
      <c r="I5" s="34">
        <v>2</v>
      </c>
      <c r="J5" s="34">
        <v>3</v>
      </c>
      <c r="K5" s="34">
        <v>4</v>
      </c>
      <c r="L5" s="34">
        <v>5</v>
      </c>
      <c r="M5" s="34">
        <v>6</v>
      </c>
      <c r="N5" s="34">
        <v>7</v>
      </c>
      <c r="O5" s="34">
        <v>8</v>
      </c>
      <c r="P5" s="34">
        <v>9</v>
      </c>
      <c r="Q5" s="34">
        <v>10</v>
      </c>
      <c r="R5" s="34">
        <v>11</v>
      </c>
      <c r="S5" s="34">
        <v>12</v>
      </c>
      <c r="T5" s="34">
        <v>13</v>
      </c>
      <c r="U5" s="34">
        <v>14</v>
      </c>
      <c r="V5" s="34">
        <v>15</v>
      </c>
      <c r="W5" s="34">
        <v>16</v>
      </c>
      <c r="X5" s="34">
        <v>17</v>
      </c>
      <c r="Y5" s="34">
        <v>18</v>
      </c>
      <c r="Z5" s="34">
        <v>19</v>
      </c>
      <c r="AA5" s="34">
        <v>20</v>
      </c>
      <c r="AB5" s="34">
        <v>21</v>
      </c>
      <c r="AC5" s="34">
        <v>22</v>
      </c>
      <c r="AD5" s="34">
        <v>23</v>
      </c>
      <c r="AE5" s="34">
        <v>24</v>
      </c>
      <c r="AF5" s="34">
        <v>25</v>
      </c>
      <c r="AG5" s="34">
        <v>26</v>
      </c>
      <c r="AH5" s="34">
        <v>27</v>
      </c>
      <c r="AI5" s="34">
        <v>28</v>
      </c>
      <c r="AJ5" s="34">
        <v>29</v>
      </c>
      <c r="AK5" s="34">
        <v>30</v>
      </c>
      <c r="AL5" s="34">
        <v>31</v>
      </c>
      <c r="AM5" s="34">
        <v>32</v>
      </c>
      <c r="AN5" s="34">
        <v>33</v>
      </c>
      <c r="AO5" s="34">
        <v>34</v>
      </c>
      <c r="AP5" s="34">
        <v>35</v>
      </c>
      <c r="AQ5" s="34">
        <v>36</v>
      </c>
      <c r="AR5" s="21"/>
      <c r="AS5" s="21"/>
      <c r="AT5" s="21"/>
      <c r="AU5" s="21"/>
      <c r="AV5" s="21"/>
      <c r="AW5" s="22" t="s">
        <v>0</v>
      </c>
      <c r="AX5" s="22" t="s">
        <v>1</v>
      </c>
      <c r="AY5" s="23" t="s">
        <v>2</v>
      </c>
      <c r="AZ5" s="23" t="s">
        <v>4</v>
      </c>
      <c r="BA5" s="23" t="s">
        <v>3</v>
      </c>
      <c r="BB5" s="23" t="s">
        <v>5</v>
      </c>
      <c r="BC5" s="23" t="s">
        <v>6</v>
      </c>
      <c r="BD5" s="23" t="s">
        <v>7</v>
      </c>
      <c r="BE5" s="24" t="s">
        <v>9</v>
      </c>
      <c r="BF5" s="75" t="s">
        <v>15</v>
      </c>
      <c r="BG5" s="39" t="s">
        <v>8</v>
      </c>
      <c r="BH5" s="37"/>
      <c r="BI5" s="75" t="s">
        <v>15</v>
      </c>
      <c r="BJ5" s="39" t="s">
        <v>8</v>
      </c>
    </row>
    <row r="6" spans="1:62" s="49" customFormat="1" ht="28.8" customHeight="1" thickBot="1" x14ac:dyDescent="0.3">
      <c r="C6" s="69" t="s">
        <v>27</v>
      </c>
      <c r="D6" s="66" t="s">
        <v>50</v>
      </c>
      <c r="E6" s="67" t="s">
        <v>51</v>
      </c>
      <c r="F6" s="57" t="s">
        <v>52</v>
      </c>
      <c r="G6" s="68" t="s">
        <v>53</v>
      </c>
      <c r="H6" s="51">
        <v>43249.541550925926</v>
      </c>
      <c r="I6" s="51">
        <v>43249.541655092595</v>
      </c>
      <c r="J6" s="51">
        <v>43249.541770833333</v>
      </c>
      <c r="K6" s="51">
        <v>43249.541875000003</v>
      </c>
      <c r="L6" s="51">
        <v>43249.541979166665</v>
      </c>
      <c r="M6" s="51">
        <v>43249.542083333334</v>
      </c>
      <c r="N6" s="51">
        <v>43249.542187500003</v>
      </c>
      <c r="O6" s="51">
        <v>43249.542291666665</v>
      </c>
      <c r="P6" s="51">
        <v>43249.542407407411</v>
      </c>
      <c r="Q6" s="51">
        <v>43249.542511574073</v>
      </c>
      <c r="R6" s="51">
        <v>43249.542615740742</v>
      </c>
      <c r="S6" s="51">
        <v>43249.542719907404</v>
      </c>
      <c r="T6" s="51">
        <v>43249.542824074073</v>
      </c>
      <c r="U6" s="51">
        <v>43249.542928240742</v>
      </c>
      <c r="V6" s="51">
        <v>43249.543043981481</v>
      </c>
      <c r="W6" s="51">
        <v>43249.54314814815</v>
      </c>
      <c r="X6" s="51">
        <v>43249.543252314812</v>
      </c>
      <c r="Y6" s="51">
        <v>43249.54346064815</v>
      </c>
      <c r="Z6" s="51">
        <v>43249.543668981481</v>
      </c>
      <c r="AA6" s="51">
        <v>43249.543773148151</v>
      </c>
      <c r="AB6" s="51">
        <v>43249.543888888889</v>
      </c>
      <c r="AC6" s="51">
        <v>43249.543993055559</v>
      </c>
      <c r="AD6" s="51">
        <v>43249.54409722222</v>
      </c>
      <c r="AE6" s="51">
        <v>43249.544212962966</v>
      </c>
      <c r="AF6" s="51">
        <v>43249.544317129628</v>
      </c>
      <c r="AG6" s="51">
        <v>43249.544421296298</v>
      </c>
      <c r="AH6" s="51">
        <v>43249.544537037036</v>
      </c>
      <c r="AI6" s="51">
        <v>43249.544641203705</v>
      </c>
      <c r="AJ6" s="51">
        <v>43249.544745370367</v>
      </c>
      <c r="AK6" s="51">
        <v>43249.544849537036</v>
      </c>
      <c r="AL6" s="51">
        <v>43249.544953703706</v>
      </c>
      <c r="AM6" s="51">
        <v>43249.545069444444</v>
      </c>
      <c r="AN6" s="51">
        <v>43249.545173611114</v>
      </c>
      <c r="AO6" s="51">
        <v>43249.545277777775</v>
      </c>
      <c r="AP6" s="51">
        <v>43249.545393518521</v>
      </c>
      <c r="AQ6" s="51">
        <v>43249.545497685183</v>
      </c>
      <c r="AR6" s="51">
        <v>43249.545601851853</v>
      </c>
      <c r="AS6" s="51"/>
      <c r="AT6" s="51"/>
      <c r="AU6" s="51"/>
      <c r="AV6" s="52"/>
      <c r="AW6" s="53"/>
      <c r="AX6" s="53"/>
      <c r="AY6" s="53"/>
      <c r="AZ6" s="53"/>
      <c r="BA6" s="53"/>
      <c r="BB6" s="53"/>
      <c r="BC6" s="53"/>
      <c r="BD6" s="53"/>
      <c r="BE6" s="54"/>
      <c r="BF6" s="76"/>
      <c r="BG6" s="55"/>
      <c r="BH6" s="56"/>
      <c r="BI6" s="76"/>
      <c r="BJ6" s="55"/>
    </row>
    <row r="7" spans="1:62" x14ac:dyDescent="0.3">
      <c r="A7" s="28"/>
      <c r="B7" s="29" t="s">
        <v>10</v>
      </c>
      <c r="C7" s="62">
        <v>0</v>
      </c>
      <c r="D7" s="29"/>
      <c r="E7" s="62">
        <v>23.696100000000008</v>
      </c>
      <c r="F7" s="25" t="s">
        <v>54</v>
      </c>
      <c r="G7" s="8" t="s">
        <v>55</v>
      </c>
      <c r="H7" s="9">
        <v>22.625</v>
      </c>
      <c r="I7" s="9">
        <v>22.5625</v>
      </c>
      <c r="J7" s="9">
        <v>22.625</v>
      </c>
      <c r="K7" s="9">
        <v>22.625</v>
      </c>
      <c r="L7" s="9">
        <v>22.5625</v>
      </c>
      <c r="M7" s="9">
        <v>22.5</v>
      </c>
      <c r="N7" s="9">
        <v>22.5625</v>
      </c>
      <c r="O7" s="9">
        <v>22.6875</v>
      </c>
      <c r="P7" s="9">
        <v>22.5</v>
      </c>
      <c r="Q7" s="9">
        <v>22.5625</v>
      </c>
      <c r="R7" s="9">
        <v>22.5</v>
      </c>
      <c r="S7" s="9">
        <v>22.5625</v>
      </c>
      <c r="T7" s="9">
        <v>22.5625</v>
      </c>
      <c r="U7" s="9">
        <v>22.625</v>
      </c>
      <c r="V7" s="9">
        <v>22.6875</v>
      </c>
      <c r="W7" s="9">
        <v>22.75</v>
      </c>
      <c r="X7" s="9" t="s">
        <v>56</v>
      </c>
      <c r="Y7" s="9" t="s">
        <v>56</v>
      </c>
      <c r="Z7" s="9">
        <v>22.5625</v>
      </c>
      <c r="AA7" s="9">
        <v>22.6875</v>
      </c>
      <c r="AB7" s="9">
        <v>22.5</v>
      </c>
      <c r="AC7" s="9">
        <v>22.5625</v>
      </c>
      <c r="AD7" s="9">
        <v>22.625</v>
      </c>
      <c r="AE7" s="9">
        <v>22.625</v>
      </c>
      <c r="AF7" s="9">
        <v>22.625</v>
      </c>
      <c r="AG7" s="9">
        <v>22.75</v>
      </c>
      <c r="AH7" s="9">
        <v>22.6875</v>
      </c>
      <c r="AI7" s="9">
        <v>22.6875</v>
      </c>
      <c r="AJ7" s="9">
        <v>22.625</v>
      </c>
      <c r="AK7" s="9">
        <v>22.6875</v>
      </c>
      <c r="AL7" s="9">
        <v>22.6875</v>
      </c>
      <c r="AM7" s="9">
        <v>22.75</v>
      </c>
      <c r="AN7" s="9">
        <v>22.5625</v>
      </c>
      <c r="AO7" s="9">
        <v>22.8125</v>
      </c>
      <c r="AP7" s="9">
        <v>22.8125</v>
      </c>
      <c r="AQ7" s="9">
        <v>22.8125</v>
      </c>
      <c r="AR7" s="10">
        <v>22.6875</v>
      </c>
      <c r="AS7" s="10"/>
      <c r="AT7" s="10"/>
      <c r="AU7" s="10"/>
      <c r="AV7" s="10"/>
      <c r="AW7" s="11">
        <f>COUNT(H7:AV7)</f>
        <v>35</v>
      </c>
      <c r="AX7" s="11"/>
      <c r="AY7" s="12">
        <f>AVERAGE(H7:AV7)</f>
        <v>22.635714285714286</v>
      </c>
      <c r="AZ7" s="12">
        <f>STDEV(H7:AV7)</f>
        <v>9.0298873495862894E-2</v>
      </c>
      <c r="BA7" s="12"/>
      <c r="BB7" s="12"/>
      <c r="BC7" s="12"/>
      <c r="BD7" s="12"/>
      <c r="BE7" s="13"/>
      <c r="BF7" s="77"/>
      <c r="BG7" s="40"/>
      <c r="BI7" s="77"/>
      <c r="BJ7" s="40"/>
    </row>
    <row r="8" spans="1:62" x14ac:dyDescent="0.3">
      <c r="A8" s="30"/>
      <c r="B8" s="31" t="s">
        <v>11</v>
      </c>
      <c r="C8" s="63"/>
      <c r="D8" s="31"/>
      <c r="E8" s="63"/>
      <c r="F8" s="2" t="s">
        <v>57</v>
      </c>
      <c r="G8" s="2"/>
      <c r="H8" s="3">
        <v>23.6875</v>
      </c>
      <c r="I8" s="3">
        <v>23.8125</v>
      </c>
      <c r="J8" s="3">
        <v>23.8125</v>
      </c>
      <c r="K8" s="3">
        <v>23.75</v>
      </c>
      <c r="L8" s="3">
        <v>23.875</v>
      </c>
      <c r="M8" s="3">
        <v>23.625</v>
      </c>
      <c r="N8" s="3">
        <v>23.875</v>
      </c>
      <c r="O8" s="3">
        <v>23.9375</v>
      </c>
      <c r="P8" s="3">
        <v>23.8125</v>
      </c>
      <c r="Q8" s="3">
        <v>23.75</v>
      </c>
      <c r="R8" s="3">
        <v>23.6875</v>
      </c>
      <c r="S8" s="3">
        <v>23.8125</v>
      </c>
      <c r="T8" s="3">
        <v>23.75</v>
      </c>
      <c r="U8" s="3">
        <v>23.875</v>
      </c>
      <c r="V8" s="3">
        <v>23.875</v>
      </c>
      <c r="W8" s="3">
        <v>23.9375</v>
      </c>
      <c r="X8" s="3" t="s">
        <v>56</v>
      </c>
      <c r="Y8" s="3" t="s">
        <v>56</v>
      </c>
      <c r="Z8" s="3">
        <v>23.875</v>
      </c>
      <c r="AA8" s="3">
        <v>23.9375</v>
      </c>
      <c r="AB8" s="3">
        <v>23.9375</v>
      </c>
      <c r="AC8" s="3">
        <v>23.9375</v>
      </c>
      <c r="AD8" s="3">
        <v>23.9375</v>
      </c>
      <c r="AE8" s="3">
        <v>23.875</v>
      </c>
      <c r="AF8" s="3">
        <v>23.9375</v>
      </c>
      <c r="AG8" s="3">
        <v>23.8125</v>
      </c>
      <c r="AH8" s="3">
        <v>23.875</v>
      </c>
      <c r="AI8" s="3">
        <v>23.9375</v>
      </c>
      <c r="AJ8" s="3">
        <v>23.9375</v>
      </c>
      <c r="AK8" s="3">
        <v>23.875</v>
      </c>
      <c r="AL8" s="3">
        <v>23.875</v>
      </c>
      <c r="AM8" s="3">
        <v>23.9375</v>
      </c>
      <c r="AN8" s="3">
        <v>23.875</v>
      </c>
      <c r="AO8" s="3">
        <v>23.875</v>
      </c>
      <c r="AP8" s="3">
        <v>23.9375</v>
      </c>
      <c r="AQ8" s="3">
        <v>23.875</v>
      </c>
      <c r="AR8" s="1">
        <v>23.9375</v>
      </c>
      <c r="AS8" s="1"/>
      <c r="AT8" s="1"/>
      <c r="AU8" s="1"/>
      <c r="AV8" s="1"/>
      <c r="AW8" s="4">
        <f t="shared" ref="AW8:AW30" si="0">COUNT(H8:AV8)</f>
        <v>35</v>
      </c>
      <c r="AX8" s="4"/>
      <c r="AY8" s="5">
        <f t="shared" ref="AY8:AY30" si="1">AVERAGE(H8:AV8)</f>
        <v>23.858928571428571</v>
      </c>
      <c r="AZ8" s="5">
        <f t="shared" ref="AZ8:AZ30" si="2">STDEV(H8:AV8)</f>
        <v>8.3499484223234721E-2</v>
      </c>
      <c r="BA8" s="5"/>
      <c r="BB8" s="5"/>
      <c r="BC8" s="5"/>
      <c r="BD8" s="5"/>
      <c r="BE8" s="6"/>
      <c r="BF8" s="78"/>
      <c r="BG8" s="41"/>
      <c r="BI8" s="78"/>
      <c r="BJ8" s="41"/>
    </row>
    <row r="9" spans="1:62" ht="15.6" thickBot="1" x14ac:dyDescent="0.35">
      <c r="A9" s="32"/>
      <c r="B9" s="33" t="s">
        <v>12</v>
      </c>
      <c r="C9" s="64"/>
      <c r="D9" s="33"/>
      <c r="E9" s="64"/>
      <c r="F9" s="14" t="s">
        <v>58</v>
      </c>
      <c r="G9" s="14"/>
      <c r="H9" s="15">
        <v>22.875</v>
      </c>
      <c r="I9" s="15">
        <v>22.8125</v>
      </c>
      <c r="J9" s="15">
        <v>22.875</v>
      </c>
      <c r="K9" s="15">
        <v>22.875</v>
      </c>
      <c r="L9" s="15">
        <v>22.8125</v>
      </c>
      <c r="M9" s="15">
        <v>22.8125</v>
      </c>
      <c r="N9" s="15">
        <v>22.75</v>
      </c>
      <c r="O9" s="15">
        <v>22.9375</v>
      </c>
      <c r="P9" s="15">
        <v>22.875</v>
      </c>
      <c r="Q9" s="15">
        <v>22.8125</v>
      </c>
      <c r="R9" s="15">
        <v>22.75</v>
      </c>
      <c r="S9" s="15">
        <v>22.6875</v>
      </c>
      <c r="T9" s="15">
        <v>22.8125</v>
      </c>
      <c r="U9" s="15">
        <v>22.875</v>
      </c>
      <c r="V9" s="15">
        <v>22.875</v>
      </c>
      <c r="W9" s="15">
        <v>23</v>
      </c>
      <c r="X9" s="15" t="s">
        <v>56</v>
      </c>
      <c r="Y9" s="15" t="s">
        <v>56</v>
      </c>
      <c r="Z9" s="15">
        <v>22.875</v>
      </c>
      <c r="AA9" s="15">
        <v>22.8125</v>
      </c>
      <c r="AB9" s="15">
        <v>22.8125</v>
      </c>
      <c r="AC9" s="15">
        <v>22.75</v>
      </c>
      <c r="AD9" s="15">
        <v>22.9375</v>
      </c>
      <c r="AE9" s="15">
        <v>23</v>
      </c>
      <c r="AF9" s="15">
        <v>22.875</v>
      </c>
      <c r="AG9" s="15">
        <v>23.0625</v>
      </c>
      <c r="AH9" s="15">
        <v>22.9375</v>
      </c>
      <c r="AI9" s="15">
        <v>22.8125</v>
      </c>
      <c r="AJ9" s="15">
        <v>22.9375</v>
      </c>
      <c r="AK9" s="15">
        <v>22.9375</v>
      </c>
      <c r="AL9" s="15">
        <v>22.9375</v>
      </c>
      <c r="AM9" s="15">
        <v>22.875</v>
      </c>
      <c r="AN9" s="15">
        <v>23</v>
      </c>
      <c r="AO9" s="15">
        <v>22.875</v>
      </c>
      <c r="AP9" s="15">
        <v>22.875</v>
      </c>
      <c r="AQ9" s="15">
        <v>23</v>
      </c>
      <c r="AR9" s="16">
        <v>22.9375</v>
      </c>
      <c r="AS9" s="16"/>
      <c r="AT9" s="16"/>
      <c r="AU9" s="16"/>
      <c r="AV9" s="16"/>
      <c r="AW9" s="17">
        <f t="shared" si="0"/>
        <v>35</v>
      </c>
      <c r="AX9" s="17"/>
      <c r="AY9" s="18">
        <f t="shared" si="1"/>
        <v>22.876785714285713</v>
      </c>
      <c r="AZ9" s="18">
        <f t="shared" si="2"/>
        <v>8.3695815282475855E-2</v>
      </c>
      <c r="BA9" s="18"/>
      <c r="BB9" s="18"/>
      <c r="BC9" s="18"/>
      <c r="BD9" s="18"/>
      <c r="BE9" s="19"/>
      <c r="BF9" s="79"/>
      <c r="BG9" s="42"/>
      <c r="BI9" s="79"/>
      <c r="BJ9" s="42"/>
    </row>
    <row r="10" spans="1:62" ht="15.6" thickBot="1" x14ac:dyDescent="0.35">
      <c r="A10" s="28">
        <v>1</v>
      </c>
      <c r="B10" s="29" t="s">
        <v>10</v>
      </c>
      <c r="C10" s="62">
        <f>E10-E7</f>
        <v>-0.16962500000000702</v>
      </c>
      <c r="D10" s="29"/>
      <c r="E10" s="62">
        <v>23.526475000000001</v>
      </c>
      <c r="F10" s="8" t="s">
        <v>59</v>
      </c>
      <c r="G10" s="8" t="s">
        <v>60</v>
      </c>
      <c r="H10" s="9">
        <v>22.9375</v>
      </c>
      <c r="I10" s="9">
        <v>22.875</v>
      </c>
      <c r="J10" s="9">
        <v>22.8125</v>
      </c>
      <c r="K10" s="9">
        <v>23.0625</v>
      </c>
      <c r="L10" s="9">
        <v>22.875</v>
      </c>
      <c r="M10" s="9">
        <v>23</v>
      </c>
      <c r="N10" s="9">
        <v>22.8125</v>
      </c>
      <c r="O10" s="9">
        <v>22.9375</v>
      </c>
      <c r="P10" s="9">
        <v>22.875</v>
      </c>
      <c r="Q10" s="9">
        <v>22.875</v>
      </c>
      <c r="R10" s="9">
        <v>22.875</v>
      </c>
      <c r="S10" s="9">
        <v>22.875</v>
      </c>
      <c r="T10" s="9">
        <v>22.8125</v>
      </c>
      <c r="U10" s="9">
        <v>22.9375</v>
      </c>
      <c r="V10" s="9">
        <v>22.9375</v>
      </c>
      <c r="W10" s="9">
        <v>23.125</v>
      </c>
      <c r="X10" s="9" t="s">
        <v>56</v>
      </c>
      <c r="Y10" s="9" t="s">
        <v>56</v>
      </c>
      <c r="Z10" s="9">
        <v>22.9375</v>
      </c>
      <c r="AA10" s="9">
        <v>23</v>
      </c>
      <c r="AB10" s="9">
        <v>22.9375</v>
      </c>
      <c r="AC10" s="9">
        <v>22.9375</v>
      </c>
      <c r="AD10" s="9">
        <v>23</v>
      </c>
      <c r="AE10" s="9">
        <v>22.9375</v>
      </c>
      <c r="AF10" s="9">
        <v>23</v>
      </c>
      <c r="AG10" s="9">
        <v>23.125</v>
      </c>
      <c r="AH10" s="9">
        <v>23</v>
      </c>
      <c r="AI10" s="9">
        <v>23.0625</v>
      </c>
      <c r="AJ10" s="9">
        <v>23</v>
      </c>
      <c r="AK10" s="9">
        <v>23.0625</v>
      </c>
      <c r="AL10" s="9">
        <v>22.9375</v>
      </c>
      <c r="AM10" s="9">
        <v>23.125</v>
      </c>
      <c r="AN10" s="9">
        <v>23</v>
      </c>
      <c r="AO10" s="9">
        <v>23.0625</v>
      </c>
      <c r="AP10" s="9">
        <v>23.0625</v>
      </c>
      <c r="AQ10" s="9">
        <v>23.125</v>
      </c>
      <c r="AR10" s="10">
        <v>23</v>
      </c>
      <c r="AS10" s="10"/>
      <c r="AT10" s="10"/>
      <c r="AU10" s="10"/>
      <c r="AV10" s="10"/>
      <c r="AW10" s="11">
        <f t="shared" si="0"/>
        <v>35</v>
      </c>
      <c r="AX10" s="11">
        <f>AW7</f>
        <v>35</v>
      </c>
      <c r="AY10" s="12">
        <f t="shared" si="1"/>
        <v>22.969642857142858</v>
      </c>
      <c r="AZ10" s="12">
        <f t="shared" si="2"/>
        <v>9.1418846318387079E-2</v>
      </c>
      <c r="BA10" s="12">
        <f>ABS(AY10-AY7)</f>
        <v>0.33392857142857224</v>
      </c>
      <c r="BB10" s="12">
        <f>AZ7</f>
        <v>9.0298873495862894E-2</v>
      </c>
      <c r="BC10" s="12">
        <f t="shared" ref="BC10:BC12" si="3">SQRT(((AW10-1)*AZ10^2+(AX10-1)*BB10^2)/(AW10+AX10-2))</f>
        <v>9.0860585560535334E-2</v>
      </c>
      <c r="BD10" s="12">
        <f t="shared" ref="BD10:BD12" si="4">BC10*SQRT((1/AW10)+(1/AX10))</f>
        <v>2.1719834264565467E-2</v>
      </c>
      <c r="BE10" s="13">
        <f t="shared" ref="BE10:BE12" si="5">BA10+1.995*BD10</f>
        <v>0.37725964078638036</v>
      </c>
      <c r="BF10" s="80" t="str">
        <f t="shared" ref="BF10:BF30" si="6">IF($BE10&lt;=$BE$3,"Accept","Reject")</f>
        <v>Accept</v>
      </c>
      <c r="BG10" s="43" t="str">
        <f>IF(AND(BF10="Accept",BF11="Accept",BF12="Accept"),"ACCPET","REJECT")</f>
        <v>REJECT</v>
      </c>
      <c r="BI10" s="80" t="str">
        <f t="shared" ref="BI10:BI30" si="7">IF($BE10&lt;=$BE$3,"Accept","Reject")</f>
        <v>Accept</v>
      </c>
      <c r="BJ10" s="43" t="str">
        <f>IF(AND(BI10="Accept",BI11="Accept",BI12="Accept"),"ACCEPT","REJECT")</f>
        <v>REJECT</v>
      </c>
    </row>
    <row r="11" spans="1:62" ht="15.6" thickBot="1" x14ac:dyDescent="0.35">
      <c r="A11" s="30">
        <v>1</v>
      </c>
      <c r="B11" s="31" t="s">
        <v>11</v>
      </c>
      <c r="C11" s="63"/>
      <c r="D11" s="31"/>
      <c r="E11" s="63"/>
      <c r="F11" s="2" t="s">
        <v>61</v>
      </c>
      <c r="G11" s="2"/>
      <c r="H11" s="3">
        <v>21.25</v>
      </c>
      <c r="I11" s="3">
        <v>21.1875</v>
      </c>
      <c r="J11" s="3">
        <v>21.3125</v>
      </c>
      <c r="K11" s="3">
        <v>21.3125</v>
      </c>
      <c r="L11" s="3">
        <v>21.125</v>
      </c>
      <c r="M11" s="3">
        <v>21.375</v>
      </c>
      <c r="N11" s="3">
        <v>21.25</v>
      </c>
      <c r="O11" s="3">
        <v>21.375</v>
      </c>
      <c r="P11" s="3">
        <v>21.25</v>
      </c>
      <c r="Q11" s="3">
        <v>21.25</v>
      </c>
      <c r="R11" s="3">
        <v>21.375</v>
      </c>
      <c r="S11" s="3">
        <v>21.3125</v>
      </c>
      <c r="T11" s="3">
        <v>21.125</v>
      </c>
      <c r="U11" s="3">
        <v>21.3125</v>
      </c>
      <c r="V11" s="3">
        <v>21.375</v>
      </c>
      <c r="W11" s="3">
        <v>21.375</v>
      </c>
      <c r="X11" s="3" t="s">
        <v>56</v>
      </c>
      <c r="Y11" s="3" t="s">
        <v>56</v>
      </c>
      <c r="Z11" s="3">
        <v>21.5</v>
      </c>
      <c r="AA11" s="3">
        <v>21.4375</v>
      </c>
      <c r="AB11" s="3">
        <v>21.3125</v>
      </c>
      <c r="AC11" s="3">
        <v>21.375</v>
      </c>
      <c r="AD11" s="3">
        <v>21.4375</v>
      </c>
      <c r="AE11" s="3">
        <v>21.375</v>
      </c>
      <c r="AF11" s="3">
        <v>21.4375</v>
      </c>
      <c r="AG11" s="3">
        <v>21.4375</v>
      </c>
      <c r="AH11" s="3">
        <v>21.25</v>
      </c>
      <c r="AI11" s="3">
        <v>21.375</v>
      </c>
      <c r="AJ11" s="3">
        <v>21.375</v>
      </c>
      <c r="AK11" s="3">
        <v>21.375</v>
      </c>
      <c r="AL11" s="3">
        <v>21.3125</v>
      </c>
      <c r="AM11" s="3">
        <v>21.375</v>
      </c>
      <c r="AN11" s="3">
        <v>21.3125</v>
      </c>
      <c r="AO11" s="3">
        <v>21.4375</v>
      </c>
      <c r="AP11" s="3">
        <v>21.375</v>
      </c>
      <c r="AQ11" s="3">
        <v>21.4375</v>
      </c>
      <c r="AR11" s="1">
        <v>21.375</v>
      </c>
      <c r="AS11" s="1"/>
      <c r="AT11" s="1"/>
      <c r="AU11" s="1"/>
      <c r="AV11" s="1"/>
      <c r="AW11" s="4">
        <f t="shared" si="0"/>
        <v>35</v>
      </c>
      <c r="AX11" s="4">
        <f>AW8</f>
        <v>35</v>
      </c>
      <c r="AY11" s="5">
        <f t="shared" si="1"/>
        <v>21.339285714285715</v>
      </c>
      <c r="AZ11" s="5">
        <f t="shared" si="2"/>
        <v>8.7454970406143862E-2</v>
      </c>
      <c r="BA11" s="5">
        <f>ABS(AY11-AY8)</f>
        <v>2.5196428571428555</v>
      </c>
      <c r="BB11" s="5">
        <f>AZ8</f>
        <v>8.3499484223234721E-2</v>
      </c>
      <c r="BC11" s="5">
        <f t="shared" si="3"/>
        <v>8.5500104427672252E-2</v>
      </c>
      <c r="BD11" s="5">
        <f t="shared" si="4"/>
        <v>2.0438434182606428E-2</v>
      </c>
      <c r="BE11" s="6">
        <f t="shared" si="5"/>
        <v>2.5604175333371555</v>
      </c>
      <c r="BF11" s="81" t="str">
        <f t="shared" si="6"/>
        <v>Reject</v>
      </c>
      <c r="BG11" s="44"/>
      <c r="BI11" s="80" t="str">
        <f t="shared" si="7"/>
        <v>Reject</v>
      </c>
      <c r="BJ11" s="44"/>
    </row>
    <row r="12" spans="1:62" ht="15.6" thickBot="1" x14ac:dyDescent="0.35">
      <c r="A12" s="32">
        <v>1</v>
      </c>
      <c r="B12" s="33" t="s">
        <v>12</v>
      </c>
      <c r="C12" s="64"/>
      <c r="D12" s="33"/>
      <c r="E12" s="64"/>
      <c r="F12" s="14" t="s">
        <v>62</v>
      </c>
      <c r="G12" s="14"/>
      <c r="H12" s="15">
        <v>22.25</v>
      </c>
      <c r="I12" s="15">
        <v>22.3125</v>
      </c>
      <c r="J12" s="15">
        <v>22.375</v>
      </c>
      <c r="K12" s="15">
        <v>22.375</v>
      </c>
      <c r="L12" s="15">
        <v>22.3125</v>
      </c>
      <c r="M12" s="15">
        <v>22.3125</v>
      </c>
      <c r="N12" s="15">
        <v>22.375</v>
      </c>
      <c r="O12" s="15">
        <v>22.4375</v>
      </c>
      <c r="P12" s="15">
        <v>22.25</v>
      </c>
      <c r="Q12" s="15">
        <v>22.4375</v>
      </c>
      <c r="R12" s="15">
        <v>22.375</v>
      </c>
      <c r="S12" s="15">
        <v>22.3125</v>
      </c>
      <c r="T12" s="15">
        <v>22.375</v>
      </c>
      <c r="U12" s="15">
        <v>22.3125</v>
      </c>
      <c r="V12" s="15">
        <v>22.4375</v>
      </c>
      <c r="W12" s="15">
        <v>22.375</v>
      </c>
      <c r="X12" s="15" t="s">
        <v>56</v>
      </c>
      <c r="Y12" s="15" t="s">
        <v>56</v>
      </c>
      <c r="Z12" s="15">
        <v>22.4375</v>
      </c>
      <c r="AA12" s="15">
        <v>22.375</v>
      </c>
      <c r="AB12" s="15">
        <v>22.375</v>
      </c>
      <c r="AC12" s="15">
        <v>22.375</v>
      </c>
      <c r="AD12" s="15">
        <v>22.5</v>
      </c>
      <c r="AE12" s="15">
        <v>22.375</v>
      </c>
      <c r="AF12" s="15">
        <v>22.375</v>
      </c>
      <c r="AG12" s="15">
        <v>22.5625</v>
      </c>
      <c r="AH12" s="15">
        <v>22.4375</v>
      </c>
      <c r="AI12" s="15">
        <v>22.4375</v>
      </c>
      <c r="AJ12" s="15">
        <v>22.5</v>
      </c>
      <c r="AK12" s="15">
        <v>22.4375</v>
      </c>
      <c r="AL12" s="15">
        <v>22.5</v>
      </c>
      <c r="AM12" s="15">
        <v>22.5625</v>
      </c>
      <c r="AN12" s="15">
        <v>22.4375</v>
      </c>
      <c r="AO12" s="15">
        <v>22.5</v>
      </c>
      <c r="AP12" s="15">
        <v>22.625</v>
      </c>
      <c r="AQ12" s="15">
        <v>22.4375</v>
      </c>
      <c r="AR12" s="16">
        <v>22.4375</v>
      </c>
      <c r="AS12" s="16"/>
      <c r="AT12" s="16"/>
      <c r="AU12" s="16"/>
      <c r="AV12" s="16"/>
      <c r="AW12" s="17">
        <f t="shared" si="0"/>
        <v>35</v>
      </c>
      <c r="AX12" s="17">
        <f>AW9</f>
        <v>35</v>
      </c>
      <c r="AY12" s="18">
        <f t="shared" si="1"/>
        <v>22.408928571428572</v>
      </c>
      <c r="AZ12" s="18">
        <f t="shared" si="2"/>
        <v>8.486426384121247E-2</v>
      </c>
      <c r="BA12" s="18">
        <f>ABS(AY12-AY9)</f>
        <v>0.46785714285714164</v>
      </c>
      <c r="BB12" s="18">
        <f>AZ9</f>
        <v>8.3695815282475855E-2</v>
      </c>
      <c r="BC12" s="18">
        <f t="shared" si="3"/>
        <v>8.4282064441698515E-2</v>
      </c>
      <c r="BD12" s="18">
        <f t="shared" si="4"/>
        <v>2.0147266934896612E-2</v>
      </c>
      <c r="BE12" s="19">
        <f t="shared" si="5"/>
        <v>0.5080509403922604</v>
      </c>
      <c r="BF12" s="82" t="str">
        <f t="shared" si="6"/>
        <v>Accept</v>
      </c>
      <c r="BG12" s="45"/>
      <c r="BI12" s="80" t="str">
        <f t="shared" si="7"/>
        <v>Accept</v>
      </c>
      <c r="BJ12" s="45"/>
    </row>
    <row r="13" spans="1:62" ht="15.6" thickBot="1" x14ac:dyDescent="0.35">
      <c r="A13" s="28">
        <v>2</v>
      </c>
      <c r="B13" s="29" t="s">
        <v>10</v>
      </c>
      <c r="C13" s="62">
        <f>E13-E7</f>
        <v>-0.38680000000001158</v>
      </c>
      <c r="D13" s="29"/>
      <c r="E13" s="62">
        <v>23.309299999999997</v>
      </c>
      <c r="F13" s="8" t="s">
        <v>63</v>
      </c>
      <c r="G13" s="8" t="s">
        <v>87</v>
      </c>
      <c r="H13" s="9">
        <v>23.25</v>
      </c>
      <c r="I13" s="9">
        <v>23.1875</v>
      </c>
      <c r="J13" s="9">
        <v>23.1875</v>
      </c>
      <c r="K13" s="9">
        <v>23.3125</v>
      </c>
      <c r="L13" s="9">
        <v>23.25</v>
      </c>
      <c r="M13" s="9">
        <v>23.3125</v>
      </c>
      <c r="N13" s="9">
        <v>23.3125</v>
      </c>
      <c r="O13" s="9">
        <v>23.3125</v>
      </c>
      <c r="P13" s="9">
        <v>23.3125</v>
      </c>
      <c r="Q13" s="9">
        <v>23.25</v>
      </c>
      <c r="R13" s="9">
        <v>23.3125</v>
      </c>
      <c r="S13" s="9">
        <v>23.3125</v>
      </c>
      <c r="T13" s="9">
        <v>23.1875</v>
      </c>
      <c r="U13" s="9">
        <v>23.4375</v>
      </c>
      <c r="V13" s="9">
        <v>23.375</v>
      </c>
      <c r="W13" s="9">
        <v>23.375</v>
      </c>
      <c r="X13" s="9" t="s">
        <v>56</v>
      </c>
      <c r="Y13" s="9" t="s">
        <v>56</v>
      </c>
      <c r="Z13" s="9">
        <v>23.375</v>
      </c>
      <c r="AA13" s="9">
        <v>23.3125</v>
      </c>
      <c r="AB13" s="9">
        <v>23.5</v>
      </c>
      <c r="AC13" s="9">
        <v>23.375</v>
      </c>
      <c r="AD13" s="9">
        <v>23.3125</v>
      </c>
      <c r="AE13" s="9">
        <v>23.4375</v>
      </c>
      <c r="AF13" s="9">
        <v>23.4375</v>
      </c>
      <c r="AG13" s="9">
        <v>23.4375</v>
      </c>
      <c r="AH13" s="9">
        <v>23.5625</v>
      </c>
      <c r="AI13" s="9">
        <v>23.4375</v>
      </c>
      <c r="AJ13" s="9">
        <v>23.5625</v>
      </c>
      <c r="AK13" s="9">
        <v>23.4375</v>
      </c>
      <c r="AL13" s="9">
        <v>23.5</v>
      </c>
      <c r="AM13" s="9">
        <v>23.375</v>
      </c>
      <c r="AN13" s="9">
        <v>23.5625</v>
      </c>
      <c r="AO13" s="9">
        <v>23.5</v>
      </c>
      <c r="AP13" s="9">
        <v>23.625</v>
      </c>
      <c r="AQ13" s="9">
        <v>23.625</v>
      </c>
      <c r="AR13" s="10">
        <v>23.5</v>
      </c>
      <c r="AS13" s="10"/>
      <c r="AT13" s="10"/>
      <c r="AU13" s="10"/>
      <c r="AV13" s="10"/>
      <c r="AW13" s="11">
        <f t="shared" si="0"/>
        <v>35</v>
      </c>
      <c r="AX13" s="11">
        <f t="shared" ref="AX13:AX30" si="8">AX10</f>
        <v>35</v>
      </c>
      <c r="AY13" s="12">
        <f t="shared" si="1"/>
        <v>23.387499999999999</v>
      </c>
      <c r="AZ13" s="12">
        <f t="shared" si="2"/>
        <v>0.12107818329735637</v>
      </c>
      <c r="BA13" s="12">
        <f>ABS(AY13-AY7)</f>
        <v>0.75178571428571317</v>
      </c>
      <c r="BB13" s="12">
        <f t="shared" ref="BB13:BB30" si="9">BB10</f>
        <v>9.0298873495862894E-2</v>
      </c>
      <c r="BC13" s="12">
        <f t="shared" ref="BC13:BC30" si="10">SQRT(((AW13-1)*AZ13^2+(AX13-1)*BB13^2)/(AW13+AX13-2))</f>
        <v>0.10680312033178169</v>
      </c>
      <c r="BD13" s="12">
        <f t="shared" ref="BD13:BD30" si="11">BC13*SQRT((1/AW13)+(1/AX13))</f>
        <v>2.5530828997345864E-2</v>
      </c>
      <c r="BE13" s="13">
        <f t="shared" ref="BE13:BE30" si="12">BA13+1.995*BD13</f>
        <v>0.8027197181354182</v>
      </c>
      <c r="BF13" s="80" t="str">
        <f t="shared" si="6"/>
        <v>Accept</v>
      </c>
      <c r="BG13" s="43" t="str">
        <f>IF(AND(BF13="Accept",BF14="Accept",BF15="Accept"),"ACCPET","REJECT")</f>
        <v>ACCPET</v>
      </c>
      <c r="BI13" s="80" t="str">
        <f t="shared" si="7"/>
        <v>Accept</v>
      </c>
      <c r="BJ13" s="43" t="str">
        <f>IF(AND(BI13="Accept",BI14="Accept",BI15="Accept"),"ACCEPT","REJECT")</f>
        <v>ACCEPT</v>
      </c>
    </row>
    <row r="14" spans="1:62" ht="15.6" thickBot="1" x14ac:dyDescent="0.35">
      <c r="A14" s="30">
        <v>2</v>
      </c>
      <c r="B14" s="31" t="s">
        <v>11</v>
      </c>
      <c r="C14" s="63"/>
      <c r="D14" s="31"/>
      <c r="E14" s="63"/>
      <c r="F14" s="2" t="s">
        <v>64</v>
      </c>
      <c r="G14" s="2"/>
      <c r="H14" s="3">
        <v>24.1875</v>
      </c>
      <c r="I14" s="3">
        <v>24.3125</v>
      </c>
      <c r="J14" s="3">
        <v>24.3125</v>
      </c>
      <c r="K14" s="3">
        <v>24.1875</v>
      </c>
      <c r="L14" s="3">
        <v>24.1875</v>
      </c>
      <c r="M14" s="3">
        <v>24.1875</v>
      </c>
      <c r="N14" s="3">
        <v>24.125</v>
      </c>
      <c r="O14" s="3">
        <v>24.3125</v>
      </c>
      <c r="P14" s="3">
        <v>24.25</v>
      </c>
      <c r="Q14" s="3">
        <v>24.1875</v>
      </c>
      <c r="R14" s="3">
        <v>24.0625</v>
      </c>
      <c r="S14" s="3">
        <v>24.25</v>
      </c>
      <c r="T14" s="3">
        <v>24.25</v>
      </c>
      <c r="U14" s="3">
        <v>24.375</v>
      </c>
      <c r="V14" s="3">
        <v>24.3125</v>
      </c>
      <c r="W14" s="3">
        <v>24.375</v>
      </c>
      <c r="X14" s="3" t="s">
        <v>56</v>
      </c>
      <c r="Y14" s="3" t="s">
        <v>56</v>
      </c>
      <c r="Z14" s="3">
        <v>24.4375</v>
      </c>
      <c r="AA14" s="3">
        <v>24.3125</v>
      </c>
      <c r="AB14" s="3">
        <v>24.125</v>
      </c>
      <c r="AC14" s="3">
        <v>24.5625</v>
      </c>
      <c r="AD14" s="3">
        <v>24.625</v>
      </c>
      <c r="AE14" s="3">
        <v>24.375</v>
      </c>
      <c r="AF14" s="3">
        <v>24.5</v>
      </c>
      <c r="AG14" s="3">
        <v>24.375</v>
      </c>
      <c r="AH14" s="3">
        <v>24.3125</v>
      </c>
      <c r="AI14" s="3">
        <v>24.3125</v>
      </c>
      <c r="AJ14" s="3">
        <v>24.4375</v>
      </c>
      <c r="AK14" s="3">
        <v>24.375</v>
      </c>
      <c r="AL14" s="3">
        <v>24.25</v>
      </c>
      <c r="AM14" s="3">
        <v>24.3125</v>
      </c>
      <c r="AN14" s="3">
        <v>24.375</v>
      </c>
      <c r="AO14" s="3">
        <v>24.375</v>
      </c>
      <c r="AP14" s="3">
        <v>24.6875</v>
      </c>
      <c r="AQ14" s="3">
        <v>24.3125</v>
      </c>
      <c r="AR14" s="1">
        <v>24.3125</v>
      </c>
      <c r="AS14" s="1"/>
      <c r="AT14" s="1"/>
      <c r="AU14" s="1"/>
      <c r="AV14" s="1"/>
      <c r="AW14" s="4">
        <f t="shared" si="0"/>
        <v>35</v>
      </c>
      <c r="AX14" s="4">
        <f t="shared" si="8"/>
        <v>35</v>
      </c>
      <c r="AY14" s="5">
        <f t="shared" si="1"/>
        <v>24.321428571428573</v>
      </c>
      <c r="AZ14" s="5">
        <f t="shared" si="2"/>
        <v>0.13485325046013488</v>
      </c>
      <c r="BA14" s="5">
        <f>ABS(AY14-AY8)</f>
        <v>0.46250000000000213</v>
      </c>
      <c r="BB14" s="5">
        <f t="shared" si="9"/>
        <v>8.3499484223234721E-2</v>
      </c>
      <c r="BC14" s="5">
        <f t="shared" si="10"/>
        <v>0.11215516712396735</v>
      </c>
      <c r="BD14" s="5">
        <f t="shared" si="11"/>
        <v>2.6810212886249199E-2</v>
      </c>
      <c r="BE14" s="6">
        <f t="shared" si="12"/>
        <v>0.5159863747080693</v>
      </c>
      <c r="BF14" s="81" t="str">
        <f t="shared" si="6"/>
        <v>Accept</v>
      </c>
      <c r="BG14" s="44"/>
      <c r="BI14" s="80" t="str">
        <f t="shared" si="7"/>
        <v>Accept</v>
      </c>
      <c r="BJ14" s="44"/>
    </row>
    <row r="15" spans="1:62" ht="15.6" thickBot="1" x14ac:dyDescent="0.35">
      <c r="A15" s="32">
        <v>2</v>
      </c>
      <c r="B15" s="33" t="s">
        <v>12</v>
      </c>
      <c r="C15" s="64"/>
      <c r="D15" s="33"/>
      <c r="E15" s="64"/>
      <c r="F15" s="14" t="s">
        <v>65</v>
      </c>
      <c r="G15" s="14"/>
      <c r="H15" s="15">
        <v>22.875</v>
      </c>
      <c r="I15" s="15">
        <v>22.875</v>
      </c>
      <c r="J15" s="15">
        <v>22.8125</v>
      </c>
      <c r="K15" s="15">
        <v>22.875</v>
      </c>
      <c r="L15" s="15">
        <v>22.875</v>
      </c>
      <c r="M15" s="15">
        <v>22.9375</v>
      </c>
      <c r="N15" s="15">
        <v>22.875</v>
      </c>
      <c r="O15" s="15">
        <v>22.9375</v>
      </c>
      <c r="P15" s="15">
        <v>22.8125</v>
      </c>
      <c r="Q15" s="15">
        <v>22.9375</v>
      </c>
      <c r="R15" s="15">
        <v>22.875</v>
      </c>
      <c r="S15" s="15">
        <v>22.875</v>
      </c>
      <c r="T15" s="15">
        <v>22.9375</v>
      </c>
      <c r="U15" s="15">
        <v>22.9375</v>
      </c>
      <c r="V15" s="15">
        <v>22.9375</v>
      </c>
      <c r="W15" s="15">
        <v>22.9375</v>
      </c>
      <c r="X15" s="15" t="s">
        <v>56</v>
      </c>
      <c r="Y15" s="15" t="s">
        <v>56</v>
      </c>
      <c r="Z15" s="15">
        <v>22.9375</v>
      </c>
      <c r="AA15" s="15">
        <v>23.1875</v>
      </c>
      <c r="AB15" s="15">
        <v>23</v>
      </c>
      <c r="AC15" s="15">
        <v>23.0625</v>
      </c>
      <c r="AD15" s="15">
        <v>23.0625</v>
      </c>
      <c r="AE15" s="15">
        <v>23.0625</v>
      </c>
      <c r="AF15" s="15">
        <v>23.0625</v>
      </c>
      <c r="AG15" s="15">
        <v>23</v>
      </c>
      <c r="AH15" s="15">
        <v>22.9375</v>
      </c>
      <c r="AI15" s="15">
        <v>23</v>
      </c>
      <c r="AJ15" s="15">
        <v>22.9375</v>
      </c>
      <c r="AK15" s="15">
        <v>23.125</v>
      </c>
      <c r="AL15" s="15">
        <v>23</v>
      </c>
      <c r="AM15" s="15">
        <v>23</v>
      </c>
      <c r="AN15" s="15">
        <v>23</v>
      </c>
      <c r="AO15" s="15">
        <v>23.1875</v>
      </c>
      <c r="AP15" s="15">
        <v>23.1875</v>
      </c>
      <c r="AQ15" s="15">
        <v>23.125</v>
      </c>
      <c r="AR15" s="16">
        <v>23.125</v>
      </c>
      <c r="AS15" s="16"/>
      <c r="AT15" s="16"/>
      <c r="AU15" s="16"/>
      <c r="AV15" s="16"/>
      <c r="AW15" s="17">
        <f t="shared" si="0"/>
        <v>35</v>
      </c>
      <c r="AX15" s="17">
        <f t="shared" si="8"/>
        <v>35</v>
      </c>
      <c r="AY15" s="18">
        <f t="shared" si="1"/>
        <v>22.980357142857144</v>
      </c>
      <c r="AZ15" s="18">
        <f t="shared" si="2"/>
        <v>0.10477065789763142</v>
      </c>
      <c r="BA15" s="18">
        <f>ABS(AY15-AY9)</f>
        <v>0.10357142857143131</v>
      </c>
      <c r="BB15" s="18">
        <f t="shared" si="9"/>
        <v>8.3695815282475855E-2</v>
      </c>
      <c r="BC15" s="18">
        <f t="shared" si="10"/>
        <v>9.4820568053826895E-2</v>
      </c>
      <c r="BD15" s="18">
        <f t="shared" si="11"/>
        <v>2.2666451138254551E-2</v>
      </c>
      <c r="BE15" s="19">
        <f t="shared" si="12"/>
        <v>0.14879099859224915</v>
      </c>
      <c r="BF15" s="82" t="str">
        <f t="shared" si="6"/>
        <v>Accept</v>
      </c>
      <c r="BG15" s="45"/>
      <c r="BI15" s="80" t="str">
        <f t="shared" si="7"/>
        <v>Accept</v>
      </c>
      <c r="BJ15" s="45"/>
    </row>
    <row r="16" spans="1:62" ht="15.6" thickBot="1" x14ac:dyDescent="0.35">
      <c r="A16" s="28">
        <v>3</v>
      </c>
      <c r="B16" s="29" t="s">
        <v>10</v>
      </c>
      <c r="C16" s="62">
        <f>E16-E7</f>
        <v>-0.39470000000001448</v>
      </c>
      <c r="D16" s="29"/>
      <c r="E16" s="62">
        <v>23.301399999999994</v>
      </c>
      <c r="F16" s="8" t="s">
        <v>66</v>
      </c>
      <c r="G16" s="8" t="s">
        <v>67</v>
      </c>
      <c r="H16" s="9">
        <v>23.25</v>
      </c>
      <c r="I16" s="9">
        <v>23.375</v>
      </c>
      <c r="J16" s="9">
        <v>23.25</v>
      </c>
      <c r="K16" s="9">
        <v>23.375</v>
      </c>
      <c r="L16" s="9">
        <v>23.3125</v>
      </c>
      <c r="M16" s="9">
        <v>23.375</v>
      </c>
      <c r="N16" s="9">
        <v>23.375</v>
      </c>
      <c r="O16" s="9">
        <v>23.375</v>
      </c>
      <c r="P16" s="9">
        <v>23.3125</v>
      </c>
      <c r="Q16" s="9">
        <v>23.3125</v>
      </c>
      <c r="R16" s="9">
        <v>23.3125</v>
      </c>
      <c r="S16" s="9">
        <v>23.3125</v>
      </c>
      <c r="T16" s="9">
        <v>23.3125</v>
      </c>
      <c r="U16" s="9">
        <v>23.375</v>
      </c>
      <c r="V16" s="9">
        <v>23.4375</v>
      </c>
      <c r="W16" s="9">
        <v>23.5</v>
      </c>
      <c r="X16" s="9" t="s">
        <v>56</v>
      </c>
      <c r="Y16" s="9" t="s">
        <v>56</v>
      </c>
      <c r="Z16" s="9">
        <v>23.4375</v>
      </c>
      <c r="AA16" s="9">
        <v>23.5</v>
      </c>
      <c r="AB16" s="9">
        <v>23.4375</v>
      </c>
      <c r="AC16" s="9">
        <v>23.5</v>
      </c>
      <c r="AD16" s="9">
        <v>23.4375</v>
      </c>
      <c r="AE16" s="9">
        <v>23.625</v>
      </c>
      <c r="AF16" s="9">
        <v>23.4375</v>
      </c>
      <c r="AG16" s="9">
        <v>23.5</v>
      </c>
      <c r="AH16" s="9">
        <v>23.5</v>
      </c>
      <c r="AI16" s="9">
        <v>23.4375</v>
      </c>
      <c r="AJ16" s="9">
        <v>23.5</v>
      </c>
      <c r="AK16" s="9">
        <v>23.5</v>
      </c>
      <c r="AL16" s="9">
        <v>23.5625</v>
      </c>
      <c r="AM16" s="9">
        <v>23.5</v>
      </c>
      <c r="AN16" s="9">
        <v>23.625</v>
      </c>
      <c r="AO16" s="9">
        <v>23.5</v>
      </c>
      <c r="AP16" s="9">
        <v>23.5</v>
      </c>
      <c r="AQ16" s="9">
        <v>23.625</v>
      </c>
      <c r="AR16" s="10">
        <v>23.5625</v>
      </c>
      <c r="AS16" s="10"/>
      <c r="AT16" s="10"/>
      <c r="AU16" s="10"/>
      <c r="AV16" s="10"/>
      <c r="AW16" s="11">
        <f t="shared" si="0"/>
        <v>35</v>
      </c>
      <c r="AX16" s="11">
        <f t="shared" si="8"/>
        <v>35</v>
      </c>
      <c r="AY16" s="12">
        <f t="shared" si="1"/>
        <v>23.435714285714287</v>
      </c>
      <c r="AZ16" s="12">
        <f t="shared" si="2"/>
        <v>0.10335114940838158</v>
      </c>
      <c r="BA16" s="12">
        <f>ABS(AY16-AY7)</f>
        <v>0.80000000000000071</v>
      </c>
      <c r="BB16" s="12">
        <f t="shared" si="9"/>
        <v>9.0298873495862894E-2</v>
      </c>
      <c r="BC16" s="12">
        <f t="shared" si="10"/>
        <v>9.7044697533289953E-2</v>
      </c>
      <c r="BD16" s="12">
        <f t="shared" si="11"/>
        <v>2.31981197751982E-2</v>
      </c>
      <c r="BE16" s="13">
        <f t="shared" si="12"/>
        <v>0.8462802489515211</v>
      </c>
      <c r="BF16" s="80" t="str">
        <f t="shared" si="6"/>
        <v>Accept</v>
      </c>
      <c r="BG16" s="43" t="str">
        <f>IF(AND(BF16="Accept",BF17="Accept",BF18="Accept"),"ACCPET","REJECT")</f>
        <v>ACCPET</v>
      </c>
      <c r="BI16" s="80" t="str">
        <f t="shared" si="7"/>
        <v>Accept</v>
      </c>
      <c r="BJ16" s="43" t="str">
        <f>IF(AND(BI16="Accept",BI17="Accept",BI18="Accept"),"ACCEPT","REJECT")</f>
        <v>ACCEPT</v>
      </c>
    </row>
    <row r="17" spans="1:62" ht="15.6" thickBot="1" x14ac:dyDescent="0.35">
      <c r="A17" s="30">
        <v>3</v>
      </c>
      <c r="B17" s="31" t="s">
        <v>11</v>
      </c>
      <c r="C17" s="63"/>
      <c r="D17" s="31"/>
      <c r="E17" s="63"/>
      <c r="F17" s="2" t="s">
        <v>68</v>
      </c>
      <c r="G17" s="2"/>
      <c r="H17" s="3">
        <v>23.125</v>
      </c>
      <c r="I17" s="3">
        <v>23.0625</v>
      </c>
      <c r="J17" s="3">
        <v>23.125</v>
      </c>
      <c r="K17" s="3">
        <v>23.25</v>
      </c>
      <c r="L17" s="3">
        <v>23.3125</v>
      </c>
      <c r="M17" s="3">
        <v>23.1875</v>
      </c>
      <c r="N17" s="3">
        <v>23.125</v>
      </c>
      <c r="O17" s="3">
        <v>23.1875</v>
      </c>
      <c r="P17" s="3">
        <v>23.25</v>
      </c>
      <c r="Q17" s="3">
        <v>23.3125</v>
      </c>
      <c r="R17" s="3">
        <v>23.125</v>
      </c>
      <c r="S17" s="3">
        <v>23.3125</v>
      </c>
      <c r="T17" s="3">
        <v>23.25</v>
      </c>
      <c r="U17" s="3">
        <v>23.125</v>
      </c>
      <c r="V17" s="3">
        <v>23.1875</v>
      </c>
      <c r="W17" s="3">
        <v>23.3125</v>
      </c>
      <c r="X17" s="3" t="s">
        <v>56</v>
      </c>
      <c r="Y17" s="3" t="s">
        <v>56</v>
      </c>
      <c r="Z17" s="3">
        <v>23.3125</v>
      </c>
      <c r="AA17" s="3">
        <v>23.4375</v>
      </c>
      <c r="AB17" s="3">
        <v>23.4375</v>
      </c>
      <c r="AC17" s="3">
        <v>23.3125</v>
      </c>
      <c r="AD17" s="3">
        <v>23.375</v>
      </c>
      <c r="AE17" s="3">
        <v>23.25</v>
      </c>
      <c r="AF17" s="3">
        <v>23.3125</v>
      </c>
      <c r="AG17" s="3">
        <v>23.1875</v>
      </c>
      <c r="AH17" s="3">
        <v>23.3125</v>
      </c>
      <c r="AI17" s="3">
        <v>23.375</v>
      </c>
      <c r="AJ17" s="3">
        <v>23.375</v>
      </c>
      <c r="AK17" s="3">
        <v>23.4375</v>
      </c>
      <c r="AL17" s="3">
        <v>23.5</v>
      </c>
      <c r="AM17" s="3">
        <v>23.375</v>
      </c>
      <c r="AN17" s="3">
        <v>23.375</v>
      </c>
      <c r="AO17" s="3">
        <v>23.3125</v>
      </c>
      <c r="AP17" s="3">
        <v>23.3125</v>
      </c>
      <c r="AQ17" s="3">
        <v>23.375</v>
      </c>
      <c r="AR17" s="1">
        <v>23.4375</v>
      </c>
      <c r="AS17" s="1"/>
      <c r="AT17" s="1"/>
      <c r="AU17" s="1"/>
      <c r="AV17" s="1"/>
      <c r="AW17" s="4">
        <f t="shared" si="0"/>
        <v>35</v>
      </c>
      <c r="AX17" s="4">
        <f t="shared" si="8"/>
        <v>35</v>
      </c>
      <c r="AY17" s="5">
        <f t="shared" si="1"/>
        <v>23.287500000000001</v>
      </c>
      <c r="AZ17" s="5">
        <f t="shared" si="2"/>
        <v>0.11056339677254111</v>
      </c>
      <c r="BA17" s="5">
        <f>ABS(AY17-AY8)</f>
        <v>0.5714285714285694</v>
      </c>
      <c r="BB17" s="5">
        <f t="shared" si="9"/>
        <v>8.3499484223234721E-2</v>
      </c>
      <c r="BC17" s="5">
        <f t="shared" si="10"/>
        <v>9.7970476602465759E-2</v>
      </c>
      <c r="BD17" s="5">
        <f t="shared" si="11"/>
        <v>2.341942330107858E-2</v>
      </c>
      <c r="BE17" s="6">
        <f t="shared" si="12"/>
        <v>0.61815032091422117</v>
      </c>
      <c r="BF17" s="81" t="str">
        <f t="shared" si="6"/>
        <v>Accept</v>
      </c>
      <c r="BG17" s="44"/>
      <c r="BI17" s="80" t="str">
        <f t="shared" si="7"/>
        <v>Accept</v>
      </c>
      <c r="BJ17" s="44"/>
    </row>
    <row r="18" spans="1:62" ht="15.6" thickBot="1" x14ac:dyDescent="0.35">
      <c r="A18" s="32">
        <v>3</v>
      </c>
      <c r="B18" s="33" t="s">
        <v>12</v>
      </c>
      <c r="C18" s="64"/>
      <c r="D18" s="33"/>
      <c r="E18" s="64"/>
      <c r="F18" s="14" t="s">
        <v>69</v>
      </c>
      <c r="G18" s="14"/>
      <c r="H18" s="15">
        <v>22.3125</v>
      </c>
      <c r="I18" s="15">
        <v>22.25</v>
      </c>
      <c r="J18" s="15">
        <v>22.25</v>
      </c>
      <c r="K18" s="15">
        <v>22.3125</v>
      </c>
      <c r="L18" s="15">
        <v>22.375</v>
      </c>
      <c r="M18" s="15">
        <v>22.5</v>
      </c>
      <c r="N18" s="15">
        <v>22.375</v>
      </c>
      <c r="O18" s="15">
        <v>22.4375</v>
      </c>
      <c r="P18" s="15">
        <v>22.3125</v>
      </c>
      <c r="Q18" s="15">
        <v>22.3125</v>
      </c>
      <c r="R18" s="15">
        <v>22.375</v>
      </c>
      <c r="S18" s="15">
        <v>22.4375</v>
      </c>
      <c r="T18" s="15">
        <v>22.25</v>
      </c>
      <c r="U18" s="15">
        <v>22.5</v>
      </c>
      <c r="V18" s="15">
        <v>22.3125</v>
      </c>
      <c r="W18" s="15">
        <v>22.5</v>
      </c>
      <c r="X18" s="15" t="s">
        <v>56</v>
      </c>
      <c r="Y18" s="15" t="s">
        <v>56</v>
      </c>
      <c r="Z18" s="15">
        <v>22.5</v>
      </c>
      <c r="AA18" s="15">
        <v>22.5</v>
      </c>
      <c r="AB18" s="15">
        <v>22.5</v>
      </c>
      <c r="AC18" s="15">
        <v>22.625</v>
      </c>
      <c r="AD18" s="15">
        <v>22.5</v>
      </c>
      <c r="AE18" s="15">
        <v>22.5</v>
      </c>
      <c r="AF18" s="15">
        <v>22.5</v>
      </c>
      <c r="AG18" s="15">
        <v>22.5625</v>
      </c>
      <c r="AH18" s="15">
        <v>22.4375</v>
      </c>
      <c r="AI18" s="15">
        <v>22.4375</v>
      </c>
      <c r="AJ18" s="15">
        <v>22.5625</v>
      </c>
      <c r="AK18" s="15">
        <v>22.5625</v>
      </c>
      <c r="AL18" s="15">
        <v>22.5625</v>
      </c>
      <c r="AM18" s="15">
        <v>22.5625</v>
      </c>
      <c r="AN18" s="15">
        <v>22.625</v>
      </c>
      <c r="AO18" s="15">
        <v>22.4375</v>
      </c>
      <c r="AP18" s="15">
        <v>22.6875</v>
      </c>
      <c r="AQ18" s="15">
        <v>22.625</v>
      </c>
      <c r="AR18" s="16">
        <v>22.4375</v>
      </c>
      <c r="AS18" s="16"/>
      <c r="AT18" s="16"/>
      <c r="AU18" s="16"/>
      <c r="AV18" s="16"/>
      <c r="AW18" s="17">
        <f t="shared" si="0"/>
        <v>35</v>
      </c>
      <c r="AX18" s="17">
        <f t="shared" si="8"/>
        <v>35</v>
      </c>
      <c r="AY18" s="18">
        <f t="shared" si="1"/>
        <v>22.455357142857142</v>
      </c>
      <c r="AZ18" s="18">
        <f t="shared" si="2"/>
        <v>0.11699695643531097</v>
      </c>
      <c r="BA18" s="18">
        <f>ABS(AY18-AY9)</f>
        <v>0.42142857142857082</v>
      </c>
      <c r="BB18" s="18">
        <f t="shared" si="9"/>
        <v>8.3695815282475855E-2</v>
      </c>
      <c r="BC18" s="18">
        <f t="shared" si="10"/>
        <v>0.10171842829823013</v>
      </c>
      <c r="BD18" s="18">
        <f t="shared" si="11"/>
        <v>2.4315355119714766E-2</v>
      </c>
      <c r="BE18" s="19">
        <f t="shared" si="12"/>
        <v>0.46993770489240178</v>
      </c>
      <c r="BF18" s="82" t="str">
        <f t="shared" si="6"/>
        <v>Accept</v>
      </c>
      <c r="BG18" s="45"/>
      <c r="BI18" s="80" t="str">
        <f t="shared" si="7"/>
        <v>Accept</v>
      </c>
      <c r="BJ18" s="45"/>
    </row>
    <row r="19" spans="1:62" ht="15.6" thickBot="1" x14ac:dyDescent="0.35">
      <c r="A19" s="28">
        <v>4</v>
      </c>
      <c r="B19" s="29" t="s">
        <v>10</v>
      </c>
      <c r="C19" s="62">
        <f>E19-E7</f>
        <v>-0.61445000000001215</v>
      </c>
      <c r="D19" s="29"/>
      <c r="E19" s="62">
        <v>23.081649999999996</v>
      </c>
      <c r="F19" s="8" t="s">
        <v>70</v>
      </c>
      <c r="G19" s="8" t="s">
        <v>71</v>
      </c>
      <c r="H19" s="9">
        <v>23.0625</v>
      </c>
      <c r="I19" s="9">
        <v>22.9375</v>
      </c>
      <c r="J19" s="9">
        <v>23.125</v>
      </c>
      <c r="K19" s="9">
        <v>23.25</v>
      </c>
      <c r="L19" s="9">
        <v>23.3125</v>
      </c>
      <c r="M19" s="9">
        <v>23.3125</v>
      </c>
      <c r="N19" s="9">
        <v>23.1875</v>
      </c>
      <c r="O19" s="9">
        <v>23.3125</v>
      </c>
      <c r="P19" s="9">
        <v>23.1875</v>
      </c>
      <c r="Q19" s="9">
        <v>23.1875</v>
      </c>
      <c r="R19" s="9">
        <v>23.0625</v>
      </c>
      <c r="S19" s="9">
        <v>23.1875</v>
      </c>
      <c r="T19" s="9">
        <v>23.3125</v>
      </c>
      <c r="U19" s="9">
        <v>23.25</v>
      </c>
      <c r="V19" s="9">
        <v>23.375</v>
      </c>
      <c r="W19" s="9">
        <v>23.3125</v>
      </c>
      <c r="X19" s="9" t="s">
        <v>56</v>
      </c>
      <c r="Y19" s="9" t="s">
        <v>56</v>
      </c>
      <c r="Z19" s="9">
        <v>23.4375</v>
      </c>
      <c r="AA19" s="9">
        <v>23.4375</v>
      </c>
      <c r="AB19" s="9">
        <v>23.4375</v>
      </c>
      <c r="AC19" s="9">
        <v>23.375</v>
      </c>
      <c r="AD19" s="9">
        <v>23.4375</v>
      </c>
      <c r="AE19" s="9">
        <v>23.4375</v>
      </c>
      <c r="AF19" s="9">
        <v>23.4375</v>
      </c>
      <c r="AG19" s="9">
        <v>23.3125</v>
      </c>
      <c r="AH19" s="9">
        <v>23.4375</v>
      </c>
      <c r="AI19" s="9">
        <v>23.375</v>
      </c>
      <c r="AJ19" s="9">
        <v>23.375</v>
      </c>
      <c r="AK19" s="9">
        <v>23.375</v>
      </c>
      <c r="AL19" s="9">
        <v>23.3125</v>
      </c>
      <c r="AM19" s="9">
        <v>23.5</v>
      </c>
      <c r="AN19" s="9">
        <v>23.5</v>
      </c>
      <c r="AO19" s="9">
        <v>23.4375</v>
      </c>
      <c r="AP19" s="9">
        <v>23.5625</v>
      </c>
      <c r="AQ19" s="9">
        <v>23.5</v>
      </c>
      <c r="AR19" s="10">
        <v>23.4375</v>
      </c>
      <c r="AS19" s="10"/>
      <c r="AT19" s="10"/>
      <c r="AU19" s="10"/>
      <c r="AV19" s="10"/>
      <c r="AW19" s="11">
        <f t="shared" si="0"/>
        <v>35</v>
      </c>
      <c r="AX19" s="11">
        <f t="shared" si="8"/>
        <v>35</v>
      </c>
      <c r="AY19" s="12">
        <f t="shared" si="1"/>
        <v>23.328571428571429</v>
      </c>
      <c r="AZ19" s="12">
        <f t="shared" si="2"/>
        <v>0.14247585671930232</v>
      </c>
      <c r="BA19" s="12">
        <f>ABS(AY19-AY7)</f>
        <v>0.69285714285714306</v>
      </c>
      <c r="BB19" s="12">
        <f t="shared" si="9"/>
        <v>9.0298873495862894E-2</v>
      </c>
      <c r="BC19" s="12">
        <f t="shared" si="10"/>
        <v>0.11927542978862204</v>
      </c>
      <c r="BD19" s="12">
        <f t="shared" si="11"/>
        <v>2.8512281214803366E-2</v>
      </c>
      <c r="BE19" s="13">
        <f t="shared" si="12"/>
        <v>0.74973914388067575</v>
      </c>
      <c r="BF19" s="80" t="str">
        <f t="shared" si="6"/>
        <v>Accept</v>
      </c>
      <c r="BG19" s="43" t="str">
        <f>IF(AND(BF19="Accept",BF20="Accept",BF21="Accept"),"ACCPET","REJECT")</f>
        <v>ACCPET</v>
      </c>
      <c r="BI19" s="80" t="str">
        <f t="shared" si="7"/>
        <v>Accept</v>
      </c>
      <c r="BJ19" s="43" t="str">
        <f>IF(AND(BI19="Accept",BI20="Accept",BI21="Accept"),"ACCEPT","REJECT")</f>
        <v>ACCEPT</v>
      </c>
    </row>
    <row r="20" spans="1:62" ht="15.6" thickBot="1" x14ac:dyDescent="0.35">
      <c r="A20" s="30">
        <v>4</v>
      </c>
      <c r="B20" s="31" t="s">
        <v>11</v>
      </c>
      <c r="C20" s="63"/>
      <c r="D20" s="31"/>
      <c r="E20" s="63"/>
      <c r="F20" s="2" t="s">
        <v>72</v>
      </c>
      <c r="G20" s="2"/>
      <c r="H20" s="3">
        <v>23.4375</v>
      </c>
      <c r="I20" s="3">
        <v>23.5</v>
      </c>
      <c r="J20" s="3">
        <v>23.5</v>
      </c>
      <c r="K20" s="3">
        <v>23.5625</v>
      </c>
      <c r="L20" s="3">
        <v>23.625</v>
      </c>
      <c r="M20" s="3">
        <v>23.6875</v>
      </c>
      <c r="N20" s="3">
        <v>23.5625</v>
      </c>
      <c r="O20" s="3">
        <v>23.75</v>
      </c>
      <c r="P20" s="3">
        <v>23.625</v>
      </c>
      <c r="Q20" s="3">
        <v>23.6875</v>
      </c>
      <c r="R20" s="3">
        <v>23.625</v>
      </c>
      <c r="S20" s="3">
        <v>23.625</v>
      </c>
      <c r="T20" s="3">
        <v>23.6875</v>
      </c>
      <c r="U20" s="3">
        <v>23.625</v>
      </c>
      <c r="V20" s="3">
        <v>23.8125</v>
      </c>
      <c r="W20" s="3">
        <v>23.875</v>
      </c>
      <c r="X20" s="3" t="s">
        <v>56</v>
      </c>
      <c r="Y20" s="3" t="s">
        <v>56</v>
      </c>
      <c r="Z20" s="3">
        <v>23.8125</v>
      </c>
      <c r="AA20" s="3">
        <v>23.875</v>
      </c>
      <c r="AB20" s="3">
        <v>23.9375</v>
      </c>
      <c r="AC20" s="3">
        <v>23.9375</v>
      </c>
      <c r="AD20" s="3">
        <v>23.9375</v>
      </c>
      <c r="AE20" s="3">
        <v>23.9375</v>
      </c>
      <c r="AF20" s="3">
        <v>23.9375</v>
      </c>
      <c r="AG20" s="3">
        <v>23.8125</v>
      </c>
      <c r="AH20" s="3">
        <v>23.875</v>
      </c>
      <c r="AI20" s="3">
        <v>23.8125</v>
      </c>
      <c r="AJ20" s="3">
        <v>23.8125</v>
      </c>
      <c r="AK20" s="3">
        <v>23.875</v>
      </c>
      <c r="AL20" s="3">
        <v>23.875</v>
      </c>
      <c r="AM20" s="3">
        <v>24</v>
      </c>
      <c r="AN20" s="3">
        <v>23.875</v>
      </c>
      <c r="AO20" s="3">
        <v>23.875</v>
      </c>
      <c r="AP20" s="3">
        <v>23.875</v>
      </c>
      <c r="AQ20" s="3">
        <v>23.9375</v>
      </c>
      <c r="AR20" s="1">
        <v>23.8125</v>
      </c>
      <c r="AS20" s="1"/>
      <c r="AT20" s="1"/>
      <c r="AU20" s="1"/>
      <c r="AV20" s="1"/>
      <c r="AW20" s="4">
        <f t="shared" si="0"/>
        <v>35</v>
      </c>
      <c r="AX20" s="4">
        <f t="shared" si="8"/>
        <v>35</v>
      </c>
      <c r="AY20" s="5">
        <f t="shared" si="1"/>
        <v>23.771428571428572</v>
      </c>
      <c r="AZ20" s="5">
        <f t="shared" si="2"/>
        <v>0.15229770299034209</v>
      </c>
      <c r="BA20" s="5">
        <f>ABS(AY20-AY8)</f>
        <v>8.7499999999998579E-2</v>
      </c>
      <c r="BB20" s="5">
        <f t="shared" si="9"/>
        <v>8.3499484223234721E-2</v>
      </c>
      <c r="BC20" s="5">
        <f t="shared" si="10"/>
        <v>0.12281440103196505</v>
      </c>
      <c r="BD20" s="5">
        <f t="shared" si="11"/>
        <v>2.9358257150334421E-2</v>
      </c>
      <c r="BE20" s="6">
        <f t="shared" si="12"/>
        <v>0.14606972301491575</v>
      </c>
      <c r="BF20" s="81" t="str">
        <f t="shared" si="6"/>
        <v>Accept</v>
      </c>
      <c r="BG20" s="44"/>
      <c r="BI20" s="80" t="str">
        <f t="shared" si="7"/>
        <v>Accept</v>
      </c>
      <c r="BJ20" s="44"/>
    </row>
    <row r="21" spans="1:62" ht="15.6" thickBot="1" x14ac:dyDescent="0.35">
      <c r="A21" s="32">
        <v>4</v>
      </c>
      <c r="B21" s="33" t="s">
        <v>12</v>
      </c>
      <c r="C21" s="64"/>
      <c r="D21" s="33"/>
      <c r="E21" s="64"/>
      <c r="F21" s="14" t="s">
        <v>73</v>
      </c>
      <c r="G21" s="14"/>
      <c r="H21" s="15">
        <v>22.75</v>
      </c>
      <c r="I21" s="15">
        <v>22.6875</v>
      </c>
      <c r="J21" s="15">
        <v>22.8125</v>
      </c>
      <c r="K21" s="15">
        <v>22.75</v>
      </c>
      <c r="L21" s="15">
        <v>22.75</v>
      </c>
      <c r="M21" s="15">
        <v>22.875</v>
      </c>
      <c r="N21" s="15">
        <v>22.75</v>
      </c>
      <c r="O21" s="15">
        <v>22.8125</v>
      </c>
      <c r="P21" s="15">
        <v>22.875</v>
      </c>
      <c r="Q21" s="15">
        <v>22.9375</v>
      </c>
      <c r="R21" s="15">
        <v>22.8125</v>
      </c>
      <c r="S21" s="15">
        <v>22.875</v>
      </c>
      <c r="T21" s="15">
        <v>22.875</v>
      </c>
      <c r="U21" s="15">
        <v>22.875</v>
      </c>
      <c r="V21" s="15">
        <v>23.125</v>
      </c>
      <c r="W21" s="15">
        <v>22.875</v>
      </c>
      <c r="X21" s="15" t="s">
        <v>56</v>
      </c>
      <c r="Y21" s="15" t="s">
        <v>56</v>
      </c>
      <c r="Z21" s="15">
        <v>23.0625</v>
      </c>
      <c r="AA21" s="15">
        <v>23.125</v>
      </c>
      <c r="AB21" s="15">
        <v>23</v>
      </c>
      <c r="AC21" s="15">
        <v>23</v>
      </c>
      <c r="AD21" s="15">
        <v>23.0625</v>
      </c>
      <c r="AE21" s="15">
        <v>22.875</v>
      </c>
      <c r="AF21" s="15">
        <v>23</v>
      </c>
      <c r="AG21" s="15">
        <v>23.0625</v>
      </c>
      <c r="AH21" s="15">
        <v>23.125</v>
      </c>
      <c r="AI21" s="15">
        <v>22.9375</v>
      </c>
      <c r="AJ21" s="15">
        <v>23.0625</v>
      </c>
      <c r="AK21" s="15">
        <v>23.0625</v>
      </c>
      <c r="AL21" s="15">
        <v>23.0625</v>
      </c>
      <c r="AM21" s="15">
        <v>23.125</v>
      </c>
      <c r="AN21" s="15">
        <v>23.0625</v>
      </c>
      <c r="AO21" s="15">
        <v>23.1875</v>
      </c>
      <c r="AP21" s="15">
        <v>23.1875</v>
      </c>
      <c r="AQ21" s="15">
        <v>23.1875</v>
      </c>
      <c r="AR21" s="16">
        <v>23.0625</v>
      </c>
      <c r="AS21" s="16"/>
      <c r="AT21" s="16"/>
      <c r="AU21" s="16"/>
      <c r="AV21" s="16"/>
      <c r="AW21" s="17">
        <f t="shared" si="0"/>
        <v>35</v>
      </c>
      <c r="AX21" s="17">
        <f t="shared" si="8"/>
        <v>35</v>
      </c>
      <c r="AY21" s="18">
        <f t="shared" si="1"/>
        <v>22.962499999999999</v>
      </c>
      <c r="AZ21" s="18">
        <f t="shared" si="2"/>
        <v>0.14555295175538652</v>
      </c>
      <c r="BA21" s="18">
        <f>ABS(AY21-AY9)</f>
        <v>8.571428571428541E-2</v>
      </c>
      <c r="BB21" s="18">
        <f t="shared" si="9"/>
        <v>8.3695815282475855E-2</v>
      </c>
      <c r="BC21" s="18">
        <f t="shared" si="10"/>
        <v>0.11872373659151778</v>
      </c>
      <c r="BD21" s="18">
        <f t="shared" si="11"/>
        <v>2.8380401316252531E-2</v>
      </c>
      <c r="BE21" s="19">
        <f t="shared" si="12"/>
        <v>0.14233318634020919</v>
      </c>
      <c r="BF21" s="82" t="str">
        <f t="shared" si="6"/>
        <v>Accept</v>
      </c>
      <c r="BG21" s="45"/>
      <c r="BI21" s="80" t="str">
        <f t="shared" si="7"/>
        <v>Accept</v>
      </c>
      <c r="BJ21" s="45"/>
    </row>
    <row r="22" spans="1:62" ht="15.6" thickBot="1" x14ac:dyDescent="0.35">
      <c r="A22" s="28">
        <v>5</v>
      </c>
      <c r="B22" s="29" t="s">
        <v>10</v>
      </c>
      <c r="C22" s="62">
        <f>E22-E7</f>
        <v>-0.12177500000001018</v>
      </c>
      <c r="D22" s="29"/>
      <c r="E22" s="62">
        <v>23.574324999999998</v>
      </c>
      <c r="F22" s="8" t="s">
        <v>74</v>
      </c>
      <c r="G22" s="8" t="s">
        <v>75</v>
      </c>
      <c r="H22" s="9">
        <v>22.9375</v>
      </c>
      <c r="I22" s="9">
        <v>22.9375</v>
      </c>
      <c r="J22" s="9">
        <v>22.875</v>
      </c>
      <c r="K22" s="9">
        <v>23.125</v>
      </c>
      <c r="L22" s="9">
        <v>23.125</v>
      </c>
      <c r="M22" s="9">
        <v>23.0625</v>
      </c>
      <c r="N22" s="9">
        <v>22.8125</v>
      </c>
      <c r="O22" s="9">
        <v>23.0625</v>
      </c>
      <c r="P22" s="9">
        <v>23.0625</v>
      </c>
      <c r="Q22" s="9">
        <v>22.9375</v>
      </c>
      <c r="R22" s="9">
        <v>23</v>
      </c>
      <c r="S22" s="9">
        <v>22.75</v>
      </c>
      <c r="T22" s="9">
        <v>23</v>
      </c>
      <c r="U22" s="9">
        <v>23.1875</v>
      </c>
      <c r="V22" s="9">
        <v>22.9375</v>
      </c>
      <c r="W22" s="9">
        <v>23.0625</v>
      </c>
      <c r="X22" s="9" t="s">
        <v>56</v>
      </c>
      <c r="Y22" s="9" t="s">
        <v>56</v>
      </c>
      <c r="Z22" s="9">
        <v>23.1875</v>
      </c>
      <c r="AA22" s="9">
        <v>23.1875</v>
      </c>
      <c r="AB22" s="9">
        <v>23.0625</v>
      </c>
      <c r="AC22" s="9">
        <v>23</v>
      </c>
      <c r="AD22" s="9">
        <v>23</v>
      </c>
      <c r="AE22" s="9">
        <v>22.9375</v>
      </c>
      <c r="AF22" s="9">
        <v>22.9375</v>
      </c>
      <c r="AG22" s="9">
        <v>23.0625</v>
      </c>
      <c r="AH22" s="9">
        <v>23.3125</v>
      </c>
      <c r="AI22" s="9">
        <v>23.125</v>
      </c>
      <c r="AJ22" s="9">
        <v>23.1875</v>
      </c>
      <c r="AK22" s="9">
        <v>23.125</v>
      </c>
      <c r="AL22" s="9">
        <v>23.3125</v>
      </c>
      <c r="AM22" s="9">
        <v>23.1875</v>
      </c>
      <c r="AN22" s="9">
        <v>23.0625</v>
      </c>
      <c r="AO22" s="9">
        <v>23.0625</v>
      </c>
      <c r="AP22" s="9">
        <v>23.25</v>
      </c>
      <c r="AQ22" s="9">
        <v>23.375</v>
      </c>
      <c r="AR22" s="10">
        <v>23.25</v>
      </c>
      <c r="AS22" s="10"/>
      <c r="AT22" s="10"/>
      <c r="AU22" s="10"/>
      <c r="AV22" s="10"/>
      <c r="AW22" s="11">
        <f t="shared" si="0"/>
        <v>35</v>
      </c>
      <c r="AX22" s="11">
        <f t="shared" si="8"/>
        <v>35</v>
      </c>
      <c r="AY22" s="12">
        <f t="shared" si="1"/>
        <v>23.071428571428573</v>
      </c>
      <c r="AZ22" s="12">
        <f t="shared" si="2"/>
        <v>0.14231448930290344</v>
      </c>
      <c r="BA22" s="12">
        <f>ABS(AY22-AY7)</f>
        <v>0.43571428571428683</v>
      </c>
      <c r="BB22" s="12">
        <f t="shared" si="9"/>
        <v>9.0298873495862894E-2</v>
      </c>
      <c r="BC22" s="12">
        <f t="shared" si="10"/>
        <v>0.11917906783527062</v>
      </c>
      <c r="BD22" s="12">
        <f t="shared" si="11"/>
        <v>2.8489246302103973E-2</v>
      </c>
      <c r="BE22" s="13">
        <f t="shared" si="12"/>
        <v>0.49255033208698429</v>
      </c>
      <c r="BF22" s="80" t="str">
        <f t="shared" si="6"/>
        <v>Accept</v>
      </c>
      <c r="BG22" s="43" t="str">
        <f>IF(AND(BF22="Accept",BF23="Accept",BF24="Accept"),"ACCPET","REJECT")</f>
        <v>ACCPET</v>
      </c>
      <c r="BI22" s="80" t="str">
        <f t="shared" si="7"/>
        <v>Accept</v>
      </c>
      <c r="BJ22" s="43" t="str">
        <f>IF(AND(BI22="Accept",BI23="Accept",BI24="Accept"),"ACCEPT","REJECT")</f>
        <v>ACCEPT</v>
      </c>
    </row>
    <row r="23" spans="1:62" ht="15.6" thickBot="1" x14ac:dyDescent="0.35">
      <c r="A23" s="30">
        <v>5</v>
      </c>
      <c r="B23" s="31" t="s">
        <v>11</v>
      </c>
      <c r="C23" s="63"/>
      <c r="D23" s="31"/>
      <c r="E23" s="63"/>
      <c r="F23" s="2" t="s">
        <v>76</v>
      </c>
      <c r="G23" s="2"/>
      <c r="H23" s="3">
        <v>24</v>
      </c>
      <c r="I23" s="3">
        <v>24.25</v>
      </c>
      <c r="J23" s="3">
        <v>23.8125</v>
      </c>
      <c r="K23" s="3">
        <v>24.1875</v>
      </c>
      <c r="L23" s="3">
        <v>24.375</v>
      </c>
      <c r="M23" s="3">
        <v>23.9375</v>
      </c>
      <c r="N23" s="3">
        <v>23.9375</v>
      </c>
      <c r="O23" s="3">
        <v>24.1875</v>
      </c>
      <c r="P23" s="3">
        <v>24.0625</v>
      </c>
      <c r="Q23" s="3">
        <v>23.9375</v>
      </c>
      <c r="R23" s="3">
        <v>24.0625</v>
      </c>
      <c r="S23" s="3">
        <v>23.875</v>
      </c>
      <c r="T23" s="3">
        <v>23.875</v>
      </c>
      <c r="U23" s="3">
        <v>24</v>
      </c>
      <c r="V23" s="3">
        <v>24.0625</v>
      </c>
      <c r="W23" s="3">
        <v>24.1875</v>
      </c>
      <c r="X23" s="3" t="s">
        <v>56</v>
      </c>
      <c r="Y23" s="3" t="s">
        <v>56</v>
      </c>
      <c r="Z23" s="3">
        <v>24.1875</v>
      </c>
      <c r="AA23" s="3">
        <v>24.125</v>
      </c>
      <c r="AB23" s="3">
        <v>24.1875</v>
      </c>
      <c r="AC23" s="3">
        <v>24.125</v>
      </c>
      <c r="AD23" s="3">
        <v>24.1875</v>
      </c>
      <c r="AE23" s="3">
        <v>24.125</v>
      </c>
      <c r="AF23" s="3">
        <v>24.0625</v>
      </c>
      <c r="AG23" s="3">
        <v>24.1875</v>
      </c>
      <c r="AH23" s="3">
        <v>24.25</v>
      </c>
      <c r="AI23" s="3">
        <v>24.3125</v>
      </c>
      <c r="AJ23" s="3">
        <v>24.1875</v>
      </c>
      <c r="AK23" s="3">
        <v>24.125</v>
      </c>
      <c r="AL23" s="3">
        <v>24.3125</v>
      </c>
      <c r="AM23" s="3">
        <v>24.25</v>
      </c>
      <c r="AN23" s="3">
        <v>24.125</v>
      </c>
      <c r="AO23" s="3">
        <v>24.1875</v>
      </c>
      <c r="AP23" s="3">
        <v>24.125</v>
      </c>
      <c r="AQ23" s="3">
        <v>24.25</v>
      </c>
      <c r="AR23" s="1">
        <v>24.25</v>
      </c>
      <c r="AS23" s="1"/>
      <c r="AT23" s="1"/>
      <c r="AU23" s="1"/>
      <c r="AV23" s="1"/>
      <c r="AW23" s="4">
        <f t="shared" si="0"/>
        <v>35</v>
      </c>
      <c r="AX23" s="4">
        <f t="shared" si="8"/>
        <v>35</v>
      </c>
      <c r="AY23" s="5">
        <f t="shared" si="1"/>
        <v>24.123214285714287</v>
      </c>
      <c r="AZ23" s="5">
        <f t="shared" si="2"/>
        <v>0.1351450356922847</v>
      </c>
      <c r="BA23" s="5">
        <f>ABS(AY23-AY8)</f>
        <v>0.26428571428571601</v>
      </c>
      <c r="BB23" s="5">
        <f t="shared" si="9"/>
        <v>8.3499484223234721E-2</v>
      </c>
      <c r="BC23" s="5">
        <f t="shared" si="10"/>
        <v>0.11233063815766189</v>
      </c>
      <c r="BD23" s="5">
        <f t="shared" si="11"/>
        <v>2.6852158486165439E-2</v>
      </c>
      <c r="BE23" s="6">
        <f t="shared" si="12"/>
        <v>0.31785577046561608</v>
      </c>
      <c r="BF23" s="81" t="str">
        <f t="shared" si="6"/>
        <v>Accept</v>
      </c>
      <c r="BG23" s="44"/>
      <c r="BI23" s="80" t="str">
        <f t="shared" si="7"/>
        <v>Accept</v>
      </c>
      <c r="BJ23" s="44"/>
    </row>
    <row r="24" spans="1:62" ht="15.6" thickBot="1" x14ac:dyDescent="0.35">
      <c r="A24" s="32">
        <v>5</v>
      </c>
      <c r="B24" s="33" t="s">
        <v>12</v>
      </c>
      <c r="C24" s="64"/>
      <c r="D24" s="33"/>
      <c r="E24" s="64"/>
      <c r="F24" s="14" t="s">
        <v>77</v>
      </c>
      <c r="G24" s="14"/>
      <c r="H24" s="15">
        <v>23.0625</v>
      </c>
      <c r="I24" s="15">
        <v>22.9375</v>
      </c>
      <c r="J24" s="15">
        <v>23</v>
      </c>
      <c r="K24" s="15">
        <v>23.125</v>
      </c>
      <c r="L24" s="15">
        <v>23.25</v>
      </c>
      <c r="M24" s="15">
        <v>23.1875</v>
      </c>
      <c r="N24" s="15">
        <v>23.0625</v>
      </c>
      <c r="O24" s="15">
        <v>23.125</v>
      </c>
      <c r="P24" s="15">
        <v>23.125</v>
      </c>
      <c r="Q24" s="15">
        <v>23</v>
      </c>
      <c r="R24" s="15">
        <v>23</v>
      </c>
      <c r="S24" s="15">
        <v>22.9375</v>
      </c>
      <c r="T24" s="15">
        <v>23</v>
      </c>
      <c r="U24" s="15">
        <v>23.125</v>
      </c>
      <c r="V24" s="15">
        <v>23.1875</v>
      </c>
      <c r="W24" s="15">
        <v>23.0625</v>
      </c>
      <c r="X24" s="15" t="s">
        <v>56</v>
      </c>
      <c r="Y24" s="15" t="s">
        <v>56</v>
      </c>
      <c r="Z24" s="15">
        <v>23.3125</v>
      </c>
      <c r="AA24" s="15">
        <v>23.25</v>
      </c>
      <c r="AB24" s="15">
        <v>23.25</v>
      </c>
      <c r="AC24" s="15">
        <v>23.125</v>
      </c>
      <c r="AD24" s="15">
        <v>23.0625</v>
      </c>
      <c r="AE24" s="15">
        <v>23.25</v>
      </c>
      <c r="AF24" s="15">
        <v>23.125</v>
      </c>
      <c r="AG24" s="15">
        <v>23.1875</v>
      </c>
      <c r="AH24" s="15">
        <v>23.4375</v>
      </c>
      <c r="AI24" s="15">
        <v>23.3125</v>
      </c>
      <c r="AJ24" s="15">
        <v>23.1875</v>
      </c>
      <c r="AK24" s="15">
        <v>23.1875</v>
      </c>
      <c r="AL24" s="15">
        <v>23.375</v>
      </c>
      <c r="AM24" s="15">
        <v>23.3125</v>
      </c>
      <c r="AN24" s="15">
        <v>23.125</v>
      </c>
      <c r="AO24" s="15">
        <v>23.0625</v>
      </c>
      <c r="AP24" s="15">
        <v>23.25</v>
      </c>
      <c r="AQ24" s="15">
        <v>23.3125</v>
      </c>
      <c r="AR24" s="16">
        <v>23.375</v>
      </c>
      <c r="AS24" s="16"/>
      <c r="AT24" s="16"/>
      <c r="AU24" s="16"/>
      <c r="AV24" s="16"/>
      <c r="AW24" s="17">
        <f t="shared" si="0"/>
        <v>35</v>
      </c>
      <c r="AX24" s="17">
        <f t="shared" si="8"/>
        <v>35</v>
      </c>
      <c r="AY24" s="18">
        <f t="shared" si="1"/>
        <v>23.162500000000001</v>
      </c>
      <c r="AZ24" s="18">
        <f t="shared" si="2"/>
        <v>0.12880245932982712</v>
      </c>
      <c r="BA24" s="18">
        <f>ABS(AY24-AY9)</f>
        <v>0.28571428571428825</v>
      </c>
      <c r="BB24" s="18">
        <f t="shared" si="9"/>
        <v>8.3695815282475855E-2</v>
      </c>
      <c r="BC24" s="18">
        <f t="shared" si="10"/>
        <v>0.10861644218351586</v>
      </c>
      <c r="BD24" s="18">
        <f t="shared" si="11"/>
        <v>2.5964295828370648E-2</v>
      </c>
      <c r="BE24" s="19">
        <f t="shared" si="12"/>
        <v>0.33751305589188768</v>
      </c>
      <c r="BF24" s="82" t="str">
        <f t="shared" si="6"/>
        <v>Accept</v>
      </c>
      <c r="BG24" s="45"/>
      <c r="BI24" s="80" t="str">
        <f t="shared" si="7"/>
        <v>Accept</v>
      </c>
      <c r="BJ24" s="45"/>
    </row>
    <row r="25" spans="1:62" ht="15.6" thickBot="1" x14ac:dyDescent="0.35">
      <c r="A25" s="28">
        <v>6</v>
      </c>
      <c r="B25" s="29" t="s">
        <v>10</v>
      </c>
      <c r="C25" s="62">
        <f>E25-E7</f>
        <v>1.7599999999994509E-2</v>
      </c>
      <c r="D25" s="29"/>
      <c r="E25" s="62">
        <v>23.713700000000003</v>
      </c>
      <c r="F25" s="8" t="s">
        <v>78</v>
      </c>
      <c r="G25" s="8" t="s">
        <v>79</v>
      </c>
      <c r="H25" s="9">
        <v>22.8125</v>
      </c>
      <c r="I25" s="9">
        <v>22.75</v>
      </c>
      <c r="J25" s="9">
        <v>22.875</v>
      </c>
      <c r="K25" s="9">
        <v>23</v>
      </c>
      <c r="L25" s="9">
        <v>22.875</v>
      </c>
      <c r="M25" s="9">
        <v>22.875</v>
      </c>
      <c r="N25" s="9">
        <v>22.6875</v>
      </c>
      <c r="O25" s="9">
        <v>22.9375</v>
      </c>
      <c r="P25" s="9">
        <v>22.8125</v>
      </c>
      <c r="Q25" s="9">
        <v>22.875</v>
      </c>
      <c r="R25" s="9">
        <v>22.875</v>
      </c>
      <c r="S25" s="9">
        <v>22.8125</v>
      </c>
      <c r="T25" s="9">
        <v>22.8125</v>
      </c>
      <c r="U25" s="9">
        <v>23.125</v>
      </c>
      <c r="V25" s="9">
        <v>22.8125</v>
      </c>
      <c r="W25" s="9">
        <v>23.0625</v>
      </c>
      <c r="X25" s="9" t="s">
        <v>56</v>
      </c>
      <c r="Y25" s="9" t="s">
        <v>56</v>
      </c>
      <c r="Z25" s="9">
        <v>23</v>
      </c>
      <c r="AA25" s="9">
        <v>23</v>
      </c>
      <c r="AB25" s="9">
        <v>22.875</v>
      </c>
      <c r="AC25" s="9">
        <v>22.875</v>
      </c>
      <c r="AD25" s="9">
        <v>22.9375</v>
      </c>
      <c r="AE25" s="9">
        <v>23</v>
      </c>
      <c r="AF25" s="9">
        <v>22.875</v>
      </c>
      <c r="AG25" s="9">
        <v>22.9375</v>
      </c>
      <c r="AH25" s="9">
        <v>23</v>
      </c>
      <c r="AI25" s="9">
        <v>22.9375</v>
      </c>
      <c r="AJ25" s="9">
        <v>23.0625</v>
      </c>
      <c r="AK25" s="9">
        <v>22.9375</v>
      </c>
      <c r="AL25" s="9">
        <v>23.0625</v>
      </c>
      <c r="AM25" s="9">
        <v>22.9375</v>
      </c>
      <c r="AN25" s="9">
        <v>22.875</v>
      </c>
      <c r="AO25" s="9">
        <v>23.0625</v>
      </c>
      <c r="AP25" s="9">
        <v>23</v>
      </c>
      <c r="AQ25" s="9">
        <v>23.125</v>
      </c>
      <c r="AR25" s="10">
        <v>22.9375</v>
      </c>
      <c r="AS25" s="10"/>
      <c r="AT25" s="10"/>
      <c r="AU25" s="10"/>
      <c r="AV25" s="10"/>
      <c r="AW25" s="11">
        <f t="shared" si="0"/>
        <v>35</v>
      </c>
      <c r="AX25" s="11">
        <f t="shared" si="8"/>
        <v>35</v>
      </c>
      <c r="AY25" s="12">
        <f t="shared" si="1"/>
        <v>22.926785714285714</v>
      </c>
      <c r="AZ25" s="12">
        <f t="shared" si="2"/>
        <v>0.10335114940838162</v>
      </c>
      <c r="BA25" s="12">
        <f>ABS(AY25-AY7)</f>
        <v>0.29107142857142776</v>
      </c>
      <c r="BB25" s="12">
        <f t="shared" si="9"/>
        <v>9.0298873495862894E-2</v>
      </c>
      <c r="BC25" s="12">
        <f t="shared" si="10"/>
        <v>9.7044697533289967E-2</v>
      </c>
      <c r="BD25" s="12">
        <f t="shared" si="11"/>
        <v>2.3198119775198204E-2</v>
      </c>
      <c r="BE25" s="13">
        <f t="shared" si="12"/>
        <v>0.3373516775229482</v>
      </c>
      <c r="BF25" s="80" t="str">
        <f t="shared" si="6"/>
        <v>Accept</v>
      </c>
      <c r="BG25" s="43" t="str">
        <f>IF(AND(BF25="Accept",BF26="Accept",BF27="Accept"),"ACCPET","REJECT")</f>
        <v>ACCPET</v>
      </c>
      <c r="BI25" s="80" t="str">
        <f t="shared" si="7"/>
        <v>Accept</v>
      </c>
      <c r="BJ25" s="43" t="str">
        <f>IF(AND(BI25="Accept",BI26="Accept",BI27="Accept"),"ACCEPT","REJECT")</f>
        <v>ACCEPT</v>
      </c>
    </row>
    <row r="26" spans="1:62" ht="15.6" thickBot="1" x14ac:dyDescent="0.35">
      <c r="A26" s="30">
        <v>6</v>
      </c>
      <c r="B26" s="31" t="s">
        <v>11</v>
      </c>
      <c r="C26" s="63"/>
      <c r="D26" s="31"/>
      <c r="E26" s="63"/>
      <c r="F26" s="2" t="s">
        <v>80</v>
      </c>
      <c r="G26" s="2"/>
      <c r="H26" s="3">
        <v>23.6875</v>
      </c>
      <c r="I26" s="3">
        <v>23.5625</v>
      </c>
      <c r="J26" s="3">
        <v>23.625</v>
      </c>
      <c r="K26" s="3">
        <v>23.6875</v>
      </c>
      <c r="L26" s="3">
        <v>23.75</v>
      </c>
      <c r="M26" s="3">
        <v>23.625</v>
      </c>
      <c r="N26" s="3">
        <v>23.75</v>
      </c>
      <c r="O26" s="3">
        <v>23.6875</v>
      </c>
      <c r="P26" s="3">
        <v>23.625</v>
      </c>
      <c r="Q26" s="3">
        <v>23.6875</v>
      </c>
      <c r="R26" s="3">
        <v>23.6875</v>
      </c>
      <c r="S26" s="3">
        <v>23.5625</v>
      </c>
      <c r="T26" s="3">
        <v>23.6875</v>
      </c>
      <c r="U26" s="3">
        <v>23.75</v>
      </c>
      <c r="V26" s="3">
        <v>23.625</v>
      </c>
      <c r="W26" s="3">
        <v>23.6875</v>
      </c>
      <c r="X26" s="3" t="s">
        <v>56</v>
      </c>
      <c r="Y26" s="3" t="s">
        <v>56</v>
      </c>
      <c r="Z26" s="3">
        <v>23.75</v>
      </c>
      <c r="AA26" s="3">
        <v>23.75</v>
      </c>
      <c r="AB26" s="3">
        <v>23.75</v>
      </c>
      <c r="AC26" s="3">
        <v>23.75</v>
      </c>
      <c r="AD26" s="3">
        <v>23.75</v>
      </c>
      <c r="AE26" s="3">
        <v>23.75</v>
      </c>
      <c r="AF26" s="3">
        <v>23.75</v>
      </c>
      <c r="AG26" s="3">
        <v>23.8125</v>
      </c>
      <c r="AH26" s="3">
        <v>23.75</v>
      </c>
      <c r="AI26" s="3">
        <v>23.75</v>
      </c>
      <c r="AJ26" s="3">
        <v>23.75</v>
      </c>
      <c r="AK26" s="3">
        <v>23.6875</v>
      </c>
      <c r="AL26" s="3">
        <v>23.8125</v>
      </c>
      <c r="AM26" s="3">
        <v>23.8125</v>
      </c>
      <c r="AN26" s="3">
        <v>23.8125</v>
      </c>
      <c r="AO26" s="3">
        <v>23.75</v>
      </c>
      <c r="AP26" s="3">
        <v>23.75</v>
      </c>
      <c r="AQ26" s="3">
        <v>23.75</v>
      </c>
      <c r="AR26" s="1">
        <v>23.6875</v>
      </c>
      <c r="AS26" s="1"/>
      <c r="AT26" s="1"/>
      <c r="AU26" s="1"/>
      <c r="AV26" s="1"/>
      <c r="AW26" s="4">
        <f t="shared" si="0"/>
        <v>35</v>
      </c>
      <c r="AX26" s="4">
        <f t="shared" si="8"/>
        <v>35</v>
      </c>
      <c r="AY26" s="5">
        <f t="shared" si="1"/>
        <v>23.716071428571428</v>
      </c>
      <c r="AZ26" s="5">
        <f t="shared" si="2"/>
        <v>6.4921575183984462E-2</v>
      </c>
      <c r="BA26" s="5">
        <f>ABS(AY26-AY8)</f>
        <v>0.14285714285714235</v>
      </c>
      <c r="BB26" s="5">
        <f t="shared" si="9"/>
        <v>8.3499484223234721E-2</v>
      </c>
      <c r="BC26" s="5">
        <f t="shared" si="10"/>
        <v>7.4789620903959561E-2</v>
      </c>
      <c r="BD26" s="5">
        <f t="shared" si="11"/>
        <v>1.7878138917137215E-2</v>
      </c>
      <c r="BE26" s="6">
        <f t="shared" si="12"/>
        <v>0.17852402999683109</v>
      </c>
      <c r="BF26" s="81" t="str">
        <f t="shared" si="6"/>
        <v>Accept</v>
      </c>
      <c r="BG26" s="44"/>
      <c r="BI26" s="80" t="str">
        <f t="shared" si="7"/>
        <v>Accept</v>
      </c>
      <c r="BJ26" s="44"/>
    </row>
    <row r="27" spans="1:62" ht="15.6" thickBot="1" x14ac:dyDescent="0.35">
      <c r="A27" s="32">
        <v>6</v>
      </c>
      <c r="B27" s="33" t="s">
        <v>12</v>
      </c>
      <c r="C27" s="64"/>
      <c r="D27" s="33"/>
      <c r="E27" s="64"/>
      <c r="F27" s="14" t="s">
        <v>81</v>
      </c>
      <c r="G27" s="14"/>
      <c r="H27" s="15">
        <v>22.6875</v>
      </c>
      <c r="I27" s="15">
        <v>22.5625</v>
      </c>
      <c r="J27" s="15">
        <v>22.5625</v>
      </c>
      <c r="K27" s="15">
        <v>22.75</v>
      </c>
      <c r="L27" s="15">
        <v>22.625</v>
      </c>
      <c r="M27" s="15">
        <v>22.75</v>
      </c>
      <c r="N27" s="15">
        <v>22.5625</v>
      </c>
      <c r="O27" s="15">
        <v>22.625</v>
      </c>
      <c r="P27" s="15">
        <v>22.5625</v>
      </c>
      <c r="Q27" s="15">
        <v>22.625</v>
      </c>
      <c r="R27" s="15">
        <v>22.6875</v>
      </c>
      <c r="S27" s="15">
        <v>22.5</v>
      </c>
      <c r="T27" s="15">
        <v>22.625</v>
      </c>
      <c r="U27" s="15">
        <v>22.75</v>
      </c>
      <c r="V27" s="15">
        <v>22.625</v>
      </c>
      <c r="W27" s="15">
        <v>22.75</v>
      </c>
      <c r="X27" s="15" t="s">
        <v>56</v>
      </c>
      <c r="Y27" s="15" t="s">
        <v>56</v>
      </c>
      <c r="Z27" s="15">
        <v>22.8125</v>
      </c>
      <c r="AA27" s="15">
        <v>22.8125</v>
      </c>
      <c r="AB27" s="15">
        <v>22.875</v>
      </c>
      <c r="AC27" s="15">
        <v>22.625</v>
      </c>
      <c r="AD27" s="15">
        <v>22.75</v>
      </c>
      <c r="AE27" s="15">
        <v>22.75</v>
      </c>
      <c r="AF27" s="15">
        <v>22.8125</v>
      </c>
      <c r="AG27" s="15">
        <v>22.8125</v>
      </c>
      <c r="AH27" s="15">
        <v>22.75</v>
      </c>
      <c r="AI27" s="15">
        <v>23</v>
      </c>
      <c r="AJ27" s="15">
        <v>22.8125</v>
      </c>
      <c r="AK27" s="15">
        <v>22.8125</v>
      </c>
      <c r="AL27" s="15">
        <v>22.8125</v>
      </c>
      <c r="AM27" s="15">
        <v>22.9375</v>
      </c>
      <c r="AN27" s="15">
        <v>22.6875</v>
      </c>
      <c r="AO27" s="15">
        <v>22.8125</v>
      </c>
      <c r="AP27" s="15">
        <v>22.875</v>
      </c>
      <c r="AQ27" s="15">
        <v>22.8125</v>
      </c>
      <c r="AR27" s="16">
        <v>22.875</v>
      </c>
      <c r="AS27" s="16"/>
      <c r="AT27" s="16"/>
      <c r="AU27" s="16"/>
      <c r="AV27" s="16"/>
      <c r="AW27" s="17">
        <f t="shared" si="0"/>
        <v>35</v>
      </c>
      <c r="AX27" s="17">
        <f t="shared" si="8"/>
        <v>35</v>
      </c>
      <c r="AY27" s="18">
        <f t="shared" si="1"/>
        <v>22.733928571428571</v>
      </c>
      <c r="AZ27" s="18">
        <f t="shared" si="2"/>
        <v>0.11872373659151782</v>
      </c>
      <c r="BA27" s="18">
        <f>ABS(AY27-AY9)</f>
        <v>0.14285714285714235</v>
      </c>
      <c r="BB27" s="18">
        <f t="shared" si="9"/>
        <v>8.3695815282475855E-2</v>
      </c>
      <c r="BC27" s="18">
        <f t="shared" si="10"/>
        <v>0.10271395992281289</v>
      </c>
      <c r="BD27" s="18">
        <f t="shared" si="11"/>
        <v>2.4553332695554458E-2</v>
      </c>
      <c r="BE27" s="19">
        <f t="shared" si="12"/>
        <v>0.1918410415847735</v>
      </c>
      <c r="BF27" s="82" t="str">
        <f t="shared" si="6"/>
        <v>Accept</v>
      </c>
      <c r="BG27" s="45"/>
      <c r="BI27" s="80" t="str">
        <f t="shared" si="7"/>
        <v>Accept</v>
      </c>
      <c r="BJ27" s="45"/>
    </row>
    <row r="28" spans="1:62" ht="15.6" thickBot="1" x14ac:dyDescent="0.35">
      <c r="A28" s="28">
        <v>7</v>
      </c>
      <c r="B28" s="29" t="s">
        <v>10</v>
      </c>
      <c r="C28" s="62">
        <f>E28-E7</f>
        <v>-0.48425000000000296</v>
      </c>
      <c r="D28" s="29"/>
      <c r="E28" s="62">
        <v>23.211850000000005</v>
      </c>
      <c r="F28" s="8" t="s">
        <v>82</v>
      </c>
      <c r="G28" s="8" t="s">
        <v>83</v>
      </c>
      <c r="H28" s="9">
        <v>23.0625</v>
      </c>
      <c r="I28" s="9">
        <v>23.0625</v>
      </c>
      <c r="J28" s="9">
        <v>23.0625</v>
      </c>
      <c r="K28" s="9">
        <v>23.125</v>
      </c>
      <c r="L28" s="9">
        <v>22.9375</v>
      </c>
      <c r="M28" s="9">
        <v>23.0625</v>
      </c>
      <c r="N28" s="9">
        <v>23</v>
      </c>
      <c r="O28" s="9">
        <v>23.1875</v>
      </c>
      <c r="P28" s="9">
        <v>23.125</v>
      </c>
      <c r="Q28" s="9">
        <v>22.9375</v>
      </c>
      <c r="R28" s="9">
        <v>22.9375</v>
      </c>
      <c r="S28" s="9">
        <v>23.0625</v>
      </c>
      <c r="T28" s="9">
        <v>23.125</v>
      </c>
      <c r="U28" s="9">
        <v>23.125</v>
      </c>
      <c r="V28" s="9">
        <v>23</v>
      </c>
      <c r="W28" s="9">
        <v>23.375</v>
      </c>
      <c r="X28" s="9">
        <v>23.1875</v>
      </c>
      <c r="Y28" s="9">
        <v>23.125</v>
      </c>
      <c r="Z28" s="9">
        <v>23.0625</v>
      </c>
      <c r="AA28" s="9">
        <v>23</v>
      </c>
      <c r="AB28" s="9">
        <v>23.1875</v>
      </c>
      <c r="AC28" s="9">
        <v>23.0625</v>
      </c>
      <c r="AD28" s="9">
        <v>23.125</v>
      </c>
      <c r="AE28" s="9">
        <v>23.125</v>
      </c>
      <c r="AF28" s="9">
        <v>23.1875</v>
      </c>
      <c r="AG28" s="9">
        <v>23.1875</v>
      </c>
      <c r="AH28" s="9">
        <v>23.1875</v>
      </c>
      <c r="AI28" s="9">
        <v>23.1875</v>
      </c>
      <c r="AJ28" s="9">
        <v>23.125</v>
      </c>
      <c r="AK28" s="9">
        <v>23.0625</v>
      </c>
      <c r="AL28" s="9">
        <v>23.0625</v>
      </c>
      <c r="AM28" s="9">
        <v>23.125</v>
      </c>
      <c r="AN28" s="9">
        <v>23.125</v>
      </c>
      <c r="AO28" s="9">
        <v>23.1875</v>
      </c>
      <c r="AP28" s="9">
        <v>23</v>
      </c>
      <c r="AQ28" s="9">
        <v>23.1875</v>
      </c>
      <c r="AR28" s="10" t="s">
        <v>56</v>
      </c>
      <c r="AS28" s="10"/>
      <c r="AT28" s="10"/>
      <c r="AU28" s="10"/>
      <c r="AV28" s="10"/>
      <c r="AW28" s="11">
        <f t="shared" si="0"/>
        <v>36</v>
      </c>
      <c r="AX28" s="11">
        <f t="shared" si="8"/>
        <v>35</v>
      </c>
      <c r="AY28" s="12">
        <f t="shared" si="1"/>
        <v>23.102430555555557</v>
      </c>
      <c r="AZ28" s="12">
        <f t="shared" si="2"/>
        <v>8.983215720583565E-2</v>
      </c>
      <c r="BA28" s="12">
        <f>ABS(AY28-AY7)</f>
        <v>0.46671626984127101</v>
      </c>
      <c r="BB28" s="12">
        <f t="shared" si="9"/>
        <v>9.0298873495862894E-2</v>
      </c>
      <c r="BC28" s="12">
        <f t="shared" si="10"/>
        <v>9.0062435609489844E-2</v>
      </c>
      <c r="BD28" s="12">
        <f t="shared" si="11"/>
        <v>2.1379009952685619E-2</v>
      </c>
      <c r="BE28" s="13">
        <f t="shared" si="12"/>
        <v>0.50936739469687886</v>
      </c>
      <c r="BF28" s="80" t="str">
        <f t="shared" si="6"/>
        <v>Accept</v>
      </c>
      <c r="BG28" s="43" t="str">
        <f>IF(AND(BF28="Accept",BF29="Accept",BF30="Accept"),"ACCPET","REJECT")</f>
        <v>ACCPET</v>
      </c>
      <c r="BI28" s="80" t="str">
        <f t="shared" si="7"/>
        <v>Accept</v>
      </c>
      <c r="BJ28" s="43" t="str">
        <f>IF(AND(BI28="Accept",BI29="Accept",BI30="Accept"),"ACCEPT","REJECT")</f>
        <v>ACCEPT</v>
      </c>
    </row>
    <row r="29" spans="1:62" ht="15.6" thickBot="1" x14ac:dyDescent="0.35">
      <c r="A29" s="30">
        <v>7</v>
      </c>
      <c r="B29" s="31" t="s">
        <v>11</v>
      </c>
      <c r="C29" s="63"/>
      <c r="D29" s="31"/>
      <c r="E29" s="63"/>
      <c r="F29" s="2" t="s">
        <v>84</v>
      </c>
      <c r="G29" s="2"/>
      <c r="H29" s="3">
        <v>23.75</v>
      </c>
      <c r="I29" s="3">
        <v>23.6875</v>
      </c>
      <c r="J29" s="3">
        <v>23.5625</v>
      </c>
      <c r="K29" s="3">
        <v>23.75</v>
      </c>
      <c r="L29" s="3">
        <v>23.625</v>
      </c>
      <c r="M29" s="3">
        <v>23.625</v>
      </c>
      <c r="N29" s="3">
        <v>23.5</v>
      </c>
      <c r="O29" s="3">
        <v>23.6875</v>
      </c>
      <c r="P29" s="3">
        <v>23.6875</v>
      </c>
      <c r="Q29" s="3">
        <v>23.5625</v>
      </c>
      <c r="R29" s="3">
        <v>23.4375</v>
      </c>
      <c r="S29" s="3">
        <v>23.5</v>
      </c>
      <c r="T29" s="3">
        <v>23.625</v>
      </c>
      <c r="U29" s="3">
        <v>23.625</v>
      </c>
      <c r="V29" s="3">
        <v>23.5625</v>
      </c>
      <c r="W29" s="3">
        <v>23.625</v>
      </c>
      <c r="X29" s="3">
        <v>23.6875</v>
      </c>
      <c r="Y29" s="3">
        <v>23.75</v>
      </c>
      <c r="Z29" s="3">
        <v>23.75</v>
      </c>
      <c r="AA29" s="3">
        <v>23.5</v>
      </c>
      <c r="AB29" s="3">
        <v>23.5</v>
      </c>
      <c r="AC29" s="3">
        <v>23.5625</v>
      </c>
      <c r="AD29" s="3">
        <v>23.6875</v>
      </c>
      <c r="AE29" s="3">
        <v>23.75</v>
      </c>
      <c r="AF29" s="3">
        <v>23.6875</v>
      </c>
      <c r="AG29" s="3">
        <v>23.6875</v>
      </c>
      <c r="AH29" s="3">
        <v>23.5</v>
      </c>
      <c r="AI29" s="3">
        <v>23.625</v>
      </c>
      <c r="AJ29" s="3">
        <v>23.6875</v>
      </c>
      <c r="AK29" s="3">
        <v>23.625</v>
      </c>
      <c r="AL29" s="3">
        <v>23.6875</v>
      </c>
      <c r="AM29" s="3">
        <v>23.6875</v>
      </c>
      <c r="AN29" s="3">
        <v>23.6875</v>
      </c>
      <c r="AO29" s="3">
        <v>23.6875</v>
      </c>
      <c r="AP29" s="3">
        <v>23.625</v>
      </c>
      <c r="AQ29" s="3">
        <v>23.625</v>
      </c>
      <c r="AR29" s="1" t="s">
        <v>56</v>
      </c>
      <c r="AS29" s="1"/>
      <c r="AT29" s="1"/>
      <c r="AU29" s="1"/>
      <c r="AV29" s="1"/>
      <c r="AW29" s="4">
        <f t="shared" si="0"/>
        <v>36</v>
      </c>
      <c r="AX29" s="4">
        <f t="shared" si="8"/>
        <v>35</v>
      </c>
      <c r="AY29" s="5">
        <f t="shared" si="1"/>
        <v>23.633680555555557</v>
      </c>
      <c r="AZ29" s="5">
        <f t="shared" si="2"/>
        <v>8.4716936473156465E-2</v>
      </c>
      <c r="BA29" s="5">
        <f>ABS(AY29-AY8)</f>
        <v>0.22524801587301368</v>
      </c>
      <c r="BB29" s="5">
        <f t="shared" si="9"/>
        <v>8.3499484223234721E-2</v>
      </c>
      <c r="BC29" s="5">
        <f t="shared" si="10"/>
        <v>8.4119234545631166E-2</v>
      </c>
      <c r="BD29" s="5">
        <f t="shared" si="11"/>
        <v>1.9968213610845869E-2</v>
      </c>
      <c r="BE29" s="6">
        <f t="shared" si="12"/>
        <v>0.26508460202665118</v>
      </c>
      <c r="BF29" s="81" t="str">
        <f t="shared" si="6"/>
        <v>Accept</v>
      </c>
      <c r="BG29" s="44"/>
      <c r="BI29" s="80" t="str">
        <f t="shared" si="7"/>
        <v>Accept</v>
      </c>
      <c r="BJ29" s="44"/>
    </row>
    <row r="30" spans="1:62" ht="15.6" thickBot="1" x14ac:dyDescent="0.35">
      <c r="A30" s="32">
        <v>7</v>
      </c>
      <c r="B30" s="33" t="s">
        <v>12</v>
      </c>
      <c r="C30" s="64"/>
      <c r="D30" s="33" t="s">
        <v>85</v>
      </c>
      <c r="E30" s="64"/>
      <c r="F30" s="14" t="s">
        <v>86</v>
      </c>
      <c r="G30" s="14"/>
      <c r="H30" s="15">
        <v>21.9375</v>
      </c>
      <c r="I30" s="15">
        <v>22</v>
      </c>
      <c r="J30" s="15">
        <v>22</v>
      </c>
      <c r="K30" s="15">
        <v>22.125</v>
      </c>
      <c r="L30" s="15">
        <v>22.0625</v>
      </c>
      <c r="M30" s="15">
        <v>21.875</v>
      </c>
      <c r="N30" s="15">
        <v>21.9375</v>
      </c>
      <c r="O30" s="15">
        <v>21.9375</v>
      </c>
      <c r="P30" s="15">
        <v>21.9375</v>
      </c>
      <c r="Q30" s="15">
        <v>21.9375</v>
      </c>
      <c r="R30" s="15">
        <v>22.0625</v>
      </c>
      <c r="S30" s="15">
        <v>21.8125</v>
      </c>
      <c r="T30" s="15">
        <v>21.875</v>
      </c>
      <c r="U30" s="15">
        <v>22</v>
      </c>
      <c r="V30" s="15">
        <v>22.0625</v>
      </c>
      <c r="W30" s="15">
        <v>22</v>
      </c>
      <c r="X30" s="15">
        <v>22</v>
      </c>
      <c r="Y30" s="15">
        <v>22</v>
      </c>
      <c r="Z30" s="15">
        <v>22.0625</v>
      </c>
      <c r="AA30" s="15">
        <v>22</v>
      </c>
      <c r="AB30" s="15">
        <v>22.0625</v>
      </c>
      <c r="AC30" s="15">
        <v>22</v>
      </c>
      <c r="AD30" s="15">
        <v>22</v>
      </c>
      <c r="AE30" s="15">
        <v>22.125</v>
      </c>
      <c r="AF30" s="15">
        <v>22.0625</v>
      </c>
      <c r="AG30" s="15">
        <v>22.0625</v>
      </c>
      <c r="AH30" s="15">
        <v>22.125</v>
      </c>
      <c r="AI30" s="15">
        <v>22.0625</v>
      </c>
      <c r="AJ30" s="15">
        <v>22.0625</v>
      </c>
      <c r="AK30" s="15">
        <v>22.0625</v>
      </c>
      <c r="AL30" s="15">
        <v>22.0625</v>
      </c>
      <c r="AM30" s="15">
        <v>22.125</v>
      </c>
      <c r="AN30" s="15">
        <v>22.0625</v>
      </c>
      <c r="AO30" s="15">
        <v>22.1875</v>
      </c>
      <c r="AP30" s="15">
        <v>22.0625</v>
      </c>
      <c r="AQ30" s="15">
        <v>22.125</v>
      </c>
      <c r="AR30" s="16" t="s">
        <v>56</v>
      </c>
      <c r="AS30" s="16"/>
      <c r="AT30" s="16"/>
      <c r="AU30" s="16"/>
      <c r="AV30" s="16"/>
      <c r="AW30" s="17">
        <f t="shared" si="0"/>
        <v>36</v>
      </c>
      <c r="AX30" s="17">
        <f t="shared" si="8"/>
        <v>35</v>
      </c>
      <c r="AY30" s="18">
        <f t="shared" si="1"/>
        <v>22.024305555555557</v>
      </c>
      <c r="AZ30" s="18">
        <f t="shared" si="2"/>
        <v>8.0840696768201215E-2</v>
      </c>
      <c r="BA30" s="18">
        <f>ABS(AY30-AY9)</f>
        <v>0.85248015873015603</v>
      </c>
      <c r="BB30" s="18">
        <f t="shared" si="9"/>
        <v>8.3695815282475855E-2</v>
      </c>
      <c r="BC30" s="18">
        <f t="shared" si="10"/>
        <v>8.2259952196981845E-2</v>
      </c>
      <c r="BD30" s="18">
        <f t="shared" si="11"/>
        <v>1.95268573942654E-2</v>
      </c>
      <c r="BE30" s="19">
        <f t="shared" si="12"/>
        <v>0.89143623923171555</v>
      </c>
      <c r="BF30" s="82" t="str">
        <f t="shared" si="6"/>
        <v>Accept</v>
      </c>
      <c r="BG30" s="45"/>
      <c r="BI30" s="80" t="str">
        <f t="shared" si="7"/>
        <v>Accept</v>
      </c>
      <c r="BJ30" s="45"/>
    </row>
    <row r="31" spans="1:62" x14ac:dyDescent="0.3">
      <c r="A31" s="35"/>
    </row>
    <row r="32" spans="1:62" x14ac:dyDescent="0.3">
      <c r="A32" s="35"/>
    </row>
    <row r="33" spans="1:62" x14ac:dyDescent="0.3">
      <c r="A33" s="35"/>
      <c r="BF33" s="74">
        <f>COUNTIF(BF39:BF59,"Reject")</f>
        <v>5</v>
      </c>
      <c r="BG33" s="48">
        <f>COUNTIF(BG39:BG59,"Reject")</f>
        <v>5</v>
      </c>
    </row>
    <row r="34" spans="1:62" s="7" customFormat="1" ht="28.8" customHeight="1" x14ac:dyDescent="0.3">
      <c r="A34" s="27" t="s">
        <v>13</v>
      </c>
      <c r="B34" s="27">
        <f>B5+1</f>
        <v>2</v>
      </c>
      <c r="C34" s="61"/>
      <c r="D34" s="27"/>
      <c r="E34" s="61"/>
      <c r="F34" s="20"/>
      <c r="G34" s="20"/>
      <c r="H34" s="34">
        <v>1</v>
      </c>
      <c r="I34" s="34">
        <v>2</v>
      </c>
      <c r="J34" s="34">
        <v>3</v>
      </c>
      <c r="K34" s="34">
        <v>4</v>
      </c>
      <c r="L34" s="34">
        <v>5</v>
      </c>
      <c r="M34" s="34">
        <v>6</v>
      </c>
      <c r="N34" s="34">
        <v>7</v>
      </c>
      <c r="O34" s="34">
        <v>8</v>
      </c>
      <c r="P34" s="34">
        <v>9</v>
      </c>
      <c r="Q34" s="34">
        <v>10</v>
      </c>
      <c r="R34" s="34">
        <v>11</v>
      </c>
      <c r="S34" s="34">
        <v>12</v>
      </c>
      <c r="T34" s="34">
        <v>13</v>
      </c>
      <c r="U34" s="34">
        <v>14</v>
      </c>
      <c r="V34" s="34">
        <v>15</v>
      </c>
      <c r="W34" s="34">
        <v>16</v>
      </c>
      <c r="X34" s="34">
        <v>17</v>
      </c>
      <c r="Y34" s="34">
        <v>18</v>
      </c>
      <c r="Z34" s="34">
        <v>19</v>
      </c>
      <c r="AA34" s="34">
        <v>20</v>
      </c>
      <c r="AB34" s="34">
        <v>21</v>
      </c>
      <c r="AC34" s="34">
        <v>22</v>
      </c>
      <c r="AD34" s="34">
        <v>23</v>
      </c>
      <c r="AE34" s="34">
        <v>24</v>
      </c>
      <c r="AF34" s="34">
        <v>25</v>
      </c>
      <c r="AG34" s="34">
        <v>26</v>
      </c>
      <c r="AH34" s="34">
        <v>27</v>
      </c>
      <c r="AI34" s="34">
        <v>28</v>
      </c>
      <c r="AJ34" s="34">
        <v>29</v>
      </c>
      <c r="AK34" s="34">
        <v>30</v>
      </c>
      <c r="AL34" s="34">
        <v>31</v>
      </c>
      <c r="AM34" s="34">
        <v>32</v>
      </c>
      <c r="AN34" s="34">
        <v>33</v>
      </c>
      <c r="AO34" s="34">
        <v>34</v>
      </c>
      <c r="AP34" s="34">
        <v>35</v>
      </c>
      <c r="AQ34" s="34">
        <v>36</v>
      </c>
      <c r="AR34" s="21"/>
      <c r="AS34" s="21"/>
      <c r="AT34" s="21"/>
      <c r="AU34" s="21"/>
      <c r="AV34" s="21"/>
      <c r="AW34" s="22" t="s">
        <v>0</v>
      </c>
      <c r="AX34" s="22" t="s">
        <v>1</v>
      </c>
      <c r="AY34" s="23" t="s">
        <v>2</v>
      </c>
      <c r="AZ34" s="23" t="s">
        <v>4</v>
      </c>
      <c r="BA34" s="23" t="s">
        <v>3</v>
      </c>
      <c r="BB34" s="23" t="s">
        <v>5</v>
      </c>
      <c r="BC34" s="23" t="s">
        <v>6</v>
      </c>
      <c r="BD34" s="23" t="s">
        <v>7</v>
      </c>
      <c r="BE34" s="24" t="s">
        <v>9</v>
      </c>
      <c r="BF34" s="75" t="s">
        <v>15</v>
      </c>
      <c r="BG34" s="39" t="s">
        <v>8</v>
      </c>
      <c r="BH34" s="37"/>
      <c r="BI34" s="75" t="s">
        <v>15</v>
      </c>
      <c r="BJ34" s="39" t="s">
        <v>8</v>
      </c>
    </row>
    <row r="35" spans="1:62" s="49" customFormat="1" ht="28.8" customHeight="1" thickBot="1" x14ac:dyDescent="0.3">
      <c r="C35" s="69" t="s">
        <v>27</v>
      </c>
      <c r="D35" s="49" t="s">
        <v>50</v>
      </c>
      <c r="E35" s="65" t="s">
        <v>51</v>
      </c>
      <c r="F35" s="57" t="s">
        <v>52</v>
      </c>
      <c r="G35" s="50" t="s">
        <v>53</v>
      </c>
      <c r="H35" s="51">
        <v>43249.559432870374</v>
      </c>
      <c r="I35" s="51">
        <v>43249.559537037036</v>
      </c>
      <c r="J35" s="51">
        <v>43249.559641203705</v>
      </c>
      <c r="K35" s="51">
        <v>43249.559745370374</v>
      </c>
      <c r="L35" s="51">
        <v>43249.559849537036</v>
      </c>
      <c r="M35" s="51">
        <v>43249.559965277775</v>
      </c>
      <c r="N35" s="51">
        <v>43249.560069444444</v>
      </c>
      <c r="O35" s="51">
        <v>43249.560173611113</v>
      </c>
      <c r="P35" s="51">
        <v>43249.560277777775</v>
      </c>
      <c r="Q35" s="51">
        <v>43249.560381944444</v>
      </c>
      <c r="R35" s="51">
        <v>43249.560497685183</v>
      </c>
      <c r="S35" s="51">
        <v>43249.560601851852</v>
      </c>
      <c r="T35" s="51">
        <v>43249.560706018521</v>
      </c>
      <c r="U35" s="51">
        <v>43249.560810185183</v>
      </c>
      <c r="V35" s="51">
        <v>43249.560914351852</v>
      </c>
      <c r="W35" s="51">
        <v>43249.561030092591</v>
      </c>
      <c r="X35" s="51">
        <v>43249.56113425926</v>
      </c>
      <c r="Y35" s="51">
        <v>43249.561238425929</v>
      </c>
      <c r="Z35" s="51">
        <v>43249.561342592591</v>
      </c>
      <c r="AA35" s="51">
        <v>43249.56144675926</v>
      </c>
      <c r="AB35" s="51">
        <v>43249.561550925922</v>
      </c>
      <c r="AC35" s="51">
        <v>43249.561712962961</v>
      </c>
      <c r="AD35" s="51">
        <v>43249.56181712963</v>
      </c>
      <c r="AE35" s="51">
        <v>43249.561921296299</v>
      </c>
      <c r="AF35" s="51">
        <v>43249.562025462961</v>
      </c>
      <c r="AG35" s="51">
        <v>43249.562141203707</v>
      </c>
      <c r="AH35" s="51">
        <v>43249.562245370369</v>
      </c>
      <c r="AI35" s="51">
        <v>43249.562349537038</v>
      </c>
      <c r="AJ35" s="51">
        <v>43249.5624537037</v>
      </c>
      <c r="AK35" s="51">
        <v>43249.562557870369</v>
      </c>
      <c r="AL35" s="51">
        <v>43249.562673611108</v>
      </c>
      <c r="AM35" s="51">
        <v>43249.562777777777</v>
      </c>
      <c r="AN35" s="51">
        <v>43249.562881944446</v>
      </c>
      <c r="AO35" s="51">
        <v>43249.562986111108</v>
      </c>
      <c r="AP35" s="51">
        <v>43249.563090277778</v>
      </c>
      <c r="AQ35" s="51">
        <v>43249.563194444447</v>
      </c>
      <c r="AR35" s="51">
        <v>43249.563310185185</v>
      </c>
      <c r="AS35" s="51"/>
      <c r="AT35" s="51"/>
      <c r="AU35" s="51"/>
      <c r="AV35" s="52"/>
      <c r="AW35" s="53"/>
      <c r="AX35" s="53"/>
      <c r="AY35" s="53"/>
      <c r="AZ35" s="53"/>
      <c r="BA35" s="53"/>
      <c r="BB35" s="53"/>
      <c r="BC35" s="53"/>
      <c r="BD35" s="53"/>
      <c r="BE35" s="54"/>
      <c r="BF35" s="76"/>
      <c r="BG35" s="55"/>
      <c r="BH35" s="56"/>
      <c r="BI35" s="76"/>
      <c r="BJ35" s="55"/>
    </row>
    <row r="36" spans="1:62" x14ac:dyDescent="0.3">
      <c r="A36" s="28"/>
      <c r="B36" s="29" t="s">
        <v>16</v>
      </c>
      <c r="C36" s="62">
        <v>0</v>
      </c>
      <c r="D36" s="29"/>
      <c r="E36" s="62">
        <v>23.721450000000001</v>
      </c>
      <c r="F36" s="25" t="s">
        <v>54</v>
      </c>
      <c r="G36" s="8" t="s">
        <v>55</v>
      </c>
      <c r="H36" s="9">
        <v>22.75</v>
      </c>
      <c r="I36" s="9">
        <v>22.625</v>
      </c>
      <c r="J36" s="9">
        <v>22.625</v>
      </c>
      <c r="K36" s="9">
        <v>22.5625</v>
      </c>
      <c r="L36" s="9">
        <v>22.75</v>
      </c>
      <c r="M36" s="9">
        <v>22.75</v>
      </c>
      <c r="N36" s="9">
        <v>22.6875</v>
      </c>
      <c r="O36" s="9">
        <v>22.75</v>
      </c>
      <c r="P36" s="9">
        <v>22.75</v>
      </c>
      <c r="Q36" s="9">
        <v>22.6875</v>
      </c>
      <c r="R36" s="9">
        <v>22.75</v>
      </c>
      <c r="S36" s="9">
        <v>22.6875</v>
      </c>
      <c r="T36" s="9">
        <v>22.625</v>
      </c>
      <c r="U36" s="9">
        <v>22.6875</v>
      </c>
      <c r="V36" s="9">
        <v>22.75</v>
      </c>
      <c r="W36" s="9">
        <v>22.8125</v>
      </c>
      <c r="X36" s="9">
        <v>22.9375</v>
      </c>
      <c r="Y36" s="9">
        <v>22.875</v>
      </c>
      <c r="Z36" s="9">
        <v>22.9375</v>
      </c>
      <c r="AA36" s="9">
        <v>23</v>
      </c>
      <c r="AB36" s="9" t="s">
        <v>56</v>
      </c>
      <c r="AC36" s="9">
        <v>23</v>
      </c>
      <c r="AD36" s="9">
        <v>22.9375</v>
      </c>
      <c r="AE36" s="9">
        <v>23</v>
      </c>
      <c r="AF36" s="9">
        <v>23.0625</v>
      </c>
      <c r="AG36" s="9">
        <v>23.125</v>
      </c>
      <c r="AH36" s="9">
        <v>23.125</v>
      </c>
      <c r="AI36" s="9">
        <v>23</v>
      </c>
      <c r="AJ36" s="9">
        <v>23.0625</v>
      </c>
      <c r="AK36" s="9">
        <v>23.25</v>
      </c>
      <c r="AL36" s="9">
        <v>23.1875</v>
      </c>
      <c r="AM36" s="9">
        <v>23.125</v>
      </c>
      <c r="AN36" s="9">
        <v>23.125</v>
      </c>
      <c r="AO36" s="9">
        <v>23.125</v>
      </c>
      <c r="AP36" s="9">
        <v>23.125</v>
      </c>
      <c r="AQ36" s="9">
        <v>23.1875</v>
      </c>
      <c r="AR36" s="10">
        <v>23.3125</v>
      </c>
      <c r="AS36" s="10"/>
      <c r="AT36" s="10"/>
      <c r="AU36" s="10"/>
      <c r="AV36" s="10"/>
      <c r="AW36" s="11">
        <f>COUNT(H36:AV36)</f>
        <v>36</v>
      </c>
      <c r="AX36" s="11"/>
      <c r="AY36" s="12">
        <f>AVERAGE(H36:AV36)</f>
        <v>22.909722222222221</v>
      </c>
      <c r="AZ36" s="12">
        <f>STDEV(H36:AV36)</f>
        <v>0.20993432457537911</v>
      </c>
      <c r="BA36" s="12"/>
      <c r="BB36" s="12"/>
      <c r="BC36" s="12"/>
      <c r="BD36" s="12"/>
      <c r="BE36" s="13"/>
      <c r="BF36" s="77"/>
      <c r="BG36" s="40"/>
      <c r="BI36" s="77"/>
      <c r="BJ36" s="40"/>
    </row>
    <row r="37" spans="1:62" x14ac:dyDescent="0.3">
      <c r="A37" s="30"/>
      <c r="B37" s="31" t="s">
        <v>11</v>
      </c>
      <c r="C37" s="63"/>
      <c r="D37" s="31"/>
      <c r="E37" s="63"/>
      <c r="F37" s="2" t="s">
        <v>57</v>
      </c>
      <c r="G37" s="2"/>
      <c r="H37" s="3">
        <v>23.8125</v>
      </c>
      <c r="I37" s="3">
        <v>23.6875</v>
      </c>
      <c r="J37" s="3">
        <v>23.8125</v>
      </c>
      <c r="K37" s="3">
        <v>23.6875</v>
      </c>
      <c r="L37" s="3">
        <v>23.875</v>
      </c>
      <c r="M37" s="3">
        <v>23.875</v>
      </c>
      <c r="N37" s="3">
        <v>23.875</v>
      </c>
      <c r="O37" s="3">
        <v>23.9375</v>
      </c>
      <c r="P37" s="3">
        <v>23.9375</v>
      </c>
      <c r="Q37" s="3">
        <v>23.8125</v>
      </c>
      <c r="R37" s="3">
        <v>23.875</v>
      </c>
      <c r="S37" s="3">
        <v>23.875</v>
      </c>
      <c r="T37" s="3">
        <v>23.875</v>
      </c>
      <c r="U37" s="3">
        <v>23.9375</v>
      </c>
      <c r="V37" s="3">
        <v>23.625</v>
      </c>
      <c r="W37" s="3">
        <v>23.9375</v>
      </c>
      <c r="X37" s="3">
        <v>23.875</v>
      </c>
      <c r="Y37" s="3">
        <v>23.875</v>
      </c>
      <c r="Z37" s="3">
        <v>24.1875</v>
      </c>
      <c r="AA37" s="3">
        <v>24.25</v>
      </c>
      <c r="AB37" s="3">
        <v>24.125</v>
      </c>
      <c r="AC37" s="3">
        <v>24.1875</v>
      </c>
      <c r="AD37" s="3">
        <v>24.3125</v>
      </c>
      <c r="AE37" s="3">
        <v>24.0625</v>
      </c>
      <c r="AF37" s="3">
        <v>24.25</v>
      </c>
      <c r="AG37" s="3">
        <v>24.1875</v>
      </c>
      <c r="AH37" s="3">
        <v>24.25</v>
      </c>
      <c r="AI37" s="3">
        <v>24.3125</v>
      </c>
      <c r="AJ37" s="3">
        <v>24.25</v>
      </c>
      <c r="AK37" s="3">
        <v>24.3125</v>
      </c>
      <c r="AL37" s="3">
        <v>24.3125</v>
      </c>
      <c r="AM37" s="3">
        <v>24.375</v>
      </c>
      <c r="AN37" s="3">
        <v>24.3125</v>
      </c>
      <c r="AO37" s="3">
        <v>24.25</v>
      </c>
      <c r="AP37" s="3">
        <v>24.4375</v>
      </c>
      <c r="AQ37" s="3">
        <v>24.25</v>
      </c>
      <c r="AR37" s="1">
        <v>24.375</v>
      </c>
      <c r="AS37" s="1"/>
      <c r="AT37" s="1"/>
      <c r="AU37" s="1"/>
      <c r="AV37" s="1"/>
      <c r="AW37" s="4">
        <f t="shared" ref="AW37:AW59" si="13">COUNT(H37:AV37)</f>
        <v>37</v>
      </c>
      <c r="AX37" s="4"/>
      <c r="AY37" s="5">
        <f t="shared" ref="AY37:AY59" si="14">AVERAGE(H37:AV37)</f>
        <v>24.059121621621621</v>
      </c>
      <c r="AZ37" s="5">
        <f t="shared" ref="AZ37:AZ59" si="15">STDEV(H37:AV37)</f>
        <v>0.23055730805441249</v>
      </c>
      <c r="BA37" s="5"/>
      <c r="BB37" s="5"/>
      <c r="BC37" s="5"/>
      <c r="BD37" s="5"/>
      <c r="BE37" s="6"/>
      <c r="BF37" s="78"/>
      <c r="BG37" s="41"/>
      <c r="BI37" s="78"/>
      <c r="BJ37" s="41"/>
    </row>
    <row r="38" spans="1:62" ht="15.6" thickBot="1" x14ac:dyDescent="0.35">
      <c r="A38" s="32"/>
      <c r="B38" s="33" t="s">
        <v>17</v>
      </c>
      <c r="C38" s="64"/>
      <c r="D38" s="33"/>
      <c r="E38" s="64"/>
      <c r="F38" s="14" t="s">
        <v>58</v>
      </c>
      <c r="G38" s="14"/>
      <c r="H38" s="15">
        <v>22.875</v>
      </c>
      <c r="I38" s="15">
        <v>22.875</v>
      </c>
      <c r="J38" s="15">
        <v>22.9375</v>
      </c>
      <c r="K38" s="15">
        <v>22.9375</v>
      </c>
      <c r="L38" s="15">
        <v>23</v>
      </c>
      <c r="M38" s="15">
        <v>22.9375</v>
      </c>
      <c r="N38" s="15">
        <v>23</v>
      </c>
      <c r="O38" s="15">
        <v>22.9375</v>
      </c>
      <c r="P38" s="15">
        <v>22.9375</v>
      </c>
      <c r="Q38" s="15">
        <v>23</v>
      </c>
      <c r="R38" s="15">
        <v>22.875</v>
      </c>
      <c r="S38" s="15">
        <v>23</v>
      </c>
      <c r="T38" s="15">
        <v>22.875</v>
      </c>
      <c r="U38" s="15">
        <v>23</v>
      </c>
      <c r="V38" s="15">
        <v>23.0625</v>
      </c>
      <c r="W38" s="15">
        <v>22.875</v>
      </c>
      <c r="X38" s="15">
        <v>23.0625</v>
      </c>
      <c r="Y38" s="15">
        <v>23</v>
      </c>
      <c r="Z38" s="15">
        <v>23.1875</v>
      </c>
      <c r="AA38" s="15">
        <v>23.25</v>
      </c>
      <c r="AB38" s="15">
        <v>23.125</v>
      </c>
      <c r="AC38" s="15">
        <v>23.1875</v>
      </c>
      <c r="AD38" s="15">
        <v>23</v>
      </c>
      <c r="AE38" s="15">
        <v>23.25</v>
      </c>
      <c r="AF38" s="15">
        <v>23.3125</v>
      </c>
      <c r="AG38" s="15">
        <v>23.3125</v>
      </c>
      <c r="AH38" s="15">
        <v>22.9375</v>
      </c>
      <c r="AI38" s="15">
        <v>23.125</v>
      </c>
      <c r="AJ38" s="15">
        <v>23.375</v>
      </c>
      <c r="AK38" s="15">
        <v>23.3125</v>
      </c>
      <c r="AL38" s="15">
        <v>23.375</v>
      </c>
      <c r="AM38" s="15">
        <v>23.375</v>
      </c>
      <c r="AN38" s="15">
        <v>23.375</v>
      </c>
      <c r="AO38" s="15">
        <v>23.5</v>
      </c>
      <c r="AP38" s="15">
        <v>23.5</v>
      </c>
      <c r="AQ38" s="15">
        <v>23.375</v>
      </c>
      <c r="AR38" s="16">
        <v>23.375</v>
      </c>
      <c r="AS38" s="16"/>
      <c r="AT38" s="16"/>
      <c r="AU38" s="16"/>
      <c r="AV38" s="16"/>
      <c r="AW38" s="17">
        <f t="shared" si="13"/>
        <v>37</v>
      </c>
      <c r="AX38" s="17"/>
      <c r="AY38" s="18">
        <f t="shared" si="14"/>
        <v>23.119932432432432</v>
      </c>
      <c r="AZ38" s="18">
        <f t="shared" si="15"/>
        <v>0.20003166978985834</v>
      </c>
      <c r="BA38" s="18"/>
      <c r="BB38" s="18"/>
      <c r="BC38" s="18"/>
      <c r="BD38" s="18"/>
      <c r="BE38" s="19"/>
      <c r="BF38" s="79"/>
      <c r="BG38" s="42"/>
      <c r="BI38" s="79"/>
      <c r="BJ38" s="42"/>
    </row>
    <row r="39" spans="1:62" ht="15.6" thickBot="1" x14ac:dyDescent="0.35">
      <c r="A39" s="28">
        <f>A28+1</f>
        <v>8</v>
      </c>
      <c r="B39" s="29" t="s">
        <v>16</v>
      </c>
      <c r="C39" s="62">
        <f>E39-E36</f>
        <v>-0.13630000000000209</v>
      </c>
      <c r="D39" s="29"/>
      <c r="E39" s="62">
        <v>23.585149999999999</v>
      </c>
      <c r="F39" s="8" t="s">
        <v>88</v>
      </c>
      <c r="G39" s="8" t="s">
        <v>89</v>
      </c>
      <c r="H39" s="9">
        <v>23.3125</v>
      </c>
      <c r="I39" s="9">
        <v>23.375</v>
      </c>
      <c r="J39" s="9">
        <v>23.3125</v>
      </c>
      <c r="K39" s="9">
        <v>23.3125</v>
      </c>
      <c r="L39" s="9">
        <v>23.5</v>
      </c>
      <c r="M39" s="9">
        <v>23.4375</v>
      </c>
      <c r="N39" s="9">
        <v>23.375</v>
      </c>
      <c r="O39" s="9">
        <v>23.4375</v>
      </c>
      <c r="P39" s="9">
        <v>23.5</v>
      </c>
      <c r="Q39" s="9">
        <v>23.5</v>
      </c>
      <c r="R39" s="9">
        <v>23.5</v>
      </c>
      <c r="S39" s="9">
        <v>23.4375</v>
      </c>
      <c r="T39" s="9">
        <v>23.5</v>
      </c>
      <c r="U39" s="9">
        <v>23.4375</v>
      </c>
      <c r="V39" s="9">
        <v>23.375</v>
      </c>
      <c r="W39" s="9">
        <v>23.4375</v>
      </c>
      <c r="X39" s="9">
        <v>23.625</v>
      </c>
      <c r="Y39" s="9">
        <v>23.5625</v>
      </c>
      <c r="Z39" s="9">
        <v>23.75</v>
      </c>
      <c r="AA39" s="9">
        <v>23.75</v>
      </c>
      <c r="AB39" s="9">
        <v>23.8125</v>
      </c>
      <c r="AC39" s="9" t="s">
        <v>56</v>
      </c>
      <c r="AD39" s="9">
        <v>23.625</v>
      </c>
      <c r="AE39" s="9">
        <v>23.75</v>
      </c>
      <c r="AF39" s="9">
        <v>23.875</v>
      </c>
      <c r="AG39" s="9">
        <v>23.75</v>
      </c>
      <c r="AH39" s="9">
        <v>23.8125</v>
      </c>
      <c r="AI39" s="9">
        <v>23.875</v>
      </c>
      <c r="AJ39" s="9">
        <v>23.75</v>
      </c>
      <c r="AK39" s="9">
        <v>23.8125</v>
      </c>
      <c r="AL39" s="9">
        <v>23.8125</v>
      </c>
      <c r="AM39" s="9">
        <v>23.875</v>
      </c>
      <c r="AN39" s="9">
        <v>23.875</v>
      </c>
      <c r="AO39" s="9">
        <v>23.8125</v>
      </c>
      <c r="AP39" s="9">
        <v>23.8125</v>
      </c>
      <c r="AQ39" s="9">
        <v>23.9375</v>
      </c>
      <c r="AR39" s="10">
        <v>23.9375</v>
      </c>
      <c r="AS39" s="10"/>
      <c r="AT39" s="10"/>
      <c r="AU39" s="10"/>
      <c r="AV39" s="10"/>
      <c r="AW39" s="11">
        <f t="shared" si="13"/>
        <v>36</v>
      </c>
      <c r="AX39" s="11">
        <f>AW36</f>
        <v>36</v>
      </c>
      <c r="AY39" s="12">
        <f t="shared" si="14"/>
        <v>23.626736111111111</v>
      </c>
      <c r="AZ39" s="12">
        <f t="shared" si="15"/>
        <v>0.20511653433775198</v>
      </c>
      <c r="BA39" s="12">
        <f>ABS(AY39-AY36)</f>
        <v>0.71701388888888928</v>
      </c>
      <c r="BB39" s="12">
        <f>AZ36</f>
        <v>0.20993432457537911</v>
      </c>
      <c r="BC39" s="12">
        <f t="shared" ref="BC39:BC59" si="16">SQRT(((AW39-1)*AZ39^2+(AX39-1)*BB39^2)/(AW39+AX39-2))</f>
        <v>0.20753940986430844</v>
      </c>
      <c r="BD39" s="12">
        <f t="shared" ref="BD39:BD59" si="17">BC39*SQRT((1/AW39)+(1/AX39))</f>
        <v>4.8917508026168913E-2</v>
      </c>
      <c r="BE39" s="13">
        <f t="shared" ref="BE39:BE59" si="18">BA39+1.995*BD39</f>
        <v>0.81460431740109629</v>
      </c>
      <c r="BF39" s="80" t="str">
        <f t="shared" ref="BF39:BF59" si="19">IF($BE39&lt;=$BE$3,"Accept","Reject")</f>
        <v>Accept</v>
      </c>
      <c r="BG39" s="43" t="str">
        <f>IF(AND(BF39="Accept",BF40="Accept",BF41="Accept"),"ACCPET","REJECT")</f>
        <v>REJECT</v>
      </c>
      <c r="BI39" s="80" t="str">
        <f t="shared" ref="BI39:BI59" si="20">IF($BE39&lt;=$BE$3,"Accept","Reject")</f>
        <v>Accept</v>
      </c>
      <c r="BJ39" s="43" t="str">
        <f>IF(AND(BI39="Accept",BI40="Accept",BI41="Accept"),"ACCEPT","REJECT")</f>
        <v>REJECT</v>
      </c>
    </row>
    <row r="40" spans="1:62" ht="15.6" thickBot="1" x14ac:dyDescent="0.35">
      <c r="A40" s="30">
        <f>A39</f>
        <v>8</v>
      </c>
      <c r="B40" s="31" t="s">
        <v>11</v>
      </c>
      <c r="C40" s="63"/>
      <c r="D40" s="31"/>
      <c r="E40" s="63"/>
      <c r="F40" s="2" t="s">
        <v>90</v>
      </c>
      <c r="G40" s="2"/>
      <c r="H40" s="3">
        <v>23.9375</v>
      </c>
      <c r="I40" s="3">
        <v>24</v>
      </c>
      <c r="J40" s="3">
        <v>23.9375</v>
      </c>
      <c r="K40" s="3">
        <v>24</v>
      </c>
      <c r="L40" s="3">
        <v>24.0625</v>
      </c>
      <c r="M40" s="3">
        <v>23.9375</v>
      </c>
      <c r="N40" s="3">
        <v>24</v>
      </c>
      <c r="O40" s="3">
        <v>24</v>
      </c>
      <c r="P40" s="3">
        <v>24.1875</v>
      </c>
      <c r="Q40" s="3">
        <v>24</v>
      </c>
      <c r="R40" s="3">
        <v>24.0625</v>
      </c>
      <c r="S40" s="3">
        <v>24.0625</v>
      </c>
      <c r="T40" s="3">
        <v>24.0625</v>
      </c>
      <c r="U40" s="3">
        <v>24</v>
      </c>
      <c r="V40" s="3">
        <v>24.0625</v>
      </c>
      <c r="W40" s="3">
        <v>24.125</v>
      </c>
      <c r="X40" s="3">
        <v>24.0625</v>
      </c>
      <c r="Y40" s="3">
        <v>24.1875</v>
      </c>
      <c r="Z40" s="3">
        <v>24.25</v>
      </c>
      <c r="AA40" s="3">
        <v>24.1875</v>
      </c>
      <c r="AB40" s="3">
        <v>24.3125</v>
      </c>
      <c r="AC40" s="3">
        <v>24.3125</v>
      </c>
      <c r="AD40" s="3">
        <v>24.1875</v>
      </c>
      <c r="AE40" s="3">
        <v>24.3125</v>
      </c>
      <c r="AF40" s="3">
        <v>24.4375</v>
      </c>
      <c r="AG40" s="3">
        <v>24.4375</v>
      </c>
      <c r="AH40" s="3">
        <v>24.3125</v>
      </c>
      <c r="AI40" s="3">
        <v>24.4375</v>
      </c>
      <c r="AJ40" s="3">
        <v>24.1875</v>
      </c>
      <c r="AK40" s="3">
        <v>24.375</v>
      </c>
      <c r="AL40" s="3">
        <v>24.375</v>
      </c>
      <c r="AM40" s="3">
        <v>24.375</v>
      </c>
      <c r="AN40" s="3">
        <v>24.3125</v>
      </c>
      <c r="AO40" s="3">
        <v>24.4375</v>
      </c>
      <c r="AP40" s="3">
        <v>24.3125</v>
      </c>
      <c r="AQ40" s="3">
        <v>24.5625</v>
      </c>
      <c r="AR40" s="1">
        <v>24.5</v>
      </c>
      <c r="AS40" s="1"/>
      <c r="AT40" s="1"/>
      <c r="AU40" s="1"/>
      <c r="AV40" s="1"/>
      <c r="AW40" s="4">
        <f t="shared" si="13"/>
        <v>37</v>
      </c>
      <c r="AX40" s="4">
        <f>AW37</f>
        <v>37</v>
      </c>
      <c r="AY40" s="5">
        <f t="shared" si="14"/>
        <v>24.197635135135137</v>
      </c>
      <c r="AZ40" s="5">
        <f t="shared" si="15"/>
        <v>0.18132991145088775</v>
      </c>
      <c r="BA40" s="5">
        <f>ABS(AY40-AY37)</f>
        <v>0.13851351351351582</v>
      </c>
      <c r="BB40" s="5">
        <f>AZ37</f>
        <v>0.23055730805441249</v>
      </c>
      <c r="BC40" s="5">
        <f t="shared" si="16"/>
        <v>0.20740926821635053</v>
      </c>
      <c r="BD40" s="5">
        <f t="shared" si="17"/>
        <v>4.8221675367468471E-2</v>
      </c>
      <c r="BE40" s="6">
        <f t="shared" si="18"/>
        <v>0.23471575587161542</v>
      </c>
      <c r="BF40" s="81" t="str">
        <f t="shared" si="19"/>
        <v>Accept</v>
      </c>
      <c r="BG40" s="44"/>
      <c r="BI40" s="80" t="str">
        <f t="shared" si="20"/>
        <v>Accept</v>
      </c>
      <c r="BJ40" s="44"/>
    </row>
    <row r="41" spans="1:62" ht="15.6" thickBot="1" x14ac:dyDescent="0.35">
      <c r="A41" s="32">
        <f>A40</f>
        <v>8</v>
      </c>
      <c r="B41" s="33" t="s">
        <v>17</v>
      </c>
      <c r="C41" s="64"/>
      <c r="D41" s="33"/>
      <c r="E41" s="64"/>
      <c r="F41" s="14" t="s">
        <v>91</v>
      </c>
      <c r="G41" s="14"/>
      <c r="H41" s="15">
        <v>19.25</v>
      </c>
      <c r="I41" s="15">
        <v>19.4375</v>
      </c>
      <c r="J41" s="15">
        <v>19.3125</v>
      </c>
      <c r="K41" s="15">
        <v>19.375</v>
      </c>
      <c r="L41" s="15">
        <v>19.3125</v>
      </c>
      <c r="M41" s="15">
        <v>19.3125</v>
      </c>
      <c r="N41" s="15">
        <v>19.5</v>
      </c>
      <c r="O41" s="15">
        <v>19.375</v>
      </c>
      <c r="P41" s="15">
        <v>19.3125</v>
      </c>
      <c r="Q41" s="15">
        <v>19.5</v>
      </c>
      <c r="R41" s="15">
        <v>19.375</v>
      </c>
      <c r="S41" s="15">
        <v>19.5</v>
      </c>
      <c r="T41" s="15">
        <v>19.3125</v>
      </c>
      <c r="U41" s="15">
        <v>19.5</v>
      </c>
      <c r="V41" s="15">
        <v>19.4375</v>
      </c>
      <c r="W41" s="15">
        <v>19.5625</v>
      </c>
      <c r="X41" s="15">
        <v>19.5</v>
      </c>
      <c r="Y41" s="15">
        <v>19.5</v>
      </c>
      <c r="Z41" s="15">
        <v>19.5</v>
      </c>
      <c r="AA41" s="15">
        <v>19.5</v>
      </c>
      <c r="AB41" s="15">
        <v>19.5625</v>
      </c>
      <c r="AC41" s="15">
        <v>19.625</v>
      </c>
      <c r="AD41" s="15">
        <v>19.625</v>
      </c>
      <c r="AE41" s="15">
        <v>19.625</v>
      </c>
      <c r="AF41" s="15">
        <v>19.625</v>
      </c>
      <c r="AG41" s="15">
        <v>19.5625</v>
      </c>
      <c r="AH41" s="15">
        <v>19.6875</v>
      </c>
      <c r="AI41" s="15">
        <v>19.625</v>
      </c>
      <c r="AJ41" s="15">
        <v>19.75</v>
      </c>
      <c r="AK41" s="15">
        <v>19.625</v>
      </c>
      <c r="AL41" s="15">
        <v>19.8125</v>
      </c>
      <c r="AM41" s="15">
        <v>19.625</v>
      </c>
      <c r="AN41" s="15">
        <v>19.6875</v>
      </c>
      <c r="AO41" s="15">
        <v>19.625</v>
      </c>
      <c r="AP41" s="15">
        <v>19.6875</v>
      </c>
      <c r="AQ41" s="15">
        <v>19.6875</v>
      </c>
      <c r="AR41" s="16">
        <v>19.8125</v>
      </c>
      <c r="AS41" s="16"/>
      <c r="AT41" s="16"/>
      <c r="AU41" s="16"/>
      <c r="AV41" s="16"/>
      <c r="AW41" s="17">
        <f t="shared" si="13"/>
        <v>37</v>
      </c>
      <c r="AX41" s="17">
        <f>AW38</f>
        <v>37</v>
      </c>
      <c r="AY41" s="18">
        <f t="shared" si="14"/>
        <v>19.530405405405407</v>
      </c>
      <c r="AZ41" s="18">
        <f t="shared" si="15"/>
        <v>0.14850354643342129</v>
      </c>
      <c r="BA41" s="18">
        <f>ABS(AY41-AY38)</f>
        <v>3.5895270270270245</v>
      </c>
      <c r="BB41" s="18">
        <f>AZ38</f>
        <v>0.20003166978985834</v>
      </c>
      <c r="BC41" s="18">
        <f t="shared" si="16"/>
        <v>0.17616181797174757</v>
      </c>
      <c r="BD41" s="18">
        <f t="shared" si="17"/>
        <v>4.0956790752068324E-2</v>
      </c>
      <c r="BE41" s="19">
        <f t="shared" si="18"/>
        <v>3.6712358245774008</v>
      </c>
      <c r="BF41" s="82" t="str">
        <f t="shared" si="19"/>
        <v>Reject</v>
      </c>
      <c r="BG41" s="45"/>
      <c r="BI41" s="80" t="str">
        <f t="shared" si="20"/>
        <v>Reject</v>
      </c>
      <c r="BJ41" s="45"/>
    </row>
    <row r="42" spans="1:62" ht="15.6" thickBot="1" x14ac:dyDescent="0.35">
      <c r="A42" s="28">
        <f>A41+1</f>
        <v>9</v>
      </c>
      <c r="B42" s="29" t="s">
        <v>16</v>
      </c>
      <c r="C42" s="62">
        <f>E42-E36</f>
        <v>-0.34570000000000078</v>
      </c>
      <c r="D42" s="29"/>
      <c r="E42" s="62">
        <v>23.37575</v>
      </c>
      <c r="F42" s="8" t="s">
        <v>92</v>
      </c>
      <c r="G42" s="8" t="s">
        <v>93</v>
      </c>
      <c r="H42" s="9">
        <v>22.8125</v>
      </c>
      <c r="I42" s="9">
        <v>22.8125</v>
      </c>
      <c r="J42" s="9">
        <v>22.8125</v>
      </c>
      <c r="K42" s="9">
        <v>22.9375</v>
      </c>
      <c r="L42" s="9">
        <v>22.9375</v>
      </c>
      <c r="M42" s="9">
        <v>22.9375</v>
      </c>
      <c r="N42" s="9">
        <v>23</v>
      </c>
      <c r="O42" s="9">
        <v>23.0625</v>
      </c>
      <c r="P42" s="9">
        <v>23.125</v>
      </c>
      <c r="Q42" s="9">
        <v>22.875</v>
      </c>
      <c r="R42" s="9">
        <v>22.9375</v>
      </c>
      <c r="S42" s="9">
        <v>22.9375</v>
      </c>
      <c r="T42" s="9">
        <v>22.9375</v>
      </c>
      <c r="U42" s="9">
        <v>22.875</v>
      </c>
      <c r="V42" s="9">
        <v>22.9375</v>
      </c>
      <c r="W42" s="9">
        <v>23.0625</v>
      </c>
      <c r="X42" s="9">
        <v>23.125</v>
      </c>
      <c r="Y42" s="9">
        <v>23</v>
      </c>
      <c r="Z42" s="9">
        <v>23.25</v>
      </c>
      <c r="AA42" s="9">
        <v>23.25</v>
      </c>
      <c r="AB42" s="9">
        <v>23.25</v>
      </c>
      <c r="AC42" s="9" t="s">
        <v>56</v>
      </c>
      <c r="AD42" s="9">
        <v>23.1875</v>
      </c>
      <c r="AE42" s="9">
        <v>23.25</v>
      </c>
      <c r="AF42" s="9">
        <v>23.3125</v>
      </c>
      <c r="AG42" s="9">
        <v>23.3125</v>
      </c>
      <c r="AH42" s="9">
        <v>23.1875</v>
      </c>
      <c r="AI42" s="9">
        <v>23.25</v>
      </c>
      <c r="AJ42" s="9">
        <v>23.3125</v>
      </c>
      <c r="AK42" s="9">
        <v>23.375</v>
      </c>
      <c r="AL42" s="9">
        <v>23.375</v>
      </c>
      <c r="AM42" s="9">
        <v>23.3125</v>
      </c>
      <c r="AN42" s="9">
        <v>23.25</v>
      </c>
      <c r="AO42" s="9">
        <v>23.25</v>
      </c>
      <c r="AP42" s="9">
        <v>23.375</v>
      </c>
      <c r="AQ42" s="9">
        <v>23.375</v>
      </c>
      <c r="AR42" s="10">
        <v>23.4375</v>
      </c>
      <c r="AS42" s="10"/>
      <c r="AT42" s="10"/>
      <c r="AU42" s="10"/>
      <c r="AV42" s="10"/>
      <c r="AW42" s="11">
        <f t="shared" si="13"/>
        <v>36</v>
      </c>
      <c r="AX42" s="11">
        <f t="shared" ref="AX42:AX59" si="21">AX39</f>
        <v>36</v>
      </c>
      <c r="AY42" s="12">
        <f t="shared" si="14"/>
        <v>23.123263888888889</v>
      </c>
      <c r="AZ42" s="12">
        <f t="shared" si="15"/>
        <v>0.19335276739351359</v>
      </c>
      <c r="BA42" s="12">
        <f>ABS(AY42-AY36)</f>
        <v>0.21354166666666785</v>
      </c>
      <c r="BB42" s="12">
        <f t="shared" ref="BB42:BB59" si="22">BB39</f>
        <v>0.20993432457537911</v>
      </c>
      <c r="BC42" s="12">
        <f t="shared" si="16"/>
        <v>0.20181391588992417</v>
      </c>
      <c r="BD42" s="12">
        <f t="shared" si="17"/>
        <v>4.7567996154525637E-2</v>
      </c>
      <c r="BE42" s="13">
        <f t="shared" si="18"/>
        <v>0.30843981899494649</v>
      </c>
      <c r="BF42" s="80" t="str">
        <f t="shared" si="19"/>
        <v>Accept</v>
      </c>
      <c r="BG42" s="43" t="str">
        <f>IF(AND(BF42="Accept",BF43="Accept",BF44="Accept"),"ACCPET","REJECT")</f>
        <v>REJECT</v>
      </c>
      <c r="BI42" s="80" t="str">
        <f t="shared" si="20"/>
        <v>Accept</v>
      </c>
      <c r="BJ42" s="43" t="str">
        <f>IF(AND(BI42="Accept",BI43="Accept",BI44="Accept"),"ACCEPT","REJECT")</f>
        <v>REJECT</v>
      </c>
    </row>
    <row r="43" spans="1:62" ht="15.6" thickBot="1" x14ac:dyDescent="0.35">
      <c r="A43" s="30">
        <f>A42</f>
        <v>9</v>
      </c>
      <c r="B43" s="31" t="s">
        <v>11</v>
      </c>
      <c r="C43" s="63"/>
      <c r="D43" s="31"/>
      <c r="E43" s="63"/>
      <c r="F43" s="2" t="s">
        <v>94</v>
      </c>
      <c r="G43" s="2"/>
      <c r="H43" s="3">
        <v>22.25</v>
      </c>
      <c r="I43" s="3">
        <v>22.3125</v>
      </c>
      <c r="J43" s="3">
        <v>22.1875</v>
      </c>
      <c r="K43" s="3">
        <v>22.25</v>
      </c>
      <c r="L43" s="3">
        <v>22.3125</v>
      </c>
      <c r="M43" s="3">
        <v>22.4375</v>
      </c>
      <c r="N43" s="3">
        <v>22.375</v>
      </c>
      <c r="O43" s="3">
        <v>22.5</v>
      </c>
      <c r="P43" s="3">
        <v>22.375</v>
      </c>
      <c r="Q43" s="3">
        <v>22.4375</v>
      </c>
      <c r="R43" s="3">
        <v>22.375</v>
      </c>
      <c r="S43" s="3">
        <v>22.4375</v>
      </c>
      <c r="T43" s="3">
        <v>22.4375</v>
      </c>
      <c r="U43" s="3">
        <v>22.3125</v>
      </c>
      <c r="V43" s="3">
        <v>22.25</v>
      </c>
      <c r="W43" s="3">
        <v>22.375</v>
      </c>
      <c r="X43" s="3">
        <v>22.5625</v>
      </c>
      <c r="Y43" s="3">
        <v>22.5625</v>
      </c>
      <c r="Z43" s="3">
        <v>22.5625</v>
      </c>
      <c r="AA43" s="3">
        <v>22.625</v>
      </c>
      <c r="AB43" s="3">
        <v>22.4375</v>
      </c>
      <c r="AC43" s="3">
        <v>22.6875</v>
      </c>
      <c r="AD43" s="3">
        <v>22.5625</v>
      </c>
      <c r="AE43" s="3">
        <v>22.75</v>
      </c>
      <c r="AF43" s="3">
        <v>22.75</v>
      </c>
      <c r="AG43" s="3">
        <v>22.625</v>
      </c>
      <c r="AH43" s="3">
        <v>22.75</v>
      </c>
      <c r="AI43" s="3">
        <v>22.6875</v>
      </c>
      <c r="AJ43" s="3">
        <v>22.75</v>
      </c>
      <c r="AK43" s="3">
        <v>22.75</v>
      </c>
      <c r="AL43" s="3">
        <v>22.75</v>
      </c>
      <c r="AM43" s="3">
        <v>22.75</v>
      </c>
      <c r="AN43" s="3">
        <v>22.8125</v>
      </c>
      <c r="AO43" s="3">
        <v>22.75</v>
      </c>
      <c r="AP43" s="3">
        <v>22.875</v>
      </c>
      <c r="AQ43" s="3">
        <v>22.75</v>
      </c>
      <c r="AR43" s="1">
        <v>22.875</v>
      </c>
      <c r="AS43" s="1"/>
      <c r="AT43" s="1"/>
      <c r="AU43" s="1"/>
      <c r="AV43" s="1"/>
      <c r="AW43" s="4">
        <f t="shared" si="13"/>
        <v>37</v>
      </c>
      <c r="AX43" s="4">
        <f t="shared" si="21"/>
        <v>37</v>
      </c>
      <c r="AY43" s="5">
        <f t="shared" si="14"/>
        <v>22.547297297297298</v>
      </c>
      <c r="AZ43" s="5">
        <f t="shared" si="15"/>
        <v>0.2005880057432349</v>
      </c>
      <c r="BA43" s="5">
        <f>ABS(AY43-AY37)</f>
        <v>1.5118243243243228</v>
      </c>
      <c r="BB43" s="5">
        <f t="shared" si="22"/>
        <v>0.23055730805441249</v>
      </c>
      <c r="BC43" s="5">
        <f t="shared" si="16"/>
        <v>0.21609282767522073</v>
      </c>
      <c r="BD43" s="5">
        <f t="shared" si="17"/>
        <v>5.0240561933438906E-2</v>
      </c>
      <c r="BE43" s="6">
        <f t="shared" si="18"/>
        <v>1.6120542453815334</v>
      </c>
      <c r="BF43" s="81" t="str">
        <f t="shared" si="19"/>
        <v>Reject</v>
      </c>
      <c r="BG43" s="44"/>
      <c r="BI43" s="80" t="str">
        <f t="shared" si="20"/>
        <v>Reject</v>
      </c>
      <c r="BJ43" s="44"/>
    </row>
    <row r="44" spans="1:62" ht="15.6" thickBot="1" x14ac:dyDescent="0.35">
      <c r="A44" s="32">
        <f>A43</f>
        <v>9</v>
      </c>
      <c r="B44" s="33" t="s">
        <v>17</v>
      </c>
      <c r="C44" s="64"/>
      <c r="D44" s="33"/>
      <c r="E44" s="64"/>
      <c r="F44" s="14" t="s">
        <v>95</v>
      </c>
      <c r="G44" s="14"/>
      <c r="H44" s="15">
        <v>23</v>
      </c>
      <c r="I44" s="15">
        <v>23</v>
      </c>
      <c r="J44" s="15">
        <v>23.0625</v>
      </c>
      <c r="K44" s="15">
        <v>23</v>
      </c>
      <c r="L44" s="15">
        <v>23.0625</v>
      </c>
      <c r="M44" s="15">
        <v>23.0625</v>
      </c>
      <c r="N44" s="15">
        <v>23</v>
      </c>
      <c r="O44" s="15">
        <v>23.125</v>
      </c>
      <c r="P44" s="15">
        <v>23.125</v>
      </c>
      <c r="Q44" s="15">
        <v>23</v>
      </c>
      <c r="R44" s="15">
        <v>22.9375</v>
      </c>
      <c r="S44" s="15">
        <v>23.0625</v>
      </c>
      <c r="T44" s="15">
        <v>23.125</v>
      </c>
      <c r="U44" s="15">
        <v>23.0625</v>
      </c>
      <c r="V44" s="15">
        <v>23</v>
      </c>
      <c r="W44" s="15">
        <v>23.0625</v>
      </c>
      <c r="X44" s="15">
        <v>23.125</v>
      </c>
      <c r="Y44" s="15">
        <v>23.25</v>
      </c>
      <c r="Z44" s="15">
        <v>23.3125</v>
      </c>
      <c r="AA44" s="15">
        <v>23.25</v>
      </c>
      <c r="AB44" s="15">
        <v>23.3125</v>
      </c>
      <c r="AC44" s="15">
        <v>23.3125</v>
      </c>
      <c r="AD44" s="15">
        <v>23.3125</v>
      </c>
      <c r="AE44" s="15">
        <v>23.375</v>
      </c>
      <c r="AF44" s="15">
        <v>23.3125</v>
      </c>
      <c r="AG44" s="15">
        <v>23.5</v>
      </c>
      <c r="AH44" s="15">
        <v>23.375</v>
      </c>
      <c r="AI44" s="15">
        <v>23.375</v>
      </c>
      <c r="AJ44" s="15">
        <v>23.25</v>
      </c>
      <c r="AK44" s="15">
        <v>23.3125</v>
      </c>
      <c r="AL44" s="15">
        <v>23.4375</v>
      </c>
      <c r="AM44" s="15">
        <v>23.5</v>
      </c>
      <c r="AN44" s="15">
        <v>23.3125</v>
      </c>
      <c r="AO44" s="15">
        <v>23.4375</v>
      </c>
      <c r="AP44" s="15">
        <v>23.4375</v>
      </c>
      <c r="AQ44" s="15">
        <v>23.4375</v>
      </c>
      <c r="AR44" s="16">
        <v>23.375</v>
      </c>
      <c r="AS44" s="16"/>
      <c r="AT44" s="16"/>
      <c r="AU44" s="16"/>
      <c r="AV44" s="16"/>
      <c r="AW44" s="17">
        <f t="shared" si="13"/>
        <v>37</v>
      </c>
      <c r="AX44" s="17">
        <f t="shared" si="21"/>
        <v>37</v>
      </c>
      <c r="AY44" s="18">
        <f t="shared" si="14"/>
        <v>23.216216216216218</v>
      </c>
      <c r="AZ44" s="18">
        <f t="shared" si="15"/>
        <v>0.17153982128148929</v>
      </c>
      <c r="BA44" s="18">
        <f>ABS(AY44-AY38)</f>
        <v>9.6283783783785992E-2</v>
      </c>
      <c r="BB44" s="18">
        <f t="shared" si="22"/>
        <v>0.20003166978985834</v>
      </c>
      <c r="BC44" s="18">
        <f t="shared" si="16"/>
        <v>0.1863311289132927</v>
      </c>
      <c r="BD44" s="18">
        <f t="shared" si="17"/>
        <v>4.332110752128094E-2</v>
      </c>
      <c r="BE44" s="19">
        <f t="shared" si="18"/>
        <v>0.18270939328874147</v>
      </c>
      <c r="BF44" s="82" t="str">
        <f t="shared" si="19"/>
        <v>Accept</v>
      </c>
      <c r="BG44" s="45"/>
      <c r="BI44" s="80" t="str">
        <f t="shared" si="20"/>
        <v>Accept</v>
      </c>
      <c r="BJ44" s="45"/>
    </row>
    <row r="45" spans="1:62" ht="15.6" thickBot="1" x14ac:dyDescent="0.35">
      <c r="A45" s="28">
        <f>A44+1</f>
        <v>10</v>
      </c>
      <c r="B45" s="29" t="s">
        <v>16</v>
      </c>
      <c r="C45" s="62">
        <f>E45-E36</f>
        <v>-0.27350000000000207</v>
      </c>
      <c r="D45" s="29"/>
      <c r="E45" s="62">
        <v>23.447949999999999</v>
      </c>
      <c r="F45" s="8" t="s">
        <v>96</v>
      </c>
      <c r="G45" s="8" t="s">
        <v>97</v>
      </c>
      <c r="H45" s="9">
        <v>23.625</v>
      </c>
      <c r="I45" s="9">
        <v>23.625</v>
      </c>
      <c r="J45" s="9">
        <v>23.8125</v>
      </c>
      <c r="K45" s="9">
        <v>23.5625</v>
      </c>
      <c r="L45" s="9">
        <v>23.75</v>
      </c>
      <c r="M45" s="9">
        <v>23.75</v>
      </c>
      <c r="N45" s="9">
        <v>23.75</v>
      </c>
      <c r="O45" s="9">
        <v>23.875</v>
      </c>
      <c r="P45" s="9">
        <v>23.8125</v>
      </c>
      <c r="Q45" s="9">
        <v>23.8125</v>
      </c>
      <c r="R45" s="9">
        <v>23.75</v>
      </c>
      <c r="S45" s="9">
        <v>23.75</v>
      </c>
      <c r="T45" s="9">
        <v>23.75</v>
      </c>
      <c r="U45" s="9">
        <v>23.75</v>
      </c>
      <c r="V45" s="9">
        <v>23.875</v>
      </c>
      <c r="W45" s="9">
        <v>23.75</v>
      </c>
      <c r="X45" s="9">
        <v>23.8125</v>
      </c>
      <c r="Y45" s="9">
        <v>23.875</v>
      </c>
      <c r="Z45" s="9">
        <v>24.1875</v>
      </c>
      <c r="AA45" s="9">
        <v>24.1875</v>
      </c>
      <c r="AB45" s="9">
        <v>24.0625</v>
      </c>
      <c r="AC45" s="9" t="s">
        <v>56</v>
      </c>
      <c r="AD45" s="9">
        <v>23.8125</v>
      </c>
      <c r="AE45" s="9">
        <v>23.9375</v>
      </c>
      <c r="AF45" s="9">
        <v>24.0625</v>
      </c>
      <c r="AG45" s="9">
        <v>24.1875</v>
      </c>
      <c r="AH45" s="9">
        <v>24</v>
      </c>
      <c r="AI45" s="9">
        <v>24.0625</v>
      </c>
      <c r="AJ45" s="9">
        <v>24.0625</v>
      </c>
      <c r="AK45" s="9">
        <v>24.1875</v>
      </c>
      <c r="AL45" s="9">
        <v>23.9375</v>
      </c>
      <c r="AM45" s="9">
        <v>24.0625</v>
      </c>
      <c r="AN45" s="9">
        <v>23.875</v>
      </c>
      <c r="AO45" s="9">
        <v>24.0625</v>
      </c>
      <c r="AP45" s="9">
        <v>24.125</v>
      </c>
      <c r="AQ45" s="9">
        <v>24.1875</v>
      </c>
      <c r="AR45" s="10">
        <v>24.25</v>
      </c>
      <c r="AS45" s="10"/>
      <c r="AT45" s="10"/>
      <c r="AU45" s="10"/>
      <c r="AV45" s="10"/>
      <c r="AW45" s="11">
        <f t="shared" si="13"/>
        <v>36</v>
      </c>
      <c r="AX45" s="11">
        <f t="shared" si="21"/>
        <v>36</v>
      </c>
      <c r="AY45" s="12">
        <f t="shared" si="14"/>
        <v>23.914930555555557</v>
      </c>
      <c r="AZ45" s="12">
        <f t="shared" si="15"/>
        <v>0.18788815642662743</v>
      </c>
      <c r="BA45" s="12">
        <f>ABS(AY45-AY36)</f>
        <v>1.0052083333333357</v>
      </c>
      <c r="BB45" s="12">
        <f t="shared" si="22"/>
        <v>0.20993432457537911</v>
      </c>
      <c r="BC45" s="12">
        <f t="shared" si="16"/>
        <v>0.19921644003484931</v>
      </c>
      <c r="BD45" s="12">
        <f t="shared" si="17"/>
        <v>4.695576522416172E-2</v>
      </c>
      <c r="BE45" s="13">
        <f t="shared" si="18"/>
        <v>1.0988850849555383</v>
      </c>
      <c r="BF45" s="80" t="str">
        <f t="shared" si="19"/>
        <v>Reject</v>
      </c>
      <c r="BG45" s="43" t="str">
        <f>IF(AND(BF45="Accept",BF46="Accept",BF47="Accept"),"ACCPET","REJECT")</f>
        <v>REJECT</v>
      </c>
      <c r="BI45" s="80" t="str">
        <f t="shared" si="20"/>
        <v>Reject</v>
      </c>
      <c r="BJ45" s="43" t="str">
        <f>IF(AND(BI45="Accept",BI46="Accept",BI47="Accept"),"ACCEPT","REJECT")</f>
        <v>REJECT</v>
      </c>
    </row>
    <row r="46" spans="1:62" ht="15.6" thickBot="1" x14ac:dyDescent="0.35">
      <c r="A46" s="30">
        <f>A45</f>
        <v>10</v>
      </c>
      <c r="B46" s="31" t="s">
        <v>11</v>
      </c>
      <c r="C46" s="63"/>
      <c r="D46" s="31"/>
      <c r="E46" s="63"/>
      <c r="F46" s="2" t="s">
        <v>98</v>
      </c>
      <c r="G46" s="2"/>
      <c r="H46" s="3">
        <v>23.4375</v>
      </c>
      <c r="I46" s="3">
        <v>23.3125</v>
      </c>
      <c r="J46" s="3">
        <v>23.3125</v>
      </c>
      <c r="K46" s="3">
        <v>23.5</v>
      </c>
      <c r="L46" s="3">
        <v>23.375</v>
      </c>
      <c r="M46" s="3">
        <v>23.375</v>
      </c>
      <c r="N46" s="3">
        <v>23.25</v>
      </c>
      <c r="O46" s="3">
        <v>23.375</v>
      </c>
      <c r="P46" s="3">
        <v>23.4375</v>
      </c>
      <c r="Q46" s="3">
        <v>23.4375</v>
      </c>
      <c r="R46" s="3">
        <v>23.375</v>
      </c>
      <c r="S46" s="3">
        <v>23.375</v>
      </c>
      <c r="T46" s="3">
        <v>23.375</v>
      </c>
      <c r="U46" s="3">
        <v>23.1875</v>
      </c>
      <c r="V46" s="3">
        <v>23.4375</v>
      </c>
      <c r="W46" s="3">
        <v>23.4375</v>
      </c>
      <c r="X46" s="3">
        <v>23.375</v>
      </c>
      <c r="Y46" s="3">
        <v>23.4375</v>
      </c>
      <c r="Z46" s="3">
        <v>23.5625</v>
      </c>
      <c r="AA46" s="3">
        <v>23.875</v>
      </c>
      <c r="AB46" s="3">
        <v>23.75</v>
      </c>
      <c r="AC46" s="3">
        <v>23.5625</v>
      </c>
      <c r="AD46" s="3">
        <v>23.625</v>
      </c>
      <c r="AE46" s="3">
        <v>23.625</v>
      </c>
      <c r="AF46" s="3">
        <v>23.625</v>
      </c>
      <c r="AG46" s="3">
        <v>23.6875</v>
      </c>
      <c r="AH46" s="3">
        <v>23.625</v>
      </c>
      <c r="AI46" s="3">
        <v>23.6875</v>
      </c>
      <c r="AJ46" s="3">
        <v>23.6875</v>
      </c>
      <c r="AK46" s="3">
        <v>23.6875</v>
      </c>
      <c r="AL46" s="3">
        <v>23.75</v>
      </c>
      <c r="AM46" s="3">
        <v>23.6875</v>
      </c>
      <c r="AN46" s="3">
        <v>23.625</v>
      </c>
      <c r="AO46" s="3">
        <v>23.75</v>
      </c>
      <c r="AP46" s="3">
        <v>23.6875</v>
      </c>
      <c r="AQ46" s="3">
        <v>23.875</v>
      </c>
      <c r="AR46" s="1">
        <v>23.75</v>
      </c>
      <c r="AS46" s="1"/>
      <c r="AT46" s="1"/>
      <c r="AU46" s="1"/>
      <c r="AV46" s="1"/>
      <c r="AW46" s="4">
        <f t="shared" si="13"/>
        <v>37</v>
      </c>
      <c r="AX46" s="4">
        <f t="shared" si="21"/>
        <v>37</v>
      </c>
      <c r="AY46" s="5">
        <f t="shared" si="14"/>
        <v>23.538851351351351</v>
      </c>
      <c r="AZ46" s="5">
        <f t="shared" si="15"/>
        <v>0.17760422858708075</v>
      </c>
      <c r="BA46" s="5">
        <f>ABS(AY46-AY37)</f>
        <v>0.52027027027027017</v>
      </c>
      <c r="BB46" s="5">
        <f t="shared" si="22"/>
        <v>0.23055730805441249</v>
      </c>
      <c r="BC46" s="5">
        <f t="shared" si="16"/>
        <v>0.205791076469935</v>
      </c>
      <c r="BD46" s="5">
        <f t="shared" si="17"/>
        <v>4.7845453428357387E-2</v>
      </c>
      <c r="BE46" s="6">
        <f t="shared" si="18"/>
        <v>0.61572194985984319</v>
      </c>
      <c r="BF46" s="81" t="str">
        <f t="shared" si="19"/>
        <v>Accept</v>
      </c>
      <c r="BG46" s="44"/>
      <c r="BI46" s="80" t="str">
        <f t="shared" si="20"/>
        <v>Accept</v>
      </c>
      <c r="BJ46" s="44"/>
    </row>
    <row r="47" spans="1:62" ht="15.6" thickBot="1" x14ac:dyDescent="0.35">
      <c r="A47" s="32">
        <f>A46</f>
        <v>10</v>
      </c>
      <c r="B47" s="33" t="s">
        <v>17</v>
      </c>
      <c r="C47" s="64"/>
      <c r="D47" s="33"/>
      <c r="E47" s="64"/>
      <c r="F47" s="14" t="s">
        <v>99</v>
      </c>
      <c r="G47" s="14"/>
      <c r="H47" s="15">
        <v>22.4375</v>
      </c>
      <c r="I47" s="15">
        <v>22.4375</v>
      </c>
      <c r="J47" s="15">
        <v>22.3125</v>
      </c>
      <c r="K47" s="15">
        <v>22.4375</v>
      </c>
      <c r="L47" s="15">
        <v>22.375</v>
      </c>
      <c r="M47" s="15">
        <v>22.4375</v>
      </c>
      <c r="N47" s="15">
        <v>22.5</v>
      </c>
      <c r="O47" s="15">
        <v>22.5625</v>
      </c>
      <c r="P47" s="15">
        <v>22.5</v>
      </c>
      <c r="Q47" s="15">
        <v>22.5</v>
      </c>
      <c r="R47" s="15">
        <v>22.4375</v>
      </c>
      <c r="S47" s="15">
        <v>22.5</v>
      </c>
      <c r="T47" s="15">
        <v>22.4375</v>
      </c>
      <c r="U47" s="15">
        <v>22.4375</v>
      </c>
      <c r="V47" s="15">
        <v>22.5</v>
      </c>
      <c r="W47" s="15">
        <v>22.5625</v>
      </c>
      <c r="X47" s="15">
        <v>22.5</v>
      </c>
      <c r="Y47" s="15">
        <v>22.5625</v>
      </c>
      <c r="Z47" s="15">
        <v>22.625</v>
      </c>
      <c r="AA47" s="15">
        <v>22.6875</v>
      </c>
      <c r="AB47" s="15">
        <v>22.75</v>
      </c>
      <c r="AC47" s="15">
        <v>22.6875</v>
      </c>
      <c r="AD47" s="15">
        <v>22.5625</v>
      </c>
      <c r="AE47" s="15">
        <v>22.6875</v>
      </c>
      <c r="AF47" s="15">
        <v>22.6875</v>
      </c>
      <c r="AG47" s="15">
        <v>22.75</v>
      </c>
      <c r="AH47" s="15">
        <v>22.6875</v>
      </c>
      <c r="AI47" s="15">
        <v>22.8125</v>
      </c>
      <c r="AJ47" s="15">
        <v>22.6875</v>
      </c>
      <c r="AK47" s="15">
        <v>22.75</v>
      </c>
      <c r="AL47" s="15">
        <v>22.6875</v>
      </c>
      <c r="AM47" s="15">
        <v>22.625</v>
      </c>
      <c r="AN47" s="15">
        <v>22.6875</v>
      </c>
      <c r="AO47" s="15">
        <v>22.75</v>
      </c>
      <c r="AP47" s="15">
        <v>22.6875</v>
      </c>
      <c r="AQ47" s="15">
        <v>22.75</v>
      </c>
      <c r="AR47" s="16">
        <v>22.8125</v>
      </c>
      <c r="AS47" s="16"/>
      <c r="AT47" s="16"/>
      <c r="AU47" s="16"/>
      <c r="AV47" s="16"/>
      <c r="AW47" s="17">
        <f t="shared" si="13"/>
        <v>37</v>
      </c>
      <c r="AX47" s="17">
        <f t="shared" si="21"/>
        <v>37</v>
      </c>
      <c r="AY47" s="18">
        <f t="shared" si="14"/>
        <v>22.589527027027028</v>
      </c>
      <c r="AZ47" s="18">
        <f t="shared" si="15"/>
        <v>0.13464567420672152</v>
      </c>
      <c r="BA47" s="18">
        <f>ABS(AY47-AY38)</f>
        <v>0.53040540540540349</v>
      </c>
      <c r="BB47" s="18">
        <f t="shared" si="22"/>
        <v>0.20003166978985834</v>
      </c>
      <c r="BC47" s="18">
        <f t="shared" si="16"/>
        <v>0.17050238488288297</v>
      </c>
      <c r="BD47" s="18">
        <f t="shared" si="17"/>
        <v>3.9640999285650028E-2</v>
      </c>
      <c r="BE47" s="19">
        <f t="shared" si="18"/>
        <v>0.60948919898027532</v>
      </c>
      <c r="BF47" s="82" t="str">
        <f t="shared" si="19"/>
        <v>Accept</v>
      </c>
      <c r="BG47" s="45"/>
      <c r="BI47" s="80" t="str">
        <f t="shared" si="20"/>
        <v>Accept</v>
      </c>
      <c r="BJ47" s="45"/>
    </row>
    <row r="48" spans="1:62" ht="15.6" thickBot="1" x14ac:dyDescent="0.35">
      <c r="A48" s="28">
        <f>A47+1</f>
        <v>11</v>
      </c>
      <c r="B48" s="29" t="s">
        <v>16</v>
      </c>
      <c r="C48" s="62">
        <f>E48-E36</f>
        <v>-0.33672500000000127</v>
      </c>
      <c r="D48" s="29"/>
      <c r="E48" s="62">
        <v>23.384725</v>
      </c>
      <c r="F48" s="8" t="s">
        <v>100</v>
      </c>
      <c r="G48" s="8" t="s">
        <v>101</v>
      </c>
      <c r="H48" s="9">
        <v>23.3125</v>
      </c>
      <c r="I48" s="9">
        <v>23.3125</v>
      </c>
      <c r="J48" s="9">
        <v>23.3125</v>
      </c>
      <c r="K48" s="9">
        <v>23.3125</v>
      </c>
      <c r="L48" s="9">
        <v>23.4375</v>
      </c>
      <c r="M48" s="9">
        <v>23.5</v>
      </c>
      <c r="N48" s="9">
        <v>23.5</v>
      </c>
      <c r="O48" s="9">
        <v>23.5</v>
      </c>
      <c r="P48" s="9">
        <v>23.4375</v>
      </c>
      <c r="Q48" s="9">
        <v>23.3125</v>
      </c>
      <c r="R48" s="9">
        <v>23.375</v>
      </c>
      <c r="S48" s="9">
        <v>23.3125</v>
      </c>
      <c r="T48" s="9">
        <v>23.375</v>
      </c>
      <c r="U48" s="9">
        <v>23.3125</v>
      </c>
      <c r="V48" s="9">
        <v>23.4375</v>
      </c>
      <c r="W48" s="9">
        <v>23.5</v>
      </c>
      <c r="X48" s="9">
        <v>23.5</v>
      </c>
      <c r="Y48" s="9">
        <v>23.6875</v>
      </c>
      <c r="Z48" s="9">
        <v>23.75</v>
      </c>
      <c r="AA48" s="9">
        <v>23.75</v>
      </c>
      <c r="AB48" s="9" t="s">
        <v>56</v>
      </c>
      <c r="AC48" s="9">
        <v>23.6875</v>
      </c>
      <c r="AD48" s="9">
        <v>23.5625</v>
      </c>
      <c r="AE48" s="9">
        <v>23.625</v>
      </c>
      <c r="AF48" s="9">
        <v>23.8125</v>
      </c>
      <c r="AG48" s="9">
        <v>23.75</v>
      </c>
      <c r="AH48" s="9">
        <v>23.8125</v>
      </c>
      <c r="AI48" s="9">
        <v>23.8125</v>
      </c>
      <c r="AJ48" s="9">
        <v>23.8125</v>
      </c>
      <c r="AK48" s="9">
        <v>23.8125</v>
      </c>
      <c r="AL48" s="9">
        <v>23.75</v>
      </c>
      <c r="AM48" s="9">
        <v>23.8125</v>
      </c>
      <c r="AN48" s="9">
        <v>23.8125</v>
      </c>
      <c r="AO48" s="9">
        <v>23.8125</v>
      </c>
      <c r="AP48" s="9">
        <v>23.8125</v>
      </c>
      <c r="AQ48" s="9">
        <v>23.8125</v>
      </c>
      <c r="AR48" s="10">
        <v>23.875</v>
      </c>
      <c r="AS48" s="10"/>
      <c r="AT48" s="10"/>
      <c r="AU48" s="10"/>
      <c r="AV48" s="10"/>
      <c r="AW48" s="11">
        <f t="shared" si="13"/>
        <v>36</v>
      </c>
      <c r="AX48" s="11">
        <f t="shared" si="21"/>
        <v>36</v>
      </c>
      <c r="AY48" s="12">
        <f t="shared" si="14"/>
        <v>23.592013888888889</v>
      </c>
      <c r="AZ48" s="12">
        <f t="shared" si="15"/>
        <v>0.20292839997366813</v>
      </c>
      <c r="BA48" s="12">
        <f>ABS(AY48-AY36)</f>
        <v>0.68229166666666785</v>
      </c>
      <c r="BB48" s="12">
        <f t="shared" si="22"/>
        <v>0.20993432457537911</v>
      </c>
      <c r="BC48" s="12">
        <f t="shared" si="16"/>
        <v>0.206461081260844</v>
      </c>
      <c r="BD48" s="12">
        <f t="shared" si="17"/>
        <v>4.8663343536883209E-2</v>
      </c>
      <c r="BE48" s="13">
        <f t="shared" si="18"/>
        <v>0.77937503702274991</v>
      </c>
      <c r="BF48" s="80" t="str">
        <f t="shared" si="19"/>
        <v>Accept</v>
      </c>
      <c r="BG48" s="43" t="str">
        <f>IF(AND(BF48="Accept",BF49="Accept",BF50="Accept"),"ACCPET","REJECT")</f>
        <v>REJECT</v>
      </c>
      <c r="BI48" s="80" t="str">
        <f t="shared" si="20"/>
        <v>Accept</v>
      </c>
      <c r="BJ48" s="43" t="str">
        <f>IF(AND(BI48="Accept",BI49="Accept",BI50="Accept"),"ACCEPT","REJECT")</f>
        <v>REJECT</v>
      </c>
    </row>
    <row r="49" spans="1:62" ht="15.6" thickBot="1" x14ac:dyDescent="0.35">
      <c r="A49" s="30">
        <f>A48</f>
        <v>11</v>
      </c>
      <c r="B49" s="31" t="s">
        <v>11</v>
      </c>
      <c r="C49" s="63"/>
      <c r="D49" s="31"/>
      <c r="E49" s="63"/>
      <c r="F49" s="2" t="s">
        <v>102</v>
      </c>
      <c r="G49" s="2"/>
      <c r="H49" s="3">
        <v>21.125</v>
      </c>
      <c r="I49" s="3">
        <v>21.125</v>
      </c>
      <c r="J49" s="3">
        <v>21.125</v>
      </c>
      <c r="K49" s="3">
        <v>21.1875</v>
      </c>
      <c r="L49" s="3">
        <v>21.3125</v>
      </c>
      <c r="M49" s="3">
        <v>21.125</v>
      </c>
      <c r="N49" s="3">
        <v>21.375</v>
      </c>
      <c r="O49" s="3">
        <v>21.3125</v>
      </c>
      <c r="P49" s="3">
        <v>21.4375</v>
      </c>
      <c r="Q49" s="3">
        <v>21.3125</v>
      </c>
      <c r="R49" s="3">
        <v>21.1875</v>
      </c>
      <c r="S49" s="3">
        <v>21.0625</v>
      </c>
      <c r="T49" s="3">
        <v>21.1875</v>
      </c>
      <c r="U49" s="3">
        <v>21.1875</v>
      </c>
      <c r="V49" s="3">
        <v>21.125</v>
      </c>
      <c r="W49" s="3">
        <v>21.4375</v>
      </c>
      <c r="X49" s="3">
        <v>21.375</v>
      </c>
      <c r="Y49" s="3">
        <v>21.5</v>
      </c>
      <c r="Z49" s="3">
        <v>21.5</v>
      </c>
      <c r="AA49" s="3">
        <v>21.5625</v>
      </c>
      <c r="AB49" s="3">
        <v>21.75</v>
      </c>
      <c r="AC49" s="3">
        <v>21.5</v>
      </c>
      <c r="AD49" s="3">
        <v>21.5</v>
      </c>
      <c r="AE49" s="3">
        <v>21.5</v>
      </c>
      <c r="AF49" s="3">
        <v>21.6875</v>
      </c>
      <c r="AG49" s="3">
        <v>21.5625</v>
      </c>
      <c r="AH49" s="3">
        <v>21.5625</v>
      </c>
      <c r="AI49" s="3">
        <v>21.5</v>
      </c>
      <c r="AJ49" s="3">
        <v>21.6875</v>
      </c>
      <c r="AK49" s="3">
        <v>21.625</v>
      </c>
      <c r="AL49" s="3">
        <v>21.5625</v>
      </c>
      <c r="AM49" s="3">
        <v>21.625</v>
      </c>
      <c r="AN49" s="3">
        <v>21.8125</v>
      </c>
      <c r="AO49" s="3">
        <v>21.5625</v>
      </c>
      <c r="AP49" s="3">
        <v>21.6875</v>
      </c>
      <c r="AQ49" s="3">
        <v>21.6875</v>
      </c>
      <c r="AR49" s="1">
        <v>21.8125</v>
      </c>
      <c r="AS49" s="1"/>
      <c r="AT49" s="1"/>
      <c r="AU49" s="1"/>
      <c r="AV49" s="1"/>
      <c r="AW49" s="4">
        <f t="shared" si="13"/>
        <v>37</v>
      </c>
      <c r="AX49" s="4">
        <f t="shared" si="21"/>
        <v>37</v>
      </c>
      <c r="AY49" s="5">
        <f t="shared" si="14"/>
        <v>21.4375</v>
      </c>
      <c r="AZ49" s="5">
        <f t="shared" si="15"/>
        <v>0.21949278651776541</v>
      </c>
      <c r="BA49" s="5">
        <f>ABS(AY49-AY37)</f>
        <v>2.621621621621621</v>
      </c>
      <c r="BB49" s="5">
        <f t="shared" si="22"/>
        <v>0.23055730805441249</v>
      </c>
      <c r="BC49" s="5">
        <f t="shared" si="16"/>
        <v>0.22509304257421042</v>
      </c>
      <c r="BD49" s="5">
        <f t="shared" si="17"/>
        <v>5.2333069393827897E-2</v>
      </c>
      <c r="BE49" s="6">
        <f t="shared" si="18"/>
        <v>2.7260260950623079</v>
      </c>
      <c r="BF49" s="81" t="str">
        <f t="shared" si="19"/>
        <v>Reject</v>
      </c>
      <c r="BG49" s="44"/>
      <c r="BI49" s="80" t="str">
        <f t="shared" si="20"/>
        <v>Reject</v>
      </c>
      <c r="BJ49" s="44"/>
    </row>
    <row r="50" spans="1:62" ht="15.6" thickBot="1" x14ac:dyDescent="0.35">
      <c r="A50" s="32">
        <f>A49</f>
        <v>11</v>
      </c>
      <c r="B50" s="33" t="s">
        <v>17</v>
      </c>
      <c r="C50" s="64"/>
      <c r="D50" s="33"/>
      <c r="E50" s="64"/>
      <c r="F50" s="14" t="s">
        <v>103</v>
      </c>
      <c r="G50" s="14"/>
      <c r="H50" s="15">
        <v>23.1875</v>
      </c>
      <c r="I50" s="15">
        <v>23.3125</v>
      </c>
      <c r="J50" s="15">
        <v>23.1875</v>
      </c>
      <c r="K50" s="15">
        <v>23.25</v>
      </c>
      <c r="L50" s="15">
        <v>23.375</v>
      </c>
      <c r="M50" s="15">
        <v>23.25</v>
      </c>
      <c r="N50" s="15">
        <v>23.25</v>
      </c>
      <c r="O50" s="15">
        <v>23.375</v>
      </c>
      <c r="P50" s="15">
        <v>23.25</v>
      </c>
      <c r="Q50" s="15">
        <v>23.25</v>
      </c>
      <c r="R50" s="15">
        <v>23.1875</v>
      </c>
      <c r="S50" s="15">
        <v>23.1875</v>
      </c>
      <c r="T50" s="15">
        <v>23.1875</v>
      </c>
      <c r="U50" s="15">
        <v>23.25</v>
      </c>
      <c r="V50" s="15">
        <v>23.4375</v>
      </c>
      <c r="W50" s="15">
        <v>23.25</v>
      </c>
      <c r="X50" s="15">
        <v>23.25</v>
      </c>
      <c r="Y50" s="15">
        <v>23.5</v>
      </c>
      <c r="Z50" s="15">
        <v>23.5</v>
      </c>
      <c r="AA50" s="15">
        <v>23.5</v>
      </c>
      <c r="AB50" s="15" t="s">
        <v>56</v>
      </c>
      <c r="AC50" s="15">
        <v>23.625</v>
      </c>
      <c r="AD50" s="15">
        <v>23.5625</v>
      </c>
      <c r="AE50" s="15">
        <v>23.5</v>
      </c>
      <c r="AF50" s="15">
        <v>23.5625</v>
      </c>
      <c r="AG50" s="15">
        <v>23.5625</v>
      </c>
      <c r="AH50" s="15">
        <v>23.5625</v>
      </c>
      <c r="AI50" s="15">
        <v>23.4375</v>
      </c>
      <c r="AJ50" s="15">
        <v>23.5625</v>
      </c>
      <c r="AK50" s="15">
        <v>23.625</v>
      </c>
      <c r="AL50" s="15">
        <v>23.5</v>
      </c>
      <c r="AM50" s="15">
        <v>23.625</v>
      </c>
      <c r="AN50" s="15">
        <v>23.5</v>
      </c>
      <c r="AO50" s="15">
        <v>23.625</v>
      </c>
      <c r="AP50" s="15">
        <v>23.8125</v>
      </c>
      <c r="AQ50" s="15">
        <v>23.5</v>
      </c>
      <c r="AR50" s="16">
        <v>23.6875</v>
      </c>
      <c r="AS50" s="16"/>
      <c r="AT50" s="16"/>
      <c r="AU50" s="16"/>
      <c r="AV50" s="16"/>
      <c r="AW50" s="17">
        <f t="shared" si="13"/>
        <v>36</v>
      </c>
      <c r="AX50" s="17">
        <f t="shared" si="21"/>
        <v>37</v>
      </c>
      <c r="AY50" s="18">
        <f t="shared" si="14"/>
        <v>23.421875</v>
      </c>
      <c r="AZ50" s="18">
        <f t="shared" si="15"/>
        <v>0.17383220049395748</v>
      </c>
      <c r="BA50" s="18">
        <f>ABS(AY50-AY38)</f>
        <v>0.30194256756756843</v>
      </c>
      <c r="BB50" s="18">
        <f t="shared" si="22"/>
        <v>0.20003166978985834</v>
      </c>
      <c r="BC50" s="18">
        <f t="shared" si="16"/>
        <v>0.1875743333811839</v>
      </c>
      <c r="BD50" s="18">
        <f t="shared" si="17"/>
        <v>4.3911950613216469E-2</v>
      </c>
      <c r="BE50" s="19">
        <f t="shared" si="18"/>
        <v>0.38954690904093531</v>
      </c>
      <c r="BF50" s="82" t="str">
        <f t="shared" si="19"/>
        <v>Accept</v>
      </c>
      <c r="BG50" s="45"/>
      <c r="BI50" s="80" t="str">
        <f t="shared" si="20"/>
        <v>Accept</v>
      </c>
      <c r="BJ50" s="45"/>
    </row>
    <row r="51" spans="1:62" ht="15.6" thickBot="1" x14ac:dyDescent="0.35">
      <c r="A51" s="28">
        <f>A50+1</f>
        <v>12</v>
      </c>
      <c r="B51" s="29" t="s">
        <v>16</v>
      </c>
      <c r="C51" s="62">
        <f>E51-E36</f>
        <v>0.19245000000000445</v>
      </c>
      <c r="D51" s="29"/>
      <c r="E51" s="62">
        <v>23.913900000000005</v>
      </c>
      <c r="F51" s="8" t="s">
        <v>104</v>
      </c>
      <c r="G51" s="8" t="s">
        <v>105</v>
      </c>
      <c r="H51" s="9">
        <v>23.75</v>
      </c>
      <c r="I51" s="9">
        <v>24.0625</v>
      </c>
      <c r="J51" s="9">
        <v>23.9375</v>
      </c>
      <c r="K51" s="9">
        <v>24</v>
      </c>
      <c r="L51" s="9">
        <v>23.9375</v>
      </c>
      <c r="M51" s="9">
        <v>24</v>
      </c>
      <c r="N51" s="9">
        <v>23.9375</v>
      </c>
      <c r="O51" s="9">
        <v>24</v>
      </c>
      <c r="P51" s="9">
        <v>24.125</v>
      </c>
      <c r="Q51" s="9">
        <v>24.125</v>
      </c>
      <c r="R51" s="9">
        <v>24.0625</v>
      </c>
      <c r="S51" s="9">
        <v>24.1875</v>
      </c>
      <c r="T51" s="9">
        <v>24.0625</v>
      </c>
      <c r="U51" s="9">
        <v>24.125</v>
      </c>
      <c r="V51" s="9">
        <v>24.125</v>
      </c>
      <c r="W51" s="9">
        <v>24.3125</v>
      </c>
      <c r="X51" s="9">
        <v>24.3125</v>
      </c>
      <c r="Y51" s="9">
        <v>24.375</v>
      </c>
      <c r="Z51" s="9">
        <v>24.625</v>
      </c>
      <c r="AA51" s="9">
        <v>24.625</v>
      </c>
      <c r="AB51" s="9">
        <v>24.625</v>
      </c>
      <c r="AC51" s="9" t="s">
        <v>56</v>
      </c>
      <c r="AD51" s="9">
        <v>24.5</v>
      </c>
      <c r="AE51" s="9">
        <v>24.5625</v>
      </c>
      <c r="AF51" s="9">
        <v>24.75</v>
      </c>
      <c r="AG51" s="9">
        <v>24.6875</v>
      </c>
      <c r="AH51" s="9">
        <v>24.6875</v>
      </c>
      <c r="AI51" s="9">
        <v>24.6875</v>
      </c>
      <c r="AJ51" s="9">
        <v>24.6875</v>
      </c>
      <c r="AK51" s="9">
        <v>24.875</v>
      </c>
      <c r="AL51" s="9">
        <v>24.6875</v>
      </c>
      <c r="AM51" s="9">
        <v>24.8125</v>
      </c>
      <c r="AN51" s="9">
        <v>24.75</v>
      </c>
      <c r="AO51" s="9">
        <v>24.875</v>
      </c>
      <c r="AP51" s="9">
        <v>24.9375</v>
      </c>
      <c r="AQ51" s="9">
        <v>24.9375</v>
      </c>
      <c r="AR51" s="10">
        <v>24.8125</v>
      </c>
      <c r="AS51" s="10"/>
      <c r="AT51" s="10"/>
      <c r="AU51" s="10"/>
      <c r="AV51" s="10"/>
      <c r="AW51" s="11">
        <f t="shared" si="13"/>
        <v>36</v>
      </c>
      <c r="AX51" s="11">
        <f t="shared" si="21"/>
        <v>36</v>
      </c>
      <c r="AY51" s="12">
        <f t="shared" si="14"/>
        <v>24.404513888888889</v>
      </c>
      <c r="AZ51" s="12">
        <f t="shared" si="15"/>
        <v>0.35716083784102309</v>
      </c>
      <c r="BA51" s="12">
        <f>ABS(AY51-AY36)</f>
        <v>1.4947916666666679</v>
      </c>
      <c r="BB51" s="12">
        <f t="shared" si="22"/>
        <v>0.20993432457537911</v>
      </c>
      <c r="BC51" s="12">
        <f t="shared" si="16"/>
        <v>0.29294733718044119</v>
      </c>
      <c r="BD51" s="12">
        <f t="shared" si="17"/>
        <v>6.9048349550277333E-2</v>
      </c>
      <c r="BE51" s="13">
        <f t="shared" si="18"/>
        <v>1.6325431240194712</v>
      </c>
      <c r="BF51" s="80" t="str">
        <f t="shared" si="19"/>
        <v>Reject</v>
      </c>
      <c r="BG51" s="43" t="str">
        <f>IF(AND(BF51="Accept",BF52="Accept",BF53="Accept"),"ACCPET","REJECT")</f>
        <v>REJECT</v>
      </c>
      <c r="BI51" s="80" t="str">
        <f t="shared" si="20"/>
        <v>Reject</v>
      </c>
      <c r="BJ51" s="43" t="str">
        <f>IF(AND(BI51="Accept",BI52="Accept",BI53="Accept"),"ACCEPT","REJECT")</f>
        <v>REJECT</v>
      </c>
    </row>
    <row r="52" spans="1:62" ht="15.6" thickBot="1" x14ac:dyDescent="0.35">
      <c r="A52" s="30">
        <f>A51</f>
        <v>12</v>
      </c>
      <c r="B52" s="31" t="s">
        <v>11</v>
      </c>
      <c r="C52" s="63"/>
      <c r="D52" s="31"/>
      <c r="E52" s="63"/>
      <c r="F52" s="2" t="s">
        <v>106</v>
      </c>
      <c r="G52" s="2"/>
      <c r="H52" s="3">
        <v>24.1875</v>
      </c>
      <c r="I52" s="3">
        <v>24</v>
      </c>
      <c r="J52" s="3">
        <v>24.0625</v>
      </c>
      <c r="K52" s="3">
        <v>24.1875</v>
      </c>
      <c r="L52" s="3">
        <v>24.125</v>
      </c>
      <c r="M52" s="3">
        <v>24.125</v>
      </c>
      <c r="N52" s="3">
        <v>24.1875</v>
      </c>
      <c r="O52" s="3">
        <v>24.125</v>
      </c>
      <c r="P52" s="3">
        <v>24.25</v>
      </c>
      <c r="Q52" s="3">
        <v>24.0625</v>
      </c>
      <c r="R52" s="3">
        <v>24.4375</v>
      </c>
      <c r="S52" s="3">
        <v>24.1875</v>
      </c>
      <c r="T52" s="3">
        <v>24.3125</v>
      </c>
      <c r="U52" s="3">
        <v>24.0625</v>
      </c>
      <c r="V52" s="3">
        <v>24.375</v>
      </c>
      <c r="W52" s="3">
        <v>24.3125</v>
      </c>
      <c r="X52" s="3">
        <v>24.4375</v>
      </c>
      <c r="Y52" s="3">
        <v>24.5</v>
      </c>
      <c r="Z52" s="3">
        <v>24.5</v>
      </c>
      <c r="AA52" s="3">
        <v>24.625</v>
      </c>
      <c r="AB52" s="3">
        <v>24.75</v>
      </c>
      <c r="AC52" s="3">
        <v>24.625</v>
      </c>
      <c r="AD52" s="3">
        <v>24.5</v>
      </c>
      <c r="AE52" s="3">
        <v>24.75</v>
      </c>
      <c r="AF52" s="3">
        <v>24.75</v>
      </c>
      <c r="AG52" s="3">
        <v>24.75</v>
      </c>
      <c r="AH52" s="3">
        <v>24.875</v>
      </c>
      <c r="AI52" s="3">
        <v>24.6875</v>
      </c>
      <c r="AJ52" s="3">
        <v>24.75</v>
      </c>
      <c r="AK52" s="3">
        <v>25</v>
      </c>
      <c r="AL52" s="3">
        <v>24.8125</v>
      </c>
      <c r="AM52" s="3">
        <v>24.875</v>
      </c>
      <c r="AN52" s="3">
        <v>24.875</v>
      </c>
      <c r="AO52" s="3">
        <v>24.8125</v>
      </c>
      <c r="AP52" s="3">
        <v>24.875</v>
      </c>
      <c r="AQ52" s="3">
        <v>24.875</v>
      </c>
      <c r="AR52" s="1">
        <v>25</v>
      </c>
      <c r="AS52" s="1"/>
      <c r="AT52" s="1"/>
      <c r="AU52" s="1"/>
      <c r="AV52" s="1"/>
      <c r="AW52" s="4">
        <f t="shared" si="13"/>
        <v>37</v>
      </c>
      <c r="AX52" s="4">
        <f t="shared" si="21"/>
        <v>37</v>
      </c>
      <c r="AY52" s="5">
        <f t="shared" si="14"/>
        <v>24.503378378378379</v>
      </c>
      <c r="AZ52" s="5">
        <f t="shared" si="15"/>
        <v>0.31490255118328536</v>
      </c>
      <c r="BA52" s="5">
        <f>ABS(AY52-AY37)</f>
        <v>0.44425675675675791</v>
      </c>
      <c r="BB52" s="5">
        <f t="shared" si="22"/>
        <v>0.23055730805441249</v>
      </c>
      <c r="BC52" s="5">
        <f t="shared" si="16"/>
        <v>0.27597127480866457</v>
      </c>
      <c r="BD52" s="5">
        <f t="shared" si="17"/>
        <v>6.4162018115257832E-2</v>
      </c>
      <c r="BE52" s="6">
        <f t="shared" si="18"/>
        <v>0.57225998289669733</v>
      </c>
      <c r="BF52" s="81" t="str">
        <f t="shared" si="19"/>
        <v>Accept</v>
      </c>
      <c r="BG52" s="44"/>
      <c r="BI52" s="80" t="str">
        <f t="shared" si="20"/>
        <v>Accept</v>
      </c>
      <c r="BJ52" s="44"/>
    </row>
    <row r="53" spans="1:62" ht="15.6" thickBot="1" x14ac:dyDescent="0.35">
      <c r="A53" s="32">
        <f>A52</f>
        <v>12</v>
      </c>
      <c r="B53" s="33" t="s">
        <v>17</v>
      </c>
      <c r="C53" s="64"/>
      <c r="D53" s="33"/>
      <c r="E53" s="64"/>
      <c r="F53" s="14" t="s">
        <v>107</v>
      </c>
      <c r="G53" s="14"/>
      <c r="H53" s="15">
        <v>22.25</v>
      </c>
      <c r="I53" s="15">
        <v>22.375</v>
      </c>
      <c r="J53" s="15">
        <v>22.4375</v>
      </c>
      <c r="K53" s="15">
        <v>22.4375</v>
      </c>
      <c r="L53" s="15">
        <v>22.375</v>
      </c>
      <c r="M53" s="15">
        <v>22.375</v>
      </c>
      <c r="N53" s="15">
        <v>22.4375</v>
      </c>
      <c r="O53" s="15">
        <v>22.5625</v>
      </c>
      <c r="P53" s="15">
        <v>22.4375</v>
      </c>
      <c r="Q53" s="15">
        <v>22.5625</v>
      </c>
      <c r="R53" s="15">
        <v>22.5</v>
      </c>
      <c r="S53" s="15">
        <v>22.5</v>
      </c>
      <c r="T53" s="15">
        <v>22.5</v>
      </c>
      <c r="U53" s="15">
        <v>22.4375</v>
      </c>
      <c r="V53" s="15">
        <v>22.5625</v>
      </c>
      <c r="W53" s="15">
        <v>22.6875</v>
      </c>
      <c r="X53" s="15">
        <v>22.75</v>
      </c>
      <c r="Y53" s="15">
        <v>22.6875</v>
      </c>
      <c r="Z53" s="15">
        <v>22.9375</v>
      </c>
      <c r="AA53" s="15">
        <v>22.9375</v>
      </c>
      <c r="AB53" s="15">
        <v>23.0625</v>
      </c>
      <c r="AC53" s="15">
        <v>23</v>
      </c>
      <c r="AD53" s="15">
        <v>23</v>
      </c>
      <c r="AE53" s="15">
        <v>23</v>
      </c>
      <c r="AF53" s="15">
        <v>23.0625</v>
      </c>
      <c r="AG53" s="15">
        <v>23.1875</v>
      </c>
      <c r="AH53" s="15">
        <v>23.0625</v>
      </c>
      <c r="AI53" s="15">
        <v>23.125</v>
      </c>
      <c r="AJ53" s="15">
        <v>23.1875</v>
      </c>
      <c r="AK53" s="15">
        <v>23.25</v>
      </c>
      <c r="AL53" s="15">
        <v>23.1875</v>
      </c>
      <c r="AM53" s="15">
        <v>23.125</v>
      </c>
      <c r="AN53" s="15">
        <v>23.1875</v>
      </c>
      <c r="AO53" s="15">
        <v>23.0625</v>
      </c>
      <c r="AP53" s="15">
        <v>23.375</v>
      </c>
      <c r="AQ53" s="15">
        <v>23.25</v>
      </c>
      <c r="AR53" s="16">
        <v>23.375</v>
      </c>
      <c r="AS53" s="16"/>
      <c r="AT53" s="16"/>
      <c r="AU53" s="16"/>
      <c r="AV53" s="16"/>
      <c r="AW53" s="17">
        <f t="shared" si="13"/>
        <v>37</v>
      </c>
      <c r="AX53" s="17">
        <f t="shared" si="21"/>
        <v>37</v>
      </c>
      <c r="AY53" s="18">
        <f t="shared" si="14"/>
        <v>22.817567567567568</v>
      </c>
      <c r="AZ53" s="18">
        <f t="shared" si="15"/>
        <v>0.34434241199233168</v>
      </c>
      <c r="BA53" s="18">
        <f>ABS(AY53-AY38)</f>
        <v>0.30236486486486314</v>
      </c>
      <c r="BB53" s="18">
        <f t="shared" si="22"/>
        <v>0.20003166978985834</v>
      </c>
      <c r="BC53" s="18">
        <f t="shared" si="16"/>
        <v>0.28158867663279324</v>
      </c>
      <c r="BD53" s="18">
        <f t="shared" si="17"/>
        <v>6.5468037511118196E-2</v>
      </c>
      <c r="BE53" s="19">
        <f t="shared" si="18"/>
        <v>0.43297359969954397</v>
      </c>
      <c r="BF53" s="82" t="str">
        <f t="shared" si="19"/>
        <v>Accept</v>
      </c>
      <c r="BG53" s="45"/>
      <c r="BI53" s="80" t="str">
        <f t="shared" si="20"/>
        <v>Accept</v>
      </c>
      <c r="BJ53" s="45"/>
    </row>
    <row r="54" spans="1:62" ht="15.6" thickBot="1" x14ac:dyDescent="0.35">
      <c r="A54" s="28">
        <f>A53+1</f>
        <v>13</v>
      </c>
      <c r="B54" s="29" t="s">
        <v>16</v>
      </c>
      <c r="C54" s="62">
        <f>E54-E36</f>
        <v>0.21874999999999645</v>
      </c>
      <c r="D54" s="29"/>
      <c r="E54" s="62">
        <v>23.940199999999997</v>
      </c>
      <c r="F54" s="8" t="s">
        <v>108</v>
      </c>
      <c r="G54" s="8" t="s">
        <v>109</v>
      </c>
      <c r="H54" s="9">
        <v>22.75</v>
      </c>
      <c r="I54" s="9">
        <v>22.75</v>
      </c>
      <c r="J54" s="9">
        <v>22.75</v>
      </c>
      <c r="K54" s="9">
        <v>22.8125</v>
      </c>
      <c r="L54" s="9">
        <v>22.875</v>
      </c>
      <c r="M54" s="9">
        <v>22.8125</v>
      </c>
      <c r="N54" s="9">
        <v>22.875</v>
      </c>
      <c r="O54" s="9">
        <v>22.75</v>
      </c>
      <c r="P54" s="9">
        <v>22.9375</v>
      </c>
      <c r="Q54" s="9">
        <v>22.875</v>
      </c>
      <c r="R54" s="9">
        <v>22.875</v>
      </c>
      <c r="S54" s="9">
        <v>22.875</v>
      </c>
      <c r="T54" s="9">
        <v>22.9375</v>
      </c>
      <c r="U54" s="9">
        <v>22.9375</v>
      </c>
      <c r="V54" s="9">
        <v>22.9375</v>
      </c>
      <c r="W54" s="9">
        <v>23.0625</v>
      </c>
      <c r="X54" s="9">
        <v>23</v>
      </c>
      <c r="Y54" s="9">
        <v>23.0625</v>
      </c>
      <c r="Z54" s="9">
        <v>23.25</v>
      </c>
      <c r="AA54" s="9">
        <v>23.1875</v>
      </c>
      <c r="AB54" s="9">
        <v>23.4375</v>
      </c>
      <c r="AC54" s="9" t="s">
        <v>56</v>
      </c>
      <c r="AD54" s="9">
        <v>23.3125</v>
      </c>
      <c r="AE54" s="9">
        <v>23.375</v>
      </c>
      <c r="AF54" s="9">
        <v>23.4375</v>
      </c>
      <c r="AG54" s="9">
        <v>23.5</v>
      </c>
      <c r="AH54" s="9">
        <v>23.4375</v>
      </c>
      <c r="AI54" s="9">
        <v>23.5</v>
      </c>
      <c r="AJ54" s="9">
        <v>23.4375</v>
      </c>
      <c r="AK54" s="9">
        <v>23.5</v>
      </c>
      <c r="AL54" s="9">
        <v>23.5</v>
      </c>
      <c r="AM54" s="9">
        <v>23.5</v>
      </c>
      <c r="AN54" s="9">
        <v>23.4375</v>
      </c>
      <c r="AO54" s="9">
        <v>23.5</v>
      </c>
      <c r="AP54" s="9">
        <v>23.625</v>
      </c>
      <c r="AQ54" s="9">
        <v>23.5625</v>
      </c>
      <c r="AR54" s="10">
        <v>23.625</v>
      </c>
      <c r="AS54" s="10"/>
      <c r="AT54" s="10"/>
      <c r="AU54" s="10"/>
      <c r="AV54" s="10"/>
      <c r="AW54" s="11">
        <f t="shared" si="13"/>
        <v>36</v>
      </c>
      <c r="AX54" s="11">
        <f t="shared" si="21"/>
        <v>36</v>
      </c>
      <c r="AY54" s="12">
        <f t="shared" si="14"/>
        <v>23.166666666666668</v>
      </c>
      <c r="AZ54" s="12">
        <f t="shared" si="15"/>
        <v>0.30764079239082892</v>
      </c>
      <c r="BA54" s="12">
        <f>ABS(AY54-AY36)</f>
        <v>0.25694444444444642</v>
      </c>
      <c r="BB54" s="12">
        <f t="shared" si="22"/>
        <v>0.20993432457537911</v>
      </c>
      <c r="BC54" s="12">
        <f t="shared" si="16"/>
        <v>0.26335838488434132</v>
      </c>
      <c r="BD54" s="12">
        <f t="shared" si="17"/>
        <v>6.2074166611351504E-2</v>
      </c>
      <c r="BE54" s="13">
        <f t="shared" si="18"/>
        <v>0.3807824068340927</v>
      </c>
      <c r="BF54" s="80" t="str">
        <f t="shared" si="19"/>
        <v>Accept</v>
      </c>
      <c r="BG54" s="43" t="str">
        <f>IF(AND(BF54="Accept",BF55="Accept",BF56="Accept"),"ACCPET","REJECT")</f>
        <v>ACCPET</v>
      </c>
      <c r="BI54" s="80" t="str">
        <f t="shared" si="20"/>
        <v>Accept</v>
      </c>
      <c r="BJ54" s="43" t="str">
        <f>IF(AND(BI54="Accept",BI55="Accept",BI56="Accept"),"ACCEPT","REJECT")</f>
        <v>ACCEPT</v>
      </c>
    </row>
    <row r="55" spans="1:62" ht="15.6" thickBot="1" x14ac:dyDescent="0.35">
      <c r="A55" s="30">
        <f>A54</f>
        <v>13</v>
      </c>
      <c r="B55" s="31" t="s">
        <v>11</v>
      </c>
      <c r="C55" s="63"/>
      <c r="D55" s="31"/>
      <c r="E55" s="63"/>
      <c r="F55" s="2" t="s">
        <v>110</v>
      </c>
      <c r="G55" s="2"/>
      <c r="H55" s="3">
        <v>23.3125</v>
      </c>
      <c r="I55" s="3">
        <v>23.5625</v>
      </c>
      <c r="J55" s="3">
        <v>23.3125</v>
      </c>
      <c r="K55" s="3">
        <v>23.5625</v>
      </c>
      <c r="L55" s="3">
        <v>23.625</v>
      </c>
      <c r="M55" s="3">
        <v>23.6875</v>
      </c>
      <c r="N55" s="3">
        <v>23.625</v>
      </c>
      <c r="O55" s="3">
        <v>23.5625</v>
      </c>
      <c r="P55" s="3">
        <v>23.5625</v>
      </c>
      <c r="Q55" s="3">
        <v>23.5625</v>
      </c>
      <c r="R55" s="3">
        <v>23.625</v>
      </c>
      <c r="S55" s="3">
        <v>23.75</v>
      </c>
      <c r="T55" s="3">
        <v>23.8125</v>
      </c>
      <c r="U55" s="3">
        <v>23.625</v>
      </c>
      <c r="V55" s="3">
        <v>23.8125</v>
      </c>
      <c r="W55" s="3">
        <v>23.8125</v>
      </c>
      <c r="X55" s="3">
        <v>23.6875</v>
      </c>
      <c r="Y55" s="3">
        <v>23.8125</v>
      </c>
      <c r="Z55" s="3">
        <v>23.8125</v>
      </c>
      <c r="AA55" s="3">
        <v>24</v>
      </c>
      <c r="AB55" s="3">
        <v>24.0625</v>
      </c>
      <c r="AC55" s="3">
        <v>24</v>
      </c>
      <c r="AD55" s="3">
        <v>23.9375</v>
      </c>
      <c r="AE55" s="3">
        <v>24.125</v>
      </c>
      <c r="AF55" s="3">
        <v>24.125</v>
      </c>
      <c r="AG55" s="3">
        <v>24.1875</v>
      </c>
      <c r="AH55" s="3">
        <v>24.1875</v>
      </c>
      <c r="AI55" s="3">
        <v>24.25</v>
      </c>
      <c r="AJ55" s="3">
        <v>24.3125</v>
      </c>
      <c r="AK55" s="3">
        <v>24.25</v>
      </c>
      <c r="AL55" s="3">
        <v>24.25</v>
      </c>
      <c r="AM55" s="3">
        <v>24.1875</v>
      </c>
      <c r="AN55" s="3">
        <v>24.125</v>
      </c>
      <c r="AO55" s="3">
        <v>24.25</v>
      </c>
      <c r="AP55" s="3">
        <v>24.25</v>
      </c>
      <c r="AQ55" s="3">
        <v>24.375</v>
      </c>
      <c r="AR55" s="1">
        <v>24.25</v>
      </c>
      <c r="AS55" s="1"/>
      <c r="AT55" s="1"/>
      <c r="AU55" s="1"/>
      <c r="AV55" s="1"/>
      <c r="AW55" s="4">
        <f t="shared" si="13"/>
        <v>37</v>
      </c>
      <c r="AX55" s="4">
        <f t="shared" si="21"/>
        <v>37</v>
      </c>
      <c r="AY55" s="5">
        <f t="shared" si="14"/>
        <v>23.898648648648649</v>
      </c>
      <c r="AZ55" s="5">
        <f t="shared" si="15"/>
        <v>0.30238898019826271</v>
      </c>
      <c r="BA55" s="5">
        <f>ABS(AY55-AY37)</f>
        <v>0.16047297297297192</v>
      </c>
      <c r="BB55" s="5">
        <f t="shared" si="22"/>
        <v>0.23055730805441249</v>
      </c>
      <c r="BC55" s="5">
        <f t="shared" si="16"/>
        <v>0.26888265808958617</v>
      </c>
      <c r="BD55" s="5">
        <f t="shared" si="17"/>
        <v>6.2513948204152181E-2</v>
      </c>
      <c r="BE55" s="6">
        <f t="shared" si="18"/>
        <v>0.28518829964025549</v>
      </c>
      <c r="BF55" s="81" t="str">
        <f t="shared" si="19"/>
        <v>Accept</v>
      </c>
      <c r="BG55" s="44"/>
      <c r="BI55" s="80" t="str">
        <f t="shared" si="20"/>
        <v>Accept</v>
      </c>
      <c r="BJ55" s="44"/>
    </row>
    <row r="56" spans="1:62" ht="15.6" thickBot="1" x14ac:dyDescent="0.35">
      <c r="A56" s="32">
        <f>A55</f>
        <v>13</v>
      </c>
      <c r="B56" s="33" t="s">
        <v>17</v>
      </c>
      <c r="C56" s="64"/>
      <c r="D56" s="33"/>
      <c r="E56" s="64"/>
      <c r="F56" s="14" t="s">
        <v>111</v>
      </c>
      <c r="G56" s="14"/>
      <c r="H56" s="15">
        <v>22.625</v>
      </c>
      <c r="I56" s="15">
        <v>22.75</v>
      </c>
      <c r="J56" s="15">
        <v>22.625</v>
      </c>
      <c r="K56" s="15">
        <v>22.6875</v>
      </c>
      <c r="L56" s="15">
        <v>22.75</v>
      </c>
      <c r="M56" s="15">
        <v>22.75</v>
      </c>
      <c r="N56" s="15">
        <v>22.75</v>
      </c>
      <c r="O56" s="15">
        <v>22.75</v>
      </c>
      <c r="P56" s="15">
        <v>22.8125</v>
      </c>
      <c r="Q56" s="15">
        <v>22.75</v>
      </c>
      <c r="R56" s="15">
        <v>22.8125</v>
      </c>
      <c r="S56" s="15">
        <v>22.8125</v>
      </c>
      <c r="T56" s="15">
        <v>22.875</v>
      </c>
      <c r="U56" s="15">
        <v>22.8125</v>
      </c>
      <c r="V56" s="15">
        <v>22.875</v>
      </c>
      <c r="W56" s="15">
        <v>22.9375</v>
      </c>
      <c r="X56" s="15">
        <v>23.0625</v>
      </c>
      <c r="Y56" s="15">
        <v>22.875</v>
      </c>
      <c r="Z56" s="15">
        <v>23.125</v>
      </c>
      <c r="AA56" s="15">
        <v>23.1875</v>
      </c>
      <c r="AB56" s="15">
        <v>23.3125</v>
      </c>
      <c r="AC56" s="15">
        <v>23.1875</v>
      </c>
      <c r="AD56" s="15">
        <v>23.25</v>
      </c>
      <c r="AE56" s="15">
        <v>23.375</v>
      </c>
      <c r="AF56" s="15">
        <v>23.25</v>
      </c>
      <c r="AG56" s="15">
        <v>23.3125</v>
      </c>
      <c r="AH56" s="15">
        <v>23.375</v>
      </c>
      <c r="AI56" s="15">
        <v>23.375</v>
      </c>
      <c r="AJ56" s="15">
        <v>23.4375</v>
      </c>
      <c r="AK56" s="15">
        <v>23.4375</v>
      </c>
      <c r="AL56" s="15">
        <v>23.4375</v>
      </c>
      <c r="AM56" s="15">
        <v>23.5625</v>
      </c>
      <c r="AN56" s="15">
        <v>23.5</v>
      </c>
      <c r="AO56" s="15">
        <v>23.5625</v>
      </c>
      <c r="AP56" s="15">
        <v>23.5</v>
      </c>
      <c r="AQ56" s="15">
        <v>23.5625</v>
      </c>
      <c r="AR56" s="16">
        <v>23.4375</v>
      </c>
      <c r="AS56" s="16"/>
      <c r="AT56" s="16"/>
      <c r="AU56" s="16"/>
      <c r="AV56" s="16"/>
      <c r="AW56" s="17">
        <f t="shared" si="13"/>
        <v>37</v>
      </c>
      <c r="AX56" s="17">
        <f t="shared" si="21"/>
        <v>37</v>
      </c>
      <c r="AY56" s="18">
        <f t="shared" si="14"/>
        <v>23.094594594594593</v>
      </c>
      <c r="AZ56" s="18">
        <f t="shared" si="15"/>
        <v>0.31890029872285397</v>
      </c>
      <c r="BA56" s="18">
        <f>ABS(AY56-AY38)</f>
        <v>2.5337837837838606E-2</v>
      </c>
      <c r="BB56" s="18">
        <f t="shared" si="22"/>
        <v>0.20003166978985834</v>
      </c>
      <c r="BC56" s="18">
        <f t="shared" si="16"/>
        <v>0.26618609039959662</v>
      </c>
      <c r="BD56" s="18">
        <f t="shared" si="17"/>
        <v>6.188700895080386E-2</v>
      </c>
      <c r="BE56" s="19">
        <f t="shared" si="18"/>
        <v>0.14880242069469229</v>
      </c>
      <c r="BF56" s="82" t="str">
        <f t="shared" si="19"/>
        <v>Accept</v>
      </c>
      <c r="BG56" s="45"/>
      <c r="BI56" s="80" t="str">
        <f t="shared" si="20"/>
        <v>Accept</v>
      </c>
      <c r="BJ56" s="45"/>
    </row>
    <row r="57" spans="1:62" ht="15.6" thickBot="1" x14ac:dyDescent="0.35">
      <c r="A57" s="28">
        <f>A56+1</f>
        <v>14</v>
      </c>
      <c r="B57" s="29" t="s">
        <v>16</v>
      </c>
      <c r="C57" s="62">
        <f>E57-E36</f>
        <v>-0.29720000000000724</v>
      </c>
      <c r="D57" s="29"/>
      <c r="E57" s="62">
        <v>23.424249999999994</v>
      </c>
      <c r="F57" s="8" t="s">
        <v>112</v>
      </c>
      <c r="G57" s="8" t="s">
        <v>113</v>
      </c>
      <c r="H57" s="9">
        <v>22.5625</v>
      </c>
      <c r="I57" s="9">
        <v>22.625</v>
      </c>
      <c r="J57" s="9">
        <v>22.6875</v>
      </c>
      <c r="K57" s="9">
        <v>22.5625</v>
      </c>
      <c r="L57" s="9">
        <v>22.625</v>
      </c>
      <c r="M57" s="9">
        <v>22.625</v>
      </c>
      <c r="N57" s="9">
        <v>22.6875</v>
      </c>
      <c r="O57" s="9">
        <v>22.6875</v>
      </c>
      <c r="P57" s="9">
        <v>22.75</v>
      </c>
      <c r="Q57" s="9">
        <v>22.625</v>
      </c>
      <c r="R57" s="9">
        <v>22.6875</v>
      </c>
      <c r="S57" s="9">
        <v>22.8125</v>
      </c>
      <c r="T57" s="9">
        <v>22.75</v>
      </c>
      <c r="U57" s="9">
        <v>22.75</v>
      </c>
      <c r="V57" s="9">
        <v>22.875</v>
      </c>
      <c r="W57" s="9">
        <v>22.8125</v>
      </c>
      <c r="X57" s="9">
        <v>22.875</v>
      </c>
      <c r="Y57" s="9">
        <v>23.0625</v>
      </c>
      <c r="Z57" s="9">
        <v>23</v>
      </c>
      <c r="AA57" s="9">
        <v>23.0625</v>
      </c>
      <c r="AB57" s="9">
        <v>23.1875</v>
      </c>
      <c r="AC57" s="9" t="s">
        <v>56</v>
      </c>
      <c r="AD57" s="9">
        <v>23.1875</v>
      </c>
      <c r="AE57" s="9">
        <v>23.125</v>
      </c>
      <c r="AF57" s="9">
        <v>23.25</v>
      </c>
      <c r="AG57" s="9">
        <v>23.3125</v>
      </c>
      <c r="AH57" s="9">
        <v>23.1875</v>
      </c>
      <c r="AI57" s="9">
        <v>23.25</v>
      </c>
      <c r="AJ57" s="9">
        <v>23.25</v>
      </c>
      <c r="AK57" s="9">
        <v>23.375</v>
      </c>
      <c r="AL57" s="9">
        <v>23.3125</v>
      </c>
      <c r="AM57" s="9">
        <v>23.375</v>
      </c>
      <c r="AN57" s="9">
        <v>23.375</v>
      </c>
      <c r="AO57" s="9">
        <v>23.4375</v>
      </c>
      <c r="AP57" s="9">
        <v>23.375</v>
      </c>
      <c r="AQ57" s="9">
        <v>23.375</v>
      </c>
      <c r="AR57" s="10">
        <v>23.5625</v>
      </c>
      <c r="AS57" s="10"/>
      <c r="AT57" s="10"/>
      <c r="AU57" s="10"/>
      <c r="AV57" s="10"/>
      <c r="AW57" s="11">
        <f t="shared" si="13"/>
        <v>36</v>
      </c>
      <c r="AX57" s="11">
        <f t="shared" si="21"/>
        <v>36</v>
      </c>
      <c r="AY57" s="12">
        <f t="shared" si="14"/>
        <v>23.001736111111111</v>
      </c>
      <c r="AZ57" s="12">
        <f t="shared" si="15"/>
        <v>0.30926399924685494</v>
      </c>
      <c r="BA57" s="12">
        <f>ABS(AY57-AY36)</f>
        <v>9.2013888888889284E-2</v>
      </c>
      <c r="BB57" s="12">
        <f t="shared" si="22"/>
        <v>0.20993432457537911</v>
      </c>
      <c r="BC57" s="12">
        <f t="shared" si="16"/>
        <v>0.26430724721910231</v>
      </c>
      <c r="BD57" s="12">
        <f t="shared" si="17"/>
        <v>6.2297815608458831E-2</v>
      </c>
      <c r="BE57" s="13">
        <f t="shared" si="18"/>
        <v>0.21629803102776465</v>
      </c>
      <c r="BF57" s="80" t="str">
        <f t="shared" si="19"/>
        <v>Accept</v>
      </c>
      <c r="BG57" s="43" t="str">
        <f>IF(AND(BF57="Accept",BF58="Accept",BF59="Accept"),"ACCPET","REJECT")</f>
        <v>ACCPET</v>
      </c>
      <c r="BI57" s="80" t="str">
        <f t="shared" si="20"/>
        <v>Accept</v>
      </c>
      <c r="BJ57" s="43" t="str">
        <f>IF(AND(BI57="Accept",BI58="Accept",BI59="Accept"),"ACCEPT","REJECT")</f>
        <v>ACCEPT</v>
      </c>
    </row>
    <row r="58" spans="1:62" ht="15.6" thickBot="1" x14ac:dyDescent="0.35">
      <c r="A58" s="30">
        <f>A57</f>
        <v>14</v>
      </c>
      <c r="B58" s="31" t="s">
        <v>11</v>
      </c>
      <c r="C58" s="63"/>
      <c r="D58" s="31"/>
      <c r="E58" s="63"/>
      <c r="F58" s="2" t="s">
        <v>114</v>
      </c>
      <c r="G58" s="2"/>
      <c r="H58" s="3">
        <v>23.5625</v>
      </c>
      <c r="I58" s="3">
        <v>23.5</v>
      </c>
      <c r="J58" s="3">
        <v>23.5625</v>
      </c>
      <c r="K58" s="3">
        <v>23.625</v>
      </c>
      <c r="L58" s="3">
        <v>23.5</v>
      </c>
      <c r="M58" s="3">
        <v>23.5625</v>
      </c>
      <c r="N58" s="3">
        <v>23.6875</v>
      </c>
      <c r="O58" s="3">
        <v>23.625</v>
      </c>
      <c r="P58" s="3">
        <v>23.6875</v>
      </c>
      <c r="Q58" s="3">
        <v>23.6875</v>
      </c>
      <c r="R58" s="3">
        <v>23.5625</v>
      </c>
      <c r="S58" s="3">
        <v>23.6875</v>
      </c>
      <c r="T58" s="3">
        <v>23.6875</v>
      </c>
      <c r="U58" s="3">
        <v>23.5625</v>
      </c>
      <c r="V58" s="3">
        <v>23.75</v>
      </c>
      <c r="W58" s="3">
        <v>23.8125</v>
      </c>
      <c r="X58" s="3">
        <v>23.6875</v>
      </c>
      <c r="Y58" s="3">
        <v>24</v>
      </c>
      <c r="Z58" s="3">
        <v>23.9375</v>
      </c>
      <c r="AA58" s="3">
        <v>24</v>
      </c>
      <c r="AB58" s="3">
        <v>24.125</v>
      </c>
      <c r="AC58" s="3">
        <v>23.9375</v>
      </c>
      <c r="AD58" s="3">
        <v>23.9375</v>
      </c>
      <c r="AE58" s="3">
        <v>24</v>
      </c>
      <c r="AF58" s="3">
        <v>24</v>
      </c>
      <c r="AG58" s="3">
        <v>24.0625</v>
      </c>
      <c r="AH58" s="3">
        <v>24.25</v>
      </c>
      <c r="AI58" s="3">
        <v>24.0625</v>
      </c>
      <c r="AJ58" s="3">
        <v>24.1875</v>
      </c>
      <c r="AK58" s="3">
        <v>24.25</v>
      </c>
      <c r="AL58" s="3">
        <v>24.25</v>
      </c>
      <c r="AM58" s="3">
        <v>24.3125</v>
      </c>
      <c r="AN58" s="3">
        <v>24.1875</v>
      </c>
      <c r="AO58" s="3">
        <v>24.25</v>
      </c>
      <c r="AP58" s="3">
        <v>24.375</v>
      </c>
      <c r="AQ58" s="3">
        <v>24.25</v>
      </c>
      <c r="AR58" s="1">
        <v>24.25</v>
      </c>
      <c r="AS58" s="1"/>
      <c r="AT58" s="1"/>
      <c r="AU58" s="1"/>
      <c r="AV58" s="1"/>
      <c r="AW58" s="4">
        <f t="shared" si="13"/>
        <v>37</v>
      </c>
      <c r="AX58" s="4">
        <f t="shared" si="21"/>
        <v>37</v>
      </c>
      <c r="AY58" s="5">
        <f t="shared" si="14"/>
        <v>23.902027027027028</v>
      </c>
      <c r="AZ58" s="5">
        <f t="shared" si="15"/>
        <v>0.27816227143386868</v>
      </c>
      <c r="BA58" s="5">
        <f>ABS(AY58-AY37)</f>
        <v>0.15709459459459296</v>
      </c>
      <c r="BB58" s="5">
        <f t="shared" si="22"/>
        <v>0.23055730805441249</v>
      </c>
      <c r="BC58" s="5">
        <f t="shared" si="16"/>
        <v>0.25547105662535091</v>
      </c>
      <c r="BD58" s="5">
        <f t="shared" si="17"/>
        <v>5.9395814200171183E-2</v>
      </c>
      <c r="BE58" s="6">
        <f t="shared" si="18"/>
        <v>0.27558924392393447</v>
      </c>
      <c r="BF58" s="81" t="str">
        <f t="shared" si="19"/>
        <v>Accept</v>
      </c>
      <c r="BG58" s="44"/>
      <c r="BI58" s="80" t="str">
        <f t="shared" si="20"/>
        <v>Accept</v>
      </c>
      <c r="BJ58" s="44"/>
    </row>
    <row r="59" spans="1:62" ht="15.6" thickBot="1" x14ac:dyDescent="0.35">
      <c r="A59" s="32">
        <f>A58</f>
        <v>14</v>
      </c>
      <c r="B59" s="33" t="s">
        <v>17</v>
      </c>
      <c r="C59" s="64"/>
      <c r="D59" s="33" t="s">
        <v>85</v>
      </c>
      <c r="E59" s="64"/>
      <c r="F59" s="14" t="s">
        <v>115</v>
      </c>
      <c r="G59" s="14"/>
      <c r="H59" s="15">
        <v>23.5</v>
      </c>
      <c r="I59" s="15">
        <v>23.625</v>
      </c>
      <c r="J59" s="15">
        <v>23.5625</v>
      </c>
      <c r="K59" s="15">
        <v>23.5625</v>
      </c>
      <c r="L59" s="15">
        <v>23.625</v>
      </c>
      <c r="M59" s="15">
        <v>23.6875</v>
      </c>
      <c r="N59" s="15">
        <v>23.625</v>
      </c>
      <c r="O59" s="15">
        <v>23.5</v>
      </c>
      <c r="P59" s="15">
        <v>23.6875</v>
      </c>
      <c r="Q59" s="15">
        <v>23.5625</v>
      </c>
      <c r="R59" s="15">
        <v>23.5625</v>
      </c>
      <c r="S59" s="15">
        <v>23.625</v>
      </c>
      <c r="T59" s="15">
        <v>23.8125</v>
      </c>
      <c r="U59" s="15">
        <v>23.6875</v>
      </c>
      <c r="V59" s="15">
        <v>23.75</v>
      </c>
      <c r="W59" s="15">
        <v>23.75</v>
      </c>
      <c r="X59" s="15">
        <v>23.9375</v>
      </c>
      <c r="Y59" s="15">
        <v>23.75</v>
      </c>
      <c r="Z59" s="15">
        <v>24</v>
      </c>
      <c r="AA59" s="15">
        <v>24</v>
      </c>
      <c r="AB59" s="15">
        <v>24.125</v>
      </c>
      <c r="AC59" s="15">
        <v>24</v>
      </c>
      <c r="AD59" s="15">
        <v>23.9375</v>
      </c>
      <c r="AE59" s="15">
        <v>23.9375</v>
      </c>
      <c r="AF59" s="15">
        <v>24.125</v>
      </c>
      <c r="AG59" s="15">
        <v>24.1875</v>
      </c>
      <c r="AH59" s="15">
        <v>24.0625</v>
      </c>
      <c r="AI59" s="15">
        <v>24.125</v>
      </c>
      <c r="AJ59" s="15">
        <v>24.1875</v>
      </c>
      <c r="AK59" s="15">
        <v>24.1875</v>
      </c>
      <c r="AL59" s="15">
        <v>24.0625</v>
      </c>
      <c r="AM59" s="15">
        <v>24.25</v>
      </c>
      <c r="AN59" s="15">
        <v>24.1875</v>
      </c>
      <c r="AO59" s="15">
        <v>24.25</v>
      </c>
      <c r="AP59" s="15">
        <v>24.3125</v>
      </c>
      <c r="AQ59" s="15">
        <v>24.1875</v>
      </c>
      <c r="AR59" s="16">
        <v>24.3125</v>
      </c>
      <c r="AS59" s="16"/>
      <c r="AT59" s="16"/>
      <c r="AU59" s="16"/>
      <c r="AV59" s="16"/>
      <c r="AW59" s="17">
        <f t="shared" si="13"/>
        <v>37</v>
      </c>
      <c r="AX59" s="17">
        <f t="shared" si="21"/>
        <v>37</v>
      </c>
      <c r="AY59" s="18">
        <f t="shared" si="14"/>
        <v>23.898648648648649</v>
      </c>
      <c r="AZ59" s="18">
        <f t="shared" si="15"/>
        <v>0.26489947949030446</v>
      </c>
      <c r="BA59" s="18">
        <f>ABS(AY59-AY38)</f>
        <v>0.77871621621621756</v>
      </c>
      <c r="BB59" s="18">
        <f t="shared" si="22"/>
        <v>0.20003166978985834</v>
      </c>
      <c r="BC59" s="18">
        <f t="shared" si="16"/>
        <v>0.23471728009794376</v>
      </c>
      <c r="BD59" s="18">
        <f t="shared" si="17"/>
        <v>5.4570659167515224E-2</v>
      </c>
      <c r="BE59" s="19">
        <f t="shared" si="18"/>
        <v>0.88758468125541046</v>
      </c>
      <c r="BF59" s="82" t="str">
        <f t="shared" si="19"/>
        <v>Accept</v>
      </c>
      <c r="BG59" s="45"/>
      <c r="BI59" s="80" t="str">
        <f t="shared" si="20"/>
        <v>Accept</v>
      </c>
      <c r="BJ59" s="45"/>
    </row>
    <row r="60" spans="1:62" x14ac:dyDescent="0.3">
      <c r="A60" s="35"/>
    </row>
    <row r="61" spans="1:62" x14ac:dyDescent="0.3">
      <c r="A61" s="35"/>
    </row>
    <row r="62" spans="1:62" x14ac:dyDescent="0.3">
      <c r="A62" s="35"/>
      <c r="BF62" s="74">
        <f>COUNTIF(BF68:BF88,"Reject")</f>
        <v>2</v>
      </c>
      <c r="BG62" s="48">
        <f>COUNTIF(BG68:BG88,"Reject")</f>
        <v>2</v>
      </c>
    </row>
    <row r="63" spans="1:62" s="7" customFormat="1" ht="28.8" customHeight="1" x14ac:dyDescent="0.3">
      <c r="A63" s="27" t="s">
        <v>13</v>
      </c>
      <c r="B63" s="27">
        <f>B34+1</f>
        <v>3</v>
      </c>
      <c r="C63" s="61"/>
      <c r="D63" s="27"/>
      <c r="E63" s="61"/>
      <c r="F63" s="20"/>
      <c r="G63" s="20"/>
      <c r="H63" s="34">
        <v>1</v>
      </c>
      <c r="I63" s="34">
        <v>2</v>
      </c>
      <c r="J63" s="34">
        <v>3</v>
      </c>
      <c r="K63" s="34">
        <v>4</v>
      </c>
      <c r="L63" s="34">
        <v>5</v>
      </c>
      <c r="M63" s="34">
        <v>6</v>
      </c>
      <c r="N63" s="34">
        <v>7</v>
      </c>
      <c r="O63" s="34">
        <v>8</v>
      </c>
      <c r="P63" s="34">
        <v>9</v>
      </c>
      <c r="Q63" s="34">
        <v>10</v>
      </c>
      <c r="R63" s="34">
        <v>11</v>
      </c>
      <c r="S63" s="34">
        <v>12</v>
      </c>
      <c r="T63" s="34">
        <v>13</v>
      </c>
      <c r="U63" s="34">
        <v>14</v>
      </c>
      <c r="V63" s="34">
        <v>15</v>
      </c>
      <c r="W63" s="34">
        <v>16</v>
      </c>
      <c r="X63" s="34">
        <v>17</v>
      </c>
      <c r="Y63" s="34">
        <v>18</v>
      </c>
      <c r="Z63" s="34">
        <v>19</v>
      </c>
      <c r="AA63" s="34">
        <v>20</v>
      </c>
      <c r="AB63" s="34">
        <v>21</v>
      </c>
      <c r="AC63" s="34">
        <v>22</v>
      </c>
      <c r="AD63" s="34">
        <v>23</v>
      </c>
      <c r="AE63" s="34">
        <v>24</v>
      </c>
      <c r="AF63" s="34">
        <v>25</v>
      </c>
      <c r="AG63" s="34">
        <v>26</v>
      </c>
      <c r="AH63" s="34">
        <v>27</v>
      </c>
      <c r="AI63" s="34">
        <v>28</v>
      </c>
      <c r="AJ63" s="34">
        <v>29</v>
      </c>
      <c r="AK63" s="34">
        <v>30</v>
      </c>
      <c r="AL63" s="34">
        <v>31</v>
      </c>
      <c r="AM63" s="34">
        <v>32</v>
      </c>
      <c r="AN63" s="34">
        <v>33</v>
      </c>
      <c r="AO63" s="34">
        <v>34</v>
      </c>
      <c r="AP63" s="34">
        <v>35</v>
      </c>
      <c r="AQ63" s="34">
        <v>36</v>
      </c>
      <c r="AR63" s="21"/>
      <c r="AS63" s="21"/>
      <c r="AT63" s="21"/>
      <c r="AU63" s="21"/>
      <c r="AV63" s="21"/>
      <c r="AW63" s="22" t="s">
        <v>0</v>
      </c>
      <c r="AX63" s="22" t="s">
        <v>1</v>
      </c>
      <c r="AY63" s="23" t="s">
        <v>2</v>
      </c>
      <c r="AZ63" s="23" t="s">
        <v>4</v>
      </c>
      <c r="BA63" s="23" t="s">
        <v>3</v>
      </c>
      <c r="BB63" s="23" t="s">
        <v>5</v>
      </c>
      <c r="BC63" s="23" t="s">
        <v>6</v>
      </c>
      <c r="BD63" s="23" t="s">
        <v>7</v>
      </c>
      <c r="BE63" s="24" t="s">
        <v>9</v>
      </c>
      <c r="BF63" s="75" t="s">
        <v>15</v>
      </c>
      <c r="BG63" s="39" t="s">
        <v>8</v>
      </c>
      <c r="BH63" s="37"/>
      <c r="BI63" s="75" t="s">
        <v>15</v>
      </c>
      <c r="BJ63" s="39" t="s">
        <v>8</v>
      </c>
    </row>
    <row r="64" spans="1:62" s="49" customFormat="1" ht="28.8" customHeight="1" thickBot="1" x14ac:dyDescent="0.3">
      <c r="C64" s="69" t="s">
        <v>27</v>
      </c>
      <c r="D64" s="49" t="s">
        <v>50</v>
      </c>
      <c r="E64" s="65" t="s">
        <v>51</v>
      </c>
      <c r="F64" s="57" t="s">
        <v>52</v>
      </c>
      <c r="G64" s="50" t="s">
        <v>53</v>
      </c>
      <c r="H64" s="51">
        <v>43249.569953703707</v>
      </c>
      <c r="I64" s="51">
        <v>43249.570057870369</v>
      </c>
      <c r="J64" s="51">
        <v>43249.570162037038</v>
      </c>
      <c r="K64" s="51">
        <v>43249.5702662037</v>
      </c>
      <c r="L64" s="51">
        <v>43249.570370370369</v>
      </c>
      <c r="M64" s="51">
        <v>43249.570486111108</v>
      </c>
      <c r="N64" s="51">
        <v>43249.570590277777</v>
      </c>
      <c r="O64" s="51">
        <v>43249.570694444446</v>
      </c>
      <c r="P64" s="51">
        <v>43249.570798611108</v>
      </c>
      <c r="Q64" s="51">
        <v>43249.570902777778</v>
      </c>
      <c r="R64" s="51">
        <v>43249.571006944447</v>
      </c>
      <c r="S64" s="51">
        <v>43249.571122685185</v>
      </c>
      <c r="T64" s="51">
        <v>43249.571226851855</v>
      </c>
      <c r="U64" s="51">
        <v>43249.571331018517</v>
      </c>
      <c r="V64" s="51">
        <v>43249.571435185186</v>
      </c>
      <c r="W64" s="51">
        <v>43249.571550925924</v>
      </c>
      <c r="X64" s="51">
        <v>43249.571655092594</v>
      </c>
      <c r="Y64" s="51">
        <v>43249.571759259263</v>
      </c>
      <c r="Z64" s="51">
        <v>43249.571863425925</v>
      </c>
      <c r="AA64" s="51">
        <v>43249.571967592594</v>
      </c>
      <c r="AB64" s="51">
        <v>43249.572071759256</v>
      </c>
      <c r="AC64" s="51">
        <v>43249.572187500002</v>
      </c>
      <c r="AD64" s="51">
        <v>43249.572395833333</v>
      </c>
      <c r="AE64" s="51">
        <v>43249.572500000002</v>
      </c>
      <c r="AF64" s="51">
        <v>43249.572604166664</v>
      </c>
      <c r="AG64" s="51">
        <v>43249.572708333333</v>
      </c>
      <c r="AH64" s="51">
        <v>43249.572812500002</v>
      </c>
      <c r="AI64" s="51">
        <v>43249.572928240741</v>
      </c>
      <c r="AJ64" s="51">
        <v>43249.57303240741</v>
      </c>
      <c r="AK64" s="51">
        <v>43249.573136574072</v>
      </c>
      <c r="AL64" s="51">
        <v>43249.573240740741</v>
      </c>
      <c r="AM64" s="51">
        <v>43249.573344907411</v>
      </c>
      <c r="AN64" s="51">
        <v>43249.573449074072</v>
      </c>
      <c r="AO64" s="51">
        <v>43249.573564814818</v>
      </c>
      <c r="AP64" s="51">
        <v>43249.57366898148</v>
      </c>
      <c r="AQ64" s="51">
        <v>43249.573773148149</v>
      </c>
      <c r="AR64" s="51">
        <v>43249.573877314811</v>
      </c>
      <c r="AS64" s="51"/>
      <c r="AT64" s="51"/>
      <c r="AU64" s="51"/>
      <c r="AV64" s="52"/>
      <c r="AW64" s="53"/>
      <c r="AX64" s="53"/>
      <c r="AY64" s="53"/>
      <c r="AZ64" s="53"/>
      <c r="BA64" s="53"/>
      <c r="BB64" s="53"/>
      <c r="BC64" s="53"/>
      <c r="BD64" s="53"/>
      <c r="BE64" s="54"/>
      <c r="BF64" s="76"/>
      <c r="BG64" s="55"/>
      <c r="BH64" s="56"/>
      <c r="BI64" s="76"/>
      <c r="BJ64" s="55"/>
    </row>
    <row r="65" spans="1:62" x14ac:dyDescent="0.3">
      <c r="A65" s="28"/>
      <c r="B65" s="29" t="s">
        <v>16</v>
      </c>
      <c r="C65" s="62">
        <v>0</v>
      </c>
      <c r="D65" s="29"/>
      <c r="E65" s="62">
        <v>24.562899999999996</v>
      </c>
      <c r="F65" s="25" t="s">
        <v>54</v>
      </c>
      <c r="G65" s="8" t="s">
        <v>55</v>
      </c>
      <c r="H65" s="9">
        <v>23.1875</v>
      </c>
      <c r="I65" s="9">
        <v>23.375</v>
      </c>
      <c r="J65" s="9">
        <v>23.3125</v>
      </c>
      <c r="K65" s="9">
        <v>23.375</v>
      </c>
      <c r="L65" s="9">
        <v>23.4375</v>
      </c>
      <c r="M65" s="9">
        <v>23.25</v>
      </c>
      <c r="N65" s="9">
        <v>23.4375</v>
      </c>
      <c r="O65" s="9">
        <v>23.3125</v>
      </c>
      <c r="P65" s="9">
        <v>23.3125</v>
      </c>
      <c r="Q65" s="9">
        <v>23.25</v>
      </c>
      <c r="R65" s="9">
        <v>23.375</v>
      </c>
      <c r="S65" s="9">
        <v>23.25</v>
      </c>
      <c r="T65" s="9">
        <v>23.25</v>
      </c>
      <c r="U65" s="9">
        <v>23.4375</v>
      </c>
      <c r="V65" s="9">
        <v>23.375</v>
      </c>
      <c r="W65" s="9">
        <v>23.125</v>
      </c>
      <c r="X65" s="9">
        <v>23.3125</v>
      </c>
      <c r="Y65" s="9">
        <v>23.3125</v>
      </c>
      <c r="Z65" s="9">
        <v>23.1875</v>
      </c>
      <c r="AA65" s="9">
        <v>23.125</v>
      </c>
      <c r="AB65" s="9">
        <v>23.25</v>
      </c>
      <c r="AC65" s="9" t="s">
        <v>56</v>
      </c>
      <c r="AD65" s="9">
        <v>23.0625</v>
      </c>
      <c r="AE65" s="9">
        <v>23</v>
      </c>
      <c r="AF65" s="9">
        <v>23.1875</v>
      </c>
      <c r="AG65" s="9">
        <v>23.1875</v>
      </c>
      <c r="AH65" s="9">
        <v>23.125</v>
      </c>
      <c r="AI65" s="9">
        <v>23.1875</v>
      </c>
      <c r="AJ65" s="9">
        <v>23.125</v>
      </c>
      <c r="AK65" s="9">
        <v>23.0625</v>
      </c>
      <c r="AL65" s="9">
        <v>23.125</v>
      </c>
      <c r="AM65" s="9">
        <v>22.875</v>
      </c>
      <c r="AN65" s="9">
        <v>23.125</v>
      </c>
      <c r="AO65" s="9">
        <v>23</v>
      </c>
      <c r="AP65" s="9">
        <v>22.875</v>
      </c>
      <c r="AQ65" s="9">
        <v>23.0625</v>
      </c>
      <c r="AR65" s="10">
        <v>23</v>
      </c>
      <c r="AS65" s="10"/>
      <c r="AT65" s="10"/>
      <c r="AU65" s="10"/>
      <c r="AV65" s="10"/>
      <c r="AW65" s="11">
        <f>COUNT(H65:AV65)</f>
        <v>36</v>
      </c>
      <c r="AX65" s="11"/>
      <c r="AY65" s="12">
        <f>AVERAGE(H65:AV65)</f>
        <v>23.201388888888889</v>
      </c>
      <c r="AZ65" s="12">
        <f>STDEV(H65:AV65)</f>
        <v>0.15023130314433286</v>
      </c>
      <c r="BA65" s="12"/>
      <c r="BB65" s="12"/>
      <c r="BC65" s="12"/>
      <c r="BD65" s="12"/>
      <c r="BE65" s="13"/>
      <c r="BF65" s="77"/>
      <c r="BG65" s="40"/>
      <c r="BI65" s="77"/>
      <c r="BJ65" s="40"/>
    </row>
    <row r="66" spans="1:62" x14ac:dyDescent="0.3">
      <c r="A66" s="30"/>
      <c r="B66" s="31" t="s">
        <v>11</v>
      </c>
      <c r="C66" s="63"/>
      <c r="D66" s="31"/>
      <c r="E66" s="63"/>
      <c r="F66" s="2" t="s">
        <v>57</v>
      </c>
      <c r="G66" s="2"/>
      <c r="H66" s="3">
        <v>24.375</v>
      </c>
      <c r="I66" s="3">
        <v>24.4375</v>
      </c>
      <c r="J66" s="3">
        <v>24.5625</v>
      </c>
      <c r="K66" s="3">
        <v>24.5625</v>
      </c>
      <c r="L66" s="3">
        <v>24.75</v>
      </c>
      <c r="M66" s="3">
        <v>24.5</v>
      </c>
      <c r="N66" s="3">
        <v>24.5</v>
      </c>
      <c r="O66" s="3">
        <v>24.5625</v>
      </c>
      <c r="P66" s="3">
        <v>24.3125</v>
      </c>
      <c r="Q66" s="3">
        <v>24.5</v>
      </c>
      <c r="R66" s="3">
        <v>24.6875</v>
      </c>
      <c r="S66" s="3">
        <v>24.5625</v>
      </c>
      <c r="T66" s="3">
        <v>24.375</v>
      </c>
      <c r="U66" s="3">
        <v>24.625</v>
      </c>
      <c r="V66" s="3">
        <v>24.4375</v>
      </c>
      <c r="W66" s="3">
        <v>24.5</v>
      </c>
      <c r="X66" s="3">
        <v>24.625</v>
      </c>
      <c r="Y66" s="3">
        <v>24.5</v>
      </c>
      <c r="Z66" s="3">
        <v>24.5</v>
      </c>
      <c r="AA66" s="3">
        <v>24.3125</v>
      </c>
      <c r="AB66" s="3">
        <v>24.4375</v>
      </c>
      <c r="AC66" s="3" t="s">
        <v>56</v>
      </c>
      <c r="AD66" s="3">
        <v>24.1875</v>
      </c>
      <c r="AE66" s="3">
        <v>24.3125</v>
      </c>
      <c r="AF66" s="3">
        <v>24.1875</v>
      </c>
      <c r="AG66" s="3">
        <v>24.0625</v>
      </c>
      <c r="AH66" s="3">
        <v>24.1875</v>
      </c>
      <c r="AI66" s="3">
        <v>24.1875</v>
      </c>
      <c r="AJ66" s="3">
        <v>24.25</v>
      </c>
      <c r="AK66" s="3">
        <v>24.25</v>
      </c>
      <c r="AL66" s="3">
        <v>24.125</v>
      </c>
      <c r="AM66" s="3">
        <v>24.1875</v>
      </c>
      <c r="AN66" s="3">
        <v>24</v>
      </c>
      <c r="AO66" s="3">
        <v>24.3125</v>
      </c>
      <c r="AP66" s="3">
        <v>24.1875</v>
      </c>
      <c r="AQ66" s="3">
        <v>24.125</v>
      </c>
      <c r="AR66" s="1">
        <v>24</v>
      </c>
      <c r="AS66" s="1"/>
      <c r="AT66" s="1"/>
      <c r="AU66" s="1"/>
      <c r="AV66" s="1"/>
      <c r="AW66" s="4">
        <f t="shared" ref="AW66:AW88" si="23">COUNT(H66:AV66)</f>
        <v>36</v>
      </c>
      <c r="AX66" s="4"/>
      <c r="AY66" s="5">
        <f t="shared" ref="AY66:AY88" si="24">AVERAGE(H66:AV66)</f>
        <v>24.366319444444443</v>
      </c>
      <c r="AZ66" s="5">
        <f t="shared" ref="AZ66:AZ88" si="25">STDEV(H66:AV66)</f>
        <v>0.19772860739543902</v>
      </c>
      <c r="BA66" s="5"/>
      <c r="BB66" s="5"/>
      <c r="BC66" s="5"/>
      <c r="BD66" s="5"/>
      <c r="BE66" s="6"/>
      <c r="BF66" s="78"/>
      <c r="BG66" s="41"/>
      <c r="BI66" s="78"/>
      <c r="BJ66" s="41"/>
    </row>
    <row r="67" spans="1:62" ht="15.6" thickBot="1" x14ac:dyDescent="0.35">
      <c r="A67" s="32"/>
      <c r="B67" s="33" t="s">
        <v>17</v>
      </c>
      <c r="C67" s="64"/>
      <c r="D67" s="33"/>
      <c r="E67" s="64"/>
      <c r="F67" s="14" t="s">
        <v>58</v>
      </c>
      <c r="G67" s="14"/>
      <c r="H67" s="15">
        <v>23.5625</v>
      </c>
      <c r="I67" s="15">
        <v>23.625</v>
      </c>
      <c r="J67" s="15">
        <v>23.6875</v>
      </c>
      <c r="K67" s="15">
        <v>23.6875</v>
      </c>
      <c r="L67" s="15">
        <v>23.625</v>
      </c>
      <c r="M67" s="15">
        <v>23.875</v>
      </c>
      <c r="N67" s="15">
        <v>23.625</v>
      </c>
      <c r="O67" s="15">
        <v>23.625</v>
      </c>
      <c r="P67" s="15">
        <v>23.6875</v>
      </c>
      <c r="Q67" s="15">
        <v>23.625</v>
      </c>
      <c r="R67" s="15">
        <v>23.5625</v>
      </c>
      <c r="S67" s="15">
        <v>23.5</v>
      </c>
      <c r="T67" s="15">
        <v>23.5</v>
      </c>
      <c r="U67" s="15">
        <v>23.625</v>
      </c>
      <c r="V67" s="15">
        <v>23.5</v>
      </c>
      <c r="W67" s="15">
        <v>23.4375</v>
      </c>
      <c r="X67" s="15">
        <v>23.625</v>
      </c>
      <c r="Y67" s="15">
        <v>23.5625</v>
      </c>
      <c r="Z67" s="15">
        <v>23.5625</v>
      </c>
      <c r="AA67" s="15">
        <v>23.375</v>
      </c>
      <c r="AB67" s="15">
        <v>23.375</v>
      </c>
      <c r="AC67" s="15" t="s">
        <v>56</v>
      </c>
      <c r="AD67" s="15">
        <v>23.3125</v>
      </c>
      <c r="AE67" s="15">
        <v>23.25</v>
      </c>
      <c r="AF67" s="15">
        <v>23.5</v>
      </c>
      <c r="AG67" s="15">
        <v>23.375</v>
      </c>
      <c r="AH67" s="15">
        <v>23.375</v>
      </c>
      <c r="AI67" s="15">
        <v>23.4375</v>
      </c>
      <c r="AJ67" s="15">
        <v>23.25</v>
      </c>
      <c r="AK67" s="15">
        <v>23.25</v>
      </c>
      <c r="AL67" s="15">
        <v>23.3125</v>
      </c>
      <c r="AM67" s="15">
        <v>23.3125</v>
      </c>
      <c r="AN67" s="15">
        <v>23.0625</v>
      </c>
      <c r="AO67" s="15">
        <v>23.25</v>
      </c>
      <c r="AP67" s="15">
        <v>23.1875</v>
      </c>
      <c r="AQ67" s="15">
        <v>23.25</v>
      </c>
      <c r="AR67" s="16">
        <v>23.125</v>
      </c>
      <c r="AS67" s="16"/>
      <c r="AT67" s="16"/>
      <c r="AU67" s="16"/>
      <c r="AV67" s="16"/>
      <c r="AW67" s="17">
        <f t="shared" si="23"/>
        <v>36</v>
      </c>
      <c r="AX67" s="17"/>
      <c r="AY67" s="18">
        <f t="shared" si="24"/>
        <v>23.458333333333332</v>
      </c>
      <c r="AZ67" s="18">
        <f t="shared" si="25"/>
        <v>0.18720214437111246</v>
      </c>
      <c r="BA67" s="18"/>
      <c r="BB67" s="18"/>
      <c r="BC67" s="18"/>
      <c r="BD67" s="18"/>
      <c r="BE67" s="19"/>
      <c r="BF67" s="79"/>
      <c r="BG67" s="42"/>
      <c r="BI67" s="79"/>
      <c r="BJ67" s="42"/>
    </row>
    <row r="68" spans="1:62" ht="15.6" thickBot="1" x14ac:dyDescent="0.35">
      <c r="A68" s="28">
        <f>A57+1</f>
        <v>15</v>
      </c>
      <c r="B68" s="29" t="s">
        <v>16</v>
      </c>
      <c r="C68" s="62">
        <f>E68-E65</f>
        <v>-9.3524999999999636E-2</v>
      </c>
      <c r="D68" s="29"/>
      <c r="E68" s="62">
        <v>24.469374999999996</v>
      </c>
      <c r="F68" s="8" t="s">
        <v>116</v>
      </c>
      <c r="G68" s="8" t="s">
        <v>117</v>
      </c>
      <c r="H68" s="9">
        <v>23.6875</v>
      </c>
      <c r="I68" s="9">
        <v>23.75</v>
      </c>
      <c r="J68" s="9">
        <v>23.8125</v>
      </c>
      <c r="K68" s="9">
        <v>23.9375</v>
      </c>
      <c r="L68" s="9">
        <v>23.8125</v>
      </c>
      <c r="M68" s="9">
        <v>23.8125</v>
      </c>
      <c r="N68" s="9">
        <v>23.6875</v>
      </c>
      <c r="O68" s="9">
        <v>23.75</v>
      </c>
      <c r="P68" s="9">
        <v>23.75</v>
      </c>
      <c r="Q68" s="9">
        <v>23.625</v>
      </c>
      <c r="R68" s="9">
        <v>23.8125</v>
      </c>
      <c r="S68" s="9">
        <v>23.8125</v>
      </c>
      <c r="T68" s="9">
        <v>23.75</v>
      </c>
      <c r="U68" s="9">
        <v>23.75</v>
      </c>
      <c r="V68" s="9">
        <v>23.625</v>
      </c>
      <c r="W68" s="9">
        <v>23.625</v>
      </c>
      <c r="X68" s="9">
        <v>23.75</v>
      </c>
      <c r="Y68" s="9">
        <v>23.8125</v>
      </c>
      <c r="Z68" s="9">
        <v>23.6875</v>
      </c>
      <c r="AA68" s="9">
        <v>23.6875</v>
      </c>
      <c r="AB68" s="9">
        <v>23.5625</v>
      </c>
      <c r="AC68" s="9" t="s">
        <v>56</v>
      </c>
      <c r="AD68" s="9">
        <v>23.5</v>
      </c>
      <c r="AE68" s="9">
        <v>23.5</v>
      </c>
      <c r="AF68" s="9">
        <v>23.5625</v>
      </c>
      <c r="AG68" s="9">
        <v>23.5625</v>
      </c>
      <c r="AH68" s="9">
        <v>23.5</v>
      </c>
      <c r="AI68" s="9">
        <v>23.625</v>
      </c>
      <c r="AJ68" s="9">
        <v>23.5</v>
      </c>
      <c r="AK68" s="9">
        <v>23.4375</v>
      </c>
      <c r="AL68" s="9">
        <v>23.5625</v>
      </c>
      <c r="AM68" s="9">
        <v>23.4375</v>
      </c>
      <c r="AN68" s="9">
        <v>23.5</v>
      </c>
      <c r="AO68" s="9">
        <v>23.375</v>
      </c>
      <c r="AP68" s="9">
        <v>23.375</v>
      </c>
      <c r="AQ68" s="9">
        <v>23.375</v>
      </c>
      <c r="AR68" s="10">
        <v>23.375</v>
      </c>
      <c r="AS68" s="10"/>
      <c r="AT68" s="10"/>
      <c r="AU68" s="10"/>
      <c r="AV68" s="10"/>
      <c r="AW68" s="11">
        <f t="shared" si="23"/>
        <v>36</v>
      </c>
      <c r="AX68" s="11">
        <f>AW65</f>
        <v>36</v>
      </c>
      <c r="AY68" s="12">
        <f t="shared" si="24"/>
        <v>23.630208333333332</v>
      </c>
      <c r="AZ68" s="12">
        <f t="shared" si="25"/>
        <v>0.15409224394127419</v>
      </c>
      <c r="BA68" s="12">
        <f>ABS(AY68-AY65)</f>
        <v>0.42881944444444287</v>
      </c>
      <c r="BB68" s="12">
        <f>AZ65</f>
        <v>0.15023130314433286</v>
      </c>
      <c r="BC68" s="12">
        <f t="shared" ref="BC68:BC88" si="26">SQRT(((AW68-1)*AZ68^2+(AX68-1)*BB68^2)/(AW68+AX68-2))</f>
        <v>0.15217401895084059</v>
      </c>
      <c r="BD68" s="12">
        <f t="shared" ref="BD68:BD88" si="27">BC68*SQRT((1/AW68)+(1/AX68))</f>
        <v>3.5867760240183191E-2</v>
      </c>
      <c r="BE68" s="13">
        <f t="shared" ref="BE68:BE88" si="28">BA68+1.995*BD68</f>
        <v>0.50037562612360831</v>
      </c>
      <c r="BF68" s="80" t="str">
        <f t="shared" ref="BF68:BF88" si="29">IF($BE68&lt;=$BE$3,"Accept","Reject")</f>
        <v>Accept</v>
      </c>
      <c r="BG68" s="43" t="str">
        <f>IF(AND(BF68="Accept",BF69="Accept",BF70="Accept"),"ACCPET","REJECT")</f>
        <v>ACCPET</v>
      </c>
      <c r="BI68" s="80" t="str">
        <f t="shared" ref="BI68:BI88" si="30">IF($BE68&lt;=$BE$3,"Accept","Reject")</f>
        <v>Accept</v>
      </c>
      <c r="BJ68" s="43" t="str">
        <f>IF(AND(BI68="Accept",BI69="Accept",BI70="Accept"),"ACCEPT","REJECT")</f>
        <v>ACCEPT</v>
      </c>
    </row>
    <row r="69" spans="1:62" ht="15.6" thickBot="1" x14ac:dyDescent="0.35">
      <c r="A69" s="30">
        <f>A68</f>
        <v>15</v>
      </c>
      <c r="B69" s="31" t="s">
        <v>11</v>
      </c>
      <c r="C69" s="63"/>
      <c r="D69" s="31"/>
      <c r="E69" s="63"/>
      <c r="F69" s="2" t="s">
        <v>118</v>
      </c>
      <c r="G69" s="2"/>
      <c r="H69" s="3">
        <v>24</v>
      </c>
      <c r="I69" s="3">
        <v>24</v>
      </c>
      <c r="J69" s="3">
        <v>24.125</v>
      </c>
      <c r="K69" s="3">
        <v>24.0625</v>
      </c>
      <c r="L69" s="3">
        <v>24.125</v>
      </c>
      <c r="M69" s="3">
        <v>24.125</v>
      </c>
      <c r="N69" s="3">
        <v>24</v>
      </c>
      <c r="O69" s="3">
        <v>24</v>
      </c>
      <c r="P69" s="3">
        <v>23.9375</v>
      </c>
      <c r="Q69" s="3">
        <v>24</v>
      </c>
      <c r="R69" s="3">
        <v>23.9375</v>
      </c>
      <c r="S69" s="3">
        <v>24</v>
      </c>
      <c r="T69" s="3">
        <v>24</v>
      </c>
      <c r="U69" s="3">
        <v>23.875</v>
      </c>
      <c r="V69" s="3">
        <v>23.875</v>
      </c>
      <c r="W69" s="3">
        <v>23.9375</v>
      </c>
      <c r="X69" s="3">
        <v>23.9375</v>
      </c>
      <c r="Y69" s="3">
        <v>24</v>
      </c>
      <c r="Z69" s="3">
        <v>24.0625</v>
      </c>
      <c r="AA69" s="3">
        <v>23.9375</v>
      </c>
      <c r="AB69" s="3">
        <v>23.9375</v>
      </c>
      <c r="AC69" s="3" t="s">
        <v>56</v>
      </c>
      <c r="AD69" s="3">
        <v>23.8125</v>
      </c>
      <c r="AE69" s="3">
        <v>23.875</v>
      </c>
      <c r="AF69" s="3">
        <v>23.6875</v>
      </c>
      <c r="AG69" s="3">
        <v>23.8125</v>
      </c>
      <c r="AH69" s="3">
        <v>23.8125</v>
      </c>
      <c r="AI69" s="3">
        <v>23.8125</v>
      </c>
      <c r="AJ69" s="3">
        <v>23.8125</v>
      </c>
      <c r="AK69" s="3">
        <v>23.625</v>
      </c>
      <c r="AL69" s="3">
        <v>23.75</v>
      </c>
      <c r="AM69" s="3">
        <v>23.6875</v>
      </c>
      <c r="AN69" s="3">
        <v>23.5625</v>
      </c>
      <c r="AO69" s="3">
        <v>23.6875</v>
      </c>
      <c r="AP69" s="3">
        <v>23.75</v>
      </c>
      <c r="AQ69" s="3">
        <v>23.6875</v>
      </c>
      <c r="AR69" s="1">
        <v>23.625</v>
      </c>
      <c r="AS69" s="1"/>
      <c r="AT69" s="1"/>
      <c r="AU69" s="1"/>
      <c r="AV69" s="1"/>
      <c r="AW69" s="4">
        <f t="shared" si="23"/>
        <v>36</v>
      </c>
      <c r="AX69" s="4">
        <f>AW66</f>
        <v>36</v>
      </c>
      <c r="AY69" s="5">
        <f t="shared" si="24"/>
        <v>23.885416666666668</v>
      </c>
      <c r="AZ69" s="5">
        <f t="shared" si="25"/>
        <v>0.15272816654809568</v>
      </c>
      <c r="BA69" s="5">
        <f>ABS(AY69-AY66)</f>
        <v>0.48090277777777501</v>
      </c>
      <c r="BB69" s="5">
        <f>AZ66</f>
        <v>0.19772860739543902</v>
      </c>
      <c r="BC69" s="5">
        <f t="shared" si="26"/>
        <v>0.17666705272868863</v>
      </c>
      <c r="BD69" s="5">
        <f t="shared" si="27"/>
        <v>4.1640823665565693E-2</v>
      </c>
      <c r="BE69" s="6">
        <f t="shared" si="28"/>
        <v>0.56397622099057854</v>
      </c>
      <c r="BF69" s="81" t="str">
        <f t="shared" si="29"/>
        <v>Accept</v>
      </c>
      <c r="BG69" s="44"/>
      <c r="BI69" s="80" t="str">
        <f t="shared" si="30"/>
        <v>Accept</v>
      </c>
      <c r="BJ69" s="44"/>
    </row>
    <row r="70" spans="1:62" ht="15.6" thickBot="1" x14ac:dyDescent="0.35">
      <c r="A70" s="32">
        <f>A69</f>
        <v>15</v>
      </c>
      <c r="B70" s="33" t="s">
        <v>17</v>
      </c>
      <c r="C70" s="64"/>
      <c r="D70" s="33"/>
      <c r="E70" s="64"/>
      <c r="F70" s="14" t="s">
        <v>119</v>
      </c>
      <c r="G70" s="14"/>
      <c r="H70" s="15">
        <v>23</v>
      </c>
      <c r="I70" s="15">
        <v>22.875</v>
      </c>
      <c r="J70" s="15">
        <v>22.9375</v>
      </c>
      <c r="K70" s="15">
        <v>23.125</v>
      </c>
      <c r="L70" s="15">
        <v>22.9375</v>
      </c>
      <c r="M70" s="15">
        <v>22.875</v>
      </c>
      <c r="N70" s="15">
        <v>23</v>
      </c>
      <c r="O70" s="15">
        <v>23</v>
      </c>
      <c r="P70" s="15">
        <v>23</v>
      </c>
      <c r="Q70" s="15">
        <v>23</v>
      </c>
      <c r="R70" s="15">
        <v>23</v>
      </c>
      <c r="S70" s="15">
        <v>23</v>
      </c>
      <c r="T70" s="15">
        <v>23</v>
      </c>
      <c r="U70" s="15">
        <v>23.0625</v>
      </c>
      <c r="V70" s="15">
        <v>23</v>
      </c>
      <c r="W70" s="15">
        <v>22.875</v>
      </c>
      <c r="X70" s="15">
        <v>23</v>
      </c>
      <c r="Y70" s="15">
        <v>22.9375</v>
      </c>
      <c r="Z70" s="15">
        <v>23</v>
      </c>
      <c r="AA70" s="15">
        <v>23.125</v>
      </c>
      <c r="AB70" s="15">
        <v>22.875</v>
      </c>
      <c r="AC70" s="15" t="s">
        <v>56</v>
      </c>
      <c r="AD70" s="15">
        <v>23</v>
      </c>
      <c r="AE70" s="15">
        <v>23</v>
      </c>
      <c r="AF70" s="15">
        <v>22.9375</v>
      </c>
      <c r="AG70" s="15">
        <v>22.875</v>
      </c>
      <c r="AH70" s="15">
        <v>22.9375</v>
      </c>
      <c r="AI70" s="15">
        <v>22.9375</v>
      </c>
      <c r="AJ70" s="15">
        <v>22.875</v>
      </c>
      <c r="AK70" s="15">
        <v>22.875</v>
      </c>
      <c r="AL70" s="15">
        <v>22.9375</v>
      </c>
      <c r="AM70" s="15">
        <v>22.8125</v>
      </c>
      <c r="AN70" s="15">
        <v>22.8125</v>
      </c>
      <c r="AO70" s="15">
        <v>22.75</v>
      </c>
      <c r="AP70" s="15">
        <v>22.75</v>
      </c>
      <c r="AQ70" s="15">
        <v>22.75</v>
      </c>
      <c r="AR70" s="16">
        <v>22.8125</v>
      </c>
      <c r="AS70" s="16"/>
      <c r="AT70" s="16"/>
      <c r="AU70" s="16"/>
      <c r="AV70" s="16"/>
      <c r="AW70" s="17">
        <f t="shared" si="23"/>
        <v>36</v>
      </c>
      <c r="AX70" s="17">
        <f>AW67</f>
        <v>36</v>
      </c>
      <c r="AY70" s="18">
        <f t="shared" si="24"/>
        <v>22.935763888888889</v>
      </c>
      <c r="AZ70" s="18">
        <f t="shared" si="25"/>
        <v>9.506354912907404E-2</v>
      </c>
      <c r="BA70" s="18">
        <f>ABS(AY70-AY67)</f>
        <v>0.52256944444444287</v>
      </c>
      <c r="BB70" s="18">
        <f>AZ67</f>
        <v>0.18720214437111246</v>
      </c>
      <c r="BC70" s="18">
        <f t="shared" si="26"/>
        <v>0.14846164694990877</v>
      </c>
      <c r="BD70" s="18">
        <f t="shared" si="27"/>
        <v>3.4992745768134534E-2</v>
      </c>
      <c r="BE70" s="19">
        <f t="shared" si="28"/>
        <v>0.59237997225187122</v>
      </c>
      <c r="BF70" s="82" t="str">
        <f t="shared" si="29"/>
        <v>Accept</v>
      </c>
      <c r="BG70" s="45"/>
      <c r="BI70" s="80" t="str">
        <f t="shared" si="30"/>
        <v>Accept</v>
      </c>
      <c r="BJ70" s="45"/>
    </row>
    <row r="71" spans="1:62" ht="15.6" thickBot="1" x14ac:dyDescent="0.35">
      <c r="A71" s="28">
        <f>A70+1</f>
        <v>16</v>
      </c>
      <c r="B71" s="29" t="s">
        <v>16</v>
      </c>
      <c r="C71" s="62">
        <f>E71-E65</f>
        <v>-0.31517499999998932</v>
      </c>
      <c r="D71" s="29"/>
      <c r="E71" s="62">
        <v>24.247725000000006</v>
      </c>
      <c r="F71" s="8" t="s">
        <v>120</v>
      </c>
      <c r="G71" s="8" t="s">
        <v>121</v>
      </c>
      <c r="H71" s="9">
        <v>22.75</v>
      </c>
      <c r="I71" s="9">
        <v>22.875</v>
      </c>
      <c r="J71" s="9">
        <v>22.9375</v>
      </c>
      <c r="K71" s="9">
        <v>22.875</v>
      </c>
      <c r="L71" s="9">
        <v>22.9375</v>
      </c>
      <c r="M71" s="9">
        <v>22.8125</v>
      </c>
      <c r="N71" s="9">
        <v>22.9375</v>
      </c>
      <c r="O71" s="9">
        <v>22.8125</v>
      </c>
      <c r="P71" s="9">
        <v>22.875</v>
      </c>
      <c r="Q71" s="9">
        <v>22.875</v>
      </c>
      <c r="R71" s="9">
        <v>22.875</v>
      </c>
      <c r="S71" s="9">
        <v>22.9375</v>
      </c>
      <c r="T71" s="9">
        <v>22.875</v>
      </c>
      <c r="U71" s="9">
        <v>22.9375</v>
      </c>
      <c r="V71" s="9">
        <v>23</v>
      </c>
      <c r="W71" s="9">
        <v>22.9375</v>
      </c>
      <c r="X71" s="9">
        <v>23</v>
      </c>
      <c r="Y71" s="9">
        <v>23.0625</v>
      </c>
      <c r="Z71" s="9">
        <v>23</v>
      </c>
      <c r="AA71" s="9">
        <v>22.9375</v>
      </c>
      <c r="AB71" s="9">
        <v>22.875</v>
      </c>
      <c r="AC71" s="9" t="s">
        <v>56</v>
      </c>
      <c r="AD71" s="9">
        <v>22.8125</v>
      </c>
      <c r="AE71" s="9">
        <v>22.8125</v>
      </c>
      <c r="AF71" s="9">
        <v>22.8125</v>
      </c>
      <c r="AG71" s="9">
        <v>22.6875</v>
      </c>
      <c r="AH71" s="9">
        <v>22.8125</v>
      </c>
      <c r="AI71" s="9">
        <v>22.8125</v>
      </c>
      <c r="AJ71" s="9">
        <v>22.6875</v>
      </c>
      <c r="AK71" s="9">
        <v>22.6875</v>
      </c>
      <c r="AL71" s="9">
        <v>22.6875</v>
      </c>
      <c r="AM71" s="9">
        <v>22.75</v>
      </c>
      <c r="AN71" s="9">
        <v>22.8125</v>
      </c>
      <c r="AO71" s="9">
        <v>22.75</v>
      </c>
      <c r="AP71" s="9">
        <v>22.625</v>
      </c>
      <c r="AQ71" s="9">
        <v>22.6875</v>
      </c>
      <c r="AR71" s="10">
        <v>22.75</v>
      </c>
      <c r="AS71" s="10"/>
      <c r="AT71" s="10"/>
      <c r="AU71" s="10"/>
      <c r="AV71" s="10"/>
      <c r="AW71" s="11">
        <f t="shared" si="23"/>
        <v>36</v>
      </c>
      <c r="AX71" s="11">
        <f t="shared" ref="AX71:AX88" si="31">AX68</f>
        <v>36</v>
      </c>
      <c r="AY71" s="12">
        <f t="shared" si="24"/>
        <v>22.842013888888889</v>
      </c>
      <c r="AZ71" s="12">
        <f t="shared" si="25"/>
        <v>0.10720277755670797</v>
      </c>
      <c r="BA71" s="12">
        <f>ABS(AY71-AY65)</f>
        <v>0.359375</v>
      </c>
      <c r="BB71" s="12">
        <f t="shared" ref="BB71:BB88" si="32">BB68</f>
        <v>0.15023130314433286</v>
      </c>
      <c r="BC71" s="12">
        <f t="shared" si="26"/>
        <v>0.13050264357536487</v>
      </c>
      <c r="BD71" s="12">
        <f t="shared" si="27"/>
        <v>3.0759768078303842E-2</v>
      </c>
      <c r="BE71" s="13">
        <f t="shared" si="28"/>
        <v>0.4207407373162162</v>
      </c>
      <c r="BF71" s="80" t="str">
        <f t="shared" si="29"/>
        <v>Accept</v>
      </c>
      <c r="BG71" s="43" t="str">
        <f>IF(AND(BF71="Accept",BF72="Accept",BF73="Accept"),"ACCPET","REJECT")</f>
        <v>ACCPET</v>
      </c>
      <c r="BI71" s="80" t="str">
        <f t="shared" si="30"/>
        <v>Accept</v>
      </c>
      <c r="BJ71" s="43" t="str">
        <f>IF(AND(BI71="Accept",BI72="Accept",BI73="Accept"),"ACCEPT","REJECT")</f>
        <v>ACCEPT</v>
      </c>
    </row>
    <row r="72" spans="1:62" ht="15.6" thickBot="1" x14ac:dyDescent="0.35">
      <c r="A72" s="30">
        <f>A71</f>
        <v>16</v>
      </c>
      <c r="B72" s="31" t="s">
        <v>11</v>
      </c>
      <c r="C72" s="63"/>
      <c r="D72" s="31"/>
      <c r="E72" s="63"/>
      <c r="F72" s="2" t="s">
        <v>122</v>
      </c>
      <c r="G72" s="2"/>
      <c r="H72" s="3">
        <v>24.125</v>
      </c>
      <c r="I72" s="3">
        <v>24.125</v>
      </c>
      <c r="J72" s="3">
        <v>24.25</v>
      </c>
      <c r="K72" s="3">
        <v>24.25</v>
      </c>
      <c r="L72" s="3">
        <v>24.375</v>
      </c>
      <c r="M72" s="3">
        <v>24.3125</v>
      </c>
      <c r="N72" s="3">
        <v>24.25</v>
      </c>
      <c r="O72" s="3">
        <v>24.1875</v>
      </c>
      <c r="P72" s="3">
        <v>24.3125</v>
      </c>
      <c r="Q72" s="3">
        <v>24.125</v>
      </c>
      <c r="R72" s="3">
        <v>24.25</v>
      </c>
      <c r="S72" s="3">
        <v>24.375</v>
      </c>
      <c r="T72" s="3">
        <v>24.25</v>
      </c>
      <c r="U72" s="3">
        <v>24.3125</v>
      </c>
      <c r="V72" s="3">
        <v>24.3125</v>
      </c>
      <c r="W72" s="3">
        <v>24.3125</v>
      </c>
      <c r="X72" s="3">
        <v>24.3125</v>
      </c>
      <c r="Y72" s="3">
        <v>24.3125</v>
      </c>
      <c r="Z72" s="3">
        <v>24.375</v>
      </c>
      <c r="AA72" s="3">
        <v>24.4375</v>
      </c>
      <c r="AB72" s="3">
        <v>24.375</v>
      </c>
      <c r="AC72" s="3">
        <v>24.3125</v>
      </c>
      <c r="AD72" s="3">
        <v>24.25</v>
      </c>
      <c r="AE72" s="3">
        <v>24.25</v>
      </c>
      <c r="AF72" s="3">
        <v>24.375</v>
      </c>
      <c r="AG72" s="3">
        <v>24.3125</v>
      </c>
      <c r="AH72" s="3">
        <v>24.3125</v>
      </c>
      <c r="AI72" s="3">
        <v>24.3125</v>
      </c>
      <c r="AJ72" s="3">
        <v>24.375</v>
      </c>
      <c r="AK72" s="3">
        <v>24.3125</v>
      </c>
      <c r="AL72" s="3">
        <v>24.25</v>
      </c>
      <c r="AM72" s="3">
        <v>24.25</v>
      </c>
      <c r="AN72" s="3">
        <v>24.25</v>
      </c>
      <c r="AO72" s="3">
        <v>24.25</v>
      </c>
      <c r="AP72" s="3">
        <v>24.25</v>
      </c>
      <c r="AQ72" s="3">
        <v>24.125</v>
      </c>
      <c r="AR72" s="1">
        <v>24.0625</v>
      </c>
      <c r="AS72" s="1"/>
      <c r="AT72" s="1"/>
      <c r="AU72" s="1"/>
      <c r="AV72" s="1"/>
      <c r="AW72" s="4">
        <f t="shared" si="23"/>
        <v>37</v>
      </c>
      <c r="AX72" s="4">
        <f t="shared" si="31"/>
        <v>36</v>
      </c>
      <c r="AY72" s="5">
        <f t="shared" si="24"/>
        <v>24.275337837837839</v>
      </c>
      <c r="AZ72" s="5">
        <f t="shared" si="25"/>
        <v>8.3929455666818947E-2</v>
      </c>
      <c r="BA72" s="5">
        <f>ABS(AY72-AY66)</f>
        <v>9.0981606606604259E-2</v>
      </c>
      <c r="BB72" s="5">
        <f t="shared" si="32"/>
        <v>0.19772860739543902</v>
      </c>
      <c r="BC72" s="5">
        <f t="shared" si="26"/>
        <v>0.15114448844115899</v>
      </c>
      <c r="BD72" s="5">
        <f t="shared" si="27"/>
        <v>3.5383568701803113E-2</v>
      </c>
      <c r="BE72" s="6">
        <f t="shared" si="28"/>
        <v>0.16157182616670146</v>
      </c>
      <c r="BF72" s="81" t="str">
        <f t="shared" si="29"/>
        <v>Accept</v>
      </c>
      <c r="BG72" s="44"/>
      <c r="BI72" s="80" t="str">
        <f t="shared" si="30"/>
        <v>Accept</v>
      </c>
      <c r="BJ72" s="44"/>
    </row>
    <row r="73" spans="1:62" ht="15.6" thickBot="1" x14ac:dyDescent="0.35">
      <c r="A73" s="32">
        <f>A72</f>
        <v>16</v>
      </c>
      <c r="B73" s="33" t="s">
        <v>17</v>
      </c>
      <c r="C73" s="64"/>
      <c r="D73" s="33"/>
      <c r="E73" s="64"/>
      <c r="F73" s="14" t="s">
        <v>123</v>
      </c>
      <c r="G73" s="14"/>
      <c r="H73" s="15">
        <v>22.625</v>
      </c>
      <c r="I73" s="15">
        <v>22.625</v>
      </c>
      <c r="J73" s="15">
        <v>22.6875</v>
      </c>
      <c r="K73" s="15">
        <v>22.6875</v>
      </c>
      <c r="L73" s="15">
        <v>22.875</v>
      </c>
      <c r="M73" s="15">
        <v>22.75</v>
      </c>
      <c r="N73" s="15">
        <v>22.6875</v>
      </c>
      <c r="O73" s="15">
        <v>22.75</v>
      </c>
      <c r="P73" s="15">
        <v>22.6875</v>
      </c>
      <c r="Q73" s="15">
        <v>22.6875</v>
      </c>
      <c r="R73" s="15">
        <v>22.6875</v>
      </c>
      <c r="S73" s="15">
        <v>22.6875</v>
      </c>
      <c r="T73" s="15">
        <v>22.6875</v>
      </c>
      <c r="U73" s="15">
        <v>22.625</v>
      </c>
      <c r="V73" s="15">
        <v>22.6875</v>
      </c>
      <c r="W73" s="15">
        <v>22.75</v>
      </c>
      <c r="X73" s="15">
        <v>22.6875</v>
      </c>
      <c r="Y73" s="15">
        <v>22.875</v>
      </c>
      <c r="Z73" s="15">
        <v>22.8125</v>
      </c>
      <c r="AA73" s="15">
        <v>22.625</v>
      </c>
      <c r="AB73" s="15">
        <v>22.75</v>
      </c>
      <c r="AC73" s="15">
        <v>22.6875</v>
      </c>
      <c r="AD73" s="15">
        <v>22.625</v>
      </c>
      <c r="AE73" s="15">
        <v>22.625</v>
      </c>
      <c r="AF73" s="15">
        <v>22.5625</v>
      </c>
      <c r="AG73" s="15">
        <v>22.6875</v>
      </c>
      <c r="AH73" s="15">
        <v>22.5</v>
      </c>
      <c r="AI73" s="15">
        <v>22.5</v>
      </c>
      <c r="AJ73" s="15">
        <v>22.625</v>
      </c>
      <c r="AK73" s="15">
        <v>22.625</v>
      </c>
      <c r="AL73" s="15">
        <v>22.5625</v>
      </c>
      <c r="AM73" s="15">
        <v>22.4375</v>
      </c>
      <c r="AN73" s="15">
        <v>22.5</v>
      </c>
      <c r="AO73" s="15">
        <v>22.375</v>
      </c>
      <c r="AP73" s="15">
        <v>22.5</v>
      </c>
      <c r="AQ73" s="15">
        <v>22.375</v>
      </c>
      <c r="AR73" s="16">
        <v>22.5</v>
      </c>
      <c r="AS73" s="16"/>
      <c r="AT73" s="16"/>
      <c r="AU73" s="16"/>
      <c r="AV73" s="16"/>
      <c r="AW73" s="17">
        <f t="shared" si="23"/>
        <v>37</v>
      </c>
      <c r="AX73" s="17">
        <f t="shared" si="31"/>
        <v>36</v>
      </c>
      <c r="AY73" s="18">
        <f t="shared" si="24"/>
        <v>22.638513513513512</v>
      </c>
      <c r="AZ73" s="18">
        <f t="shared" si="25"/>
        <v>0.11889166908988609</v>
      </c>
      <c r="BA73" s="18">
        <f>ABS(AY73-AY67)</f>
        <v>0.81981981981981988</v>
      </c>
      <c r="BB73" s="18">
        <f t="shared" si="32"/>
        <v>0.18720214437111246</v>
      </c>
      <c r="BC73" s="18">
        <f t="shared" si="26"/>
        <v>0.15634157004633381</v>
      </c>
      <c r="BD73" s="18">
        <f t="shared" si="27"/>
        <v>3.6600227647968851E-2</v>
      </c>
      <c r="BE73" s="19">
        <f t="shared" si="28"/>
        <v>0.89283727397751778</v>
      </c>
      <c r="BF73" s="82" t="str">
        <f t="shared" si="29"/>
        <v>Accept</v>
      </c>
      <c r="BG73" s="45"/>
      <c r="BI73" s="80" t="str">
        <f t="shared" si="30"/>
        <v>Accept</v>
      </c>
      <c r="BJ73" s="45"/>
    </row>
    <row r="74" spans="1:62" ht="15.6" thickBot="1" x14ac:dyDescent="0.35">
      <c r="A74" s="28">
        <f>A73+1</f>
        <v>17</v>
      </c>
      <c r="B74" s="29" t="s">
        <v>16</v>
      </c>
      <c r="C74" s="62">
        <f>E74-E65</f>
        <v>-0.32734999999999914</v>
      </c>
      <c r="D74" s="29"/>
      <c r="E74" s="62">
        <v>24.235549999999996</v>
      </c>
      <c r="F74" s="8" t="s">
        <v>124</v>
      </c>
      <c r="G74" s="8" t="s">
        <v>125</v>
      </c>
      <c r="H74" s="9">
        <v>22.6875</v>
      </c>
      <c r="I74" s="9">
        <v>22.625</v>
      </c>
      <c r="J74" s="9">
        <v>22.6875</v>
      </c>
      <c r="K74" s="9">
        <v>22.8125</v>
      </c>
      <c r="L74" s="9">
        <v>22.8125</v>
      </c>
      <c r="M74" s="9">
        <v>22.625</v>
      </c>
      <c r="N74" s="9">
        <v>22.5</v>
      </c>
      <c r="O74" s="9">
        <v>22.5</v>
      </c>
      <c r="P74" s="9">
        <v>22.5625</v>
      </c>
      <c r="Q74" s="9">
        <v>22.6875</v>
      </c>
      <c r="R74" s="9">
        <v>22.625</v>
      </c>
      <c r="S74" s="9">
        <v>22.75</v>
      </c>
      <c r="T74" s="9">
        <v>22.8125</v>
      </c>
      <c r="U74" s="9">
        <v>22.875</v>
      </c>
      <c r="V74" s="9">
        <v>22.9375</v>
      </c>
      <c r="W74" s="9">
        <v>22.875</v>
      </c>
      <c r="X74" s="9">
        <v>22.75</v>
      </c>
      <c r="Y74" s="9">
        <v>22.875</v>
      </c>
      <c r="Z74" s="9">
        <v>22.875</v>
      </c>
      <c r="AA74" s="9">
        <v>22.6875</v>
      </c>
      <c r="AB74" s="9">
        <v>22.75</v>
      </c>
      <c r="AC74" s="9" t="s">
        <v>56</v>
      </c>
      <c r="AD74" s="9">
        <v>22.625</v>
      </c>
      <c r="AE74" s="9">
        <v>22.6875</v>
      </c>
      <c r="AF74" s="9">
        <v>22.625</v>
      </c>
      <c r="AG74" s="9">
        <v>22.625</v>
      </c>
      <c r="AH74" s="9">
        <v>22.625</v>
      </c>
      <c r="AI74" s="9">
        <v>22.6875</v>
      </c>
      <c r="AJ74" s="9">
        <v>22.625</v>
      </c>
      <c r="AK74" s="9">
        <v>22.5625</v>
      </c>
      <c r="AL74" s="9">
        <v>22.5625</v>
      </c>
      <c r="AM74" s="9">
        <v>22.5625</v>
      </c>
      <c r="AN74" s="9">
        <v>22.5</v>
      </c>
      <c r="AO74" s="9">
        <v>22.5625</v>
      </c>
      <c r="AP74" s="9">
        <v>22.5</v>
      </c>
      <c r="AQ74" s="9">
        <v>22.5625</v>
      </c>
      <c r="AR74" s="10">
        <v>22.375</v>
      </c>
      <c r="AS74" s="10"/>
      <c r="AT74" s="10"/>
      <c r="AU74" s="10"/>
      <c r="AV74" s="10"/>
      <c r="AW74" s="11">
        <f t="shared" si="23"/>
        <v>36</v>
      </c>
      <c r="AX74" s="11">
        <f t="shared" si="31"/>
        <v>36</v>
      </c>
      <c r="AY74" s="12">
        <f t="shared" si="24"/>
        <v>22.666666666666668</v>
      </c>
      <c r="AZ74" s="12">
        <f t="shared" si="25"/>
        <v>0.1319496657279369</v>
      </c>
      <c r="BA74" s="12">
        <f>ABS(AY74-AY65)</f>
        <v>0.53472222222222143</v>
      </c>
      <c r="BB74" s="12">
        <f t="shared" si="32"/>
        <v>0.15023130314433286</v>
      </c>
      <c r="BC74" s="12">
        <f t="shared" si="26"/>
        <v>0.14138627714555385</v>
      </c>
      <c r="BD74" s="12">
        <f t="shared" si="27"/>
        <v>3.3325065112113902E-2</v>
      </c>
      <c r="BE74" s="13">
        <f t="shared" si="28"/>
        <v>0.60120572712088871</v>
      </c>
      <c r="BF74" s="80" t="str">
        <f t="shared" si="29"/>
        <v>Accept</v>
      </c>
      <c r="BG74" s="43" t="str">
        <f>IF(AND(BF74="Accept",BF75="Accept",BF76="Accept"),"ACCPET","REJECT")</f>
        <v>REJECT</v>
      </c>
      <c r="BI74" s="80" t="str">
        <f t="shared" si="30"/>
        <v>Accept</v>
      </c>
      <c r="BJ74" s="43" t="str">
        <f>IF(AND(BI74="Accept",BI75="Accept",BI76="Accept"),"ACCEPT","REJECT")</f>
        <v>REJECT</v>
      </c>
    </row>
    <row r="75" spans="1:62" ht="15.6" thickBot="1" x14ac:dyDescent="0.35">
      <c r="A75" s="30">
        <f>A74</f>
        <v>17</v>
      </c>
      <c r="B75" s="31" t="s">
        <v>11</v>
      </c>
      <c r="C75" s="63"/>
      <c r="D75" s="31"/>
      <c r="E75" s="63"/>
      <c r="F75" s="2" t="s">
        <v>126</v>
      </c>
      <c r="G75" s="2"/>
      <c r="H75" s="3">
        <v>24.375</v>
      </c>
      <c r="I75" s="3">
        <v>24.4375</v>
      </c>
      <c r="J75" s="3">
        <v>24.4375</v>
      </c>
      <c r="K75" s="3">
        <v>24.5</v>
      </c>
      <c r="L75" s="3">
        <v>24.5</v>
      </c>
      <c r="M75" s="3">
        <v>24.4375</v>
      </c>
      <c r="N75" s="3">
        <v>24.25</v>
      </c>
      <c r="O75" s="3">
        <v>24.3125</v>
      </c>
      <c r="P75" s="3">
        <v>24.25</v>
      </c>
      <c r="Q75" s="3">
        <v>24.4375</v>
      </c>
      <c r="R75" s="3">
        <v>24.4375</v>
      </c>
      <c r="S75" s="3">
        <v>24.5625</v>
      </c>
      <c r="T75" s="3">
        <v>24.5</v>
      </c>
      <c r="U75" s="3">
        <v>24.625</v>
      </c>
      <c r="V75" s="3">
        <v>24.6875</v>
      </c>
      <c r="W75" s="3">
        <v>24.625</v>
      </c>
      <c r="X75" s="3">
        <v>24.5625</v>
      </c>
      <c r="Y75" s="3">
        <v>24.5625</v>
      </c>
      <c r="Z75" s="3">
        <v>24.5</v>
      </c>
      <c r="AA75" s="3">
        <v>24.4375</v>
      </c>
      <c r="AB75" s="3">
        <v>24.5625</v>
      </c>
      <c r="AC75" s="3" t="s">
        <v>56</v>
      </c>
      <c r="AD75" s="3">
        <v>24.375</v>
      </c>
      <c r="AE75" s="3">
        <v>24.375</v>
      </c>
      <c r="AF75" s="3">
        <v>24.375</v>
      </c>
      <c r="AG75" s="3">
        <v>24.4375</v>
      </c>
      <c r="AH75" s="3">
        <v>24.5</v>
      </c>
      <c r="AI75" s="3">
        <v>24.625</v>
      </c>
      <c r="AJ75" s="3">
        <v>24.4375</v>
      </c>
      <c r="AK75" s="3">
        <v>24.3125</v>
      </c>
      <c r="AL75" s="3">
        <v>24.1875</v>
      </c>
      <c r="AM75" s="3">
        <v>24.3125</v>
      </c>
      <c r="AN75" s="3">
        <v>24.375</v>
      </c>
      <c r="AO75" s="3">
        <v>24.3125</v>
      </c>
      <c r="AP75" s="3">
        <v>24.3125</v>
      </c>
      <c r="AQ75" s="3">
        <v>24.1875</v>
      </c>
      <c r="AR75" s="1">
        <v>24.3125</v>
      </c>
      <c r="AS75" s="1"/>
      <c r="AT75" s="1"/>
      <c r="AU75" s="1"/>
      <c r="AV75" s="1"/>
      <c r="AW75" s="4">
        <f t="shared" si="23"/>
        <v>36</v>
      </c>
      <c r="AX75" s="4">
        <f t="shared" si="31"/>
        <v>36</v>
      </c>
      <c r="AY75" s="5">
        <f t="shared" si="24"/>
        <v>24.428819444444443</v>
      </c>
      <c r="AZ75" s="5">
        <f t="shared" si="25"/>
        <v>0.12602506285756801</v>
      </c>
      <c r="BA75" s="5">
        <f>ABS(AY75-AY66)</f>
        <v>6.25E-2</v>
      </c>
      <c r="BB75" s="5">
        <f t="shared" si="32"/>
        <v>0.19772860739543902</v>
      </c>
      <c r="BC75" s="5">
        <f t="shared" si="26"/>
        <v>0.16579945514203842</v>
      </c>
      <c r="BD75" s="5">
        <f t="shared" si="27"/>
        <v>3.9079306349323391E-2</v>
      </c>
      <c r="BE75" s="6">
        <f t="shared" si="28"/>
        <v>0.14046321616690016</v>
      </c>
      <c r="BF75" s="81" t="str">
        <f t="shared" si="29"/>
        <v>Accept</v>
      </c>
      <c r="BG75" s="44"/>
      <c r="BI75" s="80" t="str">
        <f t="shared" si="30"/>
        <v>Accept</v>
      </c>
      <c r="BJ75" s="44"/>
    </row>
    <row r="76" spans="1:62" ht="15.6" thickBot="1" x14ac:dyDescent="0.35">
      <c r="A76" s="32">
        <f>A75</f>
        <v>17</v>
      </c>
      <c r="B76" s="33" t="s">
        <v>17</v>
      </c>
      <c r="C76" s="64"/>
      <c r="D76" s="33"/>
      <c r="E76" s="64"/>
      <c r="F76" s="14" t="s">
        <v>127</v>
      </c>
      <c r="G76" s="14"/>
      <c r="H76" s="15">
        <v>22.125</v>
      </c>
      <c r="I76" s="15">
        <v>22.1875</v>
      </c>
      <c r="J76" s="15">
        <v>22.25</v>
      </c>
      <c r="K76" s="15">
        <v>22.1875</v>
      </c>
      <c r="L76" s="15">
        <v>22.1875</v>
      </c>
      <c r="M76" s="15">
        <v>22.1875</v>
      </c>
      <c r="N76" s="15">
        <v>22.0625</v>
      </c>
      <c r="O76" s="15">
        <v>22.0625</v>
      </c>
      <c r="P76" s="15">
        <v>22.0625</v>
      </c>
      <c r="Q76" s="15">
        <v>22.125</v>
      </c>
      <c r="R76" s="15">
        <v>22.125</v>
      </c>
      <c r="S76" s="15">
        <v>22.1875</v>
      </c>
      <c r="T76" s="15">
        <v>22.1875</v>
      </c>
      <c r="U76" s="15">
        <v>22.3125</v>
      </c>
      <c r="V76" s="15">
        <v>22.3125</v>
      </c>
      <c r="W76" s="15">
        <v>22.3125</v>
      </c>
      <c r="X76" s="15">
        <v>22.3125</v>
      </c>
      <c r="Y76" s="15">
        <v>22.25</v>
      </c>
      <c r="Z76" s="15">
        <v>22.375</v>
      </c>
      <c r="AA76" s="15">
        <v>22.1875</v>
      </c>
      <c r="AB76" s="15">
        <v>22.25</v>
      </c>
      <c r="AC76" s="15" t="s">
        <v>56</v>
      </c>
      <c r="AD76" s="15">
        <v>22.25</v>
      </c>
      <c r="AE76" s="15">
        <v>22.1875</v>
      </c>
      <c r="AF76" s="15">
        <v>22.125</v>
      </c>
      <c r="AG76" s="15">
        <v>22.25</v>
      </c>
      <c r="AH76" s="15">
        <v>22.25</v>
      </c>
      <c r="AI76" s="15">
        <v>22.1875</v>
      </c>
      <c r="AJ76" s="15">
        <v>22.0625</v>
      </c>
      <c r="AK76" s="15">
        <v>22.1875</v>
      </c>
      <c r="AL76" s="15">
        <v>22.1875</v>
      </c>
      <c r="AM76" s="15">
        <v>22.125</v>
      </c>
      <c r="AN76" s="15">
        <v>22.125</v>
      </c>
      <c r="AO76" s="15">
        <v>22.3125</v>
      </c>
      <c r="AP76" s="15">
        <v>21.9375</v>
      </c>
      <c r="AQ76" s="15">
        <v>22.0625</v>
      </c>
      <c r="AR76" s="16">
        <v>22.125</v>
      </c>
      <c r="AS76" s="16"/>
      <c r="AT76" s="16"/>
      <c r="AU76" s="16"/>
      <c r="AV76" s="16"/>
      <c r="AW76" s="17">
        <f t="shared" si="23"/>
        <v>36</v>
      </c>
      <c r="AX76" s="17">
        <f t="shared" si="31"/>
        <v>36</v>
      </c>
      <c r="AY76" s="18">
        <f t="shared" si="24"/>
        <v>22.184027777777779</v>
      </c>
      <c r="AZ76" s="18">
        <f t="shared" si="25"/>
        <v>9.3236024953911173E-2</v>
      </c>
      <c r="BA76" s="18">
        <f>ABS(AY76-AY67)</f>
        <v>1.2743055555555536</v>
      </c>
      <c r="BB76" s="18">
        <f t="shared" si="32"/>
        <v>0.18720214437111246</v>
      </c>
      <c r="BC76" s="18">
        <f t="shared" si="26"/>
        <v>0.14788103192490437</v>
      </c>
      <c r="BD76" s="18">
        <f t="shared" si="27"/>
        <v>3.4855893494321402E-2</v>
      </c>
      <c r="BE76" s="19">
        <f t="shared" si="28"/>
        <v>1.3438430630767249</v>
      </c>
      <c r="BF76" s="82" t="str">
        <f t="shared" si="29"/>
        <v>Reject</v>
      </c>
      <c r="BG76" s="45"/>
      <c r="BI76" s="80" t="str">
        <f t="shared" si="30"/>
        <v>Reject</v>
      </c>
      <c r="BJ76" s="45"/>
    </row>
    <row r="77" spans="1:62" ht="15.6" thickBot="1" x14ac:dyDescent="0.35">
      <c r="A77" s="28">
        <f>A76+1</f>
        <v>18</v>
      </c>
      <c r="B77" s="29" t="s">
        <v>16</v>
      </c>
      <c r="C77" s="62">
        <f>E77-E65</f>
        <v>-0.44447500000000062</v>
      </c>
      <c r="D77" s="29"/>
      <c r="E77" s="62">
        <v>24.118424999999995</v>
      </c>
      <c r="F77" s="8" t="s">
        <v>128</v>
      </c>
      <c r="G77" s="8" t="s">
        <v>129</v>
      </c>
      <c r="H77" s="9">
        <v>22.6875</v>
      </c>
      <c r="I77" s="9">
        <v>22.625</v>
      </c>
      <c r="J77" s="9">
        <v>22.75</v>
      </c>
      <c r="K77" s="9">
        <v>22.8125</v>
      </c>
      <c r="L77" s="9">
        <v>22.75</v>
      </c>
      <c r="M77" s="9">
        <v>22.5625</v>
      </c>
      <c r="N77" s="9">
        <v>22.375</v>
      </c>
      <c r="O77" s="9">
        <v>22.5625</v>
      </c>
      <c r="P77" s="9">
        <v>22.4375</v>
      </c>
      <c r="Q77" s="9">
        <v>22.6875</v>
      </c>
      <c r="R77" s="9">
        <v>22.75</v>
      </c>
      <c r="S77" s="9">
        <v>22.8125</v>
      </c>
      <c r="T77" s="9">
        <v>22.875</v>
      </c>
      <c r="U77" s="9">
        <v>22.9375</v>
      </c>
      <c r="V77" s="9">
        <v>22.875</v>
      </c>
      <c r="W77" s="9">
        <v>22.75</v>
      </c>
      <c r="X77" s="9">
        <v>22.875</v>
      </c>
      <c r="Y77" s="9">
        <v>23</v>
      </c>
      <c r="Z77" s="9">
        <v>22.8125</v>
      </c>
      <c r="AA77" s="9">
        <v>22.75</v>
      </c>
      <c r="AB77" s="9">
        <v>22.8125</v>
      </c>
      <c r="AC77" s="9" t="s">
        <v>56</v>
      </c>
      <c r="AD77" s="9">
        <v>22.75</v>
      </c>
      <c r="AE77" s="9">
        <v>22.6875</v>
      </c>
      <c r="AF77" s="9">
        <v>22.625</v>
      </c>
      <c r="AG77" s="9">
        <v>22.75</v>
      </c>
      <c r="AH77" s="9">
        <v>22.625</v>
      </c>
      <c r="AI77" s="9">
        <v>22.5</v>
      </c>
      <c r="AJ77" s="9">
        <v>22.5625</v>
      </c>
      <c r="AK77" s="9">
        <v>22.5625</v>
      </c>
      <c r="AL77" s="9">
        <v>22.625</v>
      </c>
      <c r="AM77" s="9">
        <v>22.5</v>
      </c>
      <c r="AN77" s="9">
        <v>22.5</v>
      </c>
      <c r="AO77" s="9">
        <v>22.625</v>
      </c>
      <c r="AP77" s="9">
        <v>22.5625</v>
      </c>
      <c r="AQ77" s="9">
        <v>22.5625</v>
      </c>
      <c r="AR77" s="10">
        <v>22.5</v>
      </c>
      <c r="AS77" s="10"/>
      <c r="AT77" s="10"/>
      <c r="AU77" s="10"/>
      <c r="AV77" s="10"/>
      <c r="AW77" s="11">
        <f t="shared" si="23"/>
        <v>36</v>
      </c>
      <c r="AX77" s="11">
        <f t="shared" si="31"/>
        <v>36</v>
      </c>
      <c r="AY77" s="12">
        <f t="shared" si="24"/>
        <v>22.678819444444443</v>
      </c>
      <c r="AZ77" s="12">
        <f t="shared" si="25"/>
        <v>0.14801723609951531</v>
      </c>
      <c r="BA77" s="12">
        <f>ABS(AY77-AY65)</f>
        <v>0.52256944444444642</v>
      </c>
      <c r="BB77" s="12">
        <f t="shared" si="32"/>
        <v>0.15023130314433286</v>
      </c>
      <c r="BC77" s="12">
        <f t="shared" si="26"/>
        <v>0.14912837863227793</v>
      </c>
      <c r="BD77" s="12">
        <f t="shared" si="27"/>
        <v>3.5149895932746256E-2</v>
      </c>
      <c r="BE77" s="13">
        <f t="shared" si="28"/>
        <v>0.59269348683027523</v>
      </c>
      <c r="BF77" s="80" t="str">
        <f t="shared" si="29"/>
        <v>Accept</v>
      </c>
      <c r="BG77" s="43" t="str">
        <f>IF(AND(BF77="Accept",BF78="Accept",BF79="Accept"),"ACCPET","REJECT")</f>
        <v>ACCPET</v>
      </c>
      <c r="BI77" s="80" t="str">
        <f t="shared" si="30"/>
        <v>Accept</v>
      </c>
      <c r="BJ77" s="43" t="str">
        <f>IF(AND(BI77="Accept",BI78="Accept",BI79="Accept"),"ACCEPT","REJECT")</f>
        <v>ACCEPT</v>
      </c>
    </row>
    <row r="78" spans="1:62" ht="15.6" thickBot="1" x14ac:dyDescent="0.35">
      <c r="A78" s="30">
        <f>A77</f>
        <v>18</v>
      </c>
      <c r="B78" s="31" t="s">
        <v>11</v>
      </c>
      <c r="C78" s="63"/>
      <c r="D78" s="31"/>
      <c r="E78" s="63"/>
      <c r="F78" s="2" t="s">
        <v>130</v>
      </c>
      <c r="G78" s="2"/>
      <c r="H78" s="3">
        <v>24.5</v>
      </c>
      <c r="I78" s="3">
        <v>24.4375</v>
      </c>
      <c r="J78" s="3">
        <v>24.5625</v>
      </c>
      <c r="K78" s="3">
        <v>24.5625</v>
      </c>
      <c r="L78" s="3">
        <v>24.5625</v>
      </c>
      <c r="M78" s="3">
        <v>24.5</v>
      </c>
      <c r="N78" s="3">
        <v>24.3125</v>
      </c>
      <c r="O78" s="3">
        <v>24.375</v>
      </c>
      <c r="P78" s="3">
        <v>24.25</v>
      </c>
      <c r="Q78" s="3">
        <v>24.4375</v>
      </c>
      <c r="R78" s="3">
        <v>24.4375</v>
      </c>
      <c r="S78" s="3">
        <v>24.4375</v>
      </c>
      <c r="T78" s="3">
        <v>24.5625</v>
      </c>
      <c r="U78" s="3">
        <v>24.75</v>
      </c>
      <c r="V78" s="3">
        <v>24.5625</v>
      </c>
      <c r="W78" s="3">
        <v>24.625</v>
      </c>
      <c r="X78" s="3">
        <v>24.6875</v>
      </c>
      <c r="Y78" s="3">
        <v>24.625</v>
      </c>
      <c r="Z78" s="3">
        <v>24.5625</v>
      </c>
      <c r="AA78" s="3">
        <v>24.4375</v>
      </c>
      <c r="AB78" s="3">
        <v>24.5625</v>
      </c>
      <c r="AC78" s="3">
        <v>24.5625</v>
      </c>
      <c r="AD78" s="3">
        <v>24.4375</v>
      </c>
      <c r="AE78" s="3">
        <v>24.5</v>
      </c>
      <c r="AF78" s="3">
        <v>24.3125</v>
      </c>
      <c r="AG78" s="3">
        <v>24.5</v>
      </c>
      <c r="AH78" s="3">
        <v>24.3125</v>
      </c>
      <c r="AI78" s="3">
        <v>24.375</v>
      </c>
      <c r="AJ78" s="3">
        <v>24.3125</v>
      </c>
      <c r="AK78" s="3">
        <v>24.5</v>
      </c>
      <c r="AL78" s="3">
        <v>24.3125</v>
      </c>
      <c r="AM78" s="3">
        <v>24.375</v>
      </c>
      <c r="AN78" s="3">
        <v>24.3125</v>
      </c>
      <c r="AO78" s="3">
        <v>24.375</v>
      </c>
      <c r="AP78" s="3">
        <v>24.3125</v>
      </c>
      <c r="AQ78" s="3">
        <v>24.3125</v>
      </c>
      <c r="AR78" s="1">
        <v>24.375</v>
      </c>
      <c r="AS78" s="1"/>
      <c r="AT78" s="1"/>
      <c r="AU78" s="1"/>
      <c r="AV78" s="1"/>
      <c r="AW78" s="4">
        <f t="shared" si="23"/>
        <v>37</v>
      </c>
      <c r="AX78" s="4">
        <f t="shared" si="31"/>
        <v>36</v>
      </c>
      <c r="AY78" s="5">
        <f t="shared" si="24"/>
        <v>24.45777027027027</v>
      </c>
      <c r="AZ78" s="5">
        <f t="shared" si="25"/>
        <v>0.12241604802399811</v>
      </c>
      <c r="BA78" s="5">
        <f>ABS(AY78-AY66)</f>
        <v>9.1450825825827309E-2</v>
      </c>
      <c r="BB78" s="5">
        <f t="shared" si="32"/>
        <v>0.19772860739543902</v>
      </c>
      <c r="BC78" s="5">
        <f t="shared" si="26"/>
        <v>0.1639248313514711</v>
      </c>
      <c r="BD78" s="5">
        <f t="shared" si="27"/>
        <v>3.8375501428319164E-2</v>
      </c>
      <c r="BE78" s="6">
        <f t="shared" si="28"/>
        <v>0.16800995117532405</v>
      </c>
      <c r="BF78" s="81" t="str">
        <f t="shared" si="29"/>
        <v>Accept</v>
      </c>
      <c r="BG78" s="44"/>
      <c r="BI78" s="80" t="str">
        <f t="shared" si="30"/>
        <v>Accept</v>
      </c>
      <c r="BJ78" s="44"/>
    </row>
    <row r="79" spans="1:62" ht="15.6" thickBot="1" x14ac:dyDescent="0.35">
      <c r="A79" s="32">
        <f>A78</f>
        <v>18</v>
      </c>
      <c r="B79" s="33" t="s">
        <v>17</v>
      </c>
      <c r="C79" s="64"/>
      <c r="D79" s="33"/>
      <c r="E79" s="64"/>
      <c r="F79" s="14" t="s">
        <v>131</v>
      </c>
      <c r="G79" s="14"/>
      <c r="H79" s="15">
        <v>23.3125</v>
      </c>
      <c r="I79" s="15">
        <v>23.3125</v>
      </c>
      <c r="J79" s="15">
        <v>23.3125</v>
      </c>
      <c r="K79" s="15">
        <v>23.375</v>
      </c>
      <c r="L79" s="15">
        <v>23.3125</v>
      </c>
      <c r="M79" s="15">
        <v>23.3125</v>
      </c>
      <c r="N79" s="15">
        <v>23.125</v>
      </c>
      <c r="O79" s="15">
        <v>23.1875</v>
      </c>
      <c r="P79" s="15">
        <v>23.125</v>
      </c>
      <c r="Q79" s="15">
        <v>23.1875</v>
      </c>
      <c r="R79" s="15">
        <v>23.1875</v>
      </c>
      <c r="S79" s="15">
        <v>23.3125</v>
      </c>
      <c r="T79" s="15">
        <v>23.3125</v>
      </c>
      <c r="U79" s="15">
        <v>23.4375</v>
      </c>
      <c r="V79" s="15">
        <v>23.4375</v>
      </c>
      <c r="W79" s="15">
        <v>23.25</v>
      </c>
      <c r="X79" s="15">
        <v>23.4375</v>
      </c>
      <c r="Y79" s="15">
        <v>23.4375</v>
      </c>
      <c r="Z79" s="15">
        <v>23.375</v>
      </c>
      <c r="AA79" s="15">
        <v>23.4375</v>
      </c>
      <c r="AB79" s="15">
        <v>23.25</v>
      </c>
      <c r="AC79" s="15">
        <v>23.3125</v>
      </c>
      <c r="AD79" s="15">
        <v>23.25</v>
      </c>
      <c r="AE79" s="15">
        <v>23.375</v>
      </c>
      <c r="AF79" s="15">
        <v>23.1875</v>
      </c>
      <c r="AG79" s="15">
        <v>23.25</v>
      </c>
      <c r="AH79" s="15">
        <v>23.1875</v>
      </c>
      <c r="AI79" s="15">
        <v>23.375</v>
      </c>
      <c r="AJ79" s="15">
        <v>23.125</v>
      </c>
      <c r="AK79" s="15">
        <v>23.125</v>
      </c>
      <c r="AL79" s="15">
        <v>23.1875</v>
      </c>
      <c r="AM79" s="15">
        <v>23.125</v>
      </c>
      <c r="AN79" s="15">
        <v>23.125</v>
      </c>
      <c r="AO79" s="15">
        <v>23.0625</v>
      </c>
      <c r="AP79" s="15">
        <v>23.1875</v>
      </c>
      <c r="AQ79" s="15">
        <v>23.125</v>
      </c>
      <c r="AR79" s="16">
        <v>23.1875</v>
      </c>
      <c r="AS79" s="16"/>
      <c r="AT79" s="16"/>
      <c r="AU79" s="16"/>
      <c r="AV79" s="16"/>
      <c r="AW79" s="17">
        <f t="shared" si="23"/>
        <v>37</v>
      </c>
      <c r="AX79" s="17">
        <f t="shared" si="31"/>
        <v>36</v>
      </c>
      <c r="AY79" s="18">
        <f t="shared" si="24"/>
        <v>23.260135135135137</v>
      </c>
      <c r="AZ79" s="18">
        <f t="shared" si="25"/>
        <v>0.11074392688695099</v>
      </c>
      <c r="BA79" s="18">
        <f>ABS(AY79-AY67)</f>
        <v>0.19819819819819529</v>
      </c>
      <c r="BB79" s="18">
        <f t="shared" si="32"/>
        <v>0.18720214437111246</v>
      </c>
      <c r="BC79" s="18">
        <f t="shared" si="26"/>
        <v>0.15327754097697491</v>
      </c>
      <c r="BD79" s="18">
        <f t="shared" si="27"/>
        <v>3.5882925388401578E-2</v>
      </c>
      <c r="BE79" s="19">
        <f t="shared" si="28"/>
        <v>0.26978463434805644</v>
      </c>
      <c r="BF79" s="82" t="str">
        <f t="shared" si="29"/>
        <v>Accept</v>
      </c>
      <c r="BG79" s="45"/>
      <c r="BI79" s="80" t="str">
        <f t="shared" si="30"/>
        <v>Accept</v>
      </c>
      <c r="BJ79" s="45"/>
    </row>
    <row r="80" spans="1:62" ht="15.6" thickBot="1" x14ac:dyDescent="0.35">
      <c r="A80" s="28">
        <f>A79+1</f>
        <v>19</v>
      </c>
      <c r="B80" s="29" t="s">
        <v>16</v>
      </c>
      <c r="C80" s="62">
        <f>E80-E65</f>
        <v>0.19867500000000859</v>
      </c>
      <c r="D80" s="29"/>
      <c r="E80" s="62">
        <v>24.761575000000004</v>
      </c>
      <c r="F80" s="8" t="s">
        <v>132</v>
      </c>
      <c r="G80" s="8" t="s">
        <v>133</v>
      </c>
      <c r="H80" s="9">
        <v>24.0625</v>
      </c>
      <c r="I80" s="9">
        <v>24.1875</v>
      </c>
      <c r="J80" s="9">
        <v>24.1875</v>
      </c>
      <c r="K80" s="9">
        <v>24.0625</v>
      </c>
      <c r="L80" s="9">
        <v>24.1875</v>
      </c>
      <c r="M80" s="9">
        <v>24.0625</v>
      </c>
      <c r="N80" s="9">
        <v>24</v>
      </c>
      <c r="O80" s="9">
        <v>23.875</v>
      </c>
      <c r="P80" s="9">
        <v>23.9375</v>
      </c>
      <c r="Q80" s="9">
        <v>23.9375</v>
      </c>
      <c r="R80" s="9">
        <v>23.875</v>
      </c>
      <c r="S80" s="9">
        <v>24.0625</v>
      </c>
      <c r="T80" s="9">
        <v>24</v>
      </c>
      <c r="U80" s="9">
        <v>24.0625</v>
      </c>
      <c r="V80" s="9">
        <v>24.0625</v>
      </c>
      <c r="W80" s="9">
        <v>24.0625</v>
      </c>
      <c r="X80" s="9">
        <v>23.8125</v>
      </c>
      <c r="Y80" s="9">
        <v>24</v>
      </c>
      <c r="Z80" s="9">
        <v>24</v>
      </c>
      <c r="AA80" s="9">
        <v>23.8125</v>
      </c>
      <c r="AB80" s="9">
        <v>23.9375</v>
      </c>
      <c r="AC80" s="9" t="s">
        <v>56</v>
      </c>
      <c r="AD80" s="9">
        <v>23.8125</v>
      </c>
      <c r="AE80" s="9">
        <v>23.625</v>
      </c>
      <c r="AF80" s="9">
        <v>23.6875</v>
      </c>
      <c r="AG80" s="9">
        <v>23.6875</v>
      </c>
      <c r="AH80" s="9">
        <v>23.6875</v>
      </c>
      <c r="AI80" s="9">
        <v>23.75</v>
      </c>
      <c r="AJ80" s="9">
        <v>23.75</v>
      </c>
      <c r="AK80" s="9">
        <v>23.6875</v>
      </c>
      <c r="AL80" s="9">
        <v>23.75</v>
      </c>
      <c r="AM80" s="9">
        <v>23.75</v>
      </c>
      <c r="AN80" s="9">
        <v>23.5</v>
      </c>
      <c r="AO80" s="9">
        <v>23.5625</v>
      </c>
      <c r="AP80" s="9">
        <v>23.625</v>
      </c>
      <c r="AQ80" s="9">
        <v>23.625</v>
      </c>
      <c r="AR80" s="10">
        <v>23.5</v>
      </c>
      <c r="AS80" s="10"/>
      <c r="AT80" s="10"/>
      <c r="AU80" s="10"/>
      <c r="AV80" s="10"/>
      <c r="AW80" s="11">
        <f t="shared" si="23"/>
        <v>36</v>
      </c>
      <c r="AX80" s="11">
        <f t="shared" si="31"/>
        <v>36</v>
      </c>
      <c r="AY80" s="12">
        <f t="shared" si="24"/>
        <v>23.866319444444443</v>
      </c>
      <c r="AZ80" s="12">
        <f t="shared" si="25"/>
        <v>0.19941475632380498</v>
      </c>
      <c r="BA80" s="12">
        <f>ABS(AY80-AY65)</f>
        <v>0.66493055555555358</v>
      </c>
      <c r="BB80" s="12">
        <f t="shared" si="32"/>
        <v>0.15023130314433286</v>
      </c>
      <c r="BC80" s="12">
        <f t="shared" si="26"/>
        <v>0.17654417221212224</v>
      </c>
      <c r="BD80" s="12">
        <f t="shared" si="27"/>
        <v>4.1611860450052426E-2</v>
      </c>
      <c r="BE80" s="13">
        <f t="shared" si="28"/>
        <v>0.74794621715340814</v>
      </c>
      <c r="BF80" s="80" t="str">
        <f t="shared" si="29"/>
        <v>Accept</v>
      </c>
      <c r="BG80" s="43" t="str">
        <f>IF(AND(BF80="Accept",BF81="Accept",BF82="Accept"),"ACCPET","REJECT")</f>
        <v>REJECT</v>
      </c>
      <c r="BI80" s="80" t="str">
        <f t="shared" si="30"/>
        <v>Accept</v>
      </c>
      <c r="BJ80" s="43" t="str">
        <f>IF(AND(BI80="Accept",BI81="Accept",BI82="Accept"),"ACCEPT","REJECT")</f>
        <v>REJECT</v>
      </c>
    </row>
    <row r="81" spans="1:62" ht="15.6" thickBot="1" x14ac:dyDescent="0.35">
      <c r="A81" s="30">
        <f>A80</f>
        <v>19</v>
      </c>
      <c r="B81" s="31" t="s">
        <v>11</v>
      </c>
      <c r="C81" s="63"/>
      <c r="D81" s="31"/>
      <c r="E81" s="63"/>
      <c r="F81" s="2" t="s">
        <v>134</v>
      </c>
      <c r="G81" s="2"/>
      <c r="H81" s="3">
        <v>25.1875</v>
      </c>
      <c r="I81" s="3">
        <v>25.25</v>
      </c>
      <c r="J81" s="3">
        <v>25.3125</v>
      </c>
      <c r="K81" s="3">
        <v>25.375</v>
      </c>
      <c r="L81" s="3">
        <v>25.375</v>
      </c>
      <c r="M81" s="3">
        <v>25.3125</v>
      </c>
      <c r="N81" s="3">
        <v>25.125</v>
      </c>
      <c r="O81" s="3">
        <v>25.1875</v>
      </c>
      <c r="P81" s="3">
        <v>25.125</v>
      </c>
      <c r="Q81" s="3">
        <v>25.0625</v>
      </c>
      <c r="R81" s="3">
        <v>25.125</v>
      </c>
      <c r="S81" s="3">
        <v>25.25</v>
      </c>
      <c r="T81" s="3">
        <v>25.1875</v>
      </c>
      <c r="U81" s="3">
        <v>25.25</v>
      </c>
      <c r="V81" s="3">
        <v>25.1875</v>
      </c>
      <c r="W81" s="3">
        <v>25.25</v>
      </c>
      <c r="X81" s="3">
        <v>25.1875</v>
      </c>
      <c r="Y81" s="3">
        <v>25.125</v>
      </c>
      <c r="Z81" s="3">
        <v>25.0625</v>
      </c>
      <c r="AA81" s="3">
        <v>25</v>
      </c>
      <c r="AB81" s="3">
        <v>24.9375</v>
      </c>
      <c r="AC81" s="3" t="s">
        <v>56</v>
      </c>
      <c r="AD81" s="3">
        <v>25</v>
      </c>
      <c r="AE81" s="3">
        <v>24.9375</v>
      </c>
      <c r="AF81" s="3">
        <v>24.9375</v>
      </c>
      <c r="AG81" s="3">
        <v>25</v>
      </c>
      <c r="AH81" s="3">
        <v>24.9375</v>
      </c>
      <c r="AI81" s="3">
        <v>24.9375</v>
      </c>
      <c r="AJ81" s="3">
        <v>25</v>
      </c>
      <c r="AK81" s="3">
        <v>25</v>
      </c>
      <c r="AL81" s="3">
        <v>24.875</v>
      </c>
      <c r="AM81" s="3">
        <v>24.875</v>
      </c>
      <c r="AN81" s="3">
        <v>24.8125</v>
      </c>
      <c r="AO81" s="3">
        <v>24.8125</v>
      </c>
      <c r="AP81" s="3">
        <v>24.8125</v>
      </c>
      <c r="AQ81" s="3">
        <v>24.75</v>
      </c>
      <c r="AR81" s="1">
        <v>24.6875</v>
      </c>
      <c r="AS81" s="1"/>
      <c r="AT81" s="1"/>
      <c r="AU81" s="1"/>
      <c r="AV81" s="1"/>
      <c r="AW81" s="4">
        <f t="shared" si="23"/>
        <v>36</v>
      </c>
      <c r="AX81" s="4">
        <f t="shared" si="31"/>
        <v>36</v>
      </c>
      <c r="AY81" s="5">
        <f t="shared" si="24"/>
        <v>25.0625</v>
      </c>
      <c r="AZ81" s="5">
        <f t="shared" si="25"/>
        <v>0.18114220932736799</v>
      </c>
      <c r="BA81" s="5">
        <f>ABS(AY81-AY66)</f>
        <v>0.69618055555555713</v>
      </c>
      <c r="BB81" s="5">
        <f t="shared" si="32"/>
        <v>0.19772860739543902</v>
      </c>
      <c r="BC81" s="5">
        <f t="shared" si="26"/>
        <v>0.18961685339460158</v>
      </c>
      <c r="BD81" s="5">
        <f t="shared" si="27"/>
        <v>4.4693120954192735E-2</v>
      </c>
      <c r="BE81" s="6">
        <f t="shared" si="28"/>
        <v>0.7853433318591716</v>
      </c>
      <c r="BF81" s="81" t="str">
        <f t="shared" si="29"/>
        <v>Accept</v>
      </c>
      <c r="BG81" s="44"/>
      <c r="BI81" s="80" t="str">
        <f t="shared" si="30"/>
        <v>Accept</v>
      </c>
      <c r="BJ81" s="44"/>
    </row>
    <row r="82" spans="1:62" ht="15.6" thickBot="1" x14ac:dyDescent="0.35">
      <c r="A82" s="32">
        <f>A81</f>
        <v>19</v>
      </c>
      <c r="B82" s="33" t="s">
        <v>17</v>
      </c>
      <c r="C82" s="64"/>
      <c r="D82" s="33"/>
      <c r="E82" s="64"/>
      <c r="F82" s="14" t="s">
        <v>135</v>
      </c>
      <c r="G82" s="14"/>
      <c r="H82" s="15">
        <v>24.5</v>
      </c>
      <c r="I82" s="15">
        <v>24.6875</v>
      </c>
      <c r="J82" s="15">
        <v>24.75</v>
      </c>
      <c r="K82" s="15">
        <v>24.5625</v>
      </c>
      <c r="L82" s="15">
        <v>24.5625</v>
      </c>
      <c r="M82" s="15">
        <v>24.5625</v>
      </c>
      <c r="N82" s="15">
        <v>24.5</v>
      </c>
      <c r="O82" s="15">
        <v>24.4375</v>
      </c>
      <c r="P82" s="15">
        <v>24.3125</v>
      </c>
      <c r="Q82" s="15">
        <v>24.375</v>
      </c>
      <c r="R82" s="15">
        <v>24.375</v>
      </c>
      <c r="S82" s="15">
        <v>24.4375</v>
      </c>
      <c r="T82" s="15">
        <v>24.5</v>
      </c>
      <c r="U82" s="15">
        <v>24.625</v>
      </c>
      <c r="V82" s="15">
        <v>24.5625</v>
      </c>
      <c r="W82" s="15">
        <v>24.5625</v>
      </c>
      <c r="X82" s="15">
        <v>24.4375</v>
      </c>
      <c r="Y82" s="15">
        <v>24.5</v>
      </c>
      <c r="Z82" s="15">
        <v>24.5</v>
      </c>
      <c r="AA82" s="15">
        <v>24.4375</v>
      </c>
      <c r="AB82" s="15">
        <v>24.4375</v>
      </c>
      <c r="AC82" s="15" t="s">
        <v>56</v>
      </c>
      <c r="AD82" s="15">
        <v>24.25</v>
      </c>
      <c r="AE82" s="15">
        <v>24.375</v>
      </c>
      <c r="AF82" s="15">
        <v>24.25</v>
      </c>
      <c r="AG82" s="15">
        <v>24.3125</v>
      </c>
      <c r="AH82" s="15">
        <v>24.375</v>
      </c>
      <c r="AI82" s="15">
        <v>24.4375</v>
      </c>
      <c r="AJ82" s="15">
        <v>24.25</v>
      </c>
      <c r="AK82" s="15">
        <v>24.25</v>
      </c>
      <c r="AL82" s="15">
        <v>24.375</v>
      </c>
      <c r="AM82" s="15">
        <v>24.125</v>
      </c>
      <c r="AN82" s="15">
        <v>24.1875</v>
      </c>
      <c r="AO82" s="15">
        <v>24.125</v>
      </c>
      <c r="AP82" s="15">
        <v>24.125</v>
      </c>
      <c r="AQ82" s="15">
        <v>24</v>
      </c>
      <c r="AR82" s="16">
        <v>24.0625</v>
      </c>
      <c r="AS82" s="16"/>
      <c r="AT82" s="16"/>
      <c r="AU82" s="16"/>
      <c r="AV82" s="16"/>
      <c r="AW82" s="17">
        <f t="shared" si="23"/>
        <v>36</v>
      </c>
      <c r="AX82" s="17">
        <f t="shared" si="31"/>
        <v>36</v>
      </c>
      <c r="AY82" s="18">
        <f t="shared" si="24"/>
        <v>24.392361111111111</v>
      </c>
      <c r="AZ82" s="18">
        <f t="shared" si="25"/>
        <v>0.17716209732941957</v>
      </c>
      <c r="BA82" s="18">
        <f>ABS(AY82-AY67)</f>
        <v>0.93402777777777857</v>
      </c>
      <c r="BB82" s="18">
        <f t="shared" si="32"/>
        <v>0.18720214437111246</v>
      </c>
      <c r="BC82" s="18">
        <f t="shared" si="26"/>
        <v>0.18225127103439026</v>
      </c>
      <c r="BD82" s="18">
        <f t="shared" si="27"/>
        <v>4.295703654276159E-2</v>
      </c>
      <c r="BE82" s="19">
        <f t="shared" si="28"/>
        <v>1.0197270656805879</v>
      </c>
      <c r="BF82" s="82" t="str">
        <f t="shared" si="29"/>
        <v>Reject</v>
      </c>
      <c r="BG82" s="45"/>
      <c r="BI82" s="80" t="str">
        <f t="shared" si="30"/>
        <v>Reject</v>
      </c>
      <c r="BJ82" s="45"/>
    </row>
    <row r="83" spans="1:62" ht="15.6" thickBot="1" x14ac:dyDescent="0.35">
      <c r="A83" s="28">
        <f>A82+1</f>
        <v>20</v>
      </c>
      <c r="B83" s="29" t="s">
        <v>16</v>
      </c>
      <c r="C83" s="62">
        <f>E83-E65</f>
        <v>0.29887500000000244</v>
      </c>
      <c r="D83" s="29"/>
      <c r="E83" s="62">
        <v>24.861774999999998</v>
      </c>
      <c r="F83" s="8" t="s">
        <v>136</v>
      </c>
      <c r="G83" s="8" t="s">
        <v>137</v>
      </c>
      <c r="H83" s="9">
        <v>24.125</v>
      </c>
      <c r="I83" s="9">
        <v>24.1875</v>
      </c>
      <c r="J83" s="9">
        <v>24.25</v>
      </c>
      <c r="K83" s="9">
        <v>24.3125</v>
      </c>
      <c r="L83" s="9">
        <v>24.25</v>
      </c>
      <c r="M83" s="9">
        <v>24.125</v>
      </c>
      <c r="N83" s="9">
        <v>24.125</v>
      </c>
      <c r="O83" s="9">
        <v>24.25</v>
      </c>
      <c r="P83" s="9">
        <v>24.0625</v>
      </c>
      <c r="Q83" s="9">
        <v>24.125</v>
      </c>
      <c r="R83" s="9">
        <v>24.125</v>
      </c>
      <c r="S83" s="9">
        <v>24.0625</v>
      </c>
      <c r="T83" s="9">
        <v>24.0625</v>
      </c>
      <c r="U83" s="9">
        <v>24.25</v>
      </c>
      <c r="V83" s="9">
        <v>24.25</v>
      </c>
      <c r="W83" s="9">
        <v>24.1875</v>
      </c>
      <c r="X83" s="9">
        <v>24.25</v>
      </c>
      <c r="Y83" s="9">
        <v>24.125</v>
      </c>
      <c r="Z83" s="9">
        <v>24.1875</v>
      </c>
      <c r="AA83" s="9">
        <v>24.0625</v>
      </c>
      <c r="AB83" s="9">
        <v>24.1875</v>
      </c>
      <c r="AC83" s="9" t="s">
        <v>56</v>
      </c>
      <c r="AD83" s="9">
        <v>23.9375</v>
      </c>
      <c r="AE83" s="9">
        <v>23.8125</v>
      </c>
      <c r="AF83" s="9">
        <v>23.875</v>
      </c>
      <c r="AG83" s="9">
        <v>23.9375</v>
      </c>
      <c r="AH83" s="9">
        <v>23.9375</v>
      </c>
      <c r="AI83" s="9">
        <v>24</v>
      </c>
      <c r="AJ83" s="9">
        <v>23.875</v>
      </c>
      <c r="AK83" s="9">
        <v>23.875</v>
      </c>
      <c r="AL83" s="9">
        <v>23.875</v>
      </c>
      <c r="AM83" s="9">
        <v>23.8125</v>
      </c>
      <c r="AN83" s="9">
        <v>23.75</v>
      </c>
      <c r="AO83" s="9">
        <v>23.75</v>
      </c>
      <c r="AP83" s="9">
        <v>23.8125</v>
      </c>
      <c r="AQ83" s="9">
        <v>23.75</v>
      </c>
      <c r="AR83" s="10">
        <v>23.75</v>
      </c>
      <c r="AS83" s="10"/>
      <c r="AT83" s="10"/>
      <c r="AU83" s="10"/>
      <c r="AV83" s="10"/>
      <c r="AW83" s="11">
        <f t="shared" si="23"/>
        <v>36</v>
      </c>
      <c r="AX83" s="11">
        <f t="shared" si="31"/>
        <v>36</v>
      </c>
      <c r="AY83" s="12">
        <f t="shared" si="24"/>
        <v>24.036458333333332</v>
      </c>
      <c r="AZ83" s="12">
        <f t="shared" si="25"/>
        <v>0.17764267404781187</v>
      </c>
      <c r="BA83" s="12">
        <f>ABS(AY83-AY65)</f>
        <v>0.83506944444444287</v>
      </c>
      <c r="BB83" s="12">
        <f t="shared" si="32"/>
        <v>0.15023130314433286</v>
      </c>
      <c r="BC83" s="12">
        <f t="shared" si="26"/>
        <v>0.16450891174538473</v>
      </c>
      <c r="BD83" s="12">
        <f t="shared" si="27"/>
        <v>3.8775122353593608E-2</v>
      </c>
      <c r="BE83" s="13">
        <f t="shared" si="28"/>
        <v>0.91242581353986207</v>
      </c>
      <c r="BF83" s="80" t="str">
        <f t="shared" si="29"/>
        <v>Accept</v>
      </c>
      <c r="BG83" s="43" t="str">
        <f>IF(AND(BF83="Accept",BF84="Accept",BF85="Accept"),"ACCPET","REJECT")</f>
        <v>ACCPET</v>
      </c>
      <c r="BI83" s="80" t="str">
        <f t="shared" si="30"/>
        <v>Accept</v>
      </c>
      <c r="BJ83" s="43" t="str">
        <f>IF(AND(BI83="Accept",BI84="Accept",BI85="Accept"),"ACCEPT","REJECT")</f>
        <v>ACCEPT</v>
      </c>
    </row>
    <row r="84" spans="1:62" ht="15.6" thickBot="1" x14ac:dyDescent="0.35">
      <c r="A84" s="30">
        <f>A83</f>
        <v>20</v>
      </c>
      <c r="B84" s="31" t="s">
        <v>11</v>
      </c>
      <c r="C84" s="63"/>
      <c r="D84" s="31"/>
      <c r="E84" s="63"/>
      <c r="F84" s="2" t="s">
        <v>138</v>
      </c>
      <c r="G84" s="2"/>
      <c r="H84" s="3">
        <v>24.625</v>
      </c>
      <c r="I84" s="3">
        <v>24.75</v>
      </c>
      <c r="J84" s="3">
        <v>24.75</v>
      </c>
      <c r="K84" s="3">
        <v>24.8125</v>
      </c>
      <c r="L84" s="3">
        <v>25</v>
      </c>
      <c r="M84" s="3">
        <v>24.75</v>
      </c>
      <c r="N84" s="3">
        <v>24.875</v>
      </c>
      <c r="O84" s="3">
        <v>24.75</v>
      </c>
      <c r="P84" s="3">
        <v>24.75</v>
      </c>
      <c r="Q84" s="3">
        <v>24.6875</v>
      </c>
      <c r="R84" s="3">
        <v>24.6875</v>
      </c>
      <c r="S84" s="3">
        <v>24.875</v>
      </c>
      <c r="T84" s="3">
        <v>24.625</v>
      </c>
      <c r="U84" s="3">
        <v>24.6875</v>
      </c>
      <c r="V84" s="3">
        <v>24.8125</v>
      </c>
      <c r="W84" s="3">
        <v>24.6875</v>
      </c>
      <c r="X84" s="3">
        <v>24.6875</v>
      </c>
      <c r="Y84" s="3">
        <v>24.75</v>
      </c>
      <c r="Z84" s="3">
        <v>24.75</v>
      </c>
      <c r="AA84" s="3">
        <v>24.5</v>
      </c>
      <c r="AB84" s="3">
        <v>24.75</v>
      </c>
      <c r="AC84" s="3">
        <v>24.5625</v>
      </c>
      <c r="AD84" s="3">
        <v>24.375</v>
      </c>
      <c r="AE84" s="3">
        <v>24.4375</v>
      </c>
      <c r="AF84" s="3">
        <v>24.5</v>
      </c>
      <c r="AG84" s="3">
        <v>24.625</v>
      </c>
      <c r="AH84" s="3">
        <v>24.5</v>
      </c>
      <c r="AI84" s="3">
        <v>24.375</v>
      </c>
      <c r="AJ84" s="3">
        <v>24.375</v>
      </c>
      <c r="AK84" s="3">
        <v>24.5</v>
      </c>
      <c r="AL84" s="3">
        <v>24.4375</v>
      </c>
      <c r="AM84" s="3">
        <v>24.4375</v>
      </c>
      <c r="AN84" s="3">
        <v>24.25</v>
      </c>
      <c r="AO84" s="3">
        <v>24.3125</v>
      </c>
      <c r="AP84" s="3">
        <v>24.3125</v>
      </c>
      <c r="AQ84" s="3">
        <v>24.375</v>
      </c>
      <c r="AR84" s="1">
        <v>24.1875</v>
      </c>
      <c r="AS84" s="1"/>
      <c r="AT84" s="1"/>
      <c r="AU84" s="1"/>
      <c r="AV84" s="1"/>
      <c r="AW84" s="4">
        <f t="shared" si="23"/>
        <v>37</v>
      </c>
      <c r="AX84" s="4">
        <f t="shared" si="31"/>
        <v>36</v>
      </c>
      <c r="AY84" s="5">
        <f t="shared" si="24"/>
        <v>24.597972972972972</v>
      </c>
      <c r="AZ84" s="5">
        <f t="shared" si="25"/>
        <v>0.19738994633951326</v>
      </c>
      <c r="BA84" s="5">
        <f>ABS(AY84-AY66)</f>
        <v>0.23165352852852905</v>
      </c>
      <c r="BB84" s="5">
        <f t="shared" si="32"/>
        <v>0.19772860739543902</v>
      </c>
      <c r="BC84" s="5">
        <f t="shared" si="26"/>
        <v>0.19755696448458668</v>
      </c>
      <c r="BD84" s="5">
        <f t="shared" si="27"/>
        <v>4.6248927085961088E-2</v>
      </c>
      <c r="BE84" s="6">
        <f t="shared" si="28"/>
        <v>0.3239201380650214</v>
      </c>
      <c r="BF84" s="81" t="str">
        <f t="shared" si="29"/>
        <v>Accept</v>
      </c>
      <c r="BG84" s="44"/>
      <c r="BI84" s="80" t="str">
        <f t="shared" si="30"/>
        <v>Accept</v>
      </c>
      <c r="BJ84" s="44"/>
    </row>
    <row r="85" spans="1:62" ht="15.6" thickBot="1" x14ac:dyDescent="0.35">
      <c r="A85" s="32">
        <f>A84</f>
        <v>20</v>
      </c>
      <c r="B85" s="33" t="s">
        <v>17</v>
      </c>
      <c r="C85" s="64"/>
      <c r="D85" s="33"/>
      <c r="E85" s="64"/>
      <c r="F85" s="14" t="s">
        <v>139</v>
      </c>
      <c r="G85" s="14"/>
      <c r="H85" s="15">
        <v>23</v>
      </c>
      <c r="I85" s="15">
        <v>23.0625</v>
      </c>
      <c r="J85" s="15">
        <v>23</v>
      </c>
      <c r="K85" s="15">
        <v>22.875</v>
      </c>
      <c r="L85" s="15">
        <v>22.875</v>
      </c>
      <c r="M85" s="15">
        <v>22.875</v>
      </c>
      <c r="N85" s="15">
        <v>22.875</v>
      </c>
      <c r="O85" s="15">
        <v>22.75</v>
      </c>
      <c r="P85" s="15">
        <v>22.875</v>
      </c>
      <c r="Q85" s="15">
        <v>22.8125</v>
      </c>
      <c r="R85" s="15">
        <v>22.8125</v>
      </c>
      <c r="S85" s="15">
        <v>22.875</v>
      </c>
      <c r="T85" s="15">
        <v>22.9375</v>
      </c>
      <c r="U85" s="15">
        <v>22.75</v>
      </c>
      <c r="V85" s="15">
        <v>22.8125</v>
      </c>
      <c r="W85" s="15">
        <v>22.875</v>
      </c>
      <c r="X85" s="15">
        <v>22.75</v>
      </c>
      <c r="Y85" s="15">
        <v>22.8125</v>
      </c>
      <c r="Z85" s="15">
        <v>22.8125</v>
      </c>
      <c r="AA85" s="15">
        <v>22.75</v>
      </c>
      <c r="AB85" s="15">
        <v>22.8125</v>
      </c>
      <c r="AC85" s="15">
        <v>22.75</v>
      </c>
      <c r="AD85" s="15">
        <v>22.625</v>
      </c>
      <c r="AE85" s="15">
        <v>22.5625</v>
      </c>
      <c r="AF85" s="15">
        <v>22.5625</v>
      </c>
      <c r="AG85" s="15">
        <v>22.5625</v>
      </c>
      <c r="AH85" s="15">
        <v>22.5625</v>
      </c>
      <c r="AI85" s="15">
        <v>22.625</v>
      </c>
      <c r="AJ85" s="15">
        <v>22.5</v>
      </c>
      <c r="AK85" s="15">
        <v>22.5625</v>
      </c>
      <c r="AL85" s="15">
        <v>22.5625</v>
      </c>
      <c r="AM85" s="15">
        <v>22.5</v>
      </c>
      <c r="AN85" s="15">
        <v>22.4375</v>
      </c>
      <c r="AO85" s="15">
        <v>22.375</v>
      </c>
      <c r="AP85" s="15">
        <v>22.25</v>
      </c>
      <c r="AQ85" s="15">
        <v>22.375</v>
      </c>
      <c r="AR85" s="16">
        <v>22.4375</v>
      </c>
      <c r="AS85" s="16"/>
      <c r="AT85" s="16"/>
      <c r="AU85" s="16"/>
      <c r="AV85" s="16"/>
      <c r="AW85" s="17">
        <f t="shared" si="23"/>
        <v>37</v>
      </c>
      <c r="AX85" s="17">
        <f t="shared" si="31"/>
        <v>36</v>
      </c>
      <c r="AY85" s="18">
        <f t="shared" si="24"/>
        <v>22.70945945945946</v>
      </c>
      <c r="AZ85" s="18">
        <f t="shared" si="25"/>
        <v>0.1988553486826535</v>
      </c>
      <c r="BA85" s="18">
        <f>ABS(AY85-AY67)</f>
        <v>0.7488738738738725</v>
      </c>
      <c r="BB85" s="18">
        <f t="shared" si="32"/>
        <v>0.18720214437111246</v>
      </c>
      <c r="BC85" s="18">
        <f t="shared" si="26"/>
        <v>0.19319867498704316</v>
      </c>
      <c r="BD85" s="18">
        <f t="shared" si="27"/>
        <v>4.5228632945902424E-2</v>
      </c>
      <c r="BE85" s="19">
        <f t="shared" si="28"/>
        <v>0.83910499660094784</v>
      </c>
      <c r="BF85" s="82" t="str">
        <f t="shared" si="29"/>
        <v>Accept</v>
      </c>
      <c r="BG85" s="45"/>
      <c r="BI85" s="80" t="str">
        <f t="shared" si="30"/>
        <v>Accept</v>
      </c>
      <c r="BJ85" s="45"/>
    </row>
    <row r="86" spans="1:62" ht="15.6" thickBot="1" x14ac:dyDescent="0.35">
      <c r="A86" s="28">
        <f>A85+1</f>
        <v>21</v>
      </c>
      <c r="B86" s="29" t="s">
        <v>16</v>
      </c>
      <c r="C86" s="62">
        <f>E86-E65</f>
        <v>-0.11284999999999812</v>
      </c>
      <c r="D86" s="29"/>
      <c r="E86" s="62">
        <v>24.450049999999997</v>
      </c>
      <c r="F86" s="8" t="s">
        <v>140</v>
      </c>
      <c r="G86" s="8" t="s">
        <v>141</v>
      </c>
      <c r="H86" s="9">
        <v>23.75</v>
      </c>
      <c r="I86" s="9">
        <v>23.6875</v>
      </c>
      <c r="J86" s="9">
        <v>23.5625</v>
      </c>
      <c r="K86" s="9">
        <v>23.75</v>
      </c>
      <c r="L86" s="9">
        <v>23.8125</v>
      </c>
      <c r="M86" s="9">
        <v>23.6875</v>
      </c>
      <c r="N86" s="9">
        <v>23.6875</v>
      </c>
      <c r="O86" s="9">
        <v>23.75</v>
      </c>
      <c r="P86" s="9">
        <v>23.75</v>
      </c>
      <c r="Q86" s="9">
        <v>23.625</v>
      </c>
      <c r="R86" s="9">
        <v>23.6875</v>
      </c>
      <c r="S86" s="9">
        <v>23.8125</v>
      </c>
      <c r="T86" s="9">
        <v>23.625</v>
      </c>
      <c r="U86" s="9">
        <v>23.5625</v>
      </c>
      <c r="V86" s="9">
        <v>23.6875</v>
      </c>
      <c r="W86" s="9">
        <v>23.6875</v>
      </c>
      <c r="X86" s="9">
        <v>23.6875</v>
      </c>
      <c r="Y86" s="9">
        <v>23.625</v>
      </c>
      <c r="Z86" s="9">
        <v>23.6875</v>
      </c>
      <c r="AA86" s="9">
        <v>23.5625</v>
      </c>
      <c r="AB86" s="9">
        <v>23.625</v>
      </c>
      <c r="AC86" s="9" t="s">
        <v>56</v>
      </c>
      <c r="AD86" s="9">
        <v>23.4375</v>
      </c>
      <c r="AE86" s="9">
        <v>23.4375</v>
      </c>
      <c r="AF86" s="9">
        <v>23.4375</v>
      </c>
      <c r="AG86" s="9">
        <v>23.4375</v>
      </c>
      <c r="AH86" s="9">
        <v>23.5</v>
      </c>
      <c r="AI86" s="9">
        <v>23.375</v>
      </c>
      <c r="AJ86" s="9">
        <v>23.5</v>
      </c>
      <c r="AK86" s="9">
        <v>23.3125</v>
      </c>
      <c r="AL86" s="9">
        <v>23.4375</v>
      </c>
      <c r="AM86" s="9">
        <v>23.375</v>
      </c>
      <c r="AN86" s="9">
        <v>23.3125</v>
      </c>
      <c r="AO86" s="9">
        <v>23.125</v>
      </c>
      <c r="AP86" s="9">
        <v>23.1875</v>
      </c>
      <c r="AQ86" s="9">
        <v>23.4375</v>
      </c>
      <c r="AR86" s="10">
        <v>23.1875</v>
      </c>
      <c r="AS86" s="10"/>
      <c r="AT86" s="10"/>
      <c r="AU86" s="10"/>
      <c r="AV86" s="10"/>
      <c r="AW86" s="11">
        <f t="shared" si="23"/>
        <v>36</v>
      </c>
      <c r="AX86" s="11">
        <f t="shared" si="31"/>
        <v>36</v>
      </c>
      <c r="AY86" s="12">
        <f t="shared" si="24"/>
        <v>23.550347222222221</v>
      </c>
      <c r="AZ86" s="12">
        <f t="shared" si="25"/>
        <v>0.182871102905237</v>
      </c>
      <c r="BA86" s="12">
        <f>ABS(AY86-AY65)</f>
        <v>0.34895833333333215</v>
      </c>
      <c r="BB86" s="12">
        <f t="shared" si="32"/>
        <v>0.15023130314433286</v>
      </c>
      <c r="BC86" s="12">
        <f t="shared" si="26"/>
        <v>0.16734886423609546</v>
      </c>
      <c r="BD86" s="12">
        <f t="shared" si="27"/>
        <v>3.9444505575070003E-2</v>
      </c>
      <c r="BE86" s="13">
        <f t="shared" si="28"/>
        <v>0.42765012195559682</v>
      </c>
      <c r="BF86" s="80" t="str">
        <f t="shared" si="29"/>
        <v>Accept</v>
      </c>
      <c r="BG86" s="43" t="str">
        <f>IF(AND(BF86="Accept",BF87="Accept",BF88="Accept"),"ACCPET","REJECT")</f>
        <v>ACCPET</v>
      </c>
      <c r="BI86" s="80" t="str">
        <f t="shared" si="30"/>
        <v>Accept</v>
      </c>
      <c r="BJ86" s="43" t="str">
        <f>IF(AND(BI86="Accept",BI87="Accept",BI88="Accept"),"ACCEPT","REJECT")</f>
        <v>ACCEPT</v>
      </c>
    </row>
    <row r="87" spans="1:62" ht="15.6" thickBot="1" x14ac:dyDescent="0.35">
      <c r="A87" s="30">
        <f>A86</f>
        <v>21</v>
      </c>
      <c r="B87" s="31" t="s">
        <v>11</v>
      </c>
      <c r="C87" s="63"/>
      <c r="D87" s="31"/>
      <c r="E87" s="63"/>
      <c r="F87" s="2" t="s">
        <v>142</v>
      </c>
      <c r="G87" s="2"/>
      <c r="H87" s="3">
        <v>24.8125</v>
      </c>
      <c r="I87" s="3">
        <v>24.75</v>
      </c>
      <c r="J87" s="3">
        <v>24.8125</v>
      </c>
      <c r="K87" s="3">
        <v>24.875</v>
      </c>
      <c r="L87" s="3">
        <v>24.875</v>
      </c>
      <c r="M87" s="3">
        <v>24.8125</v>
      </c>
      <c r="N87" s="3">
        <v>24.875</v>
      </c>
      <c r="O87" s="3">
        <v>24.9375</v>
      </c>
      <c r="P87" s="3">
        <v>24.9375</v>
      </c>
      <c r="Q87" s="3">
        <v>24.75</v>
      </c>
      <c r="R87" s="3">
        <v>24.8125</v>
      </c>
      <c r="S87" s="3">
        <v>24.875</v>
      </c>
      <c r="T87" s="3">
        <v>24.875</v>
      </c>
      <c r="U87" s="3">
        <v>24.9375</v>
      </c>
      <c r="V87" s="3">
        <v>24.8125</v>
      </c>
      <c r="W87" s="3">
        <v>24.75</v>
      </c>
      <c r="X87" s="3">
        <v>24.875</v>
      </c>
      <c r="Y87" s="3">
        <v>24.8125</v>
      </c>
      <c r="Z87" s="3">
        <v>24.8125</v>
      </c>
      <c r="AA87" s="3">
        <v>24.5625</v>
      </c>
      <c r="AB87" s="3">
        <v>24.8125</v>
      </c>
      <c r="AC87" s="3" t="s">
        <v>56</v>
      </c>
      <c r="AD87" s="3">
        <v>24.6875</v>
      </c>
      <c r="AE87" s="3">
        <v>24.6875</v>
      </c>
      <c r="AF87" s="3">
        <v>24.8125</v>
      </c>
      <c r="AG87" s="3">
        <v>24.5625</v>
      </c>
      <c r="AH87" s="3">
        <v>24.5625</v>
      </c>
      <c r="AI87" s="3">
        <v>24.5625</v>
      </c>
      <c r="AJ87" s="3">
        <v>24.5</v>
      </c>
      <c r="AK87" s="3">
        <v>24.5625</v>
      </c>
      <c r="AL87" s="3">
        <v>24.625</v>
      </c>
      <c r="AM87" s="3">
        <v>24.5625</v>
      </c>
      <c r="AN87" s="3">
        <v>24.5</v>
      </c>
      <c r="AO87" s="3">
        <v>24.5625</v>
      </c>
      <c r="AP87" s="3">
        <v>24.5</v>
      </c>
      <c r="AQ87" s="3">
        <v>24.5625</v>
      </c>
      <c r="AR87" s="1">
        <v>24.5625</v>
      </c>
      <c r="AS87" s="1"/>
      <c r="AT87" s="1"/>
      <c r="AU87" s="1"/>
      <c r="AV87" s="1"/>
      <c r="AW87" s="4">
        <f t="shared" si="23"/>
        <v>36</v>
      </c>
      <c r="AX87" s="4">
        <f t="shared" si="31"/>
        <v>36</v>
      </c>
      <c r="AY87" s="5">
        <f t="shared" si="24"/>
        <v>24.727430555555557</v>
      </c>
      <c r="AZ87" s="5">
        <f t="shared" si="25"/>
        <v>0.14573763867099268</v>
      </c>
      <c r="BA87" s="5">
        <f>ABS(AY87-AY66)</f>
        <v>0.36111111111111427</v>
      </c>
      <c r="BB87" s="5">
        <f t="shared" si="32"/>
        <v>0.19772860739543902</v>
      </c>
      <c r="BC87" s="5">
        <f t="shared" si="26"/>
        <v>0.17368946644505601</v>
      </c>
      <c r="BD87" s="5">
        <f t="shared" si="27"/>
        <v>4.0938999847990799E-2</v>
      </c>
      <c r="BE87" s="6">
        <f t="shared" si="28"/>
        <v>0.44278441580785594</v>
      </c>
      <c r="BF87" s="81" t="str">
        <f t="shared" si="29"/>
        <v>Accept</v>
      </c>
      <c r="BG87" s="44"/>
      <c r="BI87" s="80" t="str">
        <f t="shared" si="30"/>
        <v>Accept</v>
      </c>
      <c r="BJ87" s="44"/>
    </row>
    <row r="88" spans="1:62" ht="15.6" thickBot="1" x14ac:dyDescent="0.35">
      <c r="A88" s="32">
        <f>A87</f>
        <v>21</v>
      </c>
      <c r="B88" s="33" t="s">
        <v>17</v>
      </c>
      <c r="C88" s="64"/>
      <c r="D88" s="33" t="s">
        <v>85</v>
      </c>
      <c r="E88" s="64"/>
      <c r="F88" s="14" t="s">
        <v>143</v>
      </c>
      <c r="G88" s="14"/>
      <c r="H88" s="15">
        <v>23.375</v>
      </c>
      <c r="I88" s="15">
        <v>23.375</v>
      </c>
      <c r="J88" s="15">
        <v>23.5</v>
      </c>
      <c r="K88" s="15">
        <v>23.5625</v>
      </c>
      <c r="L88" s="15">
        <v>23.4375</v>
      </c>
      <c r="M88" s="15">
        <v>23.4375</v>
      </c>
      <c r="N88" s="15">
        <v>23.5</v>
      </c>
      <c r="O88" s="15">
        <v>23.5</v>
      </c>
      <c r="P88" s="15">
        <v>23.5625</v>
      </c>
      <c r="Q88" s="15">
        <v>23.375</v>
      </c>
      <c r="R88" s="15">
        <v>23.25</v>
      </c>
      <c r="S88" s="15">
        <v>23.5</v>
      </c>
      <c r="T88" s="15">
        <v>23.375</v>
      </c>
      <c r="U88" s="15">
        <v>23.4375</v>
      </c>
      <c r="V88" s="15">
        <v>23.375</v>
      </c>
      <c r="W88" s="15">
        <v>23.375</v>
      </c>
      <c r="X88" s="15">
        <v>23.4375</v>
      </c>
      <c r="Y88" s="15">
        <v>23.25</v>
      </c>
      <c r="Z88" s="15">
        <v>23.4375</v>
      </c>
      <c r="AA88" s="15">
        <v>23.4375</v>
      </c>
      <c r="AB88" s="15">
        <v>23.25</v>
      </c>
      <c r="AC88" s="15" t="s">
        <v>56</v>
      </c>
      <c r="AD88" s="15">
        <v>23.1875</v>
      </c>
      <c r="AE88" s="15">
        <v>23.1875</v>
      </c>
      <c r="AF88" s="15">
        <v>23.125</v>
      </c>
      <c r="AG88" s="15">
        <v>23.1875</v>
      </c>
      <c r="AH88" s="15">
        <v>23.125</v>
      </c>
      <c r="AI88" s="15">
        <v>23.1875</v>
      </c>
      <c r="AJ88" s="15">
        <v>23.1875</v>
      </c>
      <c r="AK88" s="15">
        <v>23.125</v>
      </c>
      <c r="AL88" s="15">
        <v>23.125</v>
      </c>
      <c r="AM88" s="15">
        <v>23.125</v>
      </c>
      <c r="AN88" s="15">
        <v>23</v>
      </c>
      <c r="AO88" s="15">
        <v>23.125</v>
      </c>
      <c r="AP88" s="15">
        <v>23</v>
      </c>
      <c r="AQ88" s="15">
        <v>22.875</v>
      </c>
      <c r="AR88" s="16">
        <v>23</v>
      </c>
      <c r="AS88" s="16"/>
      <c r="AT88" s="16"/>
      <c r="AU88" s="16"/>
      <c r="AV88" s="16"/>
      <c r="AW88" s="17">
        <f t="shared" si="23"/>
        <v>36</v>
      </c>
      <c r="AX88" s="17">
        <f t="shared" si="31"/>
        <v>36</v>
      </c>
      <c r="AY88" s="18">
        <f t="shared" si="24"/>
        <v>23.286458333333332</v>
      </c>
      <c r="AZ88" s="18">
        <f t="shared" si="25"/>
        <v>0.18075671791507103</v>
      </c>
      <c r="BA88" s="18">
        <f>ABS(AY88-AY67)</f>
        <v>0.171875</v>
      </c>
      <c r="BB88" s="18">
        <f t="shared" si="32"/>
        <v>0.18720214437111246</v>
      </c>
      <c r="BC88" s="18">
        <f t="shared" si="26"/>
        <v>0.18400765463503332</v>
      </c>
      <c r="BD88" s="18">
        <f t="shared" si="27"/>
        <v>4.3371020127554769E-2</v>
      </c>
      <c r="BE88" s="19">
        <f t="shared" si="28"/>
        <v>0.25840018515447177</v>
      </c>
      <c r="BF88" s="82" t="str">
        <f t="shared" si="29"/>
        <v>Accept</v>
      </c>
      <c r="BG88" s="45"/>
      <c r="BI88" s="80" t="str">
        <f t="shared" si="30"/>
        <v>Accept</v>
      </c>
      <c r="BJ88" s="45"/>
    </row>
    <row r="89" spans="1:62" x14ac:dyDescent="0.3">
      <c r="A89" s="35"/>
    </row>
    <row r="90" spans="1:62" x14ac:dyDescent="0.3">
      <c r="A90" s="35"/>
    </row>
    <row r="91" spans="1:62" x14ac:dyDescent="0.3">
      <c r="A91" s="35"/>
      <c r="BF91" s="74">
        <f>COUNTIF(BF97:BF117,"Reject")</f>
        <v>8</v>
      </c>
      <c r="BG91" s="48">
        <f>COUNTIF(BG97:BG117,"Reject")</f>
        <v>5</v>
      </c>
    </row>
    <row r="92" spans="1:62" s="7" customFormat="1" ht="28.8" customHeight="1" x14ac:dyDescent="0.3">
      <c r="A92" s="27" t="s">
        <v>13</v>
      </c>
      <c r="B92" s="27">
        <f>B63+1</f>
        <v>4</v>
      </c>
      <c r="C92" s="61"/>
      <c r="D92" s="27"/>
      <c r="E92" s="61"/>
      <c r="F92" s="20"/>
      <c r="G92" s="20"/>
      <c r="H92" s="34">
        <v>1</v>
      </c>
      <c r="I92" s="34">
        <v>2</v>
      </c>
      <c r="J92" s="34">
        <v>3</v>
      </c>
      <c r="K92" s="34">
        <v>4</v>
      </c>
      <c r="L92" s="34">
        <v>5</v>
      </c>
      <c r="M92" s="34">
        <v>6</v>
      </c>
      <c r="N92" s="34">
        <v>7</v>
      </c>
      <c r="O92" s="34">
        <v>8</v>
      </c>
      <c r="P92" s="34">
        <v>9</v>
      </c>
      <c r="Q92" s="34">
        <v>10</v>
      </c>
      <c r="R92" s="34">
        <v>11</v>
      </c>
      <c r="S92" s="34">
        <v>12</v>
      </c>
      <c r="T92" s="34">
        <v>13</v>
      </c>
      <c r="U92" s="34">
        <v>14</v>
      </c>
      <c r="V92" s="34">
        <v>15</v>
      </c>
      <c r="W92" s="34">
        <v>16</v>
      </c>
      <c r="X92" s="34">
        <v>17</v>
      </c>
      <c r="Y92" s="34">
        <v>18</v>
      </c>
      <c r="Z92" s="34">
        <v>19</v>
      </c>
      <c r="AA92" s="34">
        <v>20</v>
      </c>
      <c r="AB92" s="34">
        <v>21</v>
      </c>
      <c r="AC92" s="34">
        <v>22</v>
      </c>
      <c r="AD92" s="34">
        <v>23</v>
      </c>
      <c r="AE92" s="34">
        <v>24</v>
      </c>
      <c r="AF92" s="34">
        <v>25</v>
      </c>
      <c r="AG92" s="34">
        <v>26</v>
      </c>
      <c r="AH92" s="34">
        <v>27</v>
      </c>
      <c r="AI92" s="34">
        <v>28</v>
      </c>
      <c r="AJ92" s="34">
        <v>29</v>
      </c>
      <c r="AK92" s="34">
        <v>30</v>
      </c>
      <c r="AL92" s="34">
        <v>31</v>
      </c>
      <c r="AM92" s="34">
        <v>32</v>
      </c>
      <c r="AN92" s="34">
        <v>33</v>
      </c>
      <c r="AO92" s="34">
        <v>34</v>
      </c>
      <c r="AP92" s="34">
        <v>35</v>
      </c>
      <c r="AQ92" s="34">
        <v>36</v>
      </c>
      <c r="AR92" s="21"/>
      <c r="AS92" s="21"/>
      <c r="AT92" s="21"/>
      <c r="AU92" s="21"/>
      <c r="AV92" s="21"/>
      <c r="AW92" s="22" t="s">
        <v>0</v>
      </c>
      <c r="AX92" s="22" t="s">
        <v>1</v>
      </c>
      <c r="AY92" s="23" t="s">
        <v>2</v>
      </c>
      <c r="AZ92" s="23" t="s">
        <v>4</v>
      </c>
      <c r="BA92" s="23" t="s">
        <v>3</v>
      </c>
      <c r="BB92" s="23" t="s">
        <v>5</v>
      </c>
      <c r="BC92" s="23" t="s">
        <v>6</v>
      </c>
      <c r="BD92" s="23" t="s">
        <v>7</v>
      </c>
      <c r="BE92" s="24" t="s">
        <v>9</v>
      </c>
      <c r="BF92" s="75" t="s">
        <v>15</v>
      </c>
      <c r="BG92" s="39" t="s">
        <v>8</v>
      </c>
      <c r="BH92" s="37"/>
      <c r="BI92" s="75" t="s">
        <v>15</v>
      </c>
      <c r="BJ92" s="39" t="s">
        <v>8</v>
      </c>
    </row>
    <row r="93" spans="1:62" s="49" customFormat="1" ht="28.8" customHeight="1" thickBot="1" x14ac:dyDescent="0.3">
      <c r="C93" s="69" t="s">
        <v>27</v>
      </c>
      <c r="D93" s="49" t="s">
        <v>50</v>
      </c>
      <c r="E93" s="65" t="s">
        <v>51</v>
      </c>
      <c r="F93" s="57" t="s">
        <v>52</v>
      </c>
      <c r="G93" s="50" t="s">
        <v>53</v>
      </c>
      <c r="H93" s="51">
        <v>43249.584710648145</v>
      </c>
      <c r="I93" s="51">
        <v>43249.584814814814</v>
      </c>
      <c r="J93" s="51">
        <v>43249.584918981483</v>
      </c>
      <c r="K93" s="51">
        <v>43249.585034722222</v>
      </c>
      <c r="L93" s="51">
        <v>43249.585138888891</v>
      </c>
      <c r="M93" s="51">
        <v>43249.585243055553</v>
      </c>
      <c r="N93" s="51">
        <v>43249.585347222222</v>
      </c>
      <c r="O93" s="51">
        <v>43249.585451388892</v>
      </c>
      <c r="P93" s="51">
        <v>43249.58556712963</v>
      </c>
      <c r="Q93" s="51">
        <v>43249.5856712963</v>
      </c>
      <c r="R93" s="51">
        <v>43249.585775462961</v>
      </c>
      <c r="S93" s="51">
        <v>43249.585879629631</v>
      </c>
      <c r="T93" s="51">
        <v>43249.5859837963</v>
      </c>
      <c r="U93" s="51">
        <v>43249.586099537039</v>
      </c>
      <c r="V93" s="51">
        <v>43249.58625</v>
      </c>
      <c r="W93" s="51">
        <v>43249.586354166669</v>
      </c>
      <c r="X93" s="51">
        <v>43249.586458333331</v>
      </c>
      <c r="Y93" s="51">
        <v>43249.586562500001</v>
      </c>
      <c r="Z93" s="51">
        <v>43249.586678240739</v>
      </c>
      <c r="AA93" s="51">
        <v>43249.586782407408</v>
      </c>
      <c r="AB93" s="51">
        <v>43249.586886574078</v>
      </c>
      <c r="AC93" s="51">
        <v>43249.58699074074</v>
      </c>
      <c r="AD93" s="51">
        <v>43249.587094907409</v>
      </c>
      <c r="AE93" s="51">
        <v>43249.587199074071</v>
      </c>
      <c r="AF93" s="51">
        <v>43249.587314814817</v>
      </c>
      <c r="AG93" s="51">
        <v>43249.587418981479</v>
      </c>
      <c r="AH93" s="51">
        <v>43249.587523148148</v>
      </c>
      <c r="AI93" s="51">
        <v>43249.587627314817</v>
      </c>
      <c r="AJ93" s="51">
        <v>43249.587743055556</v>
      </c>
      <c r="AK93" s="51">
        <v>43249.587847222225</v>
      </c>
      <c r="AL93" s="51">
        <v>43249.587951388887</v>
      </c>
      <c r="AM93" s="51">
        <v>43249.588055555556</v>
      </c>
      <c r="AN93" s="51">
        <v>43249.588159722225</v>
      </c>
      <c r="AO93" s="51">
        <v>43249.588263888887</v>
      </c>
      <c r="AP93" s="51">
        <v>43249.588379629633</v>
      </c>
      <c r="AQ93" s="51">
        <v>43249.588483796295</v>
      </c>
      <c r="AR93" s="51">
        <v>43249.588587962964</v>
      </c>
      <c r="AS93" s="51"/>
      <c r="AT93" s="51"/>
      <c r="AU93" s="51"/>
      <c r="AV93" s="52"/>
      <c r="AW93" s="53"/>
      <c r="AX93" s="53"/>
      <c r="AY93" s="53"/>
      <c r="AZ93" s="53"/>
      <c r="BA93" s="53"/>
      <c r="BB93" s="53"/>
      <c r="BC93" s="53"/>
      <c r="BD93" s="53"/>
      <c r="BE93" s="54"/>
      <c r="BF93" s="76"/>
      <c r="BG93" s="55"/>
      <c r="BH93" s="56"/>
      <c r="BI93" s="76"/>
      <c r="BJ93" s="55"/>
    </row>
    <row r="94" spans="1:62" x14ac:dyDescent="0.3">
      <c r="A94" s="28"/>
      <c r="B94" s="29" t="s">
        <v>16</v>
      </c>
      <c r="C94" s="62">
        <v>0</v>
      </c>
      <c r="D94" s="29"/>
      <c r="E94" s="62">
        <v>24.573475000000002</v>
      </c>
      <c r="F94" s="25" t="s">
        <v>54</v>
      </c>
      <c r="G94" s="8" t="s">
        <v>55</v>
      </c>
      <c r="H94" s="9">
        <v>23</v>
      </c>
      <c r="I94" s="9">
        <v>23</v>
      </c>
      <c r="J94" s="9">
        <v>23</v>
      </c>
      <c r="K94" s="9">
        <v>22.875</v>
      </c>
      <c r="L94" s="9">
        <v>23</v>
      </c>
      <c r="M94" s="9">
        <v>23.0625</v>
      </c>
      <c r="N94" s="9">
        <v>23</v>
      </c>
      <c r="O94" s="9">
        <v>22.9375</v>
      </c>
      <c r="P94" s="9">
        <v>22.875</v>
      </c>
      <c r="Q94" s="9">
        <v>23.0625</v>
      </c>
      <c r="R94" s="9">
        <v>23.0625</v>
      </c>
      <c r="S94" s="9">
        <v>23.125</v>
      </c>
      <c r="T94" s="9">
        <v>23.0625</v>
      </c>
      <c r="U94" s="9" t="s">
        <v>56</v>
      </c>
      <c r="V94" s="9">
        <v>23.125</v>
      </c>
      <c r="W94" s="9">
        <v>23.125</v>
      </c>
      <c r="X94" s="9">
        <v>23</v>
      </c>
      <c r="Y94" s="9">
        <v>23.125</v>
      </c>
      <c r="Z94" s="9">
        <v>23.125</v>
      </c>
      <c r="AA94" s="9">
        <v>23.25</v>
      </c>
      <c r="AB94" s="9">
        <v>23.1875</v>
      </c>
      <c r="AC94" s="9">
        <v>23.125</v>
      </c>
      <c r="AD94" s="9">
        <v>23.125</v>
      </c>
      <c r="AE94" s="9">
        <v>23.125</v>
      </c>
      <c r="AF94" s="9">
        <v>23.125</v>
      </c>
      <c r="AG94" s="9">
        <v>23.125</v>
      </c>
      <c r="AH94" s="9">
        <v>23.125</v>
      </c>
      <c r="AI94" s="9">
        <v>23.25</v>
      </c>
      <c r="AJ94" s="9">
        <v>23.125</v>
      </c>
      <c r="AK94" s="9">
        <v>23.3125</v>
      </c>
      <c r="AL94" s="9">
        <v>23.25</v>
      </c>
      <c r="AM94" s="9">
        <v>23.25</v>
      </c>
      <c r="AN94" s="9">
        <v>23.3125</v>
      </c>
      <c r="AO94" s="9">
        <v>23.3125</v>
      </c>
      <c r="AP94" s="9">
        <v>23.4375</v>
      </c>
      <c r="AQ94" s="9">
        <v>23.4375</v>
      </c>
      <c r="AR94" s="10">
        <v>23.375</v>
      </c>
      <c r="AS94" s="10"/>
      <c r="AT94" s="10"/>
      <c r="AU94" s="10"/>
      <c r="AV94" s="10"/>
      <c r="AW94" s="11">
        <f>COUNT(H94:AV94)</f>
        <v>36</v>
      </c>
      <c r="AX94" s="11"/>
      <c r="AY94" s="12">
        <f>AVERAGE(H94:AV94)</f>
        <v>23.133680555555557</v>
      </c>
      <c r="AZ94" s="12">
        <f>STDEV(H94:AV94)</f>
        <v>0.14106797514358499</v>
      </c>
      <c r="BA94" s="12"/>
      <c r="BB94" s="12"/>
      <c r="BC94" s="12"/>
      <c r="BD94" s="12"/>
      <c r="BE94" s="13"/>
      <c r="BF94" s="77"/>
      <c r="BG94" s="40"/>
      <c r="BI94" s="77"/>
      <c r="BJ94" s="40"/>
    </row>
    <row r="95" spans="1:62" x14ac:dyDescent="0.3">
      <c r="A95" s="30"/>
      <c r="B95" s="31" t="s">
        <v>11</v>
      </c>
      <c r="C95" s="63"/>
      <c r="D95" s="31"/>
      <c r="E95" s="63"/>
      <c r="F95" s="2" t="s">
        <v>57</v>
      </c>
      <c r="G95" s="2"/>
      <c r="H95" s="3">
        <v>24</v>
      </c>
      <c r="I95" s="3">
        <v>24.1875</v>
      </c>
      <c r="J95" s="3">
        <v>24.1875</v>
      </c>
      <c r="K95" s="3">
        <v>24</v>
      </c>
      <c r="L95" s="3">
        <v>24.3125</v>
      </c>
      <c r="M95" s="3">
        <v>24.125</v>
      </c>
      <c r="N95" s="3">
        <v>24.25</v>
      </c>
      <c r="O95" s="3">
        <v>24.0625</v>
      </c>
      <c r="P95" s="3">
        <v>24.25</v>
      </c>
      <c r="Q95" s="3">
        <v>24.25</v>
      </c>
      <c r="R95" s="3">
        <v>24</v>
      </c>
      <c r="S95" s="3">
        <v>24.125</v>
      </c>
      <c r="T95" s="3">
        <v>24.5625</v>
      </c>
      <c r="U95" s="3">
        <v>24.3125</v>
      </c>
      <c r="V95" s="3">
        <v>24.1875</v>
      </c>
      <c r="W95" s="3">
        <v>24.4375</v>
      </c>
      <c r="X95" s="3">
        <v>24.1875</v>
      </c>
      <c r="Y95" s="3">
        <v>24.5625</v>
      </c>
      <c r="Z95" s="3">
        <v>24.5625</v>
      </c>
      <c r="AA95" s="3">
        <v>24.625</v>
      </c>
      <c r="AB95" s="3">
        <v>24.5625</v>
      </c>
      <c r="AC95" s="3">
        <v>24.1875</v>
      </c>
      <c r="AD95" s="3">
        <v>24.5625</v>
      </c>
      <c r="AE95" s="3">
        <v>24.3125</v>
      </c>
      <c r="AF95" s="3">
        <v>24</v>
      </c>
      <c r="AG95" s="3">
        <v>24.0625</v>
      </c>
      <c r="AH95" s="3">
        <v>24.3125</v>
      </c>
      <c r="AI95" s="3">
        <v>24.5</v>
      </c>
      <c r="AJ95" s="3">
        <v>24.4375</v>
      </c>
      <c r="AK95" s="3">
        <v>24.375</v>
      </c>
      <c r="AL95" s="3">
        <v>24.1875</v>
      </c>
      <c r="AM95" s="3">
        <v>24.5625</v>
      </c>
      <c r="AN95" s="3">
        <v>24.625</v>
      </c>
      <c r="AO95" s="3">
        <v>24.5625</v>
      </c>
      <c r="AP95" s="3">
        <v>24.8125</v>
      </c>
      <c r="AQ95" s="3">
        <v>24.5</v>
      </c>
      <c r="AR95" s="1">
        <v>24.5</v>
      </c>
      <c r="AS95" s="1"/>
      <c r="AT95" s="1"/>
      <c r="AU95" s="1"/>
      <c r="AV95" s="1"/>
      <c r="AW95" s="4">
        <f t="shared" ref="AW95:AW117" si="33">COUNT(H95:AV95)</f>
        <v>37</v>
      </c>
      <c r="AX95" s="4"/>
      <c r="AY95" s="5">
        <f t="shared" ref="AY95:AY117" si="34">AVERAGE(H95:AV95)</f>
        <v>24.331081081081081</v>
      </c>
      <c r="AZ95" s="5">
        <f t="shared" ref="AZ95:AZ117" si="35">STDEV(H95:AV95)</f>
        <v>0.21743896057647216</v>
      </c>
      <c r="BA95" s="5"/>
      <c r="BB95" s="5"/>
      <c r="BC95" s="5"/>
      <c r="BD95" s="5"/>
      <c r="BE95" s="6"/>
      <c r="BF95" s="78"/>
      <c r="BG95" s="41"/>
      <c r="BI95" s="78"/>
      <c r="BJ95" s="41"/>
    </row>
    <row r="96" spans="1:62" ht="15.6" thickBot="1" x14ac:dyDescent="0.35">
      <c r="A96" s="32"/>
      <c r="B96" s="33" t="s">
        <v>17</v>
      </c>
      <c r="C96" s="64"/>
      <c r="D96" s="33"/>
      <c r="E96" s="64"/>
      <c r="F96" s="14" t="s">
        <v>58</v>
      </c>
      <c r="G96" s="14"/>
      <c r="H96" s="15">
        <v>23.375</v>
      </c>
      <c r="I96" s="15">
        <v>23.3125</v>
      </c>
      <c r="J96" s="15">
        <v>23.375</v>
      </c>
      <c r="K96" s="15">
        <v>23.25</v>
      </c>
      <c r="L96" s="15">
        <v>23.3125</v>
      </c>
      <c r="M96" s="15">
        <v>23.1875</v>
      </c>
      <c r="N96" s="15">
        <v>23.1875</v>
      </c>
      <c r="O96" s="15">
        <v>23.1875</v>
      </c>
      <c r="P96" s="15">
        <v>23.3125</v>
      </c>
      <c r="Q96" s="15">
        <v>23.25</v>
      </c>
      <c r="R96" s="15">
        <v>23.3125</v>
      </c>
      <c r="S96" s="15">
        <v>23.375</v>
      </c>
      <c r="T96" s="15">
        <v>23.4375</v>
      </c>
      <c r="U96" s="15">
        <v>23.375</v>
      </c>
      <c r="V96" s="15">
        <v>23.375</v>
      </c>
      <c r="W96" s="15">
        <v>23.3125</v>
      </c>
      <c r="X96" s="15">
        <v>23.375</v>
      </c>
      <c r="Y96" s="15">
        <v>23.4375</v>
      </c>
      <c r="Z96" s="15">
        <v>23.3125</v>
      </c>
      <c r="AA96" s="15">
        <v>23.5</v>
      </c>
      <c r="AB96" s="15">
        <v>23.4375</v>
      </c>
      <c r="AC96" s="15">
        <v>23.4375</v>
      </c>
      <c r="AD96" s="15">
        <v>23.375</v>
      </c>
      <c r="AE96" s="15">
        <v>23.5625</v>
      </c>
      <c r="AF96" s="15">
        <v>23.4375</v>
      </c>
      <c r="AG96" s="15">
        <v>23.375</v>
      </c>
      <c r="AH96" s="15">
        <v>23.4375</v>
      </c>
      <c r="AI96" s="15">
        <v>23.4375</v>
      </c>
      <c r="AJ96" s="15">
        <v>23.5</v>
      </c>
      <c r="AK96" s="15">
        <v>23.5</v>
      </c>
      <c r="AL96" s="15">
        <v>23.5</v>
      </c>
      <c r="AM96" s="15">
        <v>23.4375</v>
      </c>
      <c r="AN96" s="15">
        <v>23.625</v>
      </c>
      <c r="AO96" s="15">
        <v>23.6875</v>
      </c>
      <c r="AP96" s="15">
        <v>23.6875</v>
      </c>
      <c r="AQ96" s="15">
        <v>23.5625</v>
      </c>
      <c r="AR96" s="16">
        <v>23.4375</v>
      </c>
      <c r="AS96" s="16"/>
      <c r="AT96" s="16"/>
      <c r="AU96" s="16"/>
      <c r="AV96" s="16"/>
      <c r="AW96" s="17">
        <f t="shared" si="33"/>
        <v>37</v>
      </c>
      <c r="AX96" s="17"/>
      <c r="AY96" s="18">
        <f t="shared" si="34"/>
        <v>23.405405405405407</v>
      </c>
      <c r="AZ96" s="18">
        <f t="shared" si="35"/>
        <v>0.12379770897616703</v>
      </c>
      <c r="BA96" s="18"/>
      <c r="BB96" s="18"/>
      <c r="BC96" s="18"/>
      <c r="BD96" s="18"/>
      <c r="BE96" s="19"/>
      <c r="BF96" s="79"/>
      <c r="BG96" s="42"/>
      <c r="BI96" s="79"/>
      <c r="BJ96" s="42"/>
    </row>
    <row r="97" spans="1:62" ht="15.6" thickBot="1" x14ac:dyDescent="0.35">
      <c r="A97" s="28">
        <f>A86+1</f>
        <v>22</v>
      </c>
      <c r="B97" s="29" t="s">
        <v>16</v>
      </c>
      <c r="C97" s="62">
        <f>E97-E94</f>
        <v>-7.2450000000010562E-2</v>
      </c>
      <c r="D97" s="29"/>
      <c r="E97" s="62">
        <v>24.501024999999991</v>
      </c>
      <c r="F97" s="8" t="s">
        <v>144</v>
      </c>
      <c r="G97" s="8" t="s">
        <v>145</v>
      </c>
      <c r="H97" s="9">
        <v>21.5</v>
      </c>
      <c r="I97" s="9">
        <v>21.3125</v>
      </c>
      <c r="J97" s="9">
        <v>21.4375</v>
      </c>
      <c r="K97" s="9">
        <v>21.375</v>
      </c>
      <c r="L97" s="9">
        <v>21.4375</v>
      </c>
      <c r="M97" s="9">
        <v>21.375</v>
      </c>
      <c r="N97" s="9">
        <v>21.3125</v>
      </c>
      <c r="O97" s="9">
        <v>21.375</v>
      </c>
      <c r="P97" s="9">
        <v>21.4375</v>
      </c>
      <c r="Q97" s="9">
        <v>21.375</v>
      </c>
      <c r="R97" s="9">
        <v>21.5625</v>
      </c>
      <c r="S97" s="9">
        <v>21.625</v>
      </c>
      <c r="T97" s="9">
        <v>21.5</v>
      </c>
      <c r="U97" s="9" t="s">
        <v>56</v>
      </c>
      <c r="V97" s="9">
        <v>21.5</v>
      </c>
      <c r="W97" s="9">
        <v>21.4375</v>
      </c>
      <c r="X97" s="9">
        <v>21.4375</v>
      </c>
      <c r="Y97" s="9">
        <v>21.5</v>
      </c>
      <c r="Z97" s="9">
        <v>21.5625</v>
      </c>
      <c r="AA97" s="9">
        <v>21.5625</v>
      </c>
      <c r="AB97" s="9">
        <v>21.5625</v>
      </c>
      <c r="AC97" s="9">
        <v>21.4375</v>
      </c>
      <c r="AD97" s="9">
        <v>21.5625</v>
      </c>
      <c r="AE97" s="9">
        <v>21.6875</v>
      </c>
      <c r="AF97" s="9">
        <v>21.5</v>
      </c>
      <c r="AG97" s="9">
        <v>21.5</v>
      </c>
      <c r="AH97" s="9">
        <v>21.75</v>
      </c>
      <c r="AI97" s="9">
        <v>21.5</v>
      </c>
      <c r="AJ97" s="9">
        <v>21.5</v>
      </c>
      <c r="AK97" s="9">
        <v>21.5625</v>
      </c>
      <c r="AL97" s="9">
        <v>21.6875</v>
      </c>
      <c r="AM97" s="9">
        <v>21.625</v>
      </c>
      <c r="AN97" s="9">
        <v>21.6875</v>
      </c>
      <c r="AO97" s="9">
        <v>21.75</v>
      </c>
      <c r="AP97" s="9">
        <v>21.75</v>
      </c>
      <c r="AQ97" s="9">
        <v>21.8125</v>
      </c>
      <c r="AR97" s="10">
        <v>21.6875</v>
      </c>
      <c r="AS97" s="10"/>
      <c r="AT97" s="10"/>
      <c r="AU97" s="10"/>
      <c r="AV97" s="10"/>
      <c r="AW97" s="11">
        <f t="shared" si="33"/>
        <v>36</v>
      </c>
      <c r="AX97" s="11">
        <f>AW94</f>
        <v>36</v>
      </c>
      <c r="AY97" s="12">
        <f t="shared" si="34"/>
        <v>21.532986111111111</v>
      </c>
      <c r="AZ97" s="12">
        <f t="shared" si="35"/>
        <v>0.13066289702409842</v>
      </c>
      <c r="BA97" s="12">
        <f>ABS(AY97-AY94)</f>
        <v>1.6006944444444464</v>
      </c>
      <c r="BB97" s="12">
        <f>AZ94</f>
        <v>0.14106797514358499</v>
      </c>
      <c r="BC97" s="12">
        <f t="shared" ref="BC97:BC117" si="36">SQRT(((AW97-1)*AZ97^2+(AX97-1)*BB97^2)/(AW97+AX97-2))</f>
        <v>0.13596500702357439</v>
      </c>
      <c r="BD97" s="12">
        <f t="shared" ref="BD97:BD117" si="37">BC97*SQRT((1/AW97)+(1/AX97))</f>
        <v>3.2047259490148673E-2</v>
      </c>
      <c r="BE97" s="13">
        <f t="shared" ref="BE97:BE117" si="38">BA97+1.995*BD97</f>
        <v>1.664628727127293</v>
      </c>
      <c r="BF97" s="80" t="str">
        <f t="shared" ref="BF97:BF117" si="39">IF($BE97&lt;=$BE$3,"Accept","Reject")</f>
        <v>Reject</v>
      </c>
      <c r="BG97" s="43" t="str">
        <f>IF(AND(BF97="Accept",BF98="Accept",BF99="Accept"),"ACCPET","REJECT")</f>
        <v>REJECT</v>
      </c>
      <c r="BI97" s="80" t="str">
        <f t="shared" ref="BI97:BI117" si="40">IF($BE97&lt;=$BE$3,"Accept","Reject")</f>
        <v>Reject</v>
      </c>
      <c r="BJ97" s="43" t="str">
        <f>IF(AND(BI97="Accept",BI98="Accept",BI99="Accept"),"ACCEPT","REJECT")</f>
        <v>REJECT</v>
      </c>
    </row>
    <row r="98" spans="1:62" ht="15.6" thickBot="1" x14ac:dyDescent="0.35">
      <c r="A98" s="30">
        <f>A97</f>
        <v>22</v>
      </c>
      <c r="B98" s="31" t="s">
        <v>11</v>
      </c>
      <c r="C98" s="63"/>
      <c r="D98" s="31"/>
      <c r="E98" s="63"/>
      <c r="F98" s="2" t="s">
        <v>146</v>
      </c>
      <c r="G98" s="2"/>
      <c r="H98" s="3">
        <v>24.1875</v>
      </c>
      <c r="I98" s="3">
        <v>24.125</v>
      </c>
      <c r="J98" s="3">
        <v>24.125</v>
      </c>
      <c r="K98" s="3">
        <v>24.0625</v>
      </c>
      <c r="L98" s="3">
        <v>24.1875</v>
      </c>
      <c r="M98" s="3">
        <v>24.1875</v>
      </c>
      <c r="N98" s="3">
        <v>24.0625</v>
      </c>
      <c r="O98" s="3">
        <v>24.25</v>
      </c>
      <c r="P98" s="3">
        <v>24.25</v>
      </c>
      <c r="Q98" s="3">
        <v>24.0625</v>
      </c>
      <c r="R98" s="3">
        <v>24.125</v>
      </c>
      <c r="S98" s="3">
        <v>24.25</v>
      </c>
      <c r="T98" s="3">
        <v>24.375</v>
      </c>
      <c r="U98" s="3">
        <v>24.25</v>
      </c>
      <c r="V98" s="3">
        <v>24.375</v>
      </c>
      <c r="W98" s="3">
        <v>24.25</v>
      </c>
      <c r="X98" s="3">
        <v>24.25</v>
      </c>
      <c r="Y98" s="3">
        <v>24.25</v>
      </c>
      <c r="Z98" s="3">
        <v>24.3125</v>
      </c>
      <c r="AA98" s="3">
        <v>24.25</v>
      </c>
      <c r="AB98" s="3">
        <v>24.125</v>
      </c>
      <c r="AC98" s="3">
        <v>24.25</v>
      </c>
      <c r="AD98" s="3">
        <v>24.125</v>
      </c>
      <c r="AE98" s="3">
        <v>24.5</v>
      </c>
      <c r="AF98" s="3">
        <v>24.3125</v>
      </c>
      <c r="AG98" s="3">
        <v>24.25</v>
      </c>
      <c r="AH98" s="3">
        <v>24.3125</v>
      </c>
      <c r="AI98" s="3">
        <v>24.25</v>
      </c>
      <c r="AJ98" s="3">
        <v>24.3125</v>
      </c>
      <c r="AK98" s="3">
        <v>24.3125</v>
      </c>
      <c r="AL98" s="3">
        <v>24.3125</v>
      </c>
      <c r="AM98" s="3">
        <v>24.25</v>
      </c>
      <c r="AN98" s="3">
        <v>24.4375</v>
      </c>
      <c r="AO98" s="3">
        <v>24.5</v>
      </c>
      <c r="AP98" s="3">
        <v>24.5</v>
      </c>
      <c r="AQ98" s="3">
        <v>24.3125</v>
      </c>
      <c r="AR98" s="1">
        <v>24.375</v>
      </c>
      <c r="AS98" s="1"/>
      <c r="AT98" s="1"/>
      <c r="AU98" s="1"/>
      <c r="AV98" s="1"/>
      <c r="AW98" s="4">
        <f t="shared" si="33"/>
        <v>37</v>
      </c>
      <c r="AX98" s="4">
        <f>AW95</f>
        <v>37</v>
      </c>
      <c r="AY98" s="5">
        <f t="shared" si="34"/>
        <v>24.260135135135137</v>
      </c>
      <c r="AZ98" s="5">
        <f t="shared" si="35"/>
        <v>0.11647446362046782</v>
      </c>
      <c r="BA98" s="5">
        <f>ABS(AY98-AY95)</f>
        <v>7.0945945945943834E-2</v>
      </c>
      <c r="BB98" s="5">
        <f>AZ95</f>
        <v>0.21743896057647216</v>
      </c>
      <c r="BC98" s="5">
        <f t="shared" si="36"/>
        <v>0.17442190552257519</v>
      </c>
      <c r="BD98" s="5">
        <f t="shared" si="37"/>
        <v>4.0552269324393798E-2</v>
      </c>
      <c r="BE98" s="6">
        <f t="shared" si="38"/>
        <v>0.15184772324810947</v>
      </c>
      <c r="BF98" s="81" t="str">
        <f t="shared" si="39"/>
        <v>Accept</v>
      </c>
      <c r="BG98" s="44"/>
      <c r="BI98" s="80" t="str">
        <f t="shared" si="40"/>
        <v>Accept</v>
      </c>
      <c r="BJ98" s="44"/>
    </row>
    <row r="99" spans="1:62" ht="15.6" thickBot="1" x14ac:dyDescent="0.35">
      <c r="A99" s="32">
        <f>A98</f>
        <v>22</v>
      </c>
      <c r="B99" s="33" t="s">
        <v>17</v>
      </c>
      <c r="C99" s="64"/>
      <c r="D99" s="33"/>
      <c r="E99" s="64"/>
      <c r="F99" s="14" t="s">
        <v>147</v>
      </c>
      <c r="G99" s="14"/>
      <c r="H99" s="15">
        <v>21.3125</v>
      </c>
      <c r="I99" s="15">
        <v>21.375</v>
      </c>
      <c r="J99" s="15">
        <v>21.3125</v>
      </c>
      <c r="K99" s="15">
        <v>21.3125</v>
      </c>
      <c r="L99" s="15">
        <v>21.3125</v>
      </c>
      <c r="M99" s="15">
        <v>21.375</v>
      </c>
      <c r="N99" s="15">
        <v>21.3125</v>
      </c>
      <c r="O99" s="15">
        <v>21.3125</v>
      </c>
      <c r="P99" s="15">
        <v>21.3125</v>
      </c>
      <c r="Q99" s="15">
        <v>21.1875</v>
      </c>
      <c r="R99" s="15">
        <v>21.25</v>
      </c>
      <c r="S99" s="15">
        <v>21.375</v>
      </c>
      <c r="T99" s="15">
        <v>21.375</v>
      </c>
      <c r="U99" s="15">
        <v>21.3125</v>
      </c>
      <c r="V99" s="15">
        <v>21.4375</v>
      </c>
      <c r="W99" s="15">
        <v>21.5</v>
      </c>
      <c r="X99" s="15">
        <v>21.375</v>
      </c>
      <c r="Y99" s="15">
        <v>21.4375</v>
      </c>
      <c r="Z99" s="15">
        <v>21.4375</v>
      </c>
      <c r="AA99" s="15">
        <v>21.5</v>
      </c>
      <c r="AB99" s="15">
        <v>21.4375</v>
      </c>
      <c r="AC99" s="15">
        <v>21.4375</v>
      </c>
      <c r="AD99" s="15">
        <v>21.5</v>
      </c>
      <c r="AE99" s="15">
        <v>21.375</v>
      </c>
      <c r="AF99" s="15">
        <v>21.4375</v>
      </c>
      <c r="AG99" s="15">
        <v>21.4375</v>
      </c>
      <c r="AH99" s="15">
        <v>21.5</v>
      </c>
      <c r="AI99" s="15">
        <v>21.4375</v>
      </c>
      <c r="AJ99" s="15">
        <v>21.4375</v>
      </c>
      <c r="AK99" s="15">
        <v>21.5</v>
      </c>
      <c r="AL99" s="15">
        <v>21.5</v>
      </c>
      <c r="AM99" s="15">
        <v>21.5625</v>
      </c>
      <c r="AN99" s="15">
        <v>21.5625</v>
      </c>
      <c r="AO99" s="15">
        <v>21.625</v>
      </c>
      <c r="AP99" s="15">
        <v>21.5625</v>
      </c>
      <c r="AQ99" s="15">
        <v>21.5625</v>
      </c>
      <c r="AR99" s="16">
        <v>21.5625</v>
      </c>
      <c r="AS99" s="16"/>
      <c r="AT99" s="16"/>
      <c r="AU99" s="16"/>
      <c r="AV99" s="16"/>
      <c r="AW99" s="17">
        <f t="shared" si="33"/>
        <v>37</v>
      </c>
      <c r="AX99" s="17">
        <f>AW96</f>
        <v>37</v>
      </c>
      <c r="AY99" s="18">
        <f t="shared" si="34"/>
        <v>21.420608108108109</v>
      </c>
      <c r="AZ99" s="18">
        <f t="shared" si="35"/>
        <v>0.10168784855401133</v>
      </c>
      <c r="BA99" s="18">
        <f>ABS(AY99-AY96)</f>
        <v>1.9847972972972983</v>
      </c>
      <c r="BB99" s="18">
        <f>AZ96</f>
        <v>0.12379770897616703</v>
      </c>
      <c r="BC99" s="18">
        <f t="shared" si="36"/>
        <v>0.1132834747244524</v>
      </c>
      <c r="BD99" s="18">
        <f t="shared" si="37"/>
        <v>2.633787289082545E-2</v>
      </c>
      <c r="BE99" s="19">
        <f t="shared" si="38"/>
        <v>2.0373413537144951</v>
      </c>
      <c r="BF99" s="82" t="str">
        <f t="shared" si="39"/>
        <v>Reject</v>
      </c>
      <c r="BG99" s="45"/>
      <c r="BI99" s="80" t="str">
        <f t="shared" si="40"/>
        <v>Reject</v>
      </c>
      <c r="BJ99" s="45"/>
    </row>
    <row r="100" spans="1:62" ht="15.6" thickBot="1" x14ac:dyDescent="0.35">
      <c r="A100" s="28">
        <f>A99+1</f>
        <v>23</v>
      </c>
      <c r="B100" s="29" t="s">
        <v>16</v>
      </c>
      <c r="C100" s="62">
        <f>E100-E94</f>
        <v>-0.28784999999999883</v>
      </c>
      <c r="D100" s="29"/>
      <c r="E100" s="62">
        <v>24.285625000000003</v>
      </c>
      <c r="F100" s="8" t="s">
        <v>148</v>
      </c>
      <c r="G100" s="8" t="s">
        <v>149</v>
      </c>
      <c r="H100" s="9">
        <v>23.125</v>
      </c>
      <c r="I100" s="9">
        <v>23.125</v>
      </c>
      <c r="J100" s="9">
        <v>22.9375</v>
      </c>
      <c r="K100" s="9">
        <v>23.0625</v>
      </c>
      <c r="L100" s="9">
        <v>23.125</v>
      </c>
      <c r="M100" s="9">
        <v>23.125</v>
      </c>
      <c r="N100" s="9">
        <v>23.0625</v>
      </c>
      <c r="O100" s="9">
        <v>23</v>
      </c>
      <c r="P100" s="9">
        <v>23</v>
      </c>
      <c r="Q100" s="9">
        <v>23</v>
      </c>
      <c r="R100" s="9">
        <v>22.9375</v>
      </c>
      <c r="S100" s="9">
        <v>23.125</v>
      </c>
      <c r="T100" s="9">
        <v>23.125</v>
      </c>
      <c r="U100" s="9" t="s">
        <v>56</v>
      </c>
      <c r="V100" s="9">
        <v>23.1875</v>
      </c>
      <c r="W100" s="9">
        <v>23.25</v>
      </c>
      <c r="X100" s="9">
        <v>23.1875</v>
      </c>
      <c r="Y100" s="9">
        <v>23.1875</v>
      </c>
      <c r="Z100" s="9">
        <v>23.25</v>
      </c>
      <c r="AA100" s="9">
        <v>22.9375</v>
      </c>
      <c r="AB100" s="9">
        <v>23.1875</v>
      </c>
      <c r="AC100" s="9">
        <v>23.1875</v>
      </c>
      <c r="AD100" s="9">
        <v>23.125</v>
      </c>
      <c r="AE100" s="9">
        <v>23.1875</v>
      </c>
      <c r="AF100" s="9">
        <v>23.25</v>
      </c>
      <c r="AG100" s="9">
        <v>23.125</v>
      </c>
      <c r="AH100" s="9">
        <v>23.3125</v>
      </c>
      <c r="AI100" s="9">
        <v>23.1875</v>
      </c>
      <c r="AJ100" s="9">
        <v>23.1875</v>
      </c>
      <c r="AK100" s="9">
        <v>23.25</v>
      </c>
      <c r="AL100" s="9">
        <v>23.25</v>
      </c>
      <c r="AM100" s="9">
        <v>23.3125</v>
      </c>
      <c r="AN100" s="9">
        <v>23.25</v>
      </c>
      <c r="AO100" s="9">
        <v>23.3125</v>
      </c>
      <c r="AP100" s="9">
        <v>23.3125</v>
      </c>
      <c r="AQ100" s="9">
        <v>23.3125</v>
      </c>
      <c r="AR100" s="10">
        <v>23.25</v>
      </c>
      <c r="AS100" s="10"/>
      <c r="AT100" s="10"/>
      <c r="AU100" s="10"/>
      <c r="AV100" s="10"/>
      <c r="AW100" s="11">
        <f t="shared" si="33"/>
        <v>36</v>
      </c>
      <c r="AX100" s="11">
        <f t="shared" ref="AX100:AX117" si="41">AX97</f>
        <v>36</v>
      </c>
      <c r="AY100" s="12">
        <f t="shared" si="34"/>
        <v>23.159722222222221</v>
      </c>
      <c r="AZ100" s="12">
        <f t="shared" si="35"/>
        <v>0.11124743621087214</v>
      </c>
      <c r="BA100" s="12">
        <f>ABS(AY100-AY94)</f>
        <v>2.6041666666664298E-2</v>
      </c>
      <c r="BB100" s="12">
        <f t="shared" ref="BB100:BB117" si="42">BB97</f>
        <v>0.14106797514358499</v>
      </c>
      <c r="BC100" s="12">
        <f t="shared" si="36"/>
        <v>0.12703575416905899</v>
      </c>
      <c r="BD100" s="12">
        <f t="shared" si="37"/>
        <v>2.9942614408696278E-2</v>
      </c>
      <c r="BE100" s="13">
        <f t="shared" si="38"/>
        <v>8.5777182412013375E-2</v>
      </c>
      <c r="BF100" s="80" t="str">
        <f t="shared" si="39"/>
        <v>Accept</v>
      </c>
      <c r="BG100" s="43" t="str">
        <f>IF(AND(BF100="Accept",BF101="Accept",BF102="Accept"),"ACCPET","REJECT")</f>
        <v>REJECT</v>
      </c>
      <c r="BI100" s="80" t="str">
        <f t="shared" si="40"/>
        <v>Accept</v>
      </c>
      <c r="BJ100" s="43" t="str">
        <f>IF(AND(BI100="Accept",BI101="Accept",BI102="Accept"),"ACCEPT","REJECT")</f>
        <v>REJECT</v>
      </c>
    </row>
    <row r="101" spans="1:62" ht="15.6" thickBot="1" x14ac:dyDescent="0.35">
      <c r="A101" s="30">
        <f>A100</f>
        <v>23</v>
      </c>
      <c r="B101" s="31" t="s">
        <v>11</v>
      </c>
      <c r="C101" s="63"/>
      <c r="D101" s="31"/>
      <c r="E101" s="63"/>
      <c r="F101" s="2" t="s">
        <v>150</v>
      </c>
      <c r="G101" s="2"/>
      <c r="H101" s="3">
        <v>22.625</v>
      </c>
      <c r="I101" s="3">
        <v>22.625</v>
      </c>
      <c r="J101" s="3">
        <v>22.75</v>
      </c>
      <c r="K101" s="3">
        <v>22.6875</v>
      </c>
      <c r="L101" s="3">
        <v>22.6875</v>
      </c>
      <c r="M101" s="3">
        <v>22.75</v>
      </c>
      <c r="N101" s="3">
        <v>22.6875</v>
      </c>
      <c r="O101" s="3">
        <v>22.6875</v>
      </c>
      <c r="P101" s="3">
        <v>22.6875</v>
      </c>
      <c r="Q101" s="3">
        <v>22.6875</v>
      </c>
      <c r="R101" s="3">
        <v>22.6875</v>
      </c>
      <c r="S101" s="3">
        <v>22.9375</v>
      </c>
      <c r="T101" s="3">
        <v>22.8125</v>
      </c>
      <c r="U101" s="3">
        <v>22.75</v>
      </c>
      <c r="V101" s="3">
        <v>22.8125</v>
      </c>
      <c r="W101" s="3">
        <v>22.6875</v>
      </c>
      <c r="X101" s="3">
        <v>22.9375</v>
      </c>
      <c r="Y101" s="3">
        <v>22.875</v>
      </c>
      <c r="Z101" s="3">
        <v>22.8125</v>
      </c>
      <c r="AA101" s="3">
        <v>22.875</v>
      </c>
      <c r="AB101" s="3">
        <v>22.75</v>
      </c>
      <c r="AC101" s="3">
        <v>22.9375</v>
      </c>
      <c r="AD101" s="3">
        <v>22.9375</v>
      </c>
      <c r="AE101" s="3">
        <v>22.75</v>
      </c>
      <c r="AF101" s="3">
        <v>22.9375</v>
      </c>
      <c r="AG101" s="3">
        <v>22.8125</v>
      </c>
      <c r="AH101" s="3">
        <v>22.8125</v>
      </c>
      <c r="AI101" s="3">
        <v>22.8125</v>
      </c>
      <c r="AJ101" s="3">
        <v>22.9375</v>
      </c>
      <c r="AK101" s="3">
        <v>22.8125</v>
      </c>
      <c r="AL101" s="3">
        <v>22.9375</v>
      </c>
      <c r="AM101" s="3">
        <v>22.875</v>
      </c>
      <c r="AN101" s="3">
        <v>22.8125</v>
      </c>
      <c r="AO101" s="3">
        <v>23</v>
      </c>
      <c r="AP101" s="3">
        <v>22.875</v>
      </c>
      <c r="AQ101" s="3">
        <v>22.875</v>
      </c>
      <c r="AR101" s="1">
        <v>22.9375</v>
      </c>
      <c r="AS101" s="1"/>
      <c r="AT101" s="1"/>
      <c r="AU101" s="1"/>
      <c r="AV101" s="1"/>
      <c r="AW101" s="4">
        <f t="shared" si="33"/>
        <v>37</v>
      </c>
      <c r="AX101" s="4">
        <f t="shared" si="41"/>
        <v>37</v>
      </c>
      <c r="AY101" s="5">
        <f t="shared" si="34"/>
        <v>22.807432432432432</v>
      </c>
      <c r="AZ101" s="5">
        <f t="shared" si="35"/>
        <v>0.10456006794091045</v>
      </c>
      <c r="BA101" s="5">
        <f>ABS(AY101-AY95)</f>
        <v>1.5236486486486491</v>
      </c>
      <c r="BB101" s="5">
        <f t="shared" si="42"/>
        <v>0.21743896057647216</v>
      </c>
      <c r="BC101" s="5">
        <f t="shared" si="36"/>
        <v>0.17060555293480989</v>
      </c>
      <c r="BD101" s="5">
        <f t="shared" si="37"/>
        <v>3.9664985370510636E-2</v>
      </c>
      <c r="BE101" s="6">
        <f t="shared" si="38"/>
        <v>1.6027802944628178</v>
      </c>
      <c r="BF101" s="81" t="str">
        <f t="shared" si="39"/>
        <v>Reject</v>
      </c>
      <c r="BG101" s="44"/>
      <c r="BI101" s="80" t="str">
        <f t="shared" si="40"/>
        <v>Reject</v>
      </c>
      <c r="BJ101" s="44"/>
    </row>
    <row r="102" spans="1:62" ht="15.6" thickBot="1" x14ac:dyDescent="0.35">
      <c r="A102" s="32">
        <f>A101</f>
        <v>23</v>
      </c>
      <c r="B102" s="33" t="s">
        <v>17</v>
      </c>
      <c r="C102" s="64"/>
      <c r="D102" s="33"/>
      <c r="E102" s="64"/>
      <c r="F102" s="14" t="s">
        <v>151</v>
      </c>
      <c r="G102" s="14"/>
      <c r="H102" s="15">
        <v>23.4375</v>
      </c>
      <c r="I102" s="15">
        <v>23.4375</v>
      </c>
      <c r="J102" s="15">
        <v>23.4375</v>
      </c>
      <c r="K102" s="15">
        <v>23.3125</v>
      </c>
      <c r="L102" s="15">
        <v>23.375</v>
      </c>
      <c r="M102" s="15">
        <v>23.4375</v>
      </c>
      <c r="N102" s="15">
        <v>23.4375</v>
      </c>
      <c r="O102" s="15">
        <v>23.5</v>
      </c>
      <c r="P102" s="15">
        <v>23.5</v>
      </c>
      <c r="Q102" s="15">
        <v>23.3125</v>
      </c>
      <c r="R102" s="15">
        <v>23.4375</v>
      </c>
      <c r="S102" s="15">
        <v>23.4375</v>
      </c>
      <c r="T102" s="15">
        <v>23.5</v>
      </c>
      <c r="U102" s="15">
        <v>23.5</v>
      </c>
      <c r="V102" s="15">
        <v>23.4375</v>
      </c>
      <c r="W102" s="15">
        <v>23.5</v>
      </c>
      <c r="X102" s="15">
        <v>23.4375</v>
      </c>
      <c r="Y102" s="15">
        <v>23.4375</v>
      </c>
      <c r="Z102" s="15">
        <v>23.5</v>
      </c>
      <c r="AA102" s="15">
        <v>23.5625</v>
      </c>
      <c r="AB102" s="15">
        <v>23.6875</v>
      </c>
      <c r="AC102" s="15">
        <v>23.5</v>
      </c>
      <c r="AD102" s="15">
        <v>23.4375</v>
      </c>
      <c r="AE102" s="15">
        <v>23.625</v>
      </c>
      <c r="AF102" s="15">
        <v>23.5</v>
      </c>
      <c r="AG102" s="15">
        <v>23.5</v>
      </c>
      <c r="AH102" s="15">
        <v>23.5</v>
      </c>
      <c r="AI102" s="15">
        <v>23.625</v>
      </c>
      <c r="AJ102" s="15">
        <v>23.625</v>
      </c>
      <c r="AK102" s="15">
        <v>23.625</v>
      </c>
      <c r="AL102" s="15">
        <v>23.5625</v>
      </c>
      <c r="AM102" s="15">
        <v>23.625</v>
      </c>
      <c r="AN102" s="15">
        <v>23.625</v>
      </c>
      <c r="AO102" s="15">
        <v>23.625</v>
      </c>
      <c r="AP102" s="15">
        <v>23.6875</v>
      </c>
      <c r="AQ102" s="15">
        <v>23.625</v>
      </c>
      <c r="AR102" s="16">
        <v>23.5625</v>
      </c>
      <c r="AS102" s="16"/>
      <c r="AT102" s="16"/>
      <c r="AU102" s="16"/>
      <c r="AV102" s="16"/>
      <c r="AW102" s="17">
        <f t="shared" si="33"/>
        <v>37</v>
      </c>
      <c r="AX102" s="17">
        <f t="shared" si="41"/>
        <v>37</v>
      </c>
      <c r="AY102" s="18">
        <f t="shared" si="34"/>
        <v>23.510135135135137</v>
      </c>
      <c r="AZ102" s="18">
        <f t="shared" si="35"/>
        <v>9.6052188407645886E-2</v>
      </c>
      <c r="BA102" s="18">
        <f>ABS(AY102-AY96)</f>
        <v>0.10472972972972983</v>
      </c>
      <c r="BB102" s="18">
        <f t="shared" si="42"/>
        <v>0.12379770897616703</v>
      </c>
      <c r="BC102" s="18">
        <f t="shared" si="36"/>
        <v>0.11079687641275283</v>
      </c>
      <c r="BD102" s="18">
        <f t="shared" si="37"/>
        <v>2.5759750526346568E-2</v>
      </c>
      <c r="BE102" s="19">
        <f t="shared" si="38"/>
        <v>0.15612043202979123</v>
      </c>
      <c r="BF102" s="82" t="str">
        <f t="shared" si="39"/>
        <v>Accept</v>
      </c>
      <c r="BG102" s="45"/>
      <c r="BI102" s="80" t="str">
        <f t="shared" si="40"/>
        <v>Accept</v>
      </c>
      <c r="BJ102" s="45"/>
    </row>
    <row r="103" spans="1:62" ht="15.6" thickBot="1" x14ac:dyDescent="0.35">
      <c r="A103" s="28">
        <f>A102+1</f>
        <v>24</v>
      </c>
      <c r="B103" s="29" t="s">
        <v>16</v>
      </c>
      <c r="C103" s="62">
        <f>E103-E94</f>
        <v>-0.23235000000000383</v>
      </c>
      <c r="D103" s="29"/>
      <c r="E103" s="62">
        <v>24.341124999999998</v>
      </c>
      <c r="F103" s="8" t="s">
        <v>152</v>
      </c>
      <c r="G103" s="8" t="s">
        <v>153</v>
      </c>
      <c r="H103" s="9">
        <v>23.5625</v>
      </c>
      <c r="I103" s="9">
        <v>23.5</v>
      </c>
      <c r="J103" s="9">
        <v>23.5</v>
      </c>
      <c r="K103" s="9">
        <v>23.625</v>
      </c>
      <c r="L103" s="9">
        <v>23.625</v>
      </c>
      <c r="M103" s="9">
        <v>23.375</v>
      </c>
      <c r="N103" s="9">
        <v>23.375</v>
      </c>
      <c r="O103" s="9">
        <v>23.5625</v>
      </c>
      <c r="P103" s="9">
        <v>23.4375</v>
      </c>
      <c r="Q103" s="9">
        <v>23.4375</v>
      </c>
      <c r="R103" s="9">
        <v>23.375</v>
      </c>
      <c r="S103" s="9">
        <v>23.625</v>
      </c>
      <c r="T103" s="9">
        <v>23.625</v>
      </c>
      <c r="U103" s="9" t="s">
        <v>56</v>
      </c>
      <c r="V103" s="9">
        <v>23.5625</v>
      </c>
      <c r="W103" s="9">
        <v>23.5625</v>
      </c>
      <c r="X103" s="9">
        <v>23.625</v>
      </c>
      <c r="Y103" s="9">
        <v>23.625</v>
      </c>
      <c r="Z103" s="9">
        <v>23.5625</v>
      </c>
      <c r="AA103" s="9">
        <v>23.6875</v>
      </c>
      <c r="AB103" s="9">
        <v>23.625</v>
      </c>
      <c r="AC103" s="9">
        <v>23.5625</v>
      </c>
      <c r="AD103" s="9">
        <v>23.6875</v>
      </c>
      <c r="AE103" s="9">
        <v>23.75</v>
      </c>
      <c r="AF103" s="9">
        <v>23.625</v>
      </c>
      <c r="AG103" s="9">
        <v>23.625</v>
      </c>
      <c r="AH103" s="9">
        <v>23.625</v>
      </c>
      <c r="AI103" s="9">
        <v>23.5625</v>
      </c>
      <c r="AJ103" s="9">
        <v>23.625</v>
      </c>
      <c r="AK103" s="9">
        <v>23.625</v>
      </c>
      <c r="AL103" s="9">
        <v>23.625</v>
      </c>
      <c r="AM103" s="9">
        <v>23.75</v>
      </c>
      <c r="AN103" s="9">
        <v>23.75</v>
      </c>
      <c r="AO103" s="9">
        <v>23.75</v>
      </c>
      <c r="AP103" s="9">
        <v>23.75</v>
      </c>
      <c r="AQ103" s="9">
        <v>23.6875</v>
      </c>
      <c r="AR103" s="10">
        <v>23.6875</v>
      </c>
      <c r="AS103" s="10"/>
      <c r="AT103" s="10"/>
      <c r="AU103" s="10"/>
      <c r="AV103" s="10"/>
      <c r="AW103" s="11">
        <f t="shared" si="33"/>
        <v>36</v>
      </c>
      <c r="AX103" s="11">
        <f t="shared" si="41"/>
        <v>36</v>
      </c>
      <c r="AY103" s="12">
        <f t="shared" si="34"/>
        <v>23.598958333333332</v>
      </c>
      <c r="AZ103" s="12">
        <f t="shared" si="35"/>
        <v>0.10498192871700758</v>
      </c>
      <c r="BA103" s="12">
        <f>ABS(AY103-AY94)</f>
        <v>0.46527777777777501</v>
      </c>
      <c r="BB103" s="12">
        <f t="shared" si="42"/>
        <v>0.14106797514358499</v>
      </c>
      <c r="BC103" s="12">
        <f t="shared" si="36"/>
        <v>0.12434102092281125</v>
      </c>
      <c r="BD103" s="12">
        <f t="shared" si="37"/>
        <v>2.9307459691392743E-2</v>
      </c>
      <c r="BE103" s="13">
        <f t="shared" si="38"/>
        <v>0.52374615986210349</v>
      </c>
      <c r="BF103" s="80" t="str">
        <f t="shared" si="39"/>
        <v>Accept</v>
      </c>
      <c r="BG103" s="43" t="str">
        <f>IF(AND(BF103="Accept",BF104="Accept",BF105="Accept"),"ACCPET","REJECT")</f>
        <v>REJECT</v>
      </c>
      <c r="BI103" s="80" t="str">
        <f t="shared" si="40"/>
        <v>Accept</v>
      </c>
      <c r="BJ103" s="43" t="str">
        <f>IF(AND(BI103="Accept",BI104="Accept",BI105="Accept"),"ACCEPT","REJECT")</f>
        <v>REJECT</v>
      </c>
    </row>
    <row r="104" spans="1:62" ht="15.6" thickBot="1" x14ac:dyDescent="0.35">
      <c r="A104" s="30">
        <f>A103</f>
        <v>24</v>
      </c>
      <c r="B104" s="31" t="s">
        <v>11</v>
      </c>
      <c r="C104" s="63"/>
      <c r="D104" s="31"/>
      <c r="E104" s="63"/>
      <c r="F104" s="2" t="s">
        <v>154</v>
      </c>
      <c r="G104" s="2"/>
      <c r="H104" s="3">
        <v>22.125</v>
      </c>
      <c r="I104" s="3">
        <v>22.0625</v>
      </c>
      <c r="J104" s="3">
        <v>22.125</v>
      </c>
      <c r="K104" s="3">
        <v>22.25</v>
      </c>
      <c r="L104" s="3">
        <v>22.1875</v>
      </c>
      <c r="M104" s="3">
        <v>22.0625</v>
      </c>
      <c r="N104" s="3">
        <v>22.0625</v>
      </c>
      <c r="O104" s="3">
        <v>22.0625</v>
      </c>
      <c r="P104" s="3">
        <v>22.125</v>
      </c>
      <c r="Q104" s="3">
        <v>22.1875</v>
      </c>
      <c r="R104" s="3">
        <v>22.0625</v>
      </c>
      <c r="S104" s="3">
        <v>22.0625</v>
      </c>
      <c r="T104" s="3">
        <v>22.1875</v>
      </c>
      <c r="U104" s="3">
        <v>22.1875</v>
      </c>
      <c r="V104" s="3">
        <v>22.1875</v>
      </c>
      <c r="W104" s="3">
        <v>22.0625</v>
      </c>
      <c r="X104" s="3">
        <v>22.125</v>
      </c>
      <c r="Y104" s="3">
        <v>22.3125</v>
      </c>
      <c r="Z104" s="3">
        <v>22.25</v>
      </c>
      <c r="AA104" s="3">
        <v>22.25</v>
      </c>
      <c r="AB104" s="3">
        <v>22.125</v>
      </c>
      <c r="AC104" s="3">
        <v>22.0625</v>
      </c>
      <c r="AD104" s="3">
        <v>22.25</v>
      </c>
      <c r="AE104" s="3">
        <v>22.25</v>
      </c>
      <c r="AF104" s="3">
        <v>22.375</v>
      </c>
      <c r="AG104" s="3">
        <v>22.25</v>
      </c>
      <c r="AH104" s="3">
        <v>22.0625</v>
      </c>
      <c r="AI104" s="3">
        <v>22.3125</v>
      </c>
      <c r="AJ104" s="3">
        <v>22.25</v>
      </c>
      <c r="AK104" s="3">
        <v>22.125</v>
      </c>
      <c r="AL104" s="3">
        <v>22.25</v>
      </c>
      <c r="AM104" s="3">
        <v>22.375</v>
      </c>
      <c r="AN104" s="3">
        <v>22.375</v>
      </c>
      <c r="AO104" s="3">
        <v>22.4375</v>
      </c>
      <c r="AP104" s="3">
        <v>22.25</v>
      </c>
      <c r="AQ104" s="3">
        <v>22.375</v>
      </c>
      <c r="AR104" s="1">
        <v>22.1875</v>
      </c>
      <c r="AS104" s="1"/>
      <c r="AT104" s="1"/>
      <c r="AU104" s="1"/>
      <c r="AV104" s="1"/>
      <c r="AW104" s="4">
        <f t="shared" si="33"/>
        <v>37</v>
      </c>
      <c r="AX104" s="4">
        <f t="shared" si="41"/>
        <v>37</v>
      </c>
      <c r="AY104" s="5">
        <f t="shared" si="34"/>
        <v>22.195945945945947</v>
      </c>
      <c r="AZ104" s="5">
        <f t="shared" si="35"/>
        <v>0.10941186101301051</v>
      </c>
      <c r="BA104" s="5">
        <f>ABS(AY104-AY95)</f>
        <v>2.1351351351351333</v>
      </c>
      <c r="BB104" s="5">
        <f t="shared" si="42"/>
        <v>0.21743896057647216</v>
      </c>
      <c r="BC104" s="5">
        <f t="shared" si="36"/>
        <v>0.17212009892355243</v>
      </c>
      <c r="BD104" s="5">
        <f t="shared" si="37"/>
        <v>4.0017110160431121E-2</v>
      </c>
      <c r="BE104" s="6">
        <f t="shared" si="38"/>
        <v>2.2149692699051933</v>
      </c>
      <c r="BF104" s="81" t="str">
        <f t="shared" si="39"/>
        <v>Reject</v>
      </c>
      <c r="BG104" s="44"/>
      <c r="BI104" s="80" t="str">
        <f t="shared" si="40"/>
        <v>Reject</v>
      </c>
      <c r="BJ104" s="44"/>
    </row>
    <row r="105" spans="1:62" ht="15.6" thickBot="1" x14ac:dyDescent="0.35">
      <c r="A105" s="32">
        <f>A104</f>
        <v>24</v>
      </c>
      <c r="B105" s="33" t="s">
        <v>17</v>
      </c>
      <c r="C105" s="64"/>
      <c r="D105" s="33"/>
      <c r="E105" s="64"/>
      <c r="F105" s="14" t="s">
        <v>155</v>
      </c>
      <c r="G105" s="14"/>
      <c r="H105" s="15">
        <v>23.25</v>
      </c>
      <c r="I105" s="15">
        <v>23.1875</v>
      </c>
      <c r="J105" s="15">
        <v>23.1875</v>
      </c>
      <c r="K105" s="15">
        <v>23.25</v>
      </c>
      <c r="L105" s="15">
        <v>23.25</v>
      </c>
      <c r="M105" s="15">
        <v>23.125</v>
      </c>
      <c r="N105" s="15">
        <v>23.125</v>
      </c>
      <c r="O105" s="15">
        <v>23.1875</v>
      </c>
      <c r="P105" s="15">
        <v>23.1875</v>
      </c>
      <c r="Q105" s="15">
        <v>23.3125</v>
      </c>
      <c r="R105" s="15">
        <v>23.125</v>
      </c>
      <c r="S105" s="15">
        <v>23.1875</v>
      </c>
      <c r="T105" s="15">
        <v>23.25</v>
      </c>
      <c r="U105" s="15">
        <v>23.1875</v>
      </c>
      <c r="V105" s="15">
        <v>23.3125</v>
      </c>
      <c r="W105" s="15">
        <v>23.25</v>
      </c>
      <c r="X105" s="15">
        <v>23.375</v>
      </c>
      <c r="Y105" s="15">
        <v>23.3125</v>
      </c>
      <c r="Z105" s="15">
        <v>23.3125</v>
      </c>
      <c r="AA105" s="15">
        <v>23.25</v>
      </c>
      <c r="AB105" s="15">
        <v>23.3125</v>
      </c>
      <c r="AC105" s="15">
        <v>23.25</v>
      </c>
      <c r="AD105" s="15">
        <v>23.25</v>
      </c>
      <c r="AE105" s="15">
        <v>23.3125</v>
      </c>
      <c r="AF105" s="15">
        <v>23.3125</v>
      </c>
      <c r="AG105" s="15">
        <v>23.25</v>
      </c>
      <c r="AH105" s="15">
        <v>23.3125</v>
      </c>
      <c r="AI105" s="15">
        <v>23.3125</v>
      </c>
      <c r="AJ105" s="15">
        <v>23.25</v>
      </c>
      <c r="AK105" s="15">
        <v>23.375</v>
      </c>
      <c r="AL105" s="15">
        <v>23.3125</v>
      </c>
      <c r="AM105" s="15">
        <v>23.3125</v>
      </c>
      <c r="AN105" s="15">
        <v>23.375</v>
      </c>
      <c r="AO105" s="15">
        <v>23.4375</v>
      </c>
      <c r="AP105" s="15">
        <v>23.375</v>
      </c>
      <c r="AQ105" s="15">
        <v>23.4375</v>
      </c>
      <c r="AR105" s="16">
        <v>23.3125</v>
      </c>
      <c r="AS105" s="16"/>
      <c r="AT105" s="16"/>
      <c r="AU105" s="16"/>
      <c r="AV105" s="16"/>
      <c r="AW105" s="17">
        <f t="shared" si="33"/>
        <v>37</v>
      </c>
      <c r="AX105" s="17">
        <f t="shared" si="41"/>
        <v>37</v>
      </c>
      <c r="AY105" s="18">
        <f t="shared" si="34"/>
        <v>23.273648648648649</v>
      </c>
      <c r="AZ105" s="18">
        <f t="shared" si="35"/>
        <v>7.9810092725800683E-2</v>
      </c>
      <c r="BA105" s="18">
        <f>ABS(AY105-AY96)</f>
        <v>0.13175675675675791</v>
      </c>
      <c r="BB105" s="18">
        <f t="shared" si="42"/>
        <v>0.12379770897616703</v>
      </c>
      <c r="BC105" s="18">
        <f t="shared" si="36"/>
        <v>0.1041525891388415</v>
      </c>
      <c r="BD105" s="18">
        <f t="shared" si="37"/>
        <v>2.4214985112890965E-2</v>
      </c>
      <c r="BE105" s="19">
        <f t="shared" si="38"/>
        <v>0.18006565205697539</v>
      </c>
      <c r="BF105" s="82" t="str">
        <f t="shared" si="39"/>
        <v>Accept</v>
      </c>
      <c r="BG105" s="45"/>
      <c r="BI105" s="80" t="str">
        <f t="shared" si="40"/>
        <v>Accept</v>
      </c>
      <c r="BJ105" s="45"/>
    </row>
    <row r="106" spans="1:62" ht="15.6" thickBot="1" x14ac:dyDescent="0.35">
      <c r="A106" s="28">
        <f>A105+1</f>
        <v>25</v>
      </c>
      <c r="B106" s="29" t="s">
        <v>16</v>
      </c>
      <c r="C106" s="62">
        <f>E106-E94</f>
        <v>-0.35119999999999862</v>
      </c>
      <c r="D106" s="29"/>
      <c r="E106" s="62">
        <v>24.222275000000003</v>
      </c>
      <c r="F106" s="8" t="s">
        <v>156</v>
      </c>
      <c r="G106" s="8" t="s">
        <v>157</v>
      </c>
      <c r="H106" s="9">
        <v>23.6875</v>
      </c>
      <c r="I106" s="9">
        <v>23.6875</v>
      </c>
      <c r="J106" s="9">
        <v>23.625</v>
      </c>
      <c r="K106" s="9">
        <v>23.8125</v>
      </c>
      <c r="L106" s="9">
        <v>23.75</v>
      </c>
      <c r="M106" s="9">
        <v>23.8125</v>
      </c>
      <c r="N106" s="9">
        <v>23.625</v>
      </c>
      <c r="O106" s="9">
        <v>23.625</v>
      </c>
      <c r="P106" s="9">
        <v>23.625</v>
      </c>
      <c r="Q106" s="9">
        <v>23.75</v>
      </c>
      <c r="R106" s="9">
        <v>23.625</v>
      </c>
      <c r="S106" s="9">
        <v>23.75</v>
      </c>
      <c r="T106" s="9">
        <v>23.875</v>
      </c>
      <c r="U106" s="9" t="s">
        <v>56</v>
      </c>
      <c r="V106" s="9">
        <v>23.6875</v>
      </c>
      <c r="W106" s="9">
        <v>23.75</v>
      </c>
      <c r="X106" s="9">
        <v>23.875</v>
      </c>
      <c r="Y106" s="9">
        <v>23.8125</v>
      </c>
      <c r="Z106" s="9">
        <v>23.75</v>
      </c>
      <c r="AA106" s="9">
        <v>23.8125</v>
      </c>
      <c r="AB106" s="9">
        <v>23.8125</v>
      </c>
      <c r="AC106" s="9">
        <v>23.875</v>
      </c>
      <c r="AD106" s="9">
        <v>23.75</v>
      </c>
      <c r="AE106" s="9">
        <v>23.9375</v>
      </c>
      <c r="AF106" s="9">
        <v>23.875</v>
      </c>
      <c r="AG106" s="9">
        <v>23.9375</v>
      </c>
      <c r="AH106" s="9">
        <v>23.9375</v>
      </c>
      <c r="AI106" s="9">
        <v>23.9375</v>
      </c>
      <c r="AJ106" s="9">
        <v>23.75</v>
      </c>
      <c r="AK106" s="9">
        <v>23.6875</v>
      </c>
      <c r="AL106" s="9">
        <v>23.8125</v>
      </c>
      <c r="AM106" s="9">
        <v>23.875</v>
      </c>
      <c r="AN106" s="9">
        <v>23.875</v>
      </c>
      <c r="AO106" s="9">
        <v>23.9375</v>
      </c>
      <c r="AP106" s="9">
        <v>24.0625</v>
      </c>
      <c r="AQ106" s="9">
        <v>24</v>
      </c>
      <c r="AR106" s="10">
        <v>23.8125</v>
      </c>
      <c r="AS106" s="10"/>
      <c r="AT106" s="10"/>
      <c r="AU106" s="10"/>
      <c r="AV106" s="10"/>
      <c r="AW106" s="11">
        <f t="shared" si="33"/>
        <v>36</v>
      </c>
      <c r="AX106" s="11">
        <f t="shared" si="41"/>
        <v>36</v>
      </c>
      <c r="AY106" s="12">
        <f t="shared" si="34"/>
        <v>23.800347222222221</v>
      </c>
      <c r="AZ106" s="12">
        <f t="shared" si="35"/>
        <v>0.11458333333333333</v>
      </c>
      <c r="BA106" s="12">
        <f>ABS(AY106-AY94)</f>
        <v>0.6666666666666643</v>
      </c>
      <c r="BB106" s="12">
        <f t="shared" si="42"/>
        <v>0.14106797514358499</v>
      </c>
      <c r="BC106" s="12">
        <f t="shared" si="36"/>
        <v>0.12850975427742614</v>
      </c>
      <c r="BD106" s="12">
        <f t="shared" si="37"/>
        <v>3.029003956606165E-2</v>
      </c>
      <c r="BE106" s="13">
        <f t="shared" si="38"/>
        <v>0.72709529560095731</v>
      </c>
      <c r="BF106" s="80" t="str">
        <f t="shared" si="39"/>
        <v>Accept</v>
      </c>
      <c r="BG106" s="43" t="str">
        <f>IF(AND(BF106="Accept",BF107="Accept",BF108="Accept"),"ACCPET","REJECT")</f>
        <v>REJECT</v>
      </c>
      <c r="BI106" s="80" t="str">
        <f t="shared" si="40"/>
        <v>Accept</v>
      </c>
      <c r="BJ106" s="43" t="str">
        <f>IF(AND(BI106="Accept",BI107="Accept",BI108="Accept"),"ACCEPT","REJECT")</f>
        <v>REJECT</v>
      </c>
    </row>
    <row r="107" spans="1:62" ht="15.6" thickBot="1" x14ac:dyDescent="0.35">
      <c r="A107" s="30">
        <f>A106</f>
        <v>25</v>
      </c>
      <c r="B107" s="31" t="s">
        <v>11</v>
      </c>
      <c r="C107" s="63"/>
      <c r="D107" s="31"/>
      <c r="E107" s="63"/>
      <c r="F107" s="2" t="s">
        <v>158</v>
      </c>
      <c r="G107" s="2"/>
      <c r="H107" s="3">
        <v>21.625</v>
      </c>
      <c r="I107" s="3">
        <v>21.75</v>
      </c>
      <c r="J107" s="3">
        <v>21.8125</v>
      </c>
      <c r="K107" s="3">
        <v>21.5625</v>
      </c>
      <c r="L107" s="3">
        <v>21.75</v>
      </c>
      <c r="M107" s="3">
        <v>21.6875</v>
      </c>
      <c r="N107" s="3">
        <v>21.6875</v>
      </c>
      <c r="O107" s="3">
        <v>21.75</v>
      </c>
      <c r="P107" s="3">
        <v>21.5625</v>
      </c>
      <c r="Q107" s="3">
        <v>21.625</v>
      </c>
      <c r="R107" s="3">
        <v>21.6875</v>
      </c>
      <c r="S107" s="3">
        <v>21.6875</v>
      </c>
      <c r="T107" s="3">
        <v>21.75</v>
      </c>
      <c r="U107" s="3">
        <v>21.6875</v>
      </c>
      <c r="V107" s="3">
        <v>21.6875</v>
      </c>
      <c r="W107" s="3">
        <v>21.6875</v>
      </c>
      <c r="X107" s="3">
        <v>21.6875</v>
      </c>
      <c r="Y107" s="3">
        <v>21.8125</v>
      </c>
      <c r="Z107" s="3">
        <v>21.8125</v>
      </c>
      <c r="AA107" s="3">
        <v>21.8125</v>
      </c>
      <c r="AB107" s="3">
        <v>21.8125</v>
      </c>
      <c r="AC107" s="3">
        <v>21.75</v>
      </c>
      <c r="AD107" s="3">
        <v>21.75</v>
      </c>
      <c r="AE107" s="3">
        <v>21.75</v>
      </c>
      <c r="AF107" s="3">
        <v>21.875</v>
      </c>
      <c r="AG107" s="3">
        <v>21.6875</v>
      </c>
      <c r="AH107" s="3">
        <v>21.6875</v>
      </c>
      <c r="AI107" s="3">
        <v>21.6875</v>
      </c>
      <c r="AJ107" s="3">
        <v>21.8125</v>
      </c>
      <c r="AK107" s="3">
        <v>21.625</v>
      </c>
      <c r="AL107" s="3">
        <v>21.75</v>
      </c>
      <c r="AM107" s="3">
        <v>21.8125</v>
      </c>
      <c r="AN107" s="3">
        <v>21.75</v>
      </c>
      <c r="AO107" s="3">
        <v>21.875</v>
      </c>
      <c r="AP107" s="3">
        <v>21.8125</v>
      </c>
      <c r="AQ107" s="3">
        <v>21.875</v>
      </c>
      <c r="AR107" s="1">
        <v>21.875</v>
      </c>
      <c r="AS107" s="1"/>
      <c r="AT107" s="1"/>
      <c r="AU107" s="1"/>
      <c r="AV107" s="1"/>
      <c r="AW107" s="4">
        <f t="shared" si="33"/>
        <v>37</v>
      </c>
      <c r="AX107" s="4">
        <f t="shared" si="41"/>
        <v>37</v>
      </c>
      <c r="AY107" s="5">
        <f t="shared" si="34"/>
        <v>21.738175675675677</v>
      </c>
      <c r="AZ107" s="5">
        <f t="shared" si="35"/>
        <v>8.3121916502225807E-2</v>
      </c>
      <c r="BA107" s="5">
        <f>ABS(AY107-AY95)</f>
        <v>2.5929054054054035</v>
      </c>
      <c r="BB107" s="5">
        <f t="shared" si="42"/>
        <v>0.21743896057647216</v>
      </c>
      <c r="BC107" s="5">
        <f t="shared" si="36"/>
        <v>0.16460400143918072</v>
      </c>
      <c r="BD107" s="5">
        <f t="shared" si="37"/>
        <v>3.8269652990177982E-2</v>
      </c>
      <c r="BE107" s="6">
        <f t="shared" si="38"/>
        <v>2.6692533631208084</v>
      </c>
      <c r="BF107" s="81" t="str">
        <f t="shared" si="39"/>
        <v>Reject</v>
      </c>
      <c r="BG107" s="44"/>
      <c r="BI107" s="80" t="str">
        <f t="shared" si="40"/>
        <v>Reject</v>
      </c>
      <c r="BJ107" s="44"/>
    </row>
    <row r="108" spans="1:62" ht="15.6" thickBot="1" x14ac:dyDescent="0.35">
      <c r="A108" s="32">
        <f>A107</f>
        <v>25</v>
      </c>
      <c r="B108" s="33" t="s">
        <v>17</v>
      </c>
      <c r="C108" s="64"/>
      <c r="D108" s="33"/>
      <c r="E108" s="64"/>
      <c r="F108" s="14" t="s">
        <v>159</v>
      </c>
      <c r="G108" s="14"/>
      <c r="H108" s="15">
        <v>22.75</v>
      </c>
      <c r="I108" s="15">
        <v>22.875</v>
      </c>
      <c r="J108" s="15">
        <v>22.875</v>
      </c>
      <c r="K108" s="15">
        <v>22.875</v>
      </c>
      <c r="L108" s="15">
        <v>22.9375</v>
      </c>
      <c r="M108" s="15">
        <v>22.8125</v>
      </c>
      <c r="N108" s="15">
        <v>22.75</v>
      </c>
      <c r="O108" s="15">
        <v>22.8125</v>
      </c>
      <c r="P108" s="15">
        <v>22.8125</v>
      </c>
      <c r="Q108" s="15">
        <v>22.8125</v>
      </c>
      <c r="R108" s="15">
        <v>22.6875</v>
      </c>
      <c r="S108" s="15">
        <v>22.9375</v>
      </c>
      <c r="T108" s="15">
        <v>23</v>
      </c>
      <c r="U108" s="15">
        <v>22.75</v>
      </c>
      <c r="V108" s="15">
        <v>23.0625</v>
      </c>
      <c r="W108" s="15">
        <v>22.875</v>
      </c>
      <c r="X108" s="15">
        <v>22.9375</v>
      </c>
      <c r="Y108" s="15">
        <v>23</v>
      </c>
      <c r="Z108" s="15">
        <v>23.0625</v>
      </c>
      <c r="AA108" s="15">
        <v>22.9375</v>
      </c>
      <c r="AB108" s="15">
        <v>22.9375</v>
      </c>
      <c r="AC108" s="15">
        <v>23</v>
      </c>
      <c r="AD108" s="15">
        <v>23</v>
      </c>
      <c r="AE108" s="15">
        <v>22.9375</v>
      </c>
      <c r="AF108" s="15">
        <v>22.9375</v>
      </c>
      <c r="AG108" s="15">
        <v>22.875</v>
      </c>
      <c r="AH108" s="15">
        <v>22.9375</v>
      </c>
      <c r="AI108" s="15">
        <v>23.0625</v>
      </c>
      <c r="AJ108" s="15">
        <v>22.8125</v>
      </c>
      <c r="AK108" s="15">
        <v>22.875</v>
      </c>
      <c r="AL108" s="15">
        <v>22.875</v>
      </c>
      <c r="AM108" s="15">
        <v>22.875</v>
      </c>
      <c r="AN108" s="15">
        <v>23</v>
      </c>
      <c r="AO108" s="15">
        <v>23.125</v>
      </c>
      <c r="AP108" s="15">
        <v>23.125</v>
      </c>
      <c r="AQ108" s="15">
        <v>23</v>
      </c>
      <c r="AR108" s="16">
        <v>22.875</v>
      </c>
      <c r="AS108" s="16"/>
      <c r="AT108" s="16"/>
      <c r="AU108" s="16"/>
      <c r="AV108" s="16"/>
      <c r="AW108" s="17">
        <f t="shared" si="33"/>
        <v>37</v>
      </c>
      <c r="AX108" s="17">
        <f t="shared" si="41"/>
        <v>37</v>
      </c>
      <c r="AY108" s="18">
        <f t="shared" si="34"/>
        <v>22.913851351351351</v>
      </c>
      <c r="AZ108" s="18">
        <f t="shared" si="35"/>
        <v>0.10556493952281909</v>
      </c>
      <c r="BA108" s="18">
        <f>ABS(AY108-AY96)</f>
        <v>0.49155405405405617</v>
      </c>
      <c r="BB108" s="18">
        <f t="shared" si="42"/>
        <v>0.12379770897616703</v>
      </c>
      <c r="BC108" s="18">
        <f t="shared" si="36"/>
        <v>0.11504309888951227</v>
      </c>
      <c r="BD108" s="18">
        <f t="shared" si="37"/>
        <v>2.6746977199354999E-2</v>
      </c>
      <c r="BE108" s="19">
        <f t="shared" si="38"/>
        <v>0.54491427356676936</v>
      </c>
      <c r="BF108" s="82" t="str">
        <f t="shared" si="39"/>
        <v>Accept</v>
      </c>
      <c r="BG108" s="45"/>
      <c r="BI108" s="80" t="str">
        <f t="shared" si="40"/>
        <v>Accept</v>
      </c>
      <c r="BJ108" s="45"/>
    </row>
    <row r="109" spans="1:62" ht="15.6" thickBot="1" x14ac:dyDescent="0.35">
      <c r="A109" s="28">
        <f>A108+1</f>
        <v>26</v>
      </c>
      <c r="B109" s="29" t="s">
        <v>16</v>
      </c>
      <c r="C109" s="62">
        <f>E109-E94</f>
        <v>0.42842500000000072</v>
      </c>
      <c r="D109" s="29"/>
      <c r="E109" s="62">
        <v>25.001900000000003</v>
      </c>
      <c r="F109" s="8" t="s">
        <v>160</v>
      </c>
      <c r="G109" s="8" t="s">
        <v>161</v>
      </c>
      <c r="H109" s="9">
        <v>23.625</v>
      </c>
      <c r="I109" s="9">
        <v>23.625</v>
      </c>
      <c r="J109" s="9">
        <v>23.5</v>
      </c>
      <c r="K109" s="9">
        <v>23.75</v>
      </c>
      <c r="L109" s="9">
        <v>23.5625</v>
      </c>
      <c r="M109" s="9">
        <v>23.625</v>
      </c>
      <c r="N109" s="9">
        <v>23.625</v>
      </c>
      <c r="O109" s="9">
        <v>23.75</v>
      </c>
      <c r="P109" s="9">
        <v>23.8125</v>
      </c>
      <c r="Q109" s="9">
        <v>23.875</v>
      </c>
      <c r="R109" s="9">
        <v>23.8125</v>
      </c>
      <c r="S109" s="9">
        <v>23.9375</v>
      </c>
      <c r="T109" s="9">
        <v>24.125</v>
      </c>
      <c r="U109" s="9" t="s">
        <v>56</v>
      </c>
      <c r="V109" s="9">
        <v>23.8125</v>
      </c>
      <c r="W109" s="9">
        <v>23.75</v>
      </c>
      <c r="X109" s="9">
        <v>23.9375</v>
      </c>
      <c r="Y109" s="9">
        <v>23.8125</v>
      </c>
      <c r="Z109" s="9">
        <v>23.8125</v>
      </c>
      <c r="AA109" s="9">
        <v>23.9375</v>
      </c>
      <c r="AB109" s="9">
        <v>24</v>
      </c>
      <c r="AC109" s="9">
        <v>24.0625</v>
      </c>
      <c r="AD109" s="9">
        <v>23.875</v>
      </c>
      <c r="AE109" s="9">
        <v>23.8125</v>
      </c>
      <c r="AF109" s="9">
        <v>24</v>
      </c>
      <c r="AG109" s="9">
        <v>24</v>
      </c>
      <c r="AH109" s="9">
        <v>24.125</v>
      </c>
      <c r="AI109" s="9">
        <v>23.875</v>
      </c>
      <c r="AJ109" s="9">
        <v>23.875</v>
      </c>
      <c r="AK109" s="9">
        <v>23.75</v>
      </c>
      <c r="AL109" s="9">
        <v>23.6875</v>
      </c>
      <c r="AM109" s="9">
        <v>23.875</v>
      </c>
      <c r="AN109" s="9">
        <v>23.9375</v>
      </c>
      <c r="AO109" s="9">
        <v>24</v>
      </c>
      <c r="AP109" s="9">
        <v>24.0625</v>
      </c>
      <c r="AQ109" s="9">
        <v>24</v>
      </c>
      <c r="AR109" s="10">
        <v>23.9375</v>
      </c>
      <c r="AS109" s="10"/>
      <c r="AT109" s="10"/>
      <c r="AU109" s="10"/>
      <c r="AV109" s="10"/>
      <c r="AW109" s="11">
        <f t="shared" si="33"/>
        <v>36</v>
      </c>
      <c r="AX109" s="11">
        <f t="shared" si="41"/>
        <v>36</v>
      </c>
      <c r="AY109" s="12">
        <f t="shared" si="34"/>
        <v>23.848958333333332</v>
      </c>
      <c r="AZ109" s="12">
        <f t="shared" si="35"/>
        <v>0.1583783613917723</v>
      </c>
      <c r="BA109" s="12">
        <f>ABS(AY109-AY94)</f>
        <v>0.71527777777777501</v>
      </c>
      <c r="BB109" s="12">
        <f t="shared" si="42"/>
        <v>0.14106797514358499</v>
      </c>
      <c r="BC109" s="12">
        <f t="shared" si="36"/>
        <v>0.14997312920695818</v>
      </c>
      <c r="BD109" s="12">
        <f t="shared" si="37"/>
        <v>3.5349005552668802E-2</v>
      </c>
      <c r="BE109" s="13">
        <f t="shared" si="38"/>
        <v>0.78579904385534927</v>
      </c>
      <c r="BF109" s="80" t="str">
        <f t="shared" si="39"/>
        <v>Accept</v>
      </c>
      <c r="BG109" s="43" t="str">
        <f>IF(AND(BF109="Accept",BF110="Accept",BF111="Accept"),"ACCPET","REJECT")</f>
        <v>ACCPET</v>
      </c>
      <c r="BI109" s="80" t="str">
        <f t="shared" si="40"/>
        <v>Accept</v>
      </c>
      <c r="BJ109" s="43" t="str">
        <f>IF(AND(BI109="Accept",BI110="Accept",BI111="Accept"),"ACCEPT","REJECT")</f>
        <v>ACCEPT</v>
      </c>
    </row>
    <row r="110" spans="1:62" ht="15.6" thickBot="1" x14ac:dyDescent="0.35">
      <c r="A110" s="30">
        <f>A109</f>
        <v>26</v>
      </c>
      <c r="B110" s="31" t="s">
        <v>11</v>
      </c>
      <c r="C110" s="63"/>
      <c r="D110" s="31"/>
      <c r="E110" s="63"/>
      <c r="F110" s="2" t="s">
        <v>162</v>
      </c>
      <c r="G110" s="2"/>
      <c r="H110" s="3">
        <v>24.75</v>
      </c>
      <c r="I110" s="3">
        <v>24.5</v>
      </c>
      <c r="J110" s="3">
        <v>24.5</v>
      </c>
      <c r="K110" s="3">
        <v>24.5625</v>
      </c>
      <c r="L110" s="3">
        <v>24.5</v>
      </c>
      <c r="M110" s="3">
        <v>24.5625</v>
      </c>
      <c r="N110" s="3">
        <v>24.625</v>
      </c>
      <c r="O110" s="3">
        <v>24.8125</v>
      </c>
      <c r="P110" s="3">
        <v>24.875</v>
      </c>
      <c r="Q110" s="3">
        <v>24.6875</v>
      </c>
      <c r="R110" s="3">
        <v>24.6875</v>
      </c>
      <c r="S110" s="3">
        <v>24.875</v>
      </c>
      <c r="T110" s="3">
        <v>25</v>
      </c>
      <c r="U110" s="3">
        <v>24.6875</v>
      </c>
      <c r="V110" s="3">
        <v>24.8125</v>
      </c>
      <c r="W110" s="3">
        <v>24.625</v>
      </c>
      <c r="X110" s="3">
        <v>24.75</v>
      </c>
      <c r="Y110" s="3">
        <v>24.625</v>
      </c>
      <c r="Z110" s="3">
        <v>24.625</v>
      </c>
      <c r="AA110" s="3">
        <v>24.75</v>
      </c>
      <c r="AB110" s="3">
        <v>24.75</v>
      </c>
      <c r="AC110" s="3">
        <v>24.8125</v>
      </c>
      <c r="AD110" s="3">
        <v>24.6875</v>
      </c>
      <c r="AE110" s="3">
        <v>24.6875</v>
      </c>
      <c r="AF110" s="3">
        <v>24.875</v>
      </c>
      <c r="AG110" s="3">
        <v>24.8125</v>
      </c>
      <c r="AH110" s="3">
        <v>24.8125</v>
      </c>
      <c r="AI110" s="3">
        <v>24.75</v>
      </c>
      <c r="AJ110" s="3">
        <v>24.875</v>
      </c>
      <c r="AK110" s="3">
        <v>24.5</v>
      </c>
      <c r="AL110" s="3">
        <v>24.625</v>
      </c>
      <c r="AM110" s="3">
        <v>24.6875</v>
      </c>
      <c r="AN110" s="3">
        <v>24.875</v>
      </c>
      <c r="AO110" s="3">
        <v>24.8125</v>
      </c>
      <c r="AP110" s="3">
        <v>24.875</v>
      </c>
      <c r="AQ110" s="3">
        <v>24.8125</v>
      </c>
      <c r="AR110" s="1">
        <v>24.875</v>
      </c>
      <c r="AS110" s="1"/>
      <c r="AT110" s="1"/>
      <c r="AU110" s="1"/>
      <c r="AV110" s="1"/>
      <c r="AW110" s="4">
        <f t="shared" si="33"/>
        <v>37</v>
      </c>
      <c r="AX110" s="4">
        <f t="shared" si="41"/>
        <v>37</v>
      </c>
      <c r="AY110" s="5">
        <f t="shared" si="34"/>
        <v>24.72804054054054</v>
      </c>
      <c r="AZ110" s="5">
        <f t="shared" si="35"/>
        <v>0.12944879824226402</v>
      </c>
      <c r="BA110" s="5">
        <f>ABS(AY110-AY95)</f>
        <v>0.39695945945945965</v>
      </c>
      <c r="BB110" s="5">
        <f t="shared" si="42"/>
        <v>0.21743896057647216</v>
      </c>
      <c r="BC110" s="5">
        <f t="shared" si="36"/>
        <v>0.17893671079873882</v>
      </c>
      <c r="BD110" s="5">
        <f t="shared" si="37"/>
        <v>4.1601940229878114E-2</v>
      </c>
      <c r="BE110" s="6">
        <f t="shared" si="38"/>
        <v>0.47995533021806647</v>
      </c>
      <c r="BF110" s="81" t="str">
        <f t="shared" si="39"/>
        <v>Accept</v>
      </c>
      <c r="BG110" s="44"/>
      <c r="BI110" s="80" t="str">
        <f t="shared" si="40"/>
        <v>Accept</v>
      </c>
      <c r="BJ110" s="44"/>
    </row>
    <row r="111" spans="1:62" ht="15.6" thickBot="1" x14ac:dyDescent="0.35">
      <c r="A111" s="32">
        <f>A110</f>
        <v>26</v>
      </c>
      <c r="B111" s="33" t="s">
        <v>17</v>
      </c>
      <c r="C111" s="64"/>
      <c r="D111" s="33"/>
      <c r="E111" s="64"/>
      <c r="F111" s="14" t="s">
        <v>163</v>
      </c>
      <c r="G111" s="14"/>
      <c r="H111" s="15">
        <v>23.75</v>
      </c>
      <c r="I111" s="15">
        <v>23.75</v>
      </c>
      <c r="J111" s="15">
        <v>23.625</v>
      </c>
      <c r="K111" s="15">
        <v>23.625</v>
      </c>
      <c r="L111" s="15">
        <v>23.625</v>
      </c>
      <c r="M111" s="15">
        <v>23.625</v>
      </c>
      <c r="N111" s="15">
        <v>23.75</v>
      </c>
      <c r="O111" s="15">
        <v>23.875</v>
      </c>
      <c r="P111" s="15">
        <v>23.875</v>
      </c>
      <c r="Q111" s="15">
        <v>24.0625</v>
      </c>
      <c r="R111" s="15">
        <v>23.875</v>
      </c>
      <c r="S111" s="15">
        <v>23.9375</v>
      </c>
      <c r="T111" s="15">
        <v>24.0625</v>
      </c>
      <c r="U111" s="15">
        <v>23.9375</v>
      </c>
      <c r="V111" s="15">
        <v>23.875</v>
      </c>
      <c r="W111" s="15">
        <v>24</v>
      </c>
      <c r="X111" s="15">
        <v>23.9375</v>
      </c>
      <c r="Y111" s="15">
        <v>23.875</v>
      </c>
      <c r="Z111" s="15">
        <v>23.875</v>
      </c>
      <c r="AA111" s="15">
        <v>23.9375</v>
      </c>
      <c r="AB111" s="15">
        <v>24</v>
      </c>
      <c r="AC111" s="15">
        <v>24.1875</v>
      </c>
      <c r="AD111" s="15">
        <v>24.0625</v>
      </c>
      <c r="AE111" s="15">
        <v>24.0625</v>
      </c>
      <c r="AF111" s="15">
        <v>24</v>
      </c>
      <c r="AG111" s="15">
        <v>24.125</v>
      </c>
      <c r="AH111" s="15">
        <v>24.0625</v>
      </c>
      <c r="AI111" s="15">
        <v>24.0625</v>
      </c>
      <c r="AJ111" s="15">
        <v>24</v>
      </c>
      <c r="AK111" s="15">
        <v>23.8125</v>
      </c>
      <c r="AL111" s="15">
        <v>23.9375</v>
      </c>
      <c r="AM111" s="15">
        <v>23.9375</v>
      </c>
      <c r="AN111" s="15">
        <v>23.9375</v>
      </c>
      <c r="AO111" s="15">
        <v>24.125</v>
      </c>
      <c r="AP111" s="15">
        <v>24.1875</v>
      </c>
      <c r="AQ111" s="15">
        <v>24.125</v>
      </c>
      <c r="AR111" s="16">
        <v>24</v>
      </c>
      <c r="AS111" s="16"/>
      <c r="AT111" s="16"/>
      <c r="AU111" s="16"/>
      <c r="AV111" s="16"/>
      <c r="AW111" s="17">
        <f t="shared" si="33"/>
        <v>37</v>
      </c>
      <c r="AX111" s="17">
        <f t="shared" si="41"/>
        <v>37</v>
      </c>
      <c r="AY111" s="18">
        <f t="shared" si="34"/>
        <v>23.932432432432432</v>
      </c>
      <c r="AZ111" s="18">
        <f t="shared" si="35"/>
        <v>0.15616551770131243</v>
      </c>
      <c r="BA111" s="18">
        <f>ABS(AY111-AY96)</f>
        <v>0.52702702702702453</v>
      </c>
      <c r="BB111" s="18">
        <f t="shared" si="42"/>
        <v>0.12379770897616703</v>
      </c>
      <c r="BC111" s="18">
        <f t="shared" si="36"/>
        <v>0.14091405477571545</v>
      </c>
      <c r="BD111" s="18">
        <f t="shared" si="37"/>
        <v>3.2761852266988266E-2</v>
      </c>
      <c r="BE111" s="19">
        <f t="shared" si="38"/>
        <v>0.59238692229966616</v>
      </c>
      <c r="BF111" s="82" t="str">
        <f t="shared" si="39"/>
        <v>Accept</v>
      </c>
      <c r="BG111" s="45"/>
      <c r="BI111" s="80" t="str">
        <f t="shared" si="40"/>
        <v>Accept</v>
      </c>
      <c r="BJ111" s="45"/>
    </row>
    <row r="112" spans="1:62" ht="15.6" thickBot="1" x14ac:dyDescent="0.35">
      <c r="A112" s="28">
        <f>A111+1</f>
        <v>27</v>
      </c>
      <c r="B112" s="29" t="s">
        <v>16</v>
      </c>
      <c r="C112" s="62">
        <f>E112-E94</f>
        <v>0.4666999999999959</v>
      </c>
      <c r="D112" s="29"/>
      <c r="E112" s="62">
        <v>25.040174999999998</v>
      </c>
      <c r="F112" s="8" t="s">
        <v>164</v>
      </c>
      <c r="G112" s="8" t="s">
        <v>165</v>
      </c>
      <c r="H112" s="9">
        <v>23.6875</v>
      </c>
      <c r="I112" s="9">
        <v>23.6875</v>
      </c>
      <c r="J112" s="9">
        <v>23.6875</v>
      </c>
      <c r="K112" s="9">
        <v>23.5625</v>
      </c>
      <c r="L112" s="9">
        <v>23.6875</v>
      </c>
      <c r="M112" s="9">
        <v>23.75</v>
      </c>
      <c r="N112" s="9">
        <v>23.625</v>
      </c>
      <c r="O112" s="9">
        <v>23.75</v>
      </c>
      <c r="P112" s="9">
        <v>23.8125</v>
      </c>
      <c r="Q112" s="9">
        <v>23.75</v>
      </c>
      <c r="R112" s="9">
        <v>23.875</v>
      </c>
      <c r="S112" s="9">
        <v>24.125</v>
      </c>
      <c r="T112" s="9">
        <v>24.125</v>
      </c>
      <c r="U112" s="9" t="s">
        <v>56</v>
      </c>
      <c r="V112" s="9">
        <v>24</v>
      </c>
      <c r="W112" s="9">
        <v>23.875</v>
      </c>
      <c r="X112" s="9">
        <v>23.9375</v>
      </c>
      <c r="Y112" s="9">
        <v>23.9375</v>
      </c>
      <c r="Z112" s="9">
        <v>23.9375</v>
      </c>
      <c r="AA112" s="9">
        <v>23.9375</v>
      </c>
      <c r="AB112" s="9">
        <v>23.875</v>
      </c>
      <c r="AC112" s="9">
        <v>24</v>
      </c>
      <c r="AD112" s="9">
        <v>23.9375</v>
      </c>
      <c r="AE112" s="9">
        <v>23.9375</v>
      </c>
      <c r="AF112" s="9">
        <v>24.125</v>
      </c>
      <c r="AG112" s="9">
        <v>24</v>
      </c>
      <c r="AH112" s="9">
        <v>24.0625</v>
      </c>
      <c r="AI112" s="9">
        <v>24</v>
      </c>
      <c r="AJ112" s="9">
        <v>23.875</v>
      </c>
      <c r="AK112" s="9">
        <v>23.9375</v>
      </c>
      <c r="AL112" s="9">
        <v>24</v>
      </c>
      <c r="AM112" s="9">
        <v>24</v>
      </c>
      <c r="AN112" s="9">
        <v>24</v>
      </c>
      <c r="AO112" s="9">
        <v>24.125</v>
      </c>
      <c r="AP112" s="9">
        <v>24.125</v>
      </c>
      <c r="AQ112" s="9">
        <v>24.125</v>
      </c>
      <c r="AR112" s="10">
        <v>24</v>
      </c>
      <c r="AS112" s="10"/>
      <c r="AT112" s="10"/>
      <c r="AU112" s="10"/>
      <c r="AV112" s="10"/>
      <c r="AW112" s="11">
        <f t="shared" si="33"/>
        <v>36</v>
      </c>
      <c r="AX112" s="11">
        <f t="shared" si="41"/>
        <v>36</v>
      </c>
      <c r="AY112" s="12">
        <f t="shared" si="34"/>
        <v>23.913194444444443</v>
      </c>
      <c r="AZ112" s="12">
        <f t="shared" si="35"/>
        <v>0.15689351610829991</v>
      </c>
      <c r="BA112" s="12">
        <f>ABS(AY112-AY94)</f>
        <v>0.77951388888888573</v>
      </c>
      <c r="BB112" s="12">
        <f t="shared" si="42"/>
        <v>0.14106797514358499</v>
      </c>
      <c r="BC112" s="12">
        <f t="shared" si="36"/>
        <v>0.14919073196404739</v>
      </c>
      <c r="BD112" s="12">
        <f t="shared" si="37"/>
        <v>3.5164592753987506E-2</v>
      </c>
      <c r="BE112" s="13">
        <f t="shared" si="38"/>
        <v>0.84966725143309085</v>
      </c>
      <c r="BF112" s="80" t="str">
        <f t="shared" si="39"/>
        <v>Accept</v>
      </c>
      <c r="BG112" s="43" t="str">
        <f>IF(AND(BF112="Accept",BF113="Accept",BF114="Accept"),"ACCPET","REJECT")</f>
        <v>ACCPET</v>
      </c>
      <c r="BI112" s="80" t="str">
        <f t="shared" si="40"/>
        <v>Accept</v>
      </c>
      <c r="BJ112" s="43" t="str">
        <f>IF(AND(BI112="Accept",BI113="Accept",BI114="Accept"),"ACCEPT","REJECT")</f>
        <v>ACCEPT</v>
      </c>
    </row>
    <row r="113" spans="1:62" ht="15.6" thickBot="1" x14ac:dyDescent="0.35">
      <c r="A113" s="30">
        <f>A112</f>
        <v>27</v>
      </c>
      <c r="B113" s="31" t="s">
        <v>11</v>
      </c>
      <c r="C113" s="63"/>
      <c r="D113" s="31"/>
      <c r="E113" s="63"/>
      <c r="F113" s="2" t="s">
        <v>166</v>
      </c>
      <c r="G113" s="2"/>
      <c r="H113" s="3">
        <v>24.75</v>
      </c>
      <c r="I113" s="3">
        <v>24.6875</v>
      </c>
      <c r="J113" s="3">
        <v>24.75</v>
      </c>
      <c r="K113" s="3">
        <v>24.625</v>
      </c>
      <c r="L113" s="3">
        <v>24.75</v>
      </c>
      <c r="M113" s="3">
        <v>24.625</v>
      </c>
      <c r="N113" s="3">
        <v>24.6875</v>
      </c>
      <c r="O113" s="3">
        <v>24.8125</v>
      </c>
      <c r="P113" s="3">
        <v>24.6875</v>
      </c>
      <c r="Q113" s="3">
        <v>24.8125</v>
      </c>
      <c r="R113" s="3">
        <v>24.75</v>
      </c>
      <c r="S113" s="3">
        <v>24.9375</v>
      </c>
      <c r="T113" s="3">
        <v>24.9375</v>
      </c>
      <c r="U113" s="3">
        <v>24.8125</v>
      </c>
      <c r="V113" s="3">
        <v>24.8125</v>
      </c>
      <c r="W113" s="3">
        <v>24.8125</v>
      </c>
      <c r="X113" s="3">
        <v>24.875</v>
      </c>
      <c r="Y113" s="3">
        <v>24.9375</v>
      </c>
      <c r="Z113" s="3">
        <v>24.9375</v>
      </c>
      <c r="AA113" s="3">
        <v>24.9375</v>
      </c>
      <c r="AB113" s="3">
        <v>24.9375</v>
      </c>
      <c r="AC113" s="3">
        <v>24.875</v>
      </c>
      <c r="AD113" s="3">
        <v>24.8125</v>
      </c>
      <c r="AE113" s="3">
        <v>24.9375</v>
      </c>
      <c r="AF113" s="3">
        <v>25.125</v>
      </c>
      <c r="AG113" s="3">
        <v>25</v>
      </c>
      <c r="AH113" s="3">
        <v>24.9375</v>
      </c>
      <c r="AI113" s="3">
        <v>25.0625</v>
      </c>
      <c r="AJ113" s="3">
        <v>25</v>
      </c>
      <c r="AK113" s="3">
        <v>24.8125</v>
      </c>
      <c r="AL113" s="3">
        <v>24.875</v>
      </c>
      <c r="AM113" s="3">
        <v>24.9375</v>
      </c>
      <c r="AN113" s="3">
        <v>24.9375</v>
      </c>
      <c r="AO113" s="3">
        <v>24.9375</v>
      </c>
      <c r="AP113" s="3">
        <v>25.0625</v>
      </c>
      <c r="AQ113" s="3">
        <v>24.9375</v>
      </c>
      <c r="AR113" s="1">
        <v>24.875</v>
      </c>
      <c r="AS113" s="1"/>
      <c r="AT113" s="1"/>
      <c r="AU113" s="1"/>
      <c r="AV113" s="1"/>
      <c r="AW113" s="4">
        <f t="shared" si="33"/>
        <v>37</v>
      </c>
      <c r="AX113" s="4">
        <f t="shared" si="41"/>
        <v>37</v>
      </c>
      <c r="AY113" s="5">
        <f t="shared" si="34"/>
        <v>24.864864864864863</v>
      </c>
      <c r="AZ113" s="5">
        <f t="shared" si="35"/>
        <v>0.12104284415082175</v>
      </c>
      <c r="BA113" s="5">
        <f>ABS(AY113-AY95)</f>
        <v>0.53378378378378244</v>
      </c>
      <c r="BB113" s="5">
        <f t="shared" si="42"/>
        <v>0.21743896057647216</v>
      </c>
      <c r="BC113" s="5">
        <f t="shared" si="36"/>
        <v>0.17597026978540542</v>
      </c>
      <c r="BD113" s="5">
        <f t="shared" si="37"/>
        <v>4.0912256703332456E-2</v>
      </c>
      <c r="BE113" s="6">
        <f t="shared" si="38"/>
        <v>0.61540373590693065</v>
      </c>
      <c r="BF113" s="81" t="str">
        <f t="shared" si="39"/>
        <v>Accept</v>
      </c>
      <c r="BG113" s="44"/>
      <c r="BI113" s="80" t="str">
        <f t="shared" si="40"/>
        <v>Accept</v>
      </c>
      <c r="BJ113" s="44"/>
    </row>
    <row r="114" spans="1:62" ht="15.6" thickBot="1" x14ac:dyDescent="0.35">
      <c r="A114" s="32">
        <f>A113</f>
        <v>27</v>
      </c>
      <c r="B114" s="33" t="s">
        <v>17</v>
      </c>
      <c r="C114" s="64"/>
      <c r="D114" s="33"/>
      <c r="E114" s="64"/>
      <c r="F114" s="14" t="s">
        <v>167</v>
      </c>
      <c r="G114" s="14"/>
      <c r="H114" s="15">
        <v>23.25</v>
      </c>
      <c r="I114" s="15">
        <v>23.4375</v>
      </c>
      <c r="J114" s="15">
        <v>23.3125</v>
      </c>
      <c r="K114" s="15">
        <v>23.25</v>
      </c>
      <c r="L114" s="15">
        <v>23.4375</v>
      </c>
      <c r="M114" s="15">
        <v>23.5</v>
      </c>
      <c r="N114" s="15">
        <v>23.1875</v>
      </c>
      <c r="O114" s="15">
        <v>23.3125</v>
      </c>
      <c r="P114" s="15">
        <v>23.4375</v>
      </c>
      <c r="Q114" s="15">
        <v>23.4375</v>
      </c>
      <c r="R114" s="15">
        <v>23.5625</v>
      </c>
      <c r="S114" s="15">
        <v>23.5625</v>
      </c>
      <c r="T114" s="15">
        <v>23.6875</v>
      </c>
      <c r="U114" s="15">
        <v>23.6875</v>
      </c>
      <c r="V114" s="15">
        <v>23.5625</v>
      </c>
      <c r="W114" s="15">
        <v>23.5</v>
      </c>
      <c r="X114" s="15">
        <v>23.625</v>
      </c>
      <c r="Y114" s="15">
        <v>23.625</v>
      </c>
      <c r="Z114" s="15">
        <v>23.625</v>
      </c>
      <c r="AA114" s="15">
        <v>23.5625</v>
      </c>
      <c r="AB114" s="15">
        <v>23.5625</v>
      </c>
      <c r="AC114" s="15">
        <v>23.5625</v>
      </c>
      <c r="AD114" s="15">
        <v>23.5625</v>
      </c>
      <c r="AE114" s="15">
        <v>23.625</v>
      </c>
      <c r="AF114" s="15">
        <v>23.8125</v>
      </c>
      <c r="AG114" s="15">
        <v>23.6875</v>
      </c>
      <c r="AH114" s="15">
        <v>23.75</v>
      </c>
      <c r="AI114" s="15">
        <v>23.6875</v>
      </c>
      <c r="AJ114" s="15">
        <v>23.5</v>
      </c>
      <c r="AK114" s="15">
        <v>23.625</v>
      </c>
      <c r="AL114" s="15">
        <v>23.6875</v>
      </c>
      <c r="AM114" s="15">
        <v>23.5</v>
      </c>
      <c r="AN114" s="15">
        <v>23.625</v>
      </c>
      <c r="AO114" s="15">
        <v>23.625</v>
      </c>
      <c r="AP114" s="15">
        <v>23.9375</v>
      </c>
      <c r="AQ114" s="15">
        <v>23.5625</v>
      </c>
      <c r="AR114" s="16">
        <v>23.6875</v>
      </c>
      <c r="AS114" s="16"/>
      <c r="AT114" s="16"/>
      <c r="AU114" s="16"/>
      <c r="AV114" s="16"/>
      <c r="AW114" s="17">
        <f t="shared" si="33"/>
        <v>37</v>
      </c>
      <c r="AX114" s="17">
        <f t="shared" si="41"/>
        <v>37</v>
      </c>
      <c r="AY114" s="18">
        <f t="shared" si="34"/>
        <v>23.555743243243242</v>
      </c>
      <c r="AZ114" s="18">
        <f t="shared" si="35"/>
        <v>0.15782799276522633</v>
      </c>
      <c r="BA114" s="18">
        <f>ABS(AY114-AY96)</f>
        <v>0.15033783783783505</v>
      </c>
      <c r="BB114" s="18">
        <f t="shared" si="42"/>
        <v>0.12379770897616703</v>
      </c>
      <c r="BC114" s="18">
        <f t="shared" si="36"/>
        <v>0.14183713908572759</v>
      </c>
      <c r="BD114" s="18">
        <f t="shared" si="37"/>
        <v>3.297646500978902E-2</v>
      </c>
      <c r="BE114" s="19">
        <f t="shared" si="38"/>
        <v>0.21612588553236417</v>
      </c>
      <c r="BF114" s="82" t="str">
        <f t="shared" si="39"/>
        <v>Accept</v>
      </c>
      <c r="BG114" s="45"/>
      <c r="BI114" s="80" t="str">
        <f t="shared" si="40"/>
        <v>Accept</v>
      </c>
      <c r="BJ114" s="45"/>
    </row>
    <row r="115" spans="1:62" ht="15.6" thickBot="1" x14ac:dyDescent="0.35">
      <c r="A115" s="28">
        <f>A114+1</f>
        <v>28</v>
      </c>
      <c r="B115" s="29" t="s">
        <v>16</v>
      </c>
      <c r="C115" s="62">
        <f>E115-E94</f>
        <v>-5.6500000000006878E-2</v>
      </c>
      <c r="D115" s="29"/>
      <c r="E115" s="62">
        <v>24.516974999999995</v>
      </c>
      <c r="F115" s="8" t="s">
        <v>168</v>
      </c>
      <c r="G115" s="8" t="s">
        <v>169</v>
      </c>
      <c r="H115" s="9">
        <v>21.1875</v>
      </c>
      <c r="I115" s="9">
        <v>21.25</v>
      </c>
      <c r="J115" s="9">
        <v>21.3125</v>
      </c>
      <c r="K115" s="9">
        <v>21.3125</v>
      </c>
      <c r="L115" s="9">
        <v>21.25</v>
      </c>
      <c r="M115" s="9">
        <v>21.375</v>
      </c>
      <c r="N115" s="9">
        <v>21.25</v>
      </c>
      <c r="O115" s="9">
        <v>21.3125</v>
      </c>
      <c r="P115" s="9">
        <v>21.375</v>
      </c>
      <c r="Q115" s="9">
        <v>21.375</v>
      </c>
      <c r="R115" s="9">
        <v>21.4375</v>
      </c>
      <c r="S115" s="9">
        <v>21.5</v>
      </c>
      <c r="T115" s="9">
        <v>21.5</v>
      </c>
      <c r="U115" s="9" t="s">
        <v>56</v>
      </c>
      <c r="V115" s="9">
        <v>21.5625</v>
      </c>
      <c r="W115" s="9">
        <v>21.375</v>
      </c>
      <c r="X115" s="9">
        <v>21.5625</v>
      </c>
      <c r="Y115" s="9">
        <v>21.5</v>
      </c>
      <c r="Z115" s="9">
        <v>21.4375</v>
      </c>
      <c r="AA115" s="9">
        <v>21.5</v>
      </c>
      <c r="AB115" s="9">
        <v>21.5</v>
      </c>
      <c r="AC115" s="9">
        <v>21.5</v>
      </c>
      <c r="AD115" s="9">
        <v>21.4375</v>
      </c>
      <c r="AE115" s="9">
        <v>21.5</v>
      </c>
      <c r="AF115" s="9">
        <v>21.5</v>
      </c>
      <c r="AG115" s="9">
        <v>21.5</v>
      </c>
      <c r="AH115" s="9">
        <v>21.4375</v>
      </c>
      <c r="AI115" s="9">
        <v>21.625</v>
      </c>
      <c r="AJ115" s="9">
        <v>21.5625</v>
      </c>
      <c r="AK115" s="9">
        <v>21.5625</v>
      </c>
      <c r="AL115" s="9">
        <v>21.6875</v>
      </c>
      <c r="AM115" s="9">
        <v>21.6875</v>
      </c>
      <c r="AN115" s="9">
        <v>21.625</v>
      </c>
      <c r="AO115" s="9">
        <v>21.625</v>
      </c>
      <c r="AP115" s="9">
        <v>21.625</v>
      </c>
      <c r="AQ115" s="9">
        <v>21.5625</v>
      </c>
      <c r="AR115" s="10">
        <v>21.5625</v>
      </c>
      <c r="AS115" s="10"/>
      <c r="AT115" s="10"/>
      <c r="AU115" s="10"/>
      <c r="AV115" s="10"/>
      <c r="AW115" s="11">
        <f t="shared" si="33"/>
        <v>36</v>
      </c>
      <c r="AX115" s="11">
        <f t="shared" si="41"/>
        <v>36</v>
      </c>
      <c r="AY115" s="12">
        <f t="shared" si="34"/>
        <v>21.46875</v>
      </c>
      <c r="AZ115" s="12">
        <f t="shared" si="35"/>
        <v>0.12981786691911315</v>
      </c>
      <c r="BA115" s="12">
        <f>ABS(AY115-AY94)</f>
        <v>1.6649305555555571</v>
      </c>
      <c r="BB115" s="12">
        <f t="shared" si="42"/>
        <v>0.14106797514358499</v>
      </c>
      <c r="BC115" s="12">
        <f t="shared" si="36"/>
        <v>0.13555967723209525</v>
      </c>
      <c r="BD115" s="12">
        <f t="shared" si="37"/>
        <v>3.1951722342091392E-2</v>
      </c>
      <c r="BE115" s="13">
        <f t="shared" si="38"/>
        <v>1.7286742416280294</v>
      </c>
      <c r="BF115" s="80" t="str">
        <f t="shared" si="39"/>
        <v>Reject</v>
      </c>
      <c r="BG115" s="43" t="str">
        <f>IF(AND(BF115="Accept",BF116="Accept",BF117="Accept"),"ACCPET","REJECT")</f>
        <v>REJECT</v>
      </c>
      <c r="BI115" s="80" t="str">
        <f t="shared" si="40"/>
        <v>Reject</v>
      </c>
      <c r="BJ115" s="43" t="str">
        <f>IF(AND(BI115="Accept",BI116="Accept",BI117="Accept"),"ACCEPT","REJECT")</f>
        <v>REJECT</v>
      </c>
    </row>
    <row r="116" spans="1:62" ht="15.6" thickBot="1" x14ac:dyDescent="0.35">
      <c r="A116" s="30">
        <f>A115</f>
        <v>28</v>
      </c>
      <c r="B116" s="31" t="s">
        <v>11</v>
      </c>
      <c r="C116" s="63"/>
      <c r="D116" s="31"/>
      <c r="E116" s="63"/>
      <c r="F116" s="2" t="s">
        <v>170</v>
      </c>
      <c r="G116" s="2"/>
      <c r="H116" s="3">
        <v>21.9375</v>
      </c>
      <c r="I116" s="3">
        <v>21.6875</v>
      </c>
      <c r="J116" s="3">
        <v>21.8125</v>
      </c>
      <c r="K116" s="3">
        <v>21.875</v>
      </c>
      <c r="L116" s="3">
        <v>21.875</v>
      </c>
      <c r="M116" s="3">
        <v>21.9375</v>
      </c>
      <c r="N116" s="3">
        <v>21.875</v>
      </c>
      <c r="O116" s="3">
        <v>21.9375</v>
      </c>
      <c r="P116" s="3">
        <v>21.9375</v>
      </c>
      <c r="Q116" s="3">
        <v>21.875</v>
      </c>
      <c r="R116" s="3">
        <v>22.0625</v>
      </c>
      <c r="S116" s="3">
        <v>22</v>
      </c>
      <c r="T116" s="3">
        <v>22</v>
      </c>
      <c r="U116" s="3">
        <v>22.0625</v>
      </c>
      <c r="V116" s="3">
        <v>22.125</v>
      </c>
      <c r="W116" s="3">
        <v>22.0625</v>
      </c>
      <c r="X116" s="3">
        <v>22</v>
      </c>
      <c r="Y116" s="3">
        <v>22</v>
      </c>
      <c r="Z116" s="3">
        <v>22.125</v>
      </c>
      <c r="AA116" s="3">
        <v>22.1875</v>
      </c>
      <c r="AB116" s="3">
        <v>22.0625</v>
      </c>
      <c r="AC116" s="3">
        <v>22.1875</v>
      </c>
      <c r="AD116" s="3">
        <v>22</v>
      </c>
      <c r="AE116" s="3">
        <v>22.1875</v>
      </c>
      <c r="AF116" s="3">
        <v>22.25</v>
      </c>
      <c r="AG116" s="3">
        <v>22.1875</v>
      </c>
      <c r="AH116" s="3">
        <v>22.1875</v>
      </c>
      <c r="AI116" s="3">
        <v>22.25</v>
      </c>
      <c r="AJ116" s="3">
        <v>22.25</v>
      </c>
      <c r="AK116" s="3">
        <v>22.1875</v>
      </c>
      <c r="AL116" s="3">
        <v>22.1875</v>
      </c>
      <c r="AM116" s="3">
        <v>22.0625</v>
      </c>
      <c r="AN116" s="3">
        <v>22.1875</v>
      </c>
      <c r="AO116" s="3">
        <v>22.25</v>
      </c>
      <c r="AP116" s="3">
        <v>22.25</v>
      </c>
      <c r="AQ116" s="3">
        <v>22.1875</v>
      </c>
      <c r="AR116" s="1">
        <v>22.3125</v>
      </c>
      <c r="AS116" s="1"/>
      <c r="AT116" s="1"/>
      <c r="AU116" s="1"/>
      <c r="AV116" s="1"/>
      <c r="AW116" s="4">
        <f t="shared" si="33"/>
        <v>37</v>
      </c>
      <c r="AX116" s="4">
        <f t="shared" si="41"/>
        <v>37</v>
      </c>
      <c r="AY116" s="5">
        <f t="shared" si="34"/>
        <v>22.069256756756758</v>
      </c>
      <c r="AZ116" s="5">
        <f t="shared" si="35"/>
        <v>0.15007505629691612</v>
      </c>
      <c r="BA116" s="5">
        <f>ABS(AY116-AY95)</f>
        <v>2.2618243243243228</v>
      </c>
      <c r="BB116" s="5">
        <f t="shared" si="42"/>
        <v>0.21743896057647216</v>
      </c>
      <c r="BC116" s="5">
        <f t="shared" si="36"/>
        <v>0.18681839323136676</v>
      </c>
      <c r="BD116" s="5">
        <f t="shared" si="37"/>
        <v>4.3434394174121392E-2</v>
      </c>
      <c r="BE116" s="6">
        <f t="shared" si="38"/>
        <v>2.3484759407016949</v>
      </c>
      <c r="BF116" s="81" t="str">
        <f t="shared" si="39"/>
        <v>Reject</v>
      </c>
      <c r="BG116" s="44"/>
      <c r="BI116" s="80" t="str">
        <f t="shared" si="40"/>
        <v>Reject</v>
      </c>
      <c r="BJ116" s="44"/>
    </row>
    <row r="117" spans="1:62" ht="15.6" thickBot="1" x14ac:dyDescent="0.35">
      <c r="A117" s="32">
        <f>A116</f>
        <v>28</v>
      </c>
      <c r="B117" s="33" t="s">
        <v>17</v>
      </c>
      <c r="C117" s="64"/>
      <c r="D117" s="33" t="s">
        <v>85</v>
      </c>
      <c r="E117" s="64"/>
      <c r="F117" s="14" t="s">
        <v>171</v>
      </c>
      <c r="G117" s="14"/>
      <c r="H117" s="15">
        <v>21.0625</v>
      </c>
      <c r="I117" s="15">
        <v>21.0625</v>
      </c>
      <c r="J117" s="15">
        <v>21.0625</v>
      </c>
      <c r="K117" s="15">
        <v>21.125</v>
      </c>
      <c r="L117" s="15">
        <v>21</v>
      </c>
      <c r="M117" s="15">
        <v>21.0625</v>
      </c>
      <c r="N117" s="15">
        <v>21.125</v>
      </c>
      <c r="O117" s="15">
        <v>21.0625</v>
      </c>
      <c r="P117" s="15">
        <v>21.0625</v>
      </c>
      <c r="Q117" s="15">
        <v>21.125</v>
      </c>
      <c r="R117" s="15">
        <v>21.1875</v>
      </c>
      <c r="S117" s="15">
        <v>21.3125</v>
      </c>
      <c r="T117" s="15">
        <v>21.4375</v>
      </c>
      <c r="U117" s="15">
        <v>21.1875</v>
      </c>
      <c r="V117" s="15">
        <v>21.25</v>
      </c>
      <c r="W117" s="15">
        <v>21.1875</v>
      </c>
      <c r="X117" s="15">
        <v>21.25</v>
      </c>
      <c r="Y117" s="15">
        <v>21.25</v>
      </c>
      <c r="Z117" s="15">
        <v>21.25</v>
      </c>
      <c r="AA117" s="15">
        <v>21.25</v>
      </c>
      <c r="AB117" s="15">
        <v>21.25</v>
      </c>
      <c r="AC117" s="15">
        <v>21.3125</v>
      </c>
      <c r="AD117" s="15">
        <v>21.375</v>
      </c>
      <c r="AE117" s="15">
        <v>21.3125</v>
      </c>
      <c r="AF117" s="15">
        <v>21.4375</v>
      </c>
      <c r="AG117" s="15">
        <v>21.3125</v>
      </c>
      <c r="AH117" s="15">
        <v>21.3125</v>
      </c>
      <c r="AI117" s="15">
        <v>21.375</v>
      </c>
      <c r="AJ117" s="15">
        <v>21.375</v>
      </c>
      <c r="AK117" s="15">
        <v>21.3125</v>
      </c>
      <c r="AL117" s="15">
        <v>21.25</v>
      </c>
      <c r="AM117" s="15">
        <v>21.375</v>
      </c>
      <c r="AN117" s="15">
        <v>21.375</v>
      </c>
      <c r="AO117" s="15">
        <v>21.5</v>
      </c>
      <c r="AP117" s="15">
        <v>21.375</v>
      </c>
      <c r="AQ117" s="15">
        <v>21.5</v>
      </c>
      <c r="AR117" s="16">
        <v>21.4375</v>
      </c>
      <c r="AS117" s="16"/>
      <c r="AT117" s="16"/>
      <c r="AU117" s="16"/>
      <c r="AV117" s="16"/>
      <c r="AW117" s="17">
        <f t="shared" si="33"/>
        <v>37</v>
      </c>
      <c r="AX117" s="17">
        <f t="shared" si="41"/>
        <v>37</v>
      </c>
      <c r="AY117" s="18">
        <f t="shared" si="34"/>
        <v>21.256756756756758</v>
      </c>
      <c r="AZ117" s="18">
        <f t="shared" si="35"/>
        <v>0.13723442137966485</v>
      </c>
      <c r="BA117" s="18">
        <f>ABS(AY117-AY96)</f>
        <v>2.1486486486486491</v>
      </c>
      <c r="BB117" s="18">
        <f t="shared" si="42"/>
        <v>0.12379770897616703</v>
      </c>
      <c r="BC117" s="18">
        <f t="shared" si="36"/>
        <v>0.13068886555318926</v>
      </c>
      <c r="BD117" s="18">
        <f t="shared" si="37"/>
        <v>3.0384544061333427E-2</v>
      </c>
      <c r="BE117" s="19">
        <f t="shared" si="38"/>
        <v>2.2092658140510095</v>
      </c>
      <c r="BF117" s="82" t="str">
        <f t="shared" si="39"/>
        <v>Reject</v>
      </c>
      <c r="BG117" s="45"/>
      <c r="BI117" s="80" t="str">
        <f t="shared" si="40"/>
        <v>Reject</v>
      </c>
      <c r="BJ117" s="45"/>
    </row>
    <row r="118" spans="1:62" x14ac:dyDescent="0.3">
      <c r="A118" s="35"/>
    </row>
    <row r="119" spans="1:62" x14ac:dyDescent="0.3">
      <c r="A119" s="35"/>
    </row>
    <row r="120" spans="1:62" x14ac:dyDescent="0.3">
      <c r="A120" s="35"/>
      <c r="BF120" s="74">
        <f>COUNTIF(BF126:BF146,"Reject")</f>
        <v>5</v>
      </c>
      <c r="BG120" s="48">
        <f>COUNTIF(BG126:BG146,"Reject")</f>
        <v>3</v>
      </c>
    </row>
    <row r="121" spans="1:62" s="7" customFormat="1" ht="28.8" customHeight="1" x14ac:dyDescent="0.3">
      <c r="A121" s="27" t="s">
        <v>13</v>
      </c>
      <c r="B121" s="27">
        <f>B92+1</f>
        <v>5</v>
      </c>
      <c r="C121" s="61"/>
      <c r="D121" s="27"/>
      <c r="E121" s="61"/>
      <c r="F121" s="20"/>
      <c r="G121" s="20"/>
      <c r="H121" s="34">
        <v>1</v>
      </c>
      <c r="I121" s="34">
        <v>2</v>
      </c>
      <c r="J121" s="34">
        <v>3</v>
      </c>
      <c r="K121" s="34">
        <v>4</v>
      </c>
      <c r="L121" s="34">
        <v>5</v>
      </c>
      <c r="M121" s="34">
        <v>6</v>
      </c>
      <c r="N121" s="34">
        <v>7</v>
      </c>
      <c r="O121" s="34">
        <v>8</v>
      </c>
      <c r="P121" s="34">
        <v>9</v>
      </c>
      <c r="Q121" s="34">
        <v>10</v>
      </c>
      <c r="R121" s="34">
        <v>11</v>
      </c>
      <c r="S121" s="34">
        <v>12</v>
      </c>
      <c r="T121" s="34">
        <v>13</v>
      </c>
      <c r="U121" s="34">
        <v>14</v>
      </c>
      <c r="V121" s="34">
        <v>15</v>
      </c>
      <c r="W121" s="34">
        <v>16</v>
      </c>
      <c r="X121" s="34">
        <v>17</v>
      </c>
      <c r="Y121" s="34">
        <v>18</v>
      </c>
      <c r="Z121" s="34">
        <v>19</v>
      </c>
      <c r="AA121" s="34">
        <v>20</v>
      </c>
      <c r="AB121" s="34">
        <v>21</v>
      </c>
      <c r="AC121" s="34">
        <v>22</v>
      </c>
      <c r="AD121" s="34">
        <v>23</v>
      </c>
      <c r="AE121" s="34">
        <v>24</v>
      </c>
      <c r="AF121" s="34">
        <v>25</v>
      </c>
      <c r="AG121" s="34">
        <v>26</v>
      </c>
      <c r="AH121" s="34">
        <v>27</v>
      </c>
      <c r="AI121" s="34">
        <v>28</v>
      </c>
      <c r="AJ121" s="34">
        <v>29</v>
      </c>
      <c r="AK121" s="34">
        <v>30</v>
      </c>
      <c r="AL121" s="34">
        <v>31</v>
      </c>
      <c r="AM121" s="34">
        <v>32</v>
      </c>
      <c r="AN121" s="34">
        <v>33</v>
      </c>
      <c r="AO121" s="34">
        <v>34</v>
      </c>
      <c r="AP121" s="34">
        <v>35</v>
      </c>
      <c r="AQ121" s="34">
        <v>36</v>
      </c>
      <c r="AR121" s="21"/>
      <c r="AS121" s="21"/>
      <c r="AT121" s="21"/>
      <c r="AU121" s="21"/>
      <c r="AV121" s="21"/>
      <c r="AW121" s="22" t="s">
        <v>0</v>
      </c>
      <c r="AX121" s="22" t="s">
        <v>1</v>
      </c>
      <c r="AY121" s="23" t="s">
        <v>2</v>
      </c>
      <c r="AZ121" s="23" t="s">
        <v>4</v>
      </c>
      <c r="BA121" s="23" t="s">
        <v>3</v>
      </c>
      <c r="BB121" s="23" t="s">
        <v>5</v>
      </c>
      <c r="BC121" s="23" t="s">
        <v>6</v>
      </c>
      <c r="BD121" s="23" t="s">
        <v>7</v>
      </c>
      <c r="BE121" s="24" t="s">
        <v>9</v>
      </c>
      <c r="BF121" s="75" t="s">
        <v>15</v>
      </c>
      <c r="BG121" s="39" t="s">
        <v>8</v>
      </c>
      <c r="BH121" s="37"/>
      <c r="BI121" s="75" t="s">
        <v>15</v>
      </c>
      <c r="BJ121" s="39" t="s">
        <v>8</v>
      </c>
    </row>
    <row r="122" spans="1:62" s="49" customFormat="1" ht="28.8" customHeight="1" thickBot="1" x14ac:dyDescent="0.3">
      <c r="C122" s="69" t="s">
        <v>27</v>
      </c>
      <c r="D122" s="49" t="s">
        <v>50</v>
      </c>
      <c r="E122" s="65" t="s">
        <v>51</v>
      </c>
      <c r="F122" s="57" t="s">
        <v>52</v>
      </c>
      <c r="G122" s="50" t="s">
        <v>53</v>
      </c>
      <c r="H122" s="51">
        <v>43249.595034722224</v>
      </c>
      <c r="I122" s="51">
        <v>43249.595138888886</v>
      </c>
      <c r="J122" s="51">
        <v>43249.595243055555</v>
      </c>
      <c r="K122" s="51">
        <v>43249.595358796294</v>
      </c>
      <c r="L122" s="51">
        <v>43249.595462962963</v>
      </c>
      <c r="M122" s="51">
        <v>43249.595567129632</v>
      </c>
      <c r="N122" s="51">
        <v>43249.595671296294</v>
      </c>
      <c r="O122" s="51">
        <v>43249.595775462964</v>
      </c>
      <c r="P122" s="51">
        <v>43249.595891203702</v>
      </c>
      <c r="Q122" s="51">
        <v>43249.595995370371</v>
      </c>
      <c r="R122" s="51">
        <v>43249.596099537041</v>
      </c>
      <c r="S122" s="51">
        <v>43249.596203703702</v>
      </c>
      <c r="T122" s="51">
        <v>43249.596307870372</v>
      </c>
      <c r="U122" s="51">
        <v>43249.59642361111</v>
      </c>
      <c r="V122" s="51">
        <v>43249.59652777778</v>
      </c>
      <c r="W122" s="51">
        <v>43249.596666666665</v>
      </c>
      <c r="X122" s="51">
        <v>43249.596851851849</v>
      </c>
      <c r="Y122" s="51">
        <v>43249.596956018519</v>
      </c>
      <c r="Z122" s="51">
        <v>43249.597060185188</v>
      </c>
      <c r="AA122" s="51">
        <v>43249.597175925926</v>
      </c>
      <c r="AB122" s="51">
        <v>43249.597280092596</v>
      </c>
      <c r="AC122" s="51">
        <v>43249.597384259258</v>
      </c>
      <c r="AD122" s="51">
        <v>43249.597488425927</v>
      </c>
      <c r="AE122" s="51">
        <v>43249.597592592596</v>
      </c>
      <c r="AF122" s="51">
        <v>43249.597708333335</v>
      </c>
      <c r="AG122" s="51">
        <v>43249.597812499997</v>
      </c>
      <c r="AH122" s="51">
        <v>43249.597916666666</v>
      </c>
      <c r="AI122" s="51">
        <v>43249.598020833335</v>
      </c>
      <c r="AJ122" s="51">
        <v>43249.598124999997</v>
      </c>
      <c r="AK122" s="51">
        <v>43249.598229166666</v>
      </c>
      <c r="AL122" s="51">
        <v>43249.598344907405</v>
      </c>
      <c r="AM122" s="51">
        <v>43249.598449074074</v>
      </c>
      <c r="AN122" s="51">
        <v>43249.598553240743</v>
      </c>
      <c r="AO122" s="51">
        <v>43249.598657407405</v>
      </c>
      <c r="AP122" s="51">
        <v>43249.598761574074</v>
      </c>
      <c r="AQ122" s="51">
        <v>43249.598865740743</v>
      </c>
      <c r="AR122" s="51">
        <v>43249.598981481482</v>
      </c>
      <c r="AS122" s="51"/>
      <c r="AT122" s="51"/>
      <c r="AU122" s="51"/>
      <c r="AV122" s="52"/>
      <c r="AW122" s="53"/>
      <c r="AX122" s="53"/>
      <c r="AY122" s="53"/>
      <c r="AZ122" s="53"/>
      <c r="BA122" s="53"/>
      <c r="BB122" s="53"/>
      <c r="BC122" s="53"/>
      <c r="BD122" s="53"/>
      <c r="BE122" s="54"/>
      <c r="BF122" s="76"/>
      <c r="BG122" s="55"/>
      <c r="BH122" s="56"/>
      <c r="BI122" s="76"/>
      <c r="BJ122" s="55"/>
    </row>
    <row r="123" spans="1:62" x14ac:dyDescent="0.3">
      <c r="A123" s="28"/>
      <c r="B123" s="29" t="s">
        <v>16</v>
      </c>
      <c r="C123" s="62">
        <v>0</v>
      </c>
      <c r="D123" s="29"/>
      <c r="E123" s="62">
        <v>25.340199999999996</v>
      </c>
      <c r="F123" s="25" t="s">
        <v>54</v>
      </c>
      <c r="G123" s="8" t="s">
        <v>55</v>
      </c>
      <c r="H123" s="9">
        <v>23.625</v>
      </c>
      <c r="I123" s="9">
        <v>23.75</v>
      </c>
      <c r="J123" s="9">
        <v>23.8125</v>
      </c>
      <c r="K123" s="9">
        <v>23.75</v>
      </c>
      <c r="L123" s="9">
        <v>23.75</v>
      </c>
      <c r="M123" s="9">
        <v>23.6875</v>
      </c>
      <c r="N123" s="9">
        <v>23.625</v>
      </c>
      <c r="O123" s="9">
        <v>23.875</v>
      </c>
      <c r="P123" s="9">
        <v>23.9375</v>
      </c>
      <c r="Q123" s="9">
        <v>24</v>
      </c>
      <c r="R123" s="9">
        <v>23.9375</v>
      </c>
      <c r="S123" s="9">
        <v>23.8125</v>
      </c>
      <c r="T123" s="9">
        <v>23.9375</v>
      </c>
      <c r="U123" s="9">
        <v>24</v>
      </c>
      <c r="V123" s="9">
        <v>23.8125</v>
      </c>
      <c r="W123" s="9" t="s">
        <v>56</v>
      </c>
      <c r="X123" s="9">
        <v>23.8125</v>
      </c>
      <c r="Y123" s="9">
        <v>24</v>
      </c>
      <c r="Z123" s="9">
        <v>23.875</v>
      </c>
      <c r="AA123" s="9">
        <v>23.8125</v>
      </c>
      <c r="AB123" s="9">
        <v>23.8125</v>
      </c>
      <c r="AC123" s="9">
        <v>23.8125</v>
      </c>
      <c r="AD123" s="9">
        <v>23.8125</v>
      </c>
      <c r="AE123" s="9">
        <v>23.75</v>
      </c>
      <c r="AF123" s="9">
        <v>23.9375</v>
      </c>
      <c r="AG123" s="9">
        <v>23.875</v>
      </c>
      <c r="AH123" s="9">
        <v>23.8125</v>
      </c>
      <c r="AI123" s="9">
        <v>23.875</v>
      </c>
      <c r="AJ123" s="9">
        <v>23.875</v>
      </c>
      <c r="AK123" s="9">
        <v>23.8125</v>
      </c>
      <c r="AL123" s="9">
        <v>23.8125</v>
      </c>
      <c r="AM123" s="9">
        <v>23.8125</v>
      </c>
      <c r="AN123" s="9">
        <v>23.9375</v>
      </c>
      <c r="AO123" s="9">
        <v>23.8125</v>
      </c>
      <c r="AP123" s="9">
        <v>23.875</v>
      </c>
      <c r="AQ123" s="9">
        <v>23.875</v>
      </c>
      <c r="AR123" s="10">
        <v>23.875</v>
      </c>
      <c r="AS123" s="10"/>
      <c r="AT123" s="10"/>
      <c r="AU123" s="10"/>
      <c r="AV123" s="10"/>
      <c r="AW123" s="11">
        <f>COUNT(H123:AV123)</f>
        <v>36</v>
      </c>
      <c r="AX123" s="11"/>
      <c r="AY123" s="12">
        <f>AVERAGE(H123:AV123)</f>
        <v>23.838541666666668</v>
      </c>
      <c r="AZ123" s="12">
        <f>STDEV(H123:AV123)</f>
        <v>9.133802016997869E-2</v>
      </c>
      <c r="BA123" s="12"/>
      <c r="BB123" s="12"/>
      <c r="BC123" s="12"/>
      <c r="BD123" s="12"/>
      <c r="BE123" s="13"/>
      <c r="BF123" s="77"/>
      <c r="BG123" s="40"/>
      <c r="BI123" s="77"/>
      <c r="BJ123" s="40"/>
    </row>
    <row r="124" spans="1:62" x14ac:dyDescent="0.3">
      <c r="A124" s="30"/>
      <c r="B124" s="31" t="s">
        <v>11</v>
      </c>
      <c r="C124" s="63"/>
      <c r="D124" s="31"/>
      <c r="E124" s="63"/>
      <c r="F124" s="2" t="s">
        <v>57</v>
      </c>
      <c r="G124" s="2"/>
      <c r="H124" s="3">
        <v>24.6875</v>
      </c>
      <c r="I124" s="3">
        <v>24.875</v>
      </c>
      <c r="J124" s="3">
        <v>24.875</v>
      </c>
      <c r="K124" s="3">
        <v>24.9375</v>
      </c>
      <c r="L124" s="3">
        <v>25</v>
      </c>
      <c r="M124" s="3">
        <v>24.875</v>
      </c>
      <c r="N124" s="3">
        <v>24.8125</v>
      </c>
      <c r="O124" s="3">
        <v>25.1875</v>
      </c>
      <c r="P124" s="3">
        <v>25.0625</v>
      </c>
      <c r="Q124" s="3">
        <v>24.9375</v>
      </c>
      <c r="R124" s="3">
        <v>25.25</v>
      </c>
      <c r="S124" s="3">
        <v>25.125</v>
      </c>
      <c r="T124" s="3">
        <v>25.0625</v>
      </c>
      <c r="U124" s="3">
        <v>25</v>
      </c>
      <c r="V124" s="3">
        <v>25</v>
      </c>
      <c r="W124" s="3" t="s">
        <v>56</v>
      </c>
      <c r="X124" s="3">
        <v>25</v>
      </c>
      <c r="Y124" s="3">
        <v>25.0625</v>
      </c>
      <c r="Z124" s="3">
        <v>25</v>
      </c>
      <c r="AA124" s="3">
        <v>24.8125</v>
      </c>
      <c r="AB124" s="3">
        <v>24.9375</v>
      </c>
      <c r="AC124" s="3">
        <v>24.9375</v>
      </c>
      <c r="AD124" s="3">
        <v>25</v>
      </c>
      <c r="AE124" s="3">
        <v>24.9375</v>
      </c>
      <c r="AF124" s="3">
        <v>25.0625</v>
      </c>
      <c r="AG124" s="3">
        <v>25.0625</v>
      </c>
      <c r="AH124" s="3">
        <v>25.125</v>
      </c>
      <c r="AI124" s="3">
        <v>24.75</v>
      </c>
      <c r="AJ124" s="3">
        <v>24.875</v>
      </c>
      <c r="AK124" s="3">
        <v>24.625</v>
      </c>
      <c r="AL124" s="3">
        <v>25.125</v>
      </c>
      <c r="AM124" s="3">
        <v>25</v>
      </c>
      <c r="AN124" s="3">
        <v>25.0625</v>
      </c>
      <c r="AO124" s="3">
        <v>25</v>
      </c>
      <c r="AP124" s="3">
        <v>25</v>
      </c>
      <c r="AQ124" s="3">
        <v>25.25</v>
      </c>
      <c r="AR124" s="1">
        <v>25.125</v>
      </c>
      <c r="AS124" s="1"/>
      <c r="AT124" s="1"/>
      <c r="AU124" s="1"/>
      <c r="AV124" s="1"/>
      <c r="AW124" s="4">
        <f t="shared" ref="AW124:AW146" si="43">COUNT(H124:AV124)</f>
        <v>36</v>
      </c>
      <c r="AX124" s="4"/>
      <c r="AY124" s="5">
        <f t="shared" ref="AY124:AY146" si="44">AVERAGE(H124:AV124)</f>
        <v>24.984375</v>
      </c>
      <c r="AZ124" s="5">
        <f t="shared" ref="AZ124:AZ146" si="45">STDEV(H124:AV124)</f>
        <v>0.14045128158902645</v>
      </c>
      <c r="BA124" s="5"/>
      <c r="BB124" s="5"/>
      <c r="BC124" s="5"/>
      <c r="BD124" s="5"/>
      <c r="BE124" s="6"/>
      <c r="BF124" s="78"/>
      <c r="BG124" s="41"/>
      <c r="BI124" s="78"/>
      <c r="BJ124" s="41"/>
    </row>
    <row r="125" spans="1:62" ht="15.6" thickBot="1" x14ac:dyDescent="0.35">
      <c r="A125" s="32"/>
      <c r="B125" s="33" t="s">
        <v>17</v>
      </c>
      <c r="C125" s="64"/>
      <c r="D125" s="33"/>
      <c r="E125" s="64"/>
      <c r="F125" s="14" t="s">
        <v>58</v>
      </c>
      <c r="G125" s="14"/>
      <c r="H125" s="15">
        <v>24</v>
      </c>
      <c r="I125" s="15">
        <v>24.0625</v>
      </c>
      <c r="J125" s="15">
        <v>24.0625</v>
      </c>
      <c r="K125" s="15">
        <v>24.0625</v>
      </c>
      <c r="L125" s="15">
        <v>23.9375</v>
      </c>
      <c r="M125" s="15">
        <v>24</v>
      </c>
      <c r="N125" s="15">
        <v>24</v>
      </c>
      <c r="O125" s="15">
        <v>24.0625</v>
      </c>
      <c r="P125" s="15">
        <v>24.1875</v>
      </c>
      <c r="Q125" s="15">
        <v>24.25</v>
      </c>
      <c r="R125" s="15">
        <v>24.3125</v>
      </c>
      <c r="S125" s="15">
        <v>24.125</v>
      </c>
      <c r="T125" s="15">
        <v>24.1875</v>
      </c>
      <c r="U125" s="15">
        <v>24.25</v>
      </c>
      <c r="V125" s="15" t="s">
        <v>56</v>
      </c>
      <c r="W125" s="15">
        <v>24.1875</v>
      </c>
      <c r="X125" s="15">
        <v>24.0625</v>
      </c>
      <c r="Y125" s="15">
        <v>24.1875</v>
      </c>
      <c r="Z125" s="15">
        <v>24.25</v>
      </c>
      <c r="AA125" s="15">
        <v>24</v>
      </c>
      <c r="AB125" s="15">
        <v>24.125</v>
      </c>
      <c r="AC125" s="15">
        <v>24.1875</v>
      </c>
      <c r="AD125" s="15">
        <v>24.25</v>
      </c>
      <c r="AE125" s="15">
        <v>24</v>
      </c>
      <c r="AF125" s="15">
        <v>23.9375</v>
      </c>
      <c r="AG125" s="15">
        <v>24.125</v>
      </c>
      <c r="AH125" s="15">
        <v>24.125</v>
      </c>
      <c r="AI125" s="15">
        <v>24.1875</v>
      </c>
      <c r="AJ125" s="15">
        <v>24.0625</v>
      </c>
      <c r="AK125" s="15">
        <v>24</v>
      </c>
      <c r="AL125" s="15">
        <v>24.0625</v>
      </c>
      <c r="AM125" s="15">
        <v>23.9375</v>
      </c>
      <c r="AN125" s="15">
        <v>24.25</v>
      </c>
      <c r="AO125" s="15">
        <v>24.125</v>
      </c>
      <c r="AP125" s="15">
        <v>24.25</v>
      </c>
      <c r="AQ125" s="15">
        <v>24.1875</v>
      </c>
      <c r="AR125" s="16">
        <v>24.125</v>
      </c>
      <c r="AS125" s="16"/>
      <c r="AT125" s="16"/>
      <c r="AU125" s="16"/>
      <c r="AV125" s="16"/>
      <c r="AW125" s="17">
        <f t="shared" si="43"/>
        <v>36</v>
      </c>
      <c r="AX125" s="17"/>
      <c r="AY125" s="18">
        <f t="shared" si="44"/>
        <v>24.114583333333332</v>
      </c>
      <c r="AZ125" s="18">
        <f t="shared" si="45"/>
        <v>0.10404755094255155</v>
      </c>
      <c r="BA125" s="18"/>
      <c r="BB125" s="18"/>
      <c r="BC125" s="18"/>
      <c r="BD125" s="18"/>
      <c r="BE125" s="19"/>
      <c r="BF125" s="79"/>
      <c r="BG125" s="42"/>
      <c r="BI125" s="79"/>
      <c r="BJ125" s="42"/>
    </row>
    <row r="126" spans="1:62" ht="15.6" thickBot="1" x14ac:dyDescent="0.35">
      <c r="A126" s="28">
        <f>A115+1</f>
        <v>29</v>
      </c>
      <c r="B126" s="29" t="s">
        <v>16</v>
      </c>
      <c r="C126" s="62">
        <f>E126-E123</f>
        <v>-0.11712499999999437</v>
      </c>
      <c r="D126" s="29"/>
      <c r="E126" s="62">
        <v>25.223075000000001</v>
      </c>
      <c r="F126" s="8" t="s">
        <v>172</v>
      </c>
      <c r="G126" s="8" t="s">
        <v>173</v>
      </c>
      <c r="H126" s="9">
        <v>23</v>
      </c>
      <c r="I126" s="9">
        <v>22.9375</v>
      </c>
      <c r="J126" s="9">
        <v>23.25</v>
      </c>
      <c r="K126" s="9">
        <v>23.125</v>
      </c>
      <c r="L126" s="9">
        <v>23.1875</v>
      </c>
      <c r="M126" s="9">
        <v>23</v>
      </c>
      <c r="N126" s="9">
        <v>23.125</v>
      </c>
      <c r="O126" s="9">
        <v>23.3125</v>
      </c>
      <c r="P126" s="9">
        <v>23.3125</v>
      </c>
      <c r="Q126" s="9">
        <v>23.375</v>
      </c>
      <c r="R126" s="9">
        <v>23.25</v>
      </c>
      <c r="S126" s="9">
        <v>23.25</v>
      </c>
      <c r="T126" s="9">
        <v>23.3125</v>
      </c>
      <c r="U126" s="9">
        <v>23.1875</v>
      </c>
      <c r="V126" s="9">
        <v>23.25</v>
      </c>
      <c r="W126" s="9" t="s">
        <v>56</v>
      </c>
      <c r="X126" s="9">
        <v>23.1875</v>
      </c>
      <c r="Y126" s="9">
        <v>23.25</v>
      </c>
      <c r="Z126" s="9">
        <v>23.3125</v>
      </c>
      <c r="AA126" s="9">
        <v>23.0625</v>
      </c>
      <c r="AB126" s="9">
        <v>23.125</v>
      </c>
      <c r="AC126" s="9">
        <v>23.25</v>
      </c>
      <c r="AD126" s="9">
        <v>23.125</v>
      </c>
      <c r="AE126" s="9">
        <v>23.0625</v>
      </c>
      <c r="AF126" s="9">
        <v>23.125</v>
      </c>
      <c r="AG126" s="9">
        <v>23.125</v>
      </c>
      <c r="AH126" s="9">
        <v>23.125</v>
      </c>
      <c r="AI126" s="9">
        <v>23.25</v>
      </c>
      <c r="AJ126" s="9">
        <v>23.125</v>
      </c>
      <c r="AK126" s="9">
        <v>23.1875</v>
      </c>
      <c r="AL126" s="9">
        <v>23.1875</v>
      </c>
      <c r="AM126" s="9">
        <v>23.3125</v>
      </c>
      <c r="AN126" s="9">
        <v>23.125</v>
      </c>
      <c r="AO126" s="9">
        <v>23.3125</v>
      </c>
      <c r="AP126" s="9">
        <v>23.3125</v>
      </c>
      <c r="AQ126" s="9">
        <v>23.375</v>
      </c>
      <c r="AR126" s="10">
        <v>23.3125</v>
      </c>
      <c r="AS126" s="10"/>
      <c r="AT126" s="10"/>
      <c r="AU126" s="10"/>
      <c r="AV126" s="10"/>
      <c r="AW126" s="11">
        <f t="shared" si="43"/>
        <v>36</v>
      </c>
      <c r="AX126" s="11">
        <f>AW123</f>
        <v>36</v>
      </c>
      <c r="AY126" s="12">
        <f t="shared" si="44"/>
        <v>23.197916666666668</v>
      </c>
      <c r="AZ126" s="12">
        <f t="shared" si="45"/>
        <v>0.10927929486281604</v>
      </c>
      <c r="BA126" s="12">
        <f>ABS(AY126-AY123)</f>
        <v>0.640625</v>
      </c>
      <c r="BB126" s="12">
        <f>AZ123</f>
        <v>9.133802016997869E-2</v>
      </c>
      <c r="BC126" s="12">
        <f t="shared" ref="BC126:BC146" si="46">SQRT(((AW126-1)*AZ126^2+(AX126-1)*BB126^2)/(AW126+AX126-2))</f>
        <v>0.10070898225651405</v>
      </c>
      <c r="BD126" s="12">
        <f t="shared" ref="BD126:BD146" si="47">BC126*SQRT((1/AW126)+(1/AX126))</f>
        <v>2.3737334759992259E-2</v>
      </c>
      <c r="BE126" s="13">
        <f t="shared" ref="BE126:BE146" si="48">BA126+1.995*BD126</f>
        <v>0.68798098284618459</v>
      </c>
      <c r="BF126" s="80" t="str">
        <f t="shared" ref="BF126:BF146" si="49">IF($BE126&lt;=$BE$3,"Accept","Reject")</f>
        <v>Accept</v>
      </c>
      <c r="BG126" s="43" t="str">
        <f>IF(AND(BF126="Accept",BF127="Accept",BF128="Accept"),"ACCPET","REJECT")</f>
        <v>REJECT</v>
      </c>
      <c r="BI126" s="80" t="str">
        <f t="shared" ref="BI126:BI146" si="50">IF($BE126&lt;=$BE$3,"Accept","Reject")</f>
        <v>Accept</v>
      </c>
      <c r="BJ126" s="43" t="str">
        <f>IF(AND(BI126="Accept",BI127="Accept",BI128="Accept"),"ACCEPT","REJECT")</f>
        <v>REJECT</v>
      </c>
    </row>
    <row r="127" spans="1:62" ht="15.6" thickBot="1" x14ac:dyDescent="0.35">
      <c r="A127" s="30">
        <f>A126</f>
        <v>29</v>
      </c>
      <c r="B127" s="31" t="s">
        <v>11</v>
      </c>
      <c r="C127" s="63"/>
      <c r="D127" s="31"/>
      <c r="E127" s="63"/>
      <c r="F127" s="2" t="s">
        <v>174</v>
      </c>
      <c r="G127" s="2"/>
      <c r="H127" s="3">
        <v>24.375</v>
      </c>
      <c r="I127" s="3">
        <v>24.625</v>
      </c>
      <c r="J127" s="3">
        <v>24.75</v>
      </c>
      <c r="K127" s="3">
        <v>24.4375</v>
      </c>
      <c r="L127" s="3">
        <v>24.625</v>
      </c>
      <c r="M127" s="3">
        <v>24.625</v>
      </c>
      <c r="N127" s="3">
        <v>24.625</v>
      </c>
      <c r="O127" s="3">
        <v>24.625</v>
      </c>
      <c r="P127" s="3">
        <v>24.625</v>
      </c>
      <c r="Q127" s="3">
        <v>24.75</v>
      </c>
      <c r="R127" s="3">
        <v>24.8125</v>
      </c>
      <c r="S127" s="3">
        <v>24.625</v>
      </c>
      <c r="T127" s="3">
        <v>24.75</v>
      </c>
      <c r="U127" s="3">
        <v>24.6875</v>
      </c>
      <c r="V127" s="3">
        <v>24.6875</v>
      </c>
      <c r="W127" s="3" t="s">
        <v>56</v>
      </c>
      <c r="X127" s="3">
        <v>24.6875</v>
      </c>
      <c r="Y127" s="3">
        <v>24.75</v>
      </c>
      <c r="Z127" s="3">
        <v>24.625</v>
      </c>
      <c r="AA127" s="3">
        <v>24.5625</v>
      </c>
      <c r="AB127" s="3">
        <v>24.5625</v>
      </c>
      <c r="AC127" s="3">
        <v>24.5</v>
      </c>
      <c r="AD127" s="3">
        <v>24.5625</v>
      </c>
      <c r="AE127" s="3">
        <v>24.5625</v>
      </c>
      <c r="AF127" s="3">
        <v>24.6875</v>
      </c>
      <c r="AG127" s="3">
        <v>24.625</v>
      </c>
      <c r="AH127" s="3">
        <v>24.625</v>
      </c>
      <c r="AI127" s="3">
        <v>24.5625</v>
      </c>
      <c r="AJ127" s="3">
        <v>24.625</v>
      </c>
      <c r="AK127" s="3">
        <v>24.5</v>
      </c>
      <c r="AL127" s="3">
        <v>24.5625</v>
      </c>
      <c r="AM127" s="3">
        <v>24.75</v>
      </c>
      <c r="AN127" s="3">
        <v>24.75</v>
      </c>
      <c r="AO127" s="3">
        <v>24.625</v>
      </c>
      <c r="AP127" s="3">
        <v>24.8125</v>
      </c>
      <c r="AQ127" s="3">
        <v>24.8125</v>
      </c>
      <c r="AR127" s="1">
        <v>24.9375</v>
      </c>
      <c r="AS127" s="1"/>
      <c r="AT127" s="1"/>
      <c r="AU127" s="1"/>
      <c r="AV127" s="1"/>
      <c r="AW127" s="4">
        <f t="shared" si="43"/>
        <v>36</v>
      </c>
      <c r="AX127" s="4">
        <f>AW124</f>
        <v>36</v>
      </c>
      <c r="AY127" s="5">
        <f t="shared" si="44"/>
        <v>24.647569444444443</v>
      </c>
      <c r="AZ127" s="5">
        <f t="shared" si="45"/>
        <v>0.11294829112586863</v>
      </c>
      <c r="BA127" s="5">
        <f>ABS(AY127-AY124)</f>
        <v>0.33680555555555713</v>
      </c>
      <c r="BB127" s="5">
        <f>AZ124</f>
        <v>0.14045128158902645</v>
      </c>
      <c r="BC127" s="5">
        <f t="shared" si="46"/>
        <v>0.12744386797381421</v>
      </c>
      <c r="BD127" s="5">
        <f t="shared" si="47"/>
        <v>3.0038807754975701E-2</v>
      </c>
      <c r="BE127" s="6">
        <f t="shared" si="48"/>
        <v>0.39673297702673366</v>
      </c>
      <c r="BF127" s="81" t="str">
        <f t="shared" si="49"/>
        <v>Accept</v>
      </c>
      <c r="BG127" s="44"/>
      <c r="BI127" s="80" t="str">
        <f t="shared" si="50"/>
        <v>Accept</v>
      </c>
      <c r="BJ127" s="44"/>
    </row>
    <row r="128" spans="1:62" ht="15.6" thickBot="1" x14ac:dyDescent="0.35">
      <c r="A128" s="32">
        <f>A127</f>
        <v>29</v>
      </c>
      <c r="B128" s="33" t="s">
        <v>17</v>
      </c>
      <c r="C128" s="64"/>
      <c r="D128" s="33"/>
      <c r="E128" s="64"/>
      <c r="F128" s="14" t="s">
        <v>175</v>
      </c>
      <c r="G128" s="14"/>
      <c r="H128" s="15">
        <v>22.125</v>
      </c>
      <c r="I128" s="15">
        <v>22.25</v>
      </c>
      <c r="J128" s="15">
        <v>22.375</v>
      </c>
      <c r="K128" s="15">
        <v>22.25</v>
      </c>
      <c r="L128" s="15">
        <v>22.375</v>
      </c>
      <c r="M128" s="15">
        <v>22.4375</v>
      </c>
      <c r="N128" s="15">
        <v>22.375</v>
      </c>
      <c r="O128" s="15">
        <v>22.4375</v>
      </c>
      <c r="P128" s="15">
        <v>22.4375</v>
      </c>
      <c r="Q128" s="15">
        <v>22.4375</v>
      </c>
      <c r="R128" s="15">
        <v>22.4375</v>
      </c>
      <c r="S128" s="15">
        <v>22.5</v>
      </c>
      <c r="T128" s="15">
        <v>22.625</v>
      </c>
      <c r="U128" s="15">
        <v>22.4375</v>
      </c>
      <c r="V128" s="15">
        <v>22.5</v>
      </c>
      <c r="W128" s="15" t="s">
        <v>56</v>
      </c>
      <c r="X128" s="15">
        <v>22.5</v>
      </c>
      <c r="Y128" s="15">
        <v>22.5</v>
      </c>
      <c r="Z128" s="15">
        <v>22.625</v>
      </c>
      <c r="AA128" s="15">
        <v>22.5</v>
      </c>
      <c r="AB128" s="15">
        <v>22.5625</v>
      </c>
      <c r="AC128" s="15">
        <v>22.5</v>
      </c>
      <c r="AD128" s="15">
        <v>22.4375</v>
      </c>
      <c r="AE128" s="15">
        <v>22.375</v>
      </c>
      <c r="AF128" s="15">
        <v>22.4375</v>
      </c>
      <c r="AG128" s="15">
        <v>22.5625</v>
      </c>
      <c r="AH128" s="15">
        <v>22.5625</v>
      </c>
      <c r="AI128" s="15">
        <v>22.5</v>
      </c>
      <c r="AJ128" s="15">
        <v>22.5625</v>
      </c>
      <c r="AK128" s="15">
        <v>22.5</v>
      </c>
      <c r="AL128" s="15">
        <v>22.5</v>
      </c>
      <c r="AM128" s="15">
        <v>22.5</v>
      </c>
      <c r="AN128" s="15">
        <v>22.5</v>
      </c>
      <c r="AO128" s="15">
        <v>22.625</v>
      </c>
      <c r="AP128" s="15">
        <v>22.5625</v>
      </c>
      <c r="AQ128" s="15">
        <v>22.5625</v>
      </c>
      <c r="AR128" s="16">
        <v>22.5</v>
      </c>
      <c r="AS128" s="16"/>
      <c r="AT128" s="16"/>
      <c r="AU128" s="16"/>
      <c r="AV128" s="16"/>
      <c r="AW128" s="17">
        <f t="shared" si="43"/>
        <v>36</v>
      </c>
      <c r="AX128" s="17">
        <f>AW125</f>
        <v>36</v>
      </c>
      <c r="AY128" s="18">
        <f t="shared" si="44"/>
        <v>22.46875</v>
      </c>
      <c r="AZ128" s="18">
        <f t="shared" si="45"/>
        <v>0.10617118925853392</v>
      </c>
      <c r="BA128" s="18">
        <f>ABS(AY128-AY125)</f>
        <v>1.6458333333333321</v>
      </c>
      <c r="BB128" s="18">
        <f>AZ125</f>
        <v>0.10404755094255155</v>
      </c>
      <c r="BC128" s="18">
        <f t="shared" si="46"/>
        <v>0.10511473323401027</v>
      </c>
      <c r="BD128" s="18">
        <f t="shared" si="47"/>
        <v>2.4775780224127873E-2</v>
      </c>
      <c r="BE128" s="19">
        <f t="shared" si="48"/>
        <v>1.6952610148804672</v>
      </c>
      <c r="BF128" s="82" t="str">
        <f t="shared" si="49"/>
        <v>Reject</v>
      </c>
      <c r="BG128" s="45"/>
      <c r="BI128" s="80" t="str">
        <f t="shared" si="50"/>
        <v>Reject</v>
      </c>
      <c r="BJ128" s="45"/>
    </row>
    <row r="129" spans="1:62" ht="15.6" thickBot="1" x14ac:dyDescent="0.35">
      <c r="A129" s="28">
        <f>A128+1</f>
        <v>30</v>
      </c>
      <c r="B129" s="29" t="s">
        <v>16</v>
      </c>
      <c r="C129" s="62">
        <f>E129-E123</f>
        <v>-0.33745000000000047</v>
      </c>
      <c r="D129" s="29"/>
      <c r="E129" s="62">
        <v>25.002749999999995</v>
      </c>
      <c r="F129" s="8" t="s">
        <v>176</v>
      </c>
      <c r="G129" s="8" t="s">
        <v>177</v>
      </c>
      <c r="H129" s="9">
        <v>23.625</v>
      </c>
      <c r="I129" s="9">
        <v>23.8125</v>
      </c>
      <c r="J129" s="9">
        <v>23.875</v>
      </c>
      <c r="K129" s="9">
        <v>23.8125</v>
      </c>
      <c r="L129" s="9">
        <v>23.6875</v>
      </c>
      <c r="M129" s="9">
        <v>23.75</v>
      </c>
      <c r="N129" s="9">
        <v>23.75</v>
      </c>
      <c r="O129" s="9">
        <v>23.875</v>
      </c>
      <c r="P129" s="9">
        <v>23.9375</v>
      </c>
      <c r="Q129" s="9">
        <v>24</v>
      </c>
      <c r="R129" s="9">
        <v>23.8125</v>
      </c>
      <c r="S129" s="9">
        <v>23.875</v>
      </c>
      <c r="T129" s="9">
        <v>23.875</v>
      </c>
      <c r="U129" s="9">
        <v>23.8125</v>
      </c>
      <c r="V129" s="9">
        <v>23.8125</v>
      </c>
      <c r="W129" s="9" t="s">
        <v>56</v>
      </c>
      <c r="X129" s="9">
        <v>23.8125</v>
      </c>
      <c r="Y129" s="9">
        <v>23.8125</v>
      </c>
      <c r="Z129" s="9">
        <v>23.875</v>
      </c>
      <c r="AA129" s="9">
        <v>23.6875</v>
      </c>
      <c r="AB129" s="9">
        <v>23.8125</v>
      </c>
      <c r="AC129" s="9">
        <v>23.75</v>
      </c>
      <c r="AD129" s="9">
        <v>23.6875</v>
      </c>
      <c r="AE129" s="9">
        <v>23.6875</v>
      </c>
      <c r="AF129" s="9">
        <v>23.75</v>
      </c>
      <c r="AG129" s="9">
        <v>23.6875</v>
      </c>
      <c r="AH129" s="9">
        <v>23.75</v>
      </c>
      <c r="AI129" s="9">
        <v>23.75</v>
      </c>
      <c r="AJ129" s="9">
        <v>23.75</v>
      </c>
      <c r="AK129" s="9">
        <v>23.6875</v>
      </c>
      <c r="AL129" s="9">
        <v>23.75</v>
      </c>
      <c r="AM129" s="9">
        <v>23.8125</v>
      </c>
      <c r="AN129" s="9">
        <v>23.8125</v>
      </c>
      <c r="AO129" s="9">
        <v>23.875</v>
      </c>
      <c r="AP129" s="9">
        <v>23.9375</v>
      </c>
      <c r="AQ129" s="9">
        <v>23.9375</v>
      </c>
      <c r="AR129" s="10">
        <v>23.875</v>
      </c>
      <c r="AS129" s="10"/>
      <c r="AT129" s="10"/>
      <c r="AU129" s="10"/>
      <c r="AV129" s="10"/>
      <c r="AW129" s="11">
        <f t="shared" si="43"/>
        <v>36</v>
      </c>
      <c r="AX129" s="11">
        <f t="shared" ref="AX129:AX146" si="51">AX126</f>
        <v>36</v>
      </c>
      <c r="AY129" s="12">
        <f t="shared" si="44"/>
        <v>23.800347222222221</v>
      </c>
      <c r="AZ129" s="12">
        <f t="shared" si="45"/>
        <v>8.6884884386874958E-2</v>
      </c>
      <c r="BA129" s="12">
        <f>ABS(AY129-AY123)</f>
        <v>3.8194444444446418E-2</v>
      </c>
      <c r="BB129" s="12">
        <f t="shared" ref="BB129:BB146" si="52">BB126</f>
        <v>9.133802016997869E-2</v>
      </c>
      <c r="BC129" s="12">
        <f t="shared" si="46"/>
        <v>8.913926481492894E-2</v>
      </c>
      <c r="BD129" s="12">
        <f t="shared" si="47"/>
        <v>2.1010326206873223E-2</v>
      </c>
      <c r="BE129" s="13">
        <f t="shared" si="48"/>
        <v>8.0110045227158505E-2</v>
      </c>
      <c r="BF129" s="80" t="str">
        <f t="shared" si="49"/>
        <v>Accept</v>
      </c>
      <c r="BG129" s="43" t="str">
        <f>IF(AND(BF129="Accept",BF130="Accept",BF131="Accept"),"ACCPET","REJECT")</f>
        <v>ACCPET</v>
      </c>
      <c r="BI129" s="80" t="str">
        <f t="shared" si="50"/>
        <v>Accept</v>
      </c>
      <c r="BJ129" s="43" t="str">
        <f>IF(AND(BI129="Accept",BI130="Accept",BI131="Accept"),"ACCEPT","REJECT")</f>
        <v>ACCEPT</v>
      </c>
    </row>
    <row r="130" spans="1:62" ht="15.6" thickBot="1" x14ac:dyDescent="0.35">
      <c r="A130" s="30">
        <f>A129</f>
        <v>30</v>
      </c>
      <c r="B130" s="31" t="s">
        <v>11</v>
      </c>
      <c r="C130" s="63"/>
      <c r="D130" s="31"/>
      <c r="E130" s="63"/>
      <c r="F130" s="2" t="s">
        <v>178</v>
      </c>
      <c r="G130" s="2"/>
      <c r="H130" s="3">
        <v>24.8125</v>
      </c>
      <c r="I130" s="3">
        <v>25.125</v>
      </c>
      <c r="J130" s="3">
        <v>25.125</v>
      </c>
      <c r="K130" s="3">
        <v>25.125</v>
      </c>
      <c r="L130" s="3">
        <v>25.0625</v>
      </c>
      <c r="M130" s="3">
        <v>24.875</v>
      </c>
      <c r="N130" s="3">
        <v>25.0625</v>
      </c>
      <c r="O130" s="3">
        <v>25.125</v>
      </c>
      <c r="P130" s="3">
        <v>25.0625</v>
      </c>
      <c r="Q130" s="3">
        <v>25.1875</v>
      </c>
      <c r="R130" s="3">
        <v>25</v>
      </c>
      <c r="S130" s="3">
        <v>25.25</v>
      </c>
      <c r="T130" s="3">
        <v>25.125</v>
      </c>
      <c r="U130" s="3">
        <v>25.125</v>
      </c>
      <c r="V130" s="3">
        <v>25.1875</v>
      </c>
      <c r="W130" s="3" t="s">
        <v>56</v>
      </c>
      <c r="X130" s="3">
        <v>25.1875</v>
      </c>
      <c r="Y130" s="3">
        <v>25.125</v>
      </c>
      <c r="Z130" s="3">
        <v>25.1875</v>
      </c>
      <c r="AA130" s="3">
        <v>25.1875</v>
      </c>
      <c r="AB130" s="3">
        <v>25.0625</v>
      </c>
      <c r="AC130" s="3">
        <v>25</v>
      </c>
      <c r="AD130" s="3">
        <v>25.0625</v>
      </c>
      <c r="AE130" s="3">
        <v>25.0625</v>
      </c>
      <c r="AF130" s="3">
        <v>25.125</v>
      </c>
      <c r="AG130" s="3">
        <v>25.1875</v>
      </c>
      <c r="AH130" s="3">
        <v>25.125</v>
      </c>
      <c r="AI130" s="3">
        <v>25.1875</v>
      </c>
      <c r="AJ130" s="3">
        <v>25.1875</v>
      </c>
      <c r="AK130" s="3">
        <v>25.125</v>
      </c>
      <c r="AL130" s="3">
        <v>25.1875</v>
      </c>
      <c r="AM130" s="3">
        <v>25.125</v>
      </c>
      <c r="AN130" s="3">
        <v>25.1875</v>
      </c>
      <c r="AO130" s="3">
        <v>25.3125</v>
      </c>
      <c r="AP130" s="3">
        <v>25.3125</v>
      </c>
      <c r="AQ130" s="3">
        <v>25.25</v>
      </c>
      <c r="AR130" s="1">
        <v>25.375</v>
      </c>
      <c r="AS130" s="1"/>
      <c r="AT130" s="1"/>
      <c r="AU130" s="1"/>
      <c r="AV130" s="1"/>
      <c r="AW130" s="4">
        <f t="shared" si="43"/>
        <v>36</v>
      </c>
      <c r="AX130" s="4">
        <f t="shared" si="51"/>
        <v>36</v>
      </c>
      <c r="AY130" s="5">
        <f t="shared" si="44"/>
        <v>25.133680555555557</v>
      </c>
      <c r="AZ130" s="5">
        <f t="shared" si="45"/>
        <v>0.10892409891937059</v>
      </c>
      <c r="BA130" s="5">
        <f>ABS(AY130-AY124)</f>
        <v>0.14930555555555713</v>
      </c>
      <c r="BB130" s="5">
        <f t="shared" si="52"/>
        <v>0.14045128158902645</v>
      </c>
      <c r="BC130" s="5">
        <f t="shared" si="46"/>
        <v>0.12568019300072075</v>
      </c>
      <c r="BD130" s="5">
        <f t="shared" si="47"/>
        <v>2.9623105577214572E-2</v>
      </c>
      <c r="BE130" s="6">
        <f t="shared" si="48"/>
        <v>0.20840365118210019</v>
      </c>
      <c r="BF130" s="81" t="str">
        <f t="shared" si="49"/>
        <v>Accept</v>
      </c>
      <c r="BG130" s="44"/>
      <c r="BI130" s="80" t="str">
        <f t="shared" si="50"/>
        <v>Accept</v>
      </c>
      <c r="BJ130" s="44"/>
    </row>
    <row r="131" spans="1:62" ht="15.6" thickBot="1" x14ac:dyDescent="0.35">
      <c r="A131" s="32">
        <f>A130</f>
        <v>30</v>
      </c>
      <c r="B131" s="33" t="s">
        <v>17</v>
      </c>
      <c r="C131" s="64"/>
      <c r="D131" s="33"/>
      <c r="E131" s="64"/>
      <c r="F131" s="14" t="s">
        <v>179</v>
      </c>
      <c r="G131" s="14"/>
      <c r="H131" s="15">
        <v>23.25</v>
      </c>
      <c r="I131" s="15">
        <v>23.25</v>
      </c>
      <c r="J131" s="15">
        <v>23.5</v>
      </c>
      <c r="K131" s="15">
        <v>23.3125</v>
      </c>
      <c r="L131" s="15">
        <v>23.4375</v>
      </c>
      <c r="M131" s="15">
        <v>23.3125</v>
      </c>
      <c r="N131" s="15">
        <v>23.3125</v>
      </c>
      <c r="O131" s="15">
        <v>23.375</v>
      </c>
      <c r="P131" s="15">
        <v>23.3125</v>
      </c>
      <c r="Q131" s="15">
        <v>23.375</v>
      </c>
      <c r="R131" s="15">
        <v>23.4375</v>
      </c>
      <c r="S131" s="15">
        <v>23.3125</v>
      </c>
      <c r="T131" s="15">
        <v>23.4375</v>
      </c>
      <c r="U131" s="15">
        <v>23.3125</v>
      </c>
      <c r="V131" s="15" t="s">
        <v>56</v>
      </c>
      <c r="W131" s="15">
        <v>23.25</v>
      </c>
      <c r="X131" s="15">
        <v>23.3125</v>
      </c>
      <c r="Y131" s="15">
        <v>23.375</v>
      </c>
      <c r="Z131" s="15">
        <v>23.4375</v>
      </c>
      <c r="AA131" s="15">
        <v>23.375</v>
      </c>
      <c r="AB131" s="15">
        <v>23.375</v>
      </c>
      <c r="AC131" s="15">
        <v>23.3125</v>
      </c>
      <c r="AD131" s="15">
        <v>23.25</v>
      </c>
      <c r="AE131" s="15">
        <v>23.1875</v>
      </c>
      <c r="AF131" s="15">
        <v>23.3125</v>
      </c>
      <c r="AG131" s="15">
        <v>23.375</v>
      </c>
      <c r="AH131" s="15">
        <v>23.1875</v>
      </c>
      <c r="AI131" s="15">
        <v>23.375</v>
      </c>
      <c r="AJ131" s="15">
        <v>23.1875</v>
      </c>
      <c r="AK131" s="15">
        <v>23.375</v>
      </c>
      <c r="AL131" s="15">
        <v>23.1875</v>
      </c>
      <c r="AM131" s="15">
        <v>23.375</v>
      </c>
      <c r="AN131" s="15">
        <v>23.3125</v>
      </c>
      <c r="AO131" s="15">
        <v>23.375</v>
      </c>
      <c r="AP131" s="15">
        <v>23.5</v>
      </c>
      <c r="AQ131" s="15">
        <v>23.4375</v>
      </c>
      <c r="AR131" s="16">
        <v>23.4375</v>
      </c>
      <c r="AS131" s="16"/>
      <c r="AT131" s="16"/>
      <c r="AU131" s="16"/>
      <c r="AV131" s="16"/>
      <c r="AW131" s="17">
        <f t="shared" si="43"/>
        <v>36</v>
      </c>
      <c r="AX131" s="17">
        <f t="shared" si="51"/>
        <v>36</v>
      </c>
      <c r="AY131" s="18">
        <f t="shared" si="44"/>
        <v>23.340277777777779</v>
      </c>
      <c r="AZ131" s="18">
        <f t="shared" si="45"/>
        <v>8.5100314288864345E-2</v>
      </c>
      <c r="BA131" s="18">
        <f>ABS(AY131-AY125)</f>
        <v>0.77430555555555358</v>
      </c>
      <c r="BB131" s="18">
        <f t="shared" si="52"/>
        <v>0.10404755094255155</v>
      </c>
      <c r="BC131" s="18">
        <f t="shared" si="46"/>
        <v>9.504724180429E-2</v>
      </c>
      <c r="BD131" s="18">
        <f t="shared" si="47"/>
        <v>2.240284973763032E-2</v>
      </c>
      <c r="BE131" s="19">
        <f t="shared" si="48"/>
        <v>0.81899924078212605</v>
      </c>
      <c r="BF131" s="82" t="str">
        <f t="shared" si="49"/>
        <v>Accept</v>
      </c>
      <c r="BG131" s="45"/>
      <c r="BI131" s="80" t="str">
        <f t="shared" si="50"/>
        <v>Accept</v>
      </c>
      <c r="BJ131" s="45"/>
    </row>
    <row r="132" spans="1:62" ht="15.6" thickBot="1" x14ac:dyDescent="0.35">
      <c r="A132" s="28">
        <f>A131+1</f>
        <v>31</v>
      </c>
      <c r="B132" s="29" t="s">
        <v>16</v>
      </c>
      <c r="C132" s="62">
        <f>E132-E123</f>
        <v>-0.33964999999999534</v>
      </c>
      <c r="D132" s="29"/>
      <c r="E132" s="62">
        <v>25.00055</v>
      </c>
      <c r="F132" s="8" t="s">
        <v>180</v>
      </c>
      <c r="G132" s="8" t="s">
        <v>181</v>
      </c>
      <c r="H132" s="9">
        <v>24.0625</v>
      </c>
      <c r="I132" s="9">
        <v>24.125</v>
      </c>
      <c r="J132" s="9">
        <v>24.25</v>
      </c>
      <c r="K132" s="9">
        <v>24.1875</v>
      </c>
      <c r="L132" s="9">
        <v>24.125</v>
      </c>
      <c r="M132" s="9">
        <v>24</v>
      </c>
      <c r="N132" s="9">
        <v>24.0625</v>
      </c>
      <c r="O132" s="9">
        <v>24.0625</v>
      </c>
      <c r="P132" s="9">
        <v>24.25</v>
      </c>
      <c r="Q132" s="9">
        <v>24.125</v>
      </c>
      <c r="R132" s="9">
        <v>23.875</v>
      </c>
      <c r="S132" s="9">
        <v>24</v>
      </c>
      <c r="T132" s="9">
        <v>24</v>
      </c>
      <c r="U132" s="9">
        <v>24</v>
      </c>
      <c r="V132" s="9" t="s">
        <v>56</v>
      </c>
      <c r="W132" s="9" t="s">
        <v>56</v>
      </c>
      <c r="X132" s="9">
        <v>24.0625</v>
      </c>
      <c r="Y132" s="9">
        <v>24.0625</v>
      </c>
      <c r="Z132" s="9">
        <v>23.9375</v>
      </c>
      <c r="AA132" s="9">
        <v>23.9375</v>
      </c>
      <c r="AB132" s="9">
        <v>24</v>
      </c>
      <c r="AC132" s="9">
        <v>23.875</v>
      </c>
      <c r="AD132" s="9">
        <v>23.875</v>
      </c>
      <c r="AE132" s="9">
        <v>23.875</v>
      </c>
      <c r="AF132" s="9">
        <v>23.9375</v>
      </c>
      <c r="AG132" s="9">
        <v>24.0625</v>
      </c>
      <c r="AH132" s="9">
        <v>23.9375</v>
      </c>
      <c r="AI132" s="9">
        <v>24</v>
      </c>
      <c r="AJ132" s="9">
        <v>24</v>
      </c>
      <c r="AK132" s="9">
        <v>24</v>
      </c>
      <c r="AL132" s="9">
        <v>23.9375</v>
      </c>
      <c r="AM132" s="9">
        <v>24.125</v>
      </c>
      <c r="AN132" s="9">
        <v>24.125</v>
      </c>
      <c r="AO132" s="9">
        <v>24.0625</v>
      </c>
      <c r="AP132" s="9">
        <v>24.125</v>
      </c>
      <c r="AQ132" s="9">
        <v>24.0625</v>
      </c>
      <c r="AR132" s="10">
        <v>24.125</v>
      </c>
      <c r="AS132" s="10"/>
      <c r="AT132" s="10"/>
      <c r="AU132" s="10"/>
      <c r="AV132" s="10"/>
      <c r="AW132" s="11">
        <f t="shared" si="43"/>
        <v>35</v>
      </c>
      <c r="AX132" s="11">
        <f t="shared" si="51"/>
        <v>36</v>
      </c>
      <c r="AY132" s="12">
        <f t="shared" si="44"/>
        <v>24.035714285714285</v>
      </c>
      <c r="AZ132" s="12">
        <f t="shared" si="45"/>
        <v>9.9730466590638972E-2</v>
      </c>
      <c r="BA132" s="12">
        <f>ABS(AY132-AY123)</f>
        <v>0.19717261904761685</v>
      </c>
      <c r="BB132" s="12">
        <f t="shared" si="52"/>
        <v>9.133802016997869E-2</v>
      </c>
      <c r="BC132" s="12">
        <f t="shared" si="46"/>
        <v>9.556558036292942E-2</v>
      </c>
      <c r="BD132" s="12">
        <f t="shared" si="47"/>
        <v>2.2685345781365534E-2</v>
      </c>
      <c r="BE132" s="13">
        <f t="shared" si="48"/>
        <v>0.2424298838814411</v>
      </c>
      <c r="BF132" s="80" t="str">
        <f t="shared" si="49"/>
        <v>Accept</v>
      </c>
      <c r="BG132" s="43" t="str">
        <f>IF(AND(BF132="Accept",BF133="Accept",BF134="Accept"),"ACCPET","REJECT")</f>
        <v>ACCPET</v>
      </c>
      <c r="BI132" s="80" t="str">
        <f t="shared" si="50"/>
        <v>Accept</v>
      </c>
      <c r="BJ132" s="43" t="str">
        <f>IF(AND(BI132="Accept",BI133="Accept",BI134="Accept"),"ACCEPT","REJECT")</f>
        <v>ACCEPT</v>
      </c>
    </row>
    <row r="133" spans="1:62" ht="15.6" thickBot="1" x14ac:dyDescent="0.35">
      <c r="A133" s="30">
        <f>A132</f>
        <v>31</v>
      </c>
      <c r="B133" s="31" t="s">
        <v>11</v>
      </c>
      <c r="C133" s="63"/>
      <c r="D133" s="31"/>
      <c r="E133" s="63"/>
      <c r="F133" s="2" t="s">
        <v>182</v>
      </c>
      <c r="G133" s="2"/>
      <c r="H133" s="3">
        <v>24.75</v>
      </c>
      <c r="I133" s="3">
        <v>24.875</v>
      </c>
      <c r="J133" s="3">
        <v>24.9375</v>
      </c>
      <c r="K133" s="3">
        <v>25</v>
      </c>
      <c r="L133" s="3">
        <v>25.0625</v>
      </c>
      <c r="M133" s="3">
        <v>24.8125</v>
      </c>
      <c r="N133" s="3">
        <v>24.9375</v>
      </c>
      <c r="O133" s="3">
        <v>24.875</v>
      </c>
      <c r="P133" s="3">
        <v>25.0625</v>
      </c>
      <c r="Q133" s="3">
        <v>25.1875</v>
      </c>
      <c r="R133" s="3">
        <v>25</v>
      </c>
      <c r="S133" s="3">
        <v>24.6875</v>
      </c>
      <c r="T133" s="3">
        <v>24.625</v>
      </c>
      <c r="U133" s="3">
        <v>24.9375</v>
      </c>
      <c r="V133" s="3" t="s">
        <v>56</v>
      </c>
      <c r="W133" s="3">
        <v>24.8125</v>
      </c>
      <c r="X133" s="3">
        <v>24.9375</v>
      </c>
      <c r="Y133" s="3">
        <v>24.9375</v>
      </c>
      <c r="Z133" s="3">
        <v>24.875</v>
      </c>
      <c r="AA133" s="3">
        <v>24.8125</v>
      </c>
      <c r="AB133" s="3">
        <v>25.0625</v>
      </c>
      <c r="AC133" s="3">
        <v>24.75</v>
      </c>
      <c r="AD133" s="3">
        <v>24.6875</v>
      </c>
      <c r="AE133" s="3">
        <v>24.8125</v>
      </c>
      <c r="AF133" s="3">
        <v>24.625</v>
      </c>
      <c r="AG133" s="3">
        <v>24.8125</v>
      </c>
      <c r="AH133" s="3">
        <v>24.8125</v>
      </c>
      <c r="AI133" s="3">
        <v>24.875</v>
      </c>
      <c r="AJ133" s="3">
        <v>24.8125</v>
      </c>
      <c r="AK133" s="3">
        <v>24.8125</v>
      </c>
      <c r="AL133" s="3">
        <v>24.8125</v>
      </c>
      <c r="AM133" s="3">
        <v>24.875</v>
      </c>
      <c r="AN133" s="3">
        <v>24.9375</v>
      </c>
      <c r="AO133" s="3">
        <v>24.9375</v>
      </c>
      <c r="AP133" s="3">
        <v>24.9375</v>
      </c>
      <c r="AQ133" s="3">
        <v>24.9375</v>
      </c>
      <c r="AR133" s="1">
        <v>25.0625</v>
      </c>
      <c r="AS133" s="1"/>
      <c r="AT133" s="1"/>
      <c r="AU133" s="1"/>
      <c r="AV133" s="1"/>
      <c r="AW133" s="4">
        <f t="shared" si="43"/>
        <v>36</v>
      </c>
      <c r="AX133" s="4">
        <f t="shared" si="51"/>
        <v>36</v>
      </c>
      <c r="AY133" s="5">
        <f t="shared" si="44"/>
        <v>24.880208333333332</v>
      </c>
      <c r="AZ133" s="5">
        <f t="shared" si="45"/>
        <v>0.12710284783816378</v>
      </c>
      <c r="BA133" s="5">
        <f>ABS(AY133-AY124)</f>
        <v>0.10416666666666785</v>
      </c>
      <c r="BB133" s="5">
        <f t="shared" si="52"/>
        <v>0.14045128158902645</v>
      </c>
      <c r="BC133" s="5">
        <f t="shared" si="46"/>
        <v>0.13394345155432463</v>
      </c>
      <c r="BD133" s="5">
        <f t="shared" si="47"/>
        <v>3.1570774296531587E-2</v>
      </c>
      <c r="BE133" s="6">
        <f t="shared" si="48"/>
        <v>0.16715036138824838</v>
      </c>
      <c r="BF133" s="81" t="str">
        <f t="shared" si="49"/>
        <v>Accept</v>
      </c>
      <c r="BG133" s="44"/>
      <c r="BI133" s="80" t="str">
        <f t="shared" si="50"/>
        <v>Accept</v>
      </c>
      <c r="BJ133" s="44"/>
    </row>
    <row r="134" spans="1:62" ht="15.6" thickBot="1" x14ac:dyDescent="0.35">
      <c r="A134" s="32">
        <f>A133</f>
        <v>31</v>
      </c>
      <c r="B134" s="33" t="s">
        <v>17</v>
      </c>
      <c r="C134" s="64"/>
      <c r="D134" s="33"/>
      <c r="E134" s="64"/>
      <c r="F134" s="14" t="s">
        <v>183</v>
      </c>
      <c r="G134" s="14"/>
      <c r="H134" s="15">
        <v>23.9375</v>
      </c>
      <c r="I134" s="15">
        <v>23.875</v>
      </c>
      <c r="J134" s="15">
        <v>24.125</v>
      </c>
      <c r="K134" s="15">
        <v>24.1875</v>
      </c>
      <c r="L134" s="15">
        <v>23.875</v>
      </c>
      <c r="M134" s="15">
        <v>23.8125</v>
      </c>
      <c r="N134" s="15">
        <v>23.9375</v>
      </c>
      <c r="O134" s="15">
        <v>24.0625</v>
      </c>
      <c r="P134" s="15">
        <v>24.25</v>
      </c>
      <c r="Q134" s="15">
        <v>24</v>
      </c>
      <c r="R134" s="15">
        <v>23.875</v>
      </c>
      <c r="S134" s="15">
        <v>23.9375</v>
      </c>
      <c r="T134" s="15">
        <v>23.6875</v>
      </c>
      <c r="U134" s="15">
        <v>24.1875</v>
      </c>
      <c r="V134" s="15">
        <v>23.875</v>
      </c>
      <c r="W134" s="15">
        <v>24</v>
      </c>
      <c r="X134" s="15">
        <v>24</v>
      </c>
      <c r="Y134" s="15">
        <v>24</v>
      </c>
      <c r="Z134" s="15">
        <v>23.9375</v>
      </c>
      <c r="AA134" s="15">
        <v>23.875</v>
      </c>
      <c r="AB134" s="15">
        <v>24</v>
      </c>
      <c r="AC134" s="15">
        <v>23.75</v>
      </c>
      <c r="AD134" s="15">
        <v>23.75</v>
      </c>
      <c r="AE134" s="15">
        <v>23.5625</v>
      </c>
      <c r="AF134" s="15">
        <v>23.5625</v>
      </c>
      <c r="AG134" s="15">
        <v>23.75</v>
      </c>
      <c r="AH134" s="15">
        <v>23.875</v>
      </c>
      <c r="AI134" s="15">
        <v>23.6875</v>
      </c>
      <c r="AJ134" s="15">
        <v>23.875</v>
      </c>
      <c r="AK134" s="15">
        <v>23.6875</v>
      </c>
      <c r="AL134" s="15">
        <v>23.9375</v>
      </c>
      <c r="AM134" s="15">
        <v>23.75</v>
      </c>
      <c r="AN134" s="15">
        <v>24.0625</v>
      </c>
      <c r="AO134" s="15">
        <v>24</v>
      </c>
      <c r="AP134" s="15">
        <v>23.8125</v>
      </c>
      <c r="AQ134" s="15">
        <v>24.0625</v>
      </c>
      <c r="AR134" s="16">
        <v>23.875</v>
      </c>
      <c r="AS134" s="16"/>
      <c r="AT134" s="16"/>
      <c r="AU134" s="16"/>
      <c r="AV134" s="16"/>
      <c r="AW134" s="17">
        <f t="shared" si="43"/>
        <v>37</v>
      </c>
      <c r="AX134" s="17">
        <f t="shared" si="51"/>
        <v>36</v>
      </c>
      <c r="AY134" s="18">
        <f t="shared" si="44"/>
        <v>23.903716216216218</v>
      </c>
      <c r="AZ134" s="18">
        <f t="shared" si="45"/>
        <v>0.16310956357531503</v>
      </c>
      <c r="BA134" s="18">
        <f>ABS(AY134-AY125)</f>
        <v>0.21086711711711459</v>
      </c>
      <c r="BB134" s="18">
        <f t="shared" si="52"/>
        <v>0.10404755094255155</v>
      </c>
      <c r="BC134" s="18">
        <f t="shared" si="46"/>
        <v>0.13720943795148188</v>
      </c>
      <c r="BD134" s="18">
        <f t="shared" si="47"/>
        <v>3.2121314011275381E-2</v>
      </c>
      <c r="BE134" s="19">
        <f t="shared" si="48"/>
        <v>0.27494913856960901</v>
      </c>
      <c r="BF134" s="82" t="str">
        <f t="shared" si="49"/>
        <v>Accept</v>
      </c>
      <c r="BG134" s="45"/>
      <c r="BI134" s="80" t="str">
        <f t="shared" si="50"/>
        <v>Accept</v>
      </c>
      <c r="BJ134" s="45"/>
    </row>
    <row r="135" spans="1:62" ht="15.6" thickBot="1" x14ac:dyDescent="0.35">
      <c r="A135" s="28">
        <f>A134+1</f>
        <v>32</v>
      </c>
      <c r="B135" s="29" t="s">
        <v>16</v>
      </c>
      <c r="C135" s="62">
        <f>E135-E123</f>
        <v>-0.42132500000000306</v>
      </c>
      <c r="D135" s="29"/>
      <c r="E135" s="62">
        <v>24.918874999999993</v>
      </c>
      <c r="F135" s="8" t="s">
        <v>184</v>
      </c>
      <c r="G135" s="8" t="s">
        <v>185</v>
      </c>
      <c r="H135" s="9">
        <v>22.9375</v>
      </c>
      <c r="I135" s="9">
        <v>23.125</v>
      </c>
      <c r="J135" s="9">
        <v>23.125</v>
      </c>
      <c r="K135" s="9">
        <v>23.0625</v>
      </c>
      <c r="L135" s="9">
        <v>23.0625</v>
      </c>
      <c r="M135" s="9">
        <v>23.125</v>
      </c>
      <c r="N135" s="9">
        <v>23.1875</v>
      </c>
      <c r="O135" s="9">
        <v>23.25</v>
      </c>
      <c r="P135" s="9">
        <v>23.3125</v>
      </c>
      <c r="Q135" s="9">
        <v>23.4375</v>
      </c>
      <c r="R135" s="9">
        <v>23.1875</v>
      </c>
      <c r="S135" s="9">
        <v>23.125</v>
      </c>
      <c r="T135" s="9">
        <v>23.0625</v>
      </c>
      <c r="U135" s="9">
        <v>22.9375</v>
      </c>
      <c r="V135" s="9" t="s">
        <v>56</v>
      </c>
      <c r="W135" s="9" t="s">
        <v>56</v>
      </c>
      <c r="X135" s="9">
        <v>23.0625</v>
      </c>
      <c r="Y135" s="9">
        <v>23.0625</v>
      </c>
      <c r="Z135" s="9">
        <v>23.0625</v>
      </c>
      <c r="AA135" s="9">
        <v>23.0625</v>
      </c>
      <c r="AB135" s="9">
        <v>23</v>
      </c>
      <c r="AC135" s="9">
        <v>23</v>
      </c>
      <c r="AD135" s="9">
        <v>22.875</v>
      </c>
      <c r="AE135" s="9">
        <v>22.875</v>
      </c>
      <c r="AF135" s="9">
        <v>22.8125</v>
      </c>
      <c r="AG135" s="9">
        <v>22.875</v>
      </c>
      <c r="AH135" s="9">
        <v>22.9375</v>
      </c>
      <c r="AI135" s="9">
        <v>23</v>
      </c>
      <c r="AJ135" s="9">
        <v>22.875</v>
      </c>
      <c r="AK135" s="9">
        <v>22.9375</v>
      </c>
      <c r="AL135" s="9">
        <v>23.0625</v>
      </c>
      <c r="AM135" s="9">
        <v>23.125</v>
      </c>
      <c r="AN135" s="9">
        <v>23.0625</v>
      </c>
      <c r="AO135" s="9">
        <v>23.0625</v>
      </c>
      <c r="AP135" s="9">
        <v>23.1875</v>
      </c>
      <c r="AQ135" s="9">
        <v>23.125</v>
      </c>
      <c r="AR135" s="10">
        <v>23</v>
      </c>
      <c r="AS135" s="10"/>
      <c r="AT135" s="10"/>
      <c r="AU135" s="10"/>
      <c r="AV135" s="10"/>
      <c r="AW135" s="11">
        <f t="shared" si="43"/>
        <v>35</v>
      </c>
      <c r="AX135" s="11">
        <f t="shared" si="51"/>
        <v>36</v>
      </c>
      <c r="AY135" s="12">
        <f t="shared" si="44"/>
        <v>23.057142857142857</v>
      </c>
      <c r="AZ135" s="12">
        <f t="shared" si="45"/>
        <v>0.1316009214291769</v>
      </c>
      <c r="BA135" s="12">
        <f>ABS(AY135-AY123)</f>
        <v>0.78139880952381091</v>
      </c>
      <c r="BB135" s="12">
        <f t="shared" si="52"/>
        <v>9.133802016997869E-2</v>
      </c>
      <c r="BC135" s="12">
        <f t="shared" si="46"/>
        <v>0.11298528012464595</v>
      </c>
      <c r="BD135" s="12">
        <f t="shared" si="47"/>
        <v>2.6820431980825277E-2</v>
      </c>
      <c r="BE135" s="13">
        <f t="shared" si="48"/>
        <v>0.83490557132555732</v>
      </c>
      <c r="BF135" s="80" t="str">
        <f t="shared" si="49"/>
        <v>Accept</v>
      </c>
      <c r="BG135" s="43" t="str">
        <f>IF(AND(BF135="Accept",BF136="Accept",BF137="Accept"),"ACCPET","REJECT")</f>
        <v>ACCPET</v>
      </c>
      <c r="BI135" s="80" t="str">
        <f t="shared" si="50"/>
        <v>Accept</v>
      </c>
      <c r="BJ135" s="43" t="str">
        <f>IF(AND(BI135="Accept",BI136="Accept",BI137="Accept"),"ACCEPT","REJECT")</f>
        <v>ACCEPT</v>
      </c>
    </row>
    <row r="136" spans="1:62" ht="15.6" thickBot="1" x14ac:dyDescent="0.35">
      <c r="A136" s="30">
        <f>A135</f>
        <v>32</v>
      </c>
      <c r="B136" s="31" t="s">
        <v>11</v>
      </c>
      <c r="C136" s="63"/>
      <c r="D136" s="31"/>
      <c r="E136" s="63"/>
      <c r="F136" s="2" t="s">
        <v>186</v>
      </c>
      <c r="G136" s="2"/>
      <c r="H136" s="3">
        <v>24.4375</v>
      </c>
      <c r="I136" s="3">
        <v>24.4375</v>
      </c>
      <c r="J136" s="3">
        <v>24.5</v>
      </c>
      <c r="K136" s="3">
        <v>24.3125</v>
      </c>
      <c r="L136" s="3">
        <v>24.5</v>
      </c>
      <c r="M136" s="3">
        <v>24.5</v>
      </c>
      <c r="N136" s="3">
        <v>24.4375</v>
      </c>
      <c r="O136" s="3">
        <v>24.6875</v>
      </c>
      <c r="P136" s="3">
        <v>24.75</v>
      </c>
      <c r="Q136" s="3">
        <v>24.8125</v>
      </c>
      <c r="R136" s="3">
        <v>24.6875</v>
      </c>
      <c r="S136" s="3">
        <v>24.4375</v>
      </c>
      <c r="T136" s="3">
        <v>24.375</v>
      </c>
      <c r="U136" s="3">
        <v>24.5625</v>
      </c>
      <c r="V136" s="3" t="s">
        <v>56</v>
      </c>
      <c r="W136" s="3">
        <v>24.6875</v>
      </c>
      <c r="X136" s="3">
        <v>24.375</v>
      </c>
      <c r="Y136" s="3">
        <v>24.5</v>
      </c>
      <c r="Z136" s="3">
        <v>24.4375</v>
      </c>
      <c r="AA136" s="3">
        <v>24.4375</v>
      </c>
      <c r="AB136" s="3">
        <v>24.5</v>
      </c>
      <c r="AC136" s="3">
        <v>24.4375</v>
      </c>
      <c r="AD136" s="3">
        <v>24.25</v>
      </c>
      <c r="AE136" s="3">
        <v>24.3125</v>
      </c>
      <c r="AF136" s="3">
        <v>24.125</v>
      </c>
      <c r="AG136" s="3">
        <v>24.1875</v>
      </c>
      <c r="AH136" s="3">
        <v>24.5</v>
      </c>
      <c r="AI136" s="3">
        <v>24.5</v>
      </c>
      <c r="AJ136" s="3">
        <v>24.4375</v>
      </c>
      <c r="AK136" s="3">
        <v>24.5</v>
      </c>
      <c r="AL136" s="3">
        <v>24.5</v>
      </c>
      <c r="AM136" s="3">
        <v>24.5</v>
      </c>
      <c r="AN136" s="3">
        <v>24.625</v>
      </c>
      <c r="AO136" s="3">
        <v>24.5</v>
      </c>
      <c r="AP136" s="3">
        <v>24.625</v>
      </c>
      <c r="AQ136" s="3">
        <v>24.5</v>
      </c>
      <c r="AR136" s="1">
        <v>24.5625</v>
      </c>
      <c r="AS136" s="1"/>
      <c r="AT136" s="1"/>
      <c r="AU136" s="1"/>
      <c r="AV136" s="1"/>
      <c r="AW136" s="4">
        <f t="shared" si="43"/>
        <v>36</v>
      </c>
      <c r="AX136" s="4">
        <f t="shared" si="51"/>
        <v>36</v>
      </c>
      <c r="AY136" s="5">
        <f t="shared" si="44"/>
        <v>24.484375</v>
      </c>
      <c r="AZ136" s="5">
        <f t="shared" si="45"/>
        <v>0.14436978190941285</v>
      </c>
      <c r="BA136" s="5">
        <f>ABS(AY136-AY124)</f>
        <v>0.5</v>
      </c>
      <c r="BB136" s="5">
        <f t="shared" si="52"/>
        <v>0.14045128158902645</v>
      </c>
      <c r="BC136" s="5">
        <f t="shared" si="46"/>
        <v>0.14242400855995352</v>
      </c>
      <c r="BD136" s="5">
        <f t="shared" si="47"/>
        <v>3.356966075217134E-2</v>
      </c>
      <c r="BE136" s="6">
        <f t="shared" si="48"/>
        <v>0.56697147320058183</v>
      </c>
      <c r="BF136" s="81" t="str">
        <f t="shared" si="49"/>
        <v>Accept</v>
      </c>
      <c r="BG136" s="44"/>
      <c r="BI136" s="80" t="str">
        <f t="shared" si="50"/>
        <v>Accept</v>
      </c>
      <c r="BJ136" s="44"/>
    </row>
    <row r="137" spans="1:62" ht="15.6" thickBot="1" x14ac:dyDescent="0.35">
      <c r="A137" s="32">
        <f>A136</f>
        <v>32</v>
      </c>
      <c r="B137" s="33" t="s">
        <v>17</v>
      </c>
      <c r="C137" s="64"/>
      <c r="D137" s="33"/>
      <c r="E137" s="64"/>
      <c r="F137" s="14" t="s">
        <v>187</v>
      </c>
      <c r="G137" s="14"/>
      <c r="H137" s="15">
        <v>23.5</v>
      </c>
      <c r="I137" s="15">
        <v>23.625</v>
      </c>
      <c r="J137" s="15">
        <v>23.6875</v>
      </c>
      <c r="K137" s="15">
        <v>23.6875</v>
      </c>
      <c r="L137" s="15">
        <v>23.75</v>
      </c>
      <c r="M137" s="15">
        <v>23.6875</v>
      </c>
      <c r="N137" s="15">
        <v>23.6875</v>
      </c>
      <c r="O137" s="15">
        <v>23.75</v>
      </c>
      <c r="P137" s="15">
        <v>23.75</v>
      </c>
      <c r="Q137" s="15">
        <v>24</v>
      </c>
      <c r="R137" s="15">
        <v>23.75</v>
      </c>
      <c r="S137" s="15">
        <v>23.6875</v>
      </c>
      <c r="T137" s="15">
        <v>23.625</v>
      </c>
      <c r="U137" s="15">
        <v>23.625</v>
      </c>
      <c r="V137" s="15">
        <v>23.5625</v>
      </c>
      <c r="W137" s="15">
        <v>23.5625</v>
      </c>
      <c r="X137" s="15">
        <v>23.625</v>
      </c>
      <c r="Y137" s="15">
        <v>23.6875</v>
      </c>
      <c r="Z137" s="15">
        <v>23.5625</v>
      </c>
      <c r="AA137" s="15">
        <v>23.6875</v>
      </c>
      <c r="AB137" s="15">
        <v>23.625</v>
      </c>
      <c r="AC137" s="15">
        <v>23.625</v>
      </c>
      <c r="AD137" s="15">
        <v>23.5</v>
      </c>
      <c r="AE137" s="15">
        <v>23.4375</v>
      </c>
      <c r="AF137" s="15">
        <v>23.3125</v>
      </c>
      <c r="AG137" s="15">
        <v>23.5</v>
      </c>
      <c r="AH137" s="15">
        <v>23.5</v>
      </c>
      <c r="AI137" s="15">
        <v>23.625</v>
      </c>
      <c r="AJ137" s="15">
        <v>23.5</v>
      </c>
      <c r="AK137" s="15">
        <v>23.625</v>
      </c>
      <c r="AL137" s="15">
        <v>23.625</v>
      </c>
      <c r="AM137" s="15">
        <v>23.5625</v>
      </c>
      <c r="AN137" s="15">
        <v>23.6875</v>
      </c>
      <c r="AO137" s="15">
        <v>23.5625</v>
      </c>
      <c r="AP137" s="15">
        <v>23.625</v>
      </c>
      <c r="AQ137" s="15">
        <v>23.625</v>
      </c>
      <c r="AR137" s="16">
        <v>23.8125</v>
      </c>
      <c r="AS137" s="16"/>
      <c r="AT137" s="16"/>
      <c r="AU137" s="16"/>
      <c r="AV137" s="16"/>
      <c r="AW137" s="17">
        <f t="shared" si="43"/>
        <v>37</v>
      </c>
      <c r="AX137" s="17">
        <f t="shared" si="51"/>
        <v>36</v>
      </c>
      <c r="AY137" s="18">
        <f t="shared" si="44"/>
        <v>23.628378378378379</v>
      </c>
      <c r="AZ137" s="18">
        <f t="shared" si="45"/>
        <v>0.11780135147106088</v>
      </c>
      <c r="BA137" s="18">
        <f>ABS(AY137-AY125)</f>
        <v>0.48620495495495319</v>
      </c>
      <c r="BB137" s="18">
        <f t="shared" si="52"/>
        <v>0.10404755094255155</v>
      </c>
      <c r="BC137" s="18">
        <f t="shared" si="46"/>
        <v>0.11123404792754749</v>
      </c>
      <c r="BD137" s="18">
        <f t="shared" si="47"/>
        <v>2.6040364537382902E-2</v>
      </c>
      <c r="BE137" s="19">
        <f t="shared" si="48"/>
        <v>0.53815548220703213</v>
      </c>
      <c r="BF137" s="82" t="str">
        <f t="shared" si="49"/>
        <v>Accept</v>
      </c>
      <c r="BG137" s="45"/>
      <c r="BI137" s="80" t="str">
        <f t="shared" si="50"/>
        <v>Accept</v>
      </c>
      <c r="BJ137" s="45"/>
    </row>
    <row r="138" spans="1:62" ht="15.6" thickBot="1" x14ac:dyDescent="0.35">
      <c r="A138" s="28">
        <f>A137+1</f>
        <v>33</v>
      </c>
      <c r="B138" s="29" t="s">
        <v>16</v>
      </c>
      <c r="C138" s="62">
        <f>E138-E123</f>
        <v>0.22654999999999959</v>
      </c>
      <c r="D138" s="29"/>
      <c r="E138" s="62">
        <v>25.566749999999995</v>
      </c>
      <c r="F138" s="8" t="s">
        <v>188</v>
      </c>
      <c r="G138" s="8" t="s">
        <v>189</v>
      </c>
      <c r="H138" s="9">
        <v>25.0625</v>
      </c>
      <c r="I138" s="9">
        <v>25.25</v>
      </c>
      <c r="J138" s="9">
        <v>25.25</v>
      </c>
      <c r="K138" s="9">
        <v>25.1875</v>
      </c>
      <c r="L138" s="9">
        <v>25.25</v>
      </c>
      <c r="M138" s="9">
        <v>25.1875</v>
      </c>
      <c r="N138" s="9">
        <v>25.25</v>
      </c>
      <c r="O138" s="9">
        <v>25.375</v>
      </c>
      <c r="P138" s="9">
        <v>25.3125</v>
      </c>
      <c r="Q138" s="9">
        <v>25.4375</v>
      </c>
      <c r="R138" s="9">
        <v>25.4375</v>
      </c>
      <c r="S138" s="9">
        <v>25.375</v>
      </c>
      <c r="T138" s="9">
        <v>25.3125</v>
      </c>
      <c r="U138" s="9">
        <v>25.375</v>
      </c>
      <c r="V138" s="9" t="s">
        <v>56</v>
      </c>
      <c r="W138" s="9" t="s">
        <v>56</v>
      </c>
      <c r="X138" s="9">
        <v>25.375</v>
      </c>
      <c r="Y138" s="9">
        <v>25.375</v>
      </c>
      <c r="Z138" s="9">
        <v>25.5</v>
      </c>
      <c r="AA138" s="9">
        <v>25.375</v>
      </c>
      <c r="AB138" s="9">
        <v>25.5</v>
      </c>
      <c r="AC138" s="9">
        <v>25.4375</v>
      </c>
      <c r="AD138" s="9">
        <v>25.5</v>
      </c>
      <c r="AE138" s="9">
        <v>25.5</v>
      </c>
      <c r="AF138" s="9">
        <v>25.5</v>
      </c>
      <c r="AG138" s="9">
        <v>25.5625</v>
      </c>
      <c r="AH138" s="9">
        <v>25.5</v>
      </c>
      <c r="AI138" s="9">
        <v>25.6875</v>
      </c>
      <c r="AJ138" s="9">
        <v>25.5</v>
      </c>
      <c r="AK138" s="9">
        <v>25.625</v>
      </c>
      <c r="AL138" s="9">
        <v>25.5</v>
      </c>
      <c r="AM138" s="9">
        <v>25.625</v>
      </c>
      <c r="AN138" s="9">
        <v>25.5625</v>
      </c>
      <c r="AO138" s="9">
        <v>25.625</v>
      </c>
      <c r="AP138" s="9">
        <v>25.75</v>
      </c>
      <c r="AQ138" s="9">
        <v>25.625</v>
      </c>
      <c r="AR138" s="10">
        <v>25.5</v>
      </c>
      <c r="AS138" s="10"/>
      <c r="AT138" s="10"/>
      <c r="AU138" s="10"/>
      <c r="AV138" s="10"/>
      <c r="AW138" s="11">
        <f t="shared" si="43"/>
        <v>35</v>
      </c>
      <c r="AX138" s="11">
        <f t="shared" si="51"/>
        <v>36</v>
      </c>
      <c r="AY138" s="12">
        <f t="shared" si="44"/>
        <v>25.43392857142857</v>
      </c>
      <c r="AZ138" s="12">
        <f t="shared" si="45"/>
        <v>0.15602399621519114</v>
      </c>
      <c r="BA138" s="12">
        <f>ABS(AY138-AY123)</f>
        <v>1.5953869047619023</v>
      </c>
      <c r="BB138" s="12">
        <f t="shared" si="52"/>
        <v>9.133802016997869E-2</v>
      </c>
      <c r="BC138" s="12">
        <f t="shared" si="46"/>
        <v>0.1273856838433588</v>
      </c>
      <c r="BD138" s="12">
        <f t="shared" si="47"/>
        <v>3.0238798054778235E-2</v>
      </c>
      <c r="BE138" s="13">
        <f t="shared" si="48"/>
        <v>1.6557133068811849</v>
      </c>
      <c r="BF138" s="80" t="str">
        <f t="shared" si="49"/>
        <v>Reject</v>
      </c>
      <c r="BG138" s="43" t="str">
        <f>IF(AND(BF138="Accept",BF139="Accept",BF140="Accept"),"ACCPET","REJECT")</f>
        <v>REJECT</v>
      </c>
      <c r="BI138" s="80" t="str">
        <f t="shared" si="50"/>
        <v>Reject</v>
      </c>
      <c r="BJ138" s="43" t="str">
        <f>IF(AND(BI138="Accept",BI139="Accept",BI140="Accept"),"ACCEPT","REJECT")</f>
        <v>REJECT</v>
      </c>
    </row>
    <row r="139" spans="1:62" ht="15.6" thickBot="1" x14ac:dyDescent="0.35">
      <c r="A139" s="30">
        <f>A138</f>
        <v>33</v>
      </c>
      <c r="B139" s="31" t="s">
        <v>11</v>
      </c>
      <c r="C139" s="63"/>
      <c r="D139" s="31"/>
      <c r="E139" s="63"/>
      <c r="F139" s="2" t="s">
        <v>190</v>
      </c>
      <c r="G139" s="2"/>
      <c r="H139" s="3">
        <v>25.0625</v>
      </c>
      <c r="I139" s="3">
        <v>25.125</v>
      </c>
      <c r="J139" s="3">
        <v>25.3125</v>
      </c>
      <c r="K139" s="3">
        <v>25.25</v>
      </c>
      <c r="L139" s="3">
        <v>25.3125</v>
      </c>
      <c r="M139" s="3">
        <v>25.3125</v>
      </c>
      <c r="N139" s="3">
        <v>25.3125</v>
      </c>
      <c r="O139" s="3">
        <v>25.375</v>
      </c>
      <c r="P139" s="3">
        <v>25.3125</v>
      </c>
      <c r="Q139" s="3">
        <v>25.5625</v>
      </c>
      <c r="R139" s="3">
        <v>25.625</v>
      </c>
      <c r="S139" s="3">
        <v>25.375</v>
      </c>
      <c r="T139" s="3">
        <v>25.4375</v>
      </c>
      <c r="U139" s="3">
        <v>25.4375</v>
      </c>
      <c r="V139" s="3" t="s">
        <v>56</v>
      </c>
      <c r="W139" s="3">
        <v>25.4375</v>
      </c>
      <c r="X139" s="3">
        <v>25.4375</v>
      </c>
      <c r="Y139" s="3">
        <v>25.375</v>
      </c>
      <c r="Z139" s="3">
        <v>25.5625</v>
      </c>
      <c r="AA139" s="3">
        <v>25.5</v>
      </c>
      <c r="AB139" s="3">
        <v>25.5625</v>
      </c>
      <c r="AC139" s="3">
        <v>25.5625</v>
      </c>
      <c r="AD139" s="3">
        <v>25.5</v>
      </c>
      <c r="AE139" s="3">
        <v>25.5625</v>
      </c>
      <c r="AF139" s="3">
        <v>25.5625</v>
      </c>
      <c r="AG139" s="3">
        <v>25.6875</v>
      </c>
      <c r="AH139" s="3">
        <v>25.5625</v>
      </c>
      <c r="AI139" s="3">
        <v>25.625</v>
      </c>
      <c r="AJ139" s="3">
        <v>25.5625</v>
      </c>
      <c r="AK139" s="3">
        <v>25.625</v>
      </c>
      <c r="AL139" s="3">
        <v>25.5</v>
      </c>
      <c r="AM139" s="3">
        <v>25.6875</v>
      </c>
      <c r="AN139" s="3">
        <v>25.75</v>
      </c>
      <c r="AO139" s="3">
        <v>25.6875</v>
      </c>
      <c r="AP139" s="3">
        <v>25.6875</v>
      </c>
      <c r="AQ139" s="3">
        <v>25.8125</v>
      </c>
      <c r="AR139" s="1">
        <v>25.625</v>
      </c>
      <c r="AS139" s="1"/>
      <c r="AT139" s="1"/>
      <c r="AU139" s="1"/>
      <c r="AV139" s="1"/>
      <c r="AW139" s="4">
        <f t="shared" si="43"/>
        <v>36</v>
      </c>
      <c r="AX139" s="4">
        <f t="shared" si="51"/>
        <v>36</v>
      </c>
      <c r="AY139" s="5">
        <f t="shared" si="44"/>
        <v>25.491319444444443</v>
      </c>
      <c r="AZ139" s="5">
        <f t="shared" si="45"/>
        <v>0.17109989366189296</v>
      </c>
      <c r="BA139" s="5">
        <f>ABS(AY139-AY124)</f>
        <v>0.50694444444444287</v>
      </c>
      <c r="BB139" s="5">
        <f t="shared" si="52"/>
        <v>0.14045128158902645</v>
      </c>
      <c r="BC139" s="5">
        <f t="shared" si="46"/>
        <v>0.15652753130218192</v>
      </c>
      <c r="BD139" s="5">
        <f t="shared" si="47"/>
        <v>3.6893892942054141E-2</v>
      </c>
      <c r="BE139" s="6">
        <f t="shared" si="48"/>
        <v>0.58054776086384086</v>
      </c>
      <c r="BF139" s="81" t="str">
        <f t="shared" si="49"/>
        <v>Accept</v>
      </c>
      <c r="BG139" s="44"/>
      <c r="BI139" s="80" t="str">
        <f t="shared" si="50"/>
        <v>Accept</v>
      </c>
      <c r="BJ139" s="44"/>
    </row>
    <row r="140" spans="1:62" ht="15.6" thickBot="1" x14ac:dyDescent="0.35">
      <c r="A140" s="32">
        <f>A139</f>
        <v>33</v>
      </c>
      <c r="B140" s="33" t="s">
        <v>17</v>
      </c>
      <c r="C140" s="64"/>
      <c r="D140" s="33"/>
      <c r="E140" s="64"/>
      <c r="F140" s="14" t="s">
        <v>191</v>
      </c>
      <c r="G140" s="14"/>
      <c r="H140" s="15">
        <v>24.9375</v>
      </c>
      <c r="I140" s="15">
        <v>25</v>
      </c>
      <c r="J140" s="15">
        <v>25</v>
      </c>
      <c r="K140" s="15">
        <v>25.0625</v>
      </c>
      <c r="L140" s="15">
        <v>25.0625</v>
      </c>
      <c r="M140" s="15">
        <v>25.0625</v>
      </c>
      <c r="N140" s="15">
        <v>25.125</v>
      </c>
      <c r="O140" s="15">
        <v>25.25</v>
      </c>
      <c r="P140" s="15">
        <v>25.1875</v>
      </c>
      <c r="Q140" s="15">
        <v>25.1875</v>
      </c>
      <c r="R140" s="15">
        <v>25.3125</v>
      </c>
      <c r="S140" s="15">
        <v>25.1875</v>
      </c>
      <c r="T140" s="15">
        <v>25.1875</v>
      </c>
      <c r="U140" s="15">
        <v>25.125</v>
      </c>
      <c r="V140" s="15">
        <v>25.3125</v>
      </c>
      <c r="W140" s="15">
        <v>25.375</v>
      </c>
      <c r="X140" s="15">
        <v>25.3125</v>
      </c>
      <c r="Y140" s="15">
        <v>25.3125</v>
      </c>
      <c r="Z140" s="15">
        <v>25.3125</v>
      </c>
      <c r="AA140" s="15">
        <v>25.3125</v>
      </c>
      <c r="AB140" s="15">
        <v>25.3125</v>
      </c>
      <c r="AC140" s="15">
        <v>25.375</v>
      </c>
      <c r="AD140" s="15">
        <v>25.3125</v>
      </c>
      <c r="AE140" s="15">
        <v>25.25</v>
      </c>
      <c r="AF140" s="15">
        <v>25.375</v>
      </c>
      <c r="AG140" s="15">
        <v>25.4375</v>
      </c>
      <c r="AH140" s="15">
        <v>25.25</v>
      </c>
      <c r="AI140" s="15">
        <v>25.4375</v>
      </c>
      <c r="AJ140" s="15">
        <v>25.375</v>
      </c>
      <c r="AK140" s="15">
        <v>25.4375</v>
      </c>
      <c r="AL140" s="15">
        <v>25.1875</v>
      </c>
      <c r="AM140" s="15">
        <v>25.4375</v>
      </c>
      <c r="AN140" s="15">
        <v>25.5625</v>
      </c>
      <c r="AO140" s="15">
        <v>25.5</v>
      </c>
      <c r="AP140" s="15">
        <v>25.4375</v>
      </c>
      <c r="AQ140" s="15">
        <v>25.625</v>
      </c>
      <c r="AR140" s="16">
        <v>25.5</v>
      </c>
      <c r="AS140" s="16"/>
      <c r="AT140" s="16"/>
      <c r="AU140" s="16"/>
      <c r="AV140" s="16"/>
      <c r="AW140" s="17">
        <f t="shared" si="43"/>
        <v>37</v>
      </c>
      <c r="AX140" s="17">
        <f t="shared" si="51"/>
        <v>36</v>
      </c>
      <c r="AY140" s="18">
        <f t="shared" si="44"/>
        <v>25.282094594594593</v>
      </c>
      <c r="AZ140" s="18">
        <f t="shared" si="45"/>
        <v>0.16445249389336661</v>
      </c>
      <c r="BA140" s="18">
        <f>ABS(AY140-AY125)</f>
        <v>1.1675112612612608</v>
      </c>
      <c r="BB140" s="18">
        <f t="shared" si="52"/>
        <v>0.10404755094255155</v>
      </c>
      <c r="BC140" s="18">
        <f t="shared" si="46"/>
        <v>0.13801983266953208</v>
      </c>
      <c r="BD140" s="18">
        <f t="shared" si="47"/>
        <v>3.2311030867493207E-2</v>
      </c>
      <c r="BE140" s="19">
        <f t="shared" si="48"/>
        <v>1.2319717678419098</v>
      </c>
      <c r="BF140" s="82" t="str">
        <f t="shared" si="49"/>
        <v>Reject</v>
      </c>
      <c r="BG140" s="45"/>
      <c r="BI140" s="80" t="str">
        <f t="shared" si="50"/>
        <v>Reject</v>
      </c>
      <c r="BJ140" s="45"/>
    </row>
    <row r="141" spans="1:62" ht="15.6" thickBot="1" x14ac:dyDescent="0.35">
      <c r="A141" s="28">
        <f>A140+1</f>
        <v>34</v>
      </c>
      <c r="B141" s="29" t="s">
        <v>16</v>
      </c>
      <c r="C141" s="62">
        <f>E141-E123</f>
        <v>0.33517499999999956</v>
      </c>
      <c r="D141" s="29"/>
      <c r="E141" s="62">
        <v>25.675374999999995</v>
      </c>
      <c r="F141" s="8" t="s">
        <v>192</v>
      </c>
      <c r="G141" s="8" t="s">
        <v>193</v>
      </c>
      <c r="H141" s="9">
        <v>24.25</v>
      </c>
      <c r="I141" s="9">
        <v>24.375</v>
      </c>
      <c r="J141" s="9">
        <v>24.375</v>
      </c>
      <c r="K141" s="9">
        <v>24.3125</v>
      </c>
      <c r="L141" s="9">
        <v>24.3125</v>
      </c>
      <c r="M141" s="9">
        <v>24.3125</v>
      </c>
      <c r="N141" s="9">
        <v>24.3125</v>
      </c>
      <c r="O141" s="9">
        <v>24.5625</v>
      </c>
      <c r="P141" s="9">
        <v>24.375</v>
      </c>
      <c r="Q141" s="9">
        <v>24.5</v>
      </c>
      <c r="R141" s="9">
        <v>24.5625</v>
      </c>
      <c r="S141" s="9">
        <v>24.375</v>
      </c>
      <c r="T141" s="9">
        <v>24.375</v>
      </c>
      <c r="U141" s="9">
        <v>24.625</v>
      </c>
      <c r="V141" s="9" t="s">
        <v>56</v>
      </c>
      <c r="W141" s="9" t="s">
        <v>56</v>
      </c>
      <c r="X141" s="9">
        <v>24.5</v>
      </c>
      <c r="Y141" s="9">
        <v>24.625</v>
      </c>
      <c r="Z141" s="9">
        <v>24.625</v>
      </c>
      <c r="AA141" s="9">
        <v>24.5</v>
      </c>
      <c r="AB141" s="9">
        <v>24.625</v>
      </c>
      <c r="AC141" s="9">
        <v>24.5</v>
      </c>
      <c r="AD141" s="9">
        <v>24.625</v>
      </c>
      <c r="AE141" s="9">
        <v>24.4375</v>
      </c>
      <c r="AF141" s="9">
        <v>24.5625</v>
      </c>
      <c r="AG141" s="9">
        <v>24.75</v>
      </c>
      <c r="AH141" s="9">
        <v>24.625</v>
      </c>
      <c r="AI141" s="9">
        <v>24.6875</v>
      </c>
      <c r="AJ141" s="9">
        <v>24.6875</v>
      </c>
      <c r="AK141" s="9">
        <v>24.6875</v>
      </c>
      <c r="AL141" s="9">
        <v>24.625</v>
      </c>
      <c r="AM141" s="9">
        <v>24.75</v>
      </c>
      <c r="AN141" s="9">
        <v>24.6875</v>
      </c>
      <c r="AO141" s="9">
        <v>24.6875</v>
      </c>
      <c r="AP141" s="9">
        <v>24.8125</v>
      </c>
      <c r="AQ141" s="9">
        <v>24.75</v>
      </c>
      <c r="AR141" s="10">
        <v>24.8125</v>
      </c>
      <c r="AS141" s="10"/>
      <c r="AT141" s="10"/>
      <c r="AU141" s="10"/>
      <c r="AV141" s="10"/>
      <c r="AW141" s="11">
        <f t="shared" si="43"/>
        <v>35</v>
      </c>
      <c r="AX141" s="11">
        <f t="shared" si="51"/>
        <v>36</v>
      </c>
      <c r="AY141" s="12">
        <f t="shared" si="44"/>
        <v>24.548214285714284</v>
      </c>
      <c r="AZ141" s="12">
        <f t="shared" si="45"/>
        <v>0.16119791843433651</v>
      </c>
      <c r="BA141" s="12">
        <f>ABS(AY141-AY123)</f>
        <v>0.70967261904761614</v>
      </c>
      <c r="BB141" s="12">
        <f t="shared" si="52"/>
        <v>9.133802016997869E-2</v>
      </c>
      <c r="BC141" s="12">
        <f t="shared" si="46"/>
        <v>0.13052149194768056</v>
      </c>
      <c r="BD141" s="12">
        <f t="shared" si="47"/>
        <v>3.0983175799154307E-2</v>
      </c>
      <c r="BE141" s="13">
        <f t="shared" si="48"/>
        <v>0.77148405476692894</v>
      </c>
      <c r="BF141" s="80" t="str">
        <f t="shared" si="49"/>
        <v>Accept</v>
      </c>
      <c r="BG141" s="43" t="str">
        <f>IF(AND(BF141="Accept",BF142="Accept",BF143="Accept"),"ACCPET","REJECT")</f>
        <v>ACCPET</v>
      </c>
      <c r="BI141" s="80" t="str">
        <f t="shared" si="50"/>
        <v>Accept</v>
      </c>
      <c r="BJ141" s="43" t="str">
        <f>IF(AND(BI141="Accept",BI142="Accept",BI143="Accept"),"ACCEPT","REJECT")</f>
        <v>ACCEPT</v>
      </c>
    </row>
    <row r="142" spans="1:62" ht="15.6" thickBot="1" x14ac:dyDescent="0.35">
      <c r="A142" s="30">
        <f>A141</f>
        <v>34</v>
      </c>
      <c r="B142" s="31" t="s">
        <v>11</v>
      </c>
      <c r="C142" s="63"/>
      <c r="D142" s="31"/>
      <c r="E142" s="63"/>
      <c r="F142" s="2" t="s">
        <v>194</v>
      </c>
      <c r="G142" s="2"/>
      <c r="H142" s="3">
        <v>24.8125</v>
      </c>
      <c r="I142" s="3">
        <v>24.9375</v>
      </c>
      <c r="J142" s="3">
        <v>25</v>
      </c>
      <c r="K142" s="3">
        <v>25.0625</v>
      </c>
      <c r="L142" s="3">
        <v>24.9375</v>
      </c>
      <c r="M142" s="3">
        <v>24.875</v>
      </c>
      <c r="N142" s="3">
        <v>24.9375</v>
      </c>
      <c r="O142" s="3">
        <v>25</v>
      </c>
      <c r="P142" s="3">
        <v>25</v>
      </c>
      <c r="Q142" s="3">
        <v>25.1875</v>
      </c>
      <c r="R142" s="3">
        <v>25.125</v>
      </c>
      <c r="S142" s="3">
        <v>25.0625</v>
      </c>
      <c r="T142" s="3">
        <v>24.9375</v>
      </c>
      <c r="U142" s="3">
        <v>25.25</v>
      </c>
      <c r="V142" s="3" t="s">
        <v>56</v>
      </c>
      <c r="W142" s="3">
        <v>25.1875</v>
      </c>
      <c r="X142" s="3">
        <v>25.125</v>
      </c>
      <c r="Y142" s="3">
        <v>25.1875</v>
      </c>
      <c r="Z142" s="3">
        <v>25.375</v>
      </c>
      <c r="AA142" s="3">
        <v>25.0625</v>
      </c>
      <c r="AB142" s="3">
        <v>25.1875</v>
      </c>
      <c r="AC142" s="3">
        <v>25.0625</v>
      </c>
      <c r="AD142" s="3">
        <v>25.125</v>
      </c>
      <c r="AE142" s="3">
        <v>25.1875</v>
      </c>
      <c r="AF142" s="3">
        <v>25.25</v>
      </c>
      <c r="AG142" s="3">
        <v>25.3125</v>
      </c>
      <c r="AH142" s="3">
        <v>25.3125</v>
      </c>
      <c r="AI142" s="3">
        <v>25.1875</v>
      </c>
      <c r="AJ142" s="3">
        <v>25.1875</v>
      </c>
      <c r="AK142" s="3">
        <v>25.3125</v>
      </c>
      <c r="AL142" s="3">
        <v>25.125</v>
      </c>
      <c r="AM142" s="3">
        <v>25.1875</v>
      </c>
      <c r="AN142" s="3">
        <v>25.25</v>
      </c>
      <c r="AO142" s="3">
        <v>25.25</v>
      </c>
      <c r="AP142" s="3">
        <v>25.25</v>
      </c>
      <c r="AQ142" s="3">
        <v>25.375</v>
      </c>
      <c r="AR142" s="1">
        <v>25.3125</v>
      </c>
      <c r="AS142" s="1"/>
      <c r="AT142" s="1"/>
      <c r="AU142" s="1"/>
      <c r="AV142" s="1"/>
      <c r="AW142" s="4">
        <f t="shared" si="43"/>
        <v>36</v>
      </c>
      <c r="AX142" s="4">
        <f t="shared" si="51"/>
        <v>36</v>
      </c>
      <c r="AY142" s="5">
        <f t="shared" si="44"/>
        <v>25.137152777777779</v>
      </c>
      <c r="AZ142" s="5">
        <f t="shared" si="45"/>
        <v>0.14471295822343549</v>
      </c>
      <c r="BA142" s="5">
        <f>ABS(AY142-AY124)</f>
        <v>0.15277777777777857</v>
      </c>
      <c r="BB142" s="5">
        <f t="shared" si="52"/>
        <v>0.14045128158902645</v>
      </c>
      <c r="BC142" s="5">
        <f t="shared" si="46"/>
        <v>0.14259804132206338</v>
      </c>
      <c r="BD142" s="5">
        <f t="shared" si="47"/>
        <v>3.3610680667583513E-2</v>
      </c>
      <c r="BE142" s="6">
        <f t="shared" si="48"/>
        <v>0.21983108570960769</v>
      </c>
      <c r="BF142" s="81" t="str">
        <f t="shared" si="49"/>
        <v>Accept</v>
      </c>
      <c r="BG142" s="44"/>
      <c r="BI142" s="80" t="str">
        <f t="shared" si="50"/>
        <v>Accept</v>
      </c>
      <c r="BJ142" s="44"/>
    </row>
    <row r="143" spans="1:62" ht="15.6" thickBot="1" x14ac:dyDescent="0.35">
      <c r="A143" s="32">
        <f>A142</f>
        <v>34</v>
      </c>
      <c r="B143" s="33" t="s">
        <v>17</v>
      </c>
      <c r="C143" s="64"/>
      <c r="D143" s="33"/>
      <c r="E143" s="64"/>
      <c r="F143" s="14" t="s">
        <v>195</v>
      </c>
      <c r="G143" s="14"/>
      <c r="H143" s="15">
        <v>24.125</v>
      </c>
      <c r="I143" s="15">
        <v>24.1875</v>
      </c>
      <c r="J143" s="15">
        <v>24.1875</v>
      </c>
      <c r="K143" s="15">
        <v>24.25</v>
      </c>
      <c r="L143" s="15">
        <v>24.1875</v>
      </c>
      <c r="M143" s="15">
        <v>24.0625</v>
      </c>
      <c r="N143" s="15">
        <v>24.0625</v>
      </c>
      <c r="O143" s="15">
        <v>24.3125</v>
      </c>
      <c r="P143" s="15">
        <v>24.1875</v>
      </c>
      <c r="Q143" s="15">
        <v>24.25</v>
      </c>
      <c r="R143" s="15">
        <v>24.4375</v>
      </c>
      <c r="S143" s="15">
        <v>24.25</v>
      </c>
      <c r="T143" s="15">
        <v>24.1875</v>
      </c>
      <c r="U143" s="15">
        <v>24.4375</v>
      </c>
      <c r="V143" s="15">
        <v>24.3125</v>
      </c>
      <c r="W143" s="15">
        <v>24.3125</v>
      </c>
      <c r="X143" s="15">
        <v>24.5</v>
      </c>
      <c r="Y143" s="15">
        <v>24.4375</v>
      </c>
      <c r="Z143" s="15">
        <v>24.4375</v>
      </c>
      <c r="AA143" s="15">
        <v>24.25</v>
      </c>
      <c r="AB143" s="15">
        <v>24.4375</v>
      </c>
      <c r="AC143" s="15">
        <v>24.3125</v>
      </c>
      <c r="AD143" s="15">
        <v>24.5</v>
      </c>
      <c r="AE143" s="15">
        <v>24.3125</v>
      </c>
      <c r="AF143" s="15">
        <v>24.5</v>
      </c>
      <c r="AG143" s="15">
        <v>24.5</v>
      </c>
      <c r="AH143" s="15">
        <v>24.5625</v>
      </c>
      <c r="AI143" s="15">
        <v>24.5625</v>
      </c>
      <c r="AJ143" s="15">
        <v>24.4375</v>
      </c>
      <c r="AK143" s="15">
        <v>24.375</v>
      </c>
      <c r="AL143" s="15">
        <v>24.4375</v>
      </c>
      <c r="AM143" s="15">
        <v>24.5</v>
      </c>
      <c r="AN143" s="15">
        <v>24.3125</v>
      </c>
      <c r="AO143" s="15">
        <v>24.625</v>
      </c>
      <c r="AP143" s="15">
        <v>24.5625</v>
      </c>
      <c r="AQ143" s="15">
        <v>24.5625</v>
      </c>
      <c r="AR143" s="16">
        <v>24.5</v>
      </c>
      <c r="AS143" s="16"/>
      <c r="AT143" s="16"/>
      <c r="AU143" s="16"/>
      <c r="AV143" s="16"/>
      <c r="AW143" s="17">
        <f t="shared" si="43"/>
        <v>37</v>
      </c>
      <c r="AX143" s="17">
        <f t="shared" si="51"/>
        <v>36</v>
      </c>
      <c r="AY143" s="18">
        <f t="shared" si="44"/>
        <v>24.361486486486488</v>
      </c>
      <c r="AZ143" s="18">
        <f t="shared" si="45"/>
        <v>0.15247889136635373</v>
      </c>
      <c r="BA143" s="18">
        <f>ABS(AY143-AY125)</f>
        <v>0.24690315315315559</v>
      </c>
      <c r="BB143" s="18">
        <f t="shared" si="52"/>
        <v>0.10404755094255155</v>
      </c>
      <c r="BC143" s="18">
        <f t="shared" si="46"/>
        <v>0.13086384135908949</v>
      </c>
      <c r="BD143" s="18">
        <f t="shared" si="47"/>
        <v>3.0635782813303487E-2</v>
      </c>
      <c r="BE143" s="19">
        <f t="shared" si="48"/>
        <v>0.30802153986569603</v>
      </c>
      <c r="BF143" s="82" t="str">
        <f t="shared" si="49"/>
        <v>Accept</v>
      </c>
      <c r="BG143" s="45"/>
      <c r="BI143" s="80" t="str">
        <f t="shared" si="50"/>
        <v>Accept</v>
      </c>
      <c r="BJ143" s="45"/>
    </row>
    <row r="144" spans="1:62" ht="15.6" thickBot="1" x14ac:dyDescent="0.35">
      <c r="A144" s="28">
        <f>A143+1</f>
        <v>35</v>
      </c>
      <c r="B144" s="29" t="s">
        <v>16</v>
      </c>
      <c r="C144" s="62">
        <f>E144-E123</f>
        <v>-0.12042499999999379</v>
      </c>
      <c r="D144" s="29"/>
      <c r="E144" s="62">
        <v>25.219775000000002</v>
      </c>
      <c r="F144" s="8" t="s">
        <v>196</v>
      </c>
      <c r="G144" s="8" t="s">
        <v>197</v>
      </c>
      <c r="H144" s="9">
        <v>24.5625</v>
      </c>
      <c r="I144" s="9">
        <v>24.75</v>
      </c>
      <c r="J144" s="9">
        <v>24.6875</v>
      </c>
      <c r="K144" s="9">
        <v>24.625</v>
      </c>
      <c r="L144" s="9">
        <v>24.625</v>
      </c>
      <c r="M144" s="9">
        <v>24.6875</v>
      </c>
      <c r="N144" s="9">
        <v>24.5625</v>
      </c>
      <c r="O144" s="9">
        <v>24.75</v>
      </c>
      <c r="P144" s="9">
        <v>24.8125</v>
      </c>
      <c r="Q144" s="9">
        <v>24.8125</v>
      </c>
      <c r="R144" s="9">
        <v>24.875</v>
      </c>
      <c r="S144" s="9">
        <v>24.8125</v>
      </c>
      <c r="T144" s="9">
        <v>24.8125</v>
      </c>
      <c r="U144" s="9">
        <v>24.875</v>
      </c>
      <c r="V144" s="9">
        <v>24.9375</v>
      </c>
      <c r="W144" s="9" t="s">
        <v>56</v>
      </c>
      <c r="X144" s="9">
        <v>24.75</v>
      </c>
      <c r="Y144" s="9">
        <v>24.8125</v>
      </c>
      <c r="Z144" s="9">
        <v>24.875</v>
      </c>
      <c r="AA144" s="9">
        <v>24.75</v>
      </c>
      <c r="AB144" s="9">
        <v>24.75</v>
      </c>
      <c r="AC144" s="9">
        <v>24.8125</v>
      </c>
      <c r="AD144" s="9">
        <v>24.875</v>
      </c>
      <c r="AE144" s="9">
        <v>24.8125</v>
      </c>
      <c r="AF144" s="9">
        <v>24.8125</v>
      </c>
      <c r="AG144" s="9">
        <v>24.9375</v>
      </c>
      <c r="AH144" s="9">
        <v>24.8125</v>
      </c>
      <c r="AI144" s="9">
        <v>24.9375</v>
      </c>
      <c r="AJ144" s="9">
        <v>24.8125</v>
      </c>
      <c r="AK144" s="9">
        <v>24.75</v>
      </c>
      <c r="AL144" s="9">
        <v>24.75</v>
      </c>
      <c r="AM144" s="9">
        <v>24.8125</v>
      </c>
      <c r="AN144" s="9">
        <v>24.8125</v>
      </c>
      <c r="AO144" s="9">
        <v>24.8125</v>
      </c>
      <c r="AP144" s="9">
        <v>24.8125</v>
      </c>
      <c r="AQ144" s="9">
        <v>25</v>
      </c>
      <c r="AR144" s="10">
        <v>24.875</v>
      </c>
      <c r="AS144" s="10"/>
      <c r="AT144" s="10"/>
      <c r="AU144" s="10"/>
      <c r="AV144" s="10"/>
      <c r="AW144" s="11">
        <f t="shared" si="43"/>
        <v>36</v>
      </c>
      <c r="AX144" s="11">
        <f t="shared" si="51"/>
        <v>36</v>
      </c>
      <c r="AY144" s="12">
        <f t="shared" si="44"/>
        <v>24.793402777777779</v>
      </c>
      <c r="AZ144" s="12">
        <f t="shared" si="45"/>
        <v>9.8899575287578922E-2</v>
      </c>
      <c r="BA144" s="12">
        <f>ABS(AY144-AY123)</f>
        <v>0.95486111111111072</v>
      </c>
      <c r="BB144" s="12">
        <f t="shared" si="52"/>
        <v>9.133802016997869E-2</v>
      </c>
      <c r="BC144" s="12">
        <f t="shared" si="46"/>
        <v>9.5193907159636326E-2</v>
      </c>
      <c r="BD144" s="12">
        <f t="shared" si="47"/>
        <v>2.2437419093407161E-2</v>
      </c>
      <c r="BE144" s="13">
        <f t="shared" si="48"/>
        <v>0.99962376220245797</v>
      </c>
      <c r="BF144" s="80" t="str">
        <f t="shared" si="49"/>
        <v>Reject</v>
      </c>
      <c r="BG144" s="43" t="str">
        <f>IF(AND(BF144="Accept",BF145="Accept",BF146="Accept"),"ACCPET","REJECT")</f>
        <v>REJECT</v>
      </c>
      <c r="BI144" s="80" t="str">
        <f t="shared" si="50"/>
        <v>Reject</v>
      </c>
      <c r="BJ144" s="43" t="str">
        <f>IF(AND(BI144="Accept",BI145="Accept",BI146="Accept"),"ACCEPT","REJECT")</f>
        <v>REJECT</v>
      </c>
    </row>
    <row r="145" spans="1:62" ht="15.6" thickBot="1" x14ac:dyDescent="0.35">
      <c r="A145" s="30">
        <f>A144</f>
        <v>35</v>
      </c>
      <c r="B145" s="31" t="s">
        <v>11</v>
      </c>
      <c r="C145" s="63"/>
      <c r="D145" s="31"/>
      <c r="E145" s="63"/>
      <c r="F145" s="2" t="s">
        <v>198</v>
      </c>
      <c r="G145" s="2"/>
      <c r="H145" s="3">
        <v>22.5625</v>
      </c>
      <c r="I145" s="3">
        <v>22.625</v>
      </c>
      <c r="J145" s="3">
        <v>22.6875</v>
      </c>
      <c r="K145" s="3">
        <v>22.6875</v>
      </c>
      <c r="L145" s="3">
        <v>22.6875</v>
      </c>
      <c r="M145" s="3">
        <v>22.625</v>
      </c>
      <c r="N145" s="3">
        <v>22.5625</v>
      </c>
      <c r="O145" s="3">
        <v>22.6875</v>
      </c>
      <c r="P145" s="3">
        <v>22.875</v>
      </c>
      <c r="Q145" s="3">
        <v>22.9375</v>
      </c>
      <c r="R145" s="3">
        <v>22.8125</v>
      </c>
      <c r="S145" s="3">
        <v>22.75</v>
      </c>
      <c r="T145" s="3">
        <v>22.75</v>
      </c>
      <c r="U145" s="3">
        <v>22.9375</v>
      </c>
      <c r="V145" s="3">
        <v>23</v>
      </c>
      <c r="W145" s="3" t="s">
        <v>56</v>
      </c>
      <c r="X145" s="3">
        <v>22.8125</v>
      </c>
      <c r="Y145" s="3">
        <v>22.8125</v>
      </c>
      <c r="Z145" s="3">
        <v>22.875</v>
      </c>
      <c r="AA145" s="3">
        <v>22.875</v>
      </c>
      <c r="AB145" s="3">
        <v>22.75</v>
      </c>
      <c r="AC145" s="3">
        <v>22.9375</v>
      </c>
      <c r="AD145" s="3">
        <v>22.875</v>
      </c>
      <c r="AE145" s="3">
        <v>22.9375</v>
      </c>
      <c r="AF145" s="3">
        <v>22.75</v>
      </c>
      <c r="AG145" s="3">
        <v>22.9375</v>
      </c>
      <c r="AH145" s="3">
        <v>22.875</v>
      </c>
      <c r="AI145" s="3">
        <v>22.9375</v>
      </c>
      <c r="AJ145" s="3">
        <v>22.8125</v>
      </c>
      <c r="AK145" s="3">
        <v>22.9375</v>
      </c>
      <c r="AL145" s="3">
        <v>22.875</v>
      </c>
      <c r="AM145" s="3">
        <v>22.875</v>
      </c>
      <c r="AN145" s="3">
        <v>22.875</v>
      </c>
      <c r="AO145" s="3">
        <v>22.8125</v>
      </c>
      <c r="AP145" s="3">
        <v>22.875</v>
      </c>
      <c r="AQ145" s="3">
        <v>23</v>
      </c>
      <c r="AR145" s="1">
        <v>22.875</v>
      </c>
      <c r="AS145" s="1"/>
      <c r="AT145" s="1"/>
      <c r="AU145" s="1"/>
      <c r="AV145" s="1"/>
      <c r="AW145" s="4">
        <f t="shared" si="43"/>
        <v>36</v>
      </c>
      <c r="AX145" s="4">
        <f t="shared" si="51"/>
        <v>36</v>
      </c>
      <c r="AY145" s="5">
        <f t="shared" si="44"/>
        <v>22.819444444444443</v>
      </c>
      <c r="AZ145" s="5">
        <f t="shared" si="45"/>
        <v>0.11837608215090087</v>
      </c>
      <c r="BA145" s="5">
        <f>ABS(AY145-AY124)</f>
        <v>2.1649305555555571</v>
      </c>
      <c r="BB145" s="5">
        <f t="shared" si="52"/>
        <v>0.14045128158902645</v>
      </c>
      <c r="BC145" s="5">
        <f t="shared" si="46"/>
        <v>0.12988352344581053</v>
      </c>
      <c r="BD145" s="5">
        <f t="shared" si="47"/>
        <v>3.0613840064311521E-2</v>
      </c>
      <c r="BE145" s="6">
        <f t="shared" si="48"/>
        <v>2.2260051664838585</v>
      </c>
      <c r="BF145" s="81" t="str">
        <f t="shared" si="49"/>
        <v>Reject</v>
      </c>
      <c r="BG145" s="44"/>
      <c r="BI145" s="80" t="str">
        <f t="shared" si="50"/>
        <v>Reject</v>
      </c>
      <c r="BJ145" s="44"/>
    </row>
    <row r="146" spans="1:62" ht="15.6" thickBot="1" x14ac:dyDescent="0.35">
      <c r="A146" s="32">
        <f>A145</f>
        <v>35</v>
      </c>
      <c r="B146" s="33" t="s">
        <v>17</v>
      </c>
      <c r="C146" s="64"/>
      <c r="D146" s="33" t="s">
        <v>85</v>
      </c>
      <c r="E146" s="64"/>
      <c r="F146" s="14" t="s">
        <v>199</v>
      </c>
      <c r="G146" s="14"/>
      <c r="H146" s="15">
        <v>23.5625</v>
      </c>
      <c r="I146" s="15">
        <v>23.625</v>
      </c>
      <c r="J146" s="15">
        <v>23.6875</v>
      </c>
      <c r="K146" s="15">
        <v>23.75</v>
      </c>
      <c r="L146" s="15">
        <v>23.6875</v>
      </c>
      <c r="M146" s="15">
        <v>23.5625</v>
      </c>
      <c r="N146" s="15">
        <v>23.5625</v>
      </c>
      <c r="O146" s="15">
        <v>23.6875</v>
      </c>
      <c r="P146" s="15">
        <v>23.6875</v>
      </c>
      <c r="Q146" s="15">
        <v>23.6875</v>
      </c>
      <c r="R146" s="15">
        <v>23.875</v>
      </c>
      <c r="S146" s="15">
        <v>23.6875</v>
      </c>
      <c r="T146" s="15">
        <v>23.75</v>
      </c>
      <c r="U146" s="15">
        <v>23.8125</v>
      </c>
      <c r="V146" s="15">
        <v>23.9375</v>
      </c>
      <c r="W146" s="15" t="s">
        <v>56</v>
      </c>
      <c r="X146" s="15">
        <v>23.875</v>
      </c>
      <c r="Y146" s="15">
        <v>23.75</v>
      </c>
      <c r="Z146" s="15">
        <v>23.75</v>
      </c>
      <c r="AA146" s="15">
        <v>23.75</v>
      </c>
      <c r="AB146" s="15">
        <v>23.75</v>
      </c>
      <c r="AC146" s="15">
        <v>23.8125</v>
      </c>
      <c r="AD146" s="15">
        <v>23.8125</v>
      </c>
      <c r="AE146" s="15">
        <v>23.6875</v>
      </c>
      <c r="AF146" s="15">
        <v>23.875</v>
      </c>
      <c r="AG146" s="15">
        <v>23.9375</v>
      </c>
      <c r="AH146" s="15">
        <v>23.6875</v>
      </c>
      <c r="AI146" s="15">
        <v>23.9375</v>
      </c>
      <c r="AJ146" s="15">
        <v>23.875</v>
      </c>
      <c r="AK146" s="15">
        <v>23.8125</v>
      </c>
      <c r="AL146" s="15">
        <v>23.75</v>
      </c>
      <c r="AM146" s="15">
        <v>23.9375</v>
      </c>
      <c r="AN146" s="15">
        <v>23.8125</v>
      </c>
      <c r="AO146" s="15">
        <v>23.6875</v>
      </c>
      <c r="AP146" s="15">
        <v>23.875</v>
      </c>
      <c r="AQ146" s="15">
        <v>23.9375</v>
      </c>
      <c r="AR146" s="16">
        <v>23.875</v>
      </c>
      <c r="AS146" s="16"/>
      <c r="AT146" s="16"/>
      <c r="AU146" s="16"/>
      <c r="AV146" s="16"/>
      <c r="AW146" s="17">
        <f t="shared" si="43"/>
        <v>36</v>
      </c>
      <c r="AX146" s="17">
        <f t="shared" si="51"/>
        <v>36</v>
      </c>
      <c r="AY146" s="18">
        <f t="shared" si="44"/>
        <v>23.770833333333332</v>
      </c>
      <c r="AZ146" s="18">
        <f t="shared" si="45"/>
        <v>0.11080065755348982</v>
      </c>
      <c r="BA146" s="18">
        <f>ABS(AY146-AY125)</f>
        <v>0.34375</v>
      </c>
      <c r="BB146" s="18">
        <f t="shared" si="52"/>
        <v>0.10404755094255155</v>
      </c>
      <c r="BC146" s="18">
        <f t="shared" si="46"/>
        <v>0.1074771570414583</v>
      </c>
      <c r="BD146" s="18">
        <f t="shared" si="47"/>
        <v>2.5332608855555553E-2</v>
      </c>
      <c r="BE146" s="19">
        <f t="shared" si="48"/>
        <v>0.39428855466683332</v>
      </c>
      <c r="BF146" s="82" t="str">
        <f t="shared" si="49"/>
        <v>Accept</v>
      </c>
      <c r="BG146" s="45"/>
      <c r="BI146" s="80" t="str">
        <f t="shared" si="50"/>
        <v>Accept</v>
      </c>
      <c r="BJ146" s="45"/>
    </row>
    <row r="147" spans="1:62" x14ac:dyDescent="0.3">
      <c r="A147" s="35"/>
    </row>
    <row r="148" spans="1:62" x14ac:dyDescent="0.3">
      <c r="A148" s="35"/>
    </row>
    <row r="149" spans="1:62" x14ac:dyDescent="0.3">
      <c r="A149" s="35"/>
      <c r="BF149" s="74">
        <f>COUNTIF(BF155:BF175,"Reject")</f>
        <v>4</v>
      </c>
      <c r="BG149" s="48">
        <f>COUNTIF(BG155:BG175,"Reject")</f>
        <v>3</v>
      </c>
    </row>
    <row r="150" spans="1:62" s="7" customFormat="1" ht="28.8" customHeight="1" x14ac:dyDescent="0.3">
      <c r="A150" s="27" t="s">
        <v>13</v>
      </c>
      <c r="B150" s="27">
        <f>B121+1</f>
        <v>6</v>
      </c>
      <c r="C150" s="61"/>
      <c r="D150" s="27"/>
      <c r="E150" s="61"/>
      <c r="F150" s="20"/>
      <c r="G150" s="20"/>
      <c r="H150" s="34">
        <v>1</v>
      </c>
      <c r="I150" s="34">
        <v>2</v>
      </c>
      <c r="J150" s="34">
        <v>3</v>
      </c>
      <c r="K150" s="34">
        <v>4</v>
      </c>
      <c r="L150" s="34">
        <v>5</v>
      </c>
      <c r="M150" s="34">
        <v>6</v>
      </c>
      <c r="N150" s="34">
        <v>7</v>
      </c>
      <c r="O150" s="34">
        <v>8</v>
      </c>
      <c r="P150" s="34">
        <v>9</v>
      </c>
      <c r="Q150" s="34">
        <v>10</v>
      </c>
      <c r="R150" s="34">
        <v>11</v>
      </c>
      <c r="S150" s="34">
        <v>12</v>
      </c>
      <c r="T150" s="34">
        <v>13</v>
      </c>
      <c r="U150" s="34">
        <v>14</v>
      </c>
      <c r="V150" s="34">
        <v>15</v>
      </c>
      <c r="W150" s="34">
        <v>16</v>
      </c>
      <c r="X150" s="34">
        <v>17</v>
      </c>
      <c r="Y150" s="34">
        <v>18</v>
      </c>
      <c r="Z150" s="34">
        <v>19</v>
      </c>
      <c r="AA150" s="34">
        <v>20</v>
      </c>
      <c r="AB150" s="34">
        <v>21</v>
      </c>
      <c r="AC150" s="34">
        <v>22</v>
      </c>
      <c r="AD150" s="34">
        <v>23</v>
      </c>
      <c r="AE150" s="34">
        <v>24</v>
      </c>
      <c r="AF150" s="34">
        <v>25</v>
      </c>
      <c r="AG150" s="34">
        <v>26</v>
      </c>
      <c r="AH150" s="34">
        <v>27</v>
      </c>
      <c r="AI150" s="34">
        <v>28</v>
      </c>
      <c r="AJ150" s="34">
        <v>29</v>
      </c>
      <c r="AK150" s="34">
        <v>30</v>
      </c>
      <c r="AL150" s="34">
        <v>31</v>
      </c>
      <c r="AM150" s="34">
        <v>32</v>
      </c>
      <c r="AN150" s="34">
        <v>33</v>
      </c>
      <c r="AO150" s="34">
        <v>34</v>
      </c>
      <c r="AP150" s="34">
        <v>35</v>
      </c>
      <c r="AQ150" s="34">
        <v>36</v>
      </c>
      <c r="AR150" s="21"/>
      <c r="AS150" s="21"/>
      <c r="AT150" s="21"/>
      <c r="AU150" s="21"/>
      <c r="AV150" s="21"/>
      <c r="AW150" s="22" t="s">
        <v>0</v>
      </c>
      <c r="AX150" s="22" t="s">
        <v>1</v>
      </c>
      <c r="AY150" s="23" t="s">
        <v>2</v>
      </c>
      <c r="AZ150" s="23" t="s">
        <v>4</v>
      </c>
      <c r="BA150" s="23" t="s">
        <v>3</v>
      </c>
      <c r="BB150" s="23" t="s">
        <v>5</v>
      </c>
      <c r="BC150" s="23" t="s">
        <v>6</v>
      </c>
      <c r="BD150" s="23" t="s">
        <v>7</v>
      </c>
      <c r="BE150" s="24" t="s">
        <v>9</v>
      </c>
      <c r="BF150" s="75" t="s">
        <v>15</v>
      </c>
      <c r="BG150" s="39" t="s">
        <v>8</v>
      </c>
      <c r="BH150" s="37"/>
      <c r="BI150" s="75" t="s">
        <v>15</v>
      </c>
      <c r="BJ150" s="39" t="s">
        <v>8</v>
      </c>
    </row>
    <row r="151" spans="1:62" s="49" customFormat="1" ht="28.8" customHeight="1" thickBot="1" x14ac:dyDescent="0.3">
      <c r="C151" s="69" t="s">
        <v>27</v>
      </c>
      <c r="D151" s="49" t="s">
        <v>50</v>
      </c>
      <c r="E151" s="65" t="s">
        <v>51</v>
      </c>
      <c r="F151" s="57" t="s">
        <v>52</v>
      </c>
      <c r="G151" s="50" t="s">
        <v>53</v>
      </c>
      <c r="H151" s="51">
        <v>43249.609965277778</v>
      </c>
      <c r="I151" s="51">
        <v>43249.610081018516</v>
      </c>
      <c r="J151" s="51">
        <v>43249.610219907408</v>
      </c>
      <c r="K151" s="51">
        <v>43249.610335648147</v>
      </c>
      <c r="L151" s="51">
        <v>43249.610451388886</v>
      </c>
      <c r="M151" s="51">
        <v>43249.610567129632</v>
      </c>
      <c r="N151" s="51">
        <v>43249.61074074074</v>
      </c>
      <c r="O151" s="51">
        <v>43249.610868055555</v>
      </c>
      <c r="P151" s="51">
        <v>43249.610995370371</v>
      </c>
      <c r="Q151" s="51">
        <v>43249.611111111109</v>
      </c>
      <c r="R151" s="51">
        <v>43249.611226851855</v>
      </c>
      <c r="S151" s="51">
        <v>43249.611342592594</v>
      </c>
      <c r="T151" s="51">
        <v>43249.611458333333</v>
      </c>
      <c r="U151" s="51">
        <v>43249.611585648148</v>
      </c>
      <c r="V151" s="51">
        <v>43249.611701388887</v>
      </c>
      <c r="W151" s="51">
        <v>43249.611817129633</v>
      </c>
      <c r="X151" s="51">
        <v>43249.611932870372</v>
      </c>
      <c r="Y151" s="51">
        <v>43249.61204861111</v>
      </c>
      <c r="Z151" s="51">
        <v>43249.612164351849</v>
      </c>
      <c r="AA151" s="51">
        <v>43249.612291666665</v>
      </c>
      <c r="AB151" s="51">
        <v>43249.612407407411</v>
      </c>
      <c r="AC151" s="51">
        <v>43249.612523148149</v>
      </c>
      <c r="AD151" s="51">
        <v>43249.612638888888</v>
      </c>
      <c r="AE151" s="51">
        <v>43249.612766203703</v>
      </c>
      <c r="AF151" s="51">
        <v>43249.612881944442</v>
      </c>
      <c r="AG151" s="51">
        <v>43249.612997685188</v>
      </c>
      <c r="AH151" s="51">
        <v>43249.613113425927</v>
      </c>
      <c r="AI151" s="51">
        <v>43249.613229166665</v>
      </c>
      <c r="AJ151" s="51">
        <v>43249.613356481481</v>
      </c>
      <c r="AK151" s="51">
        <v>43249.61347222222</v>
      </c>
      <c r="AL151" s="51">
        <v>43249.613587962966</v>
      </c>
      <c r="AM151" s="51">
        <v>43249.613703703704</v>
      </c>
      <c r="AN151" s="51">
        <v>43249.613819444443</v>
      </c>
      <c r="AO151" s="51">
        <v>43249.613946759258</v>
      </c>
      <c r="AP151" s="51">
        <v>43249.614062499997</v>
      </c>
      <c r="AQ151" s="51">
        <v>43249.614247685182</v>
      </c>
      <c r="AR151" s="51"/>
      <c r="AS151" s="51"/>
      <c r="AT151" s="51"/>
      <c r="AU151" s="51"/>
      <c r="AV151" s="52"/>
      <c r="AW151" s="53"/>
      <c r="AX151" s="53"/>
      <c r="AY151" s="53"/>
      <c r="AZ151" s="53"/>
      <c r="BA151" s="53"/>
      <c r="BB151" s="53"/>
      <c r="BC151" s="53"/>
      <c r="BD151" s="53"/>
      <c r="BE151" s="54"/>
      <c r="BF151" s="76"/>
      <c r="BG151" s="55"/>
      <c r="BH151" s="56"/>
      <c r="BI151" s="76"/>
      <c r="BJ151" s="55"/>
    </row>
    <row r="152" spans="1:62" x14ac:dyDescent="0.3">
      <c r="A152" s="28"/>
      <c r="B152" s="29" t="s">
        <v>16</v>
      </c>
      <c r="C152" s="62">
        <v>0</v>
      </c>
      <c r="D152" s="29"/>
      <c r="E152" s="62">
        <v>25.039599999999993</v>
      </c>
      <c r="F152" s="25" t="s">
        <v>54</v>
      </c>
      <c r="G152" s="8" t="s">
        <v>55</v>
      </c>
      <c r="H152" s="9">
        <v>23.625</v>
      </c>
      <c r="I152" s="9">
        <v>23.5625</v>
      </c>
      <c r="J152" s="9">
        <v>23.5625</v>
      </c>
      <c r="K152" s="9">
        <v>23.5</v>
      </c>
      <c r="L152" s="9">
        <v>23.5625</v>
      </c>
      <c r="M152" s="9">
        <v>23.8125</v>
      </c>
      <c r="N152" s="9">
        <v>23.75</v>
      </c>
      <c r="O152" s="9">
        <v>23.6875</v>
      </c>
      <c r="P152" s="9">
        <v>23.75</v>
      </c>
      <c r="Q152" s="9">
        <v>23.6875</v>
      </c>
      <c r="R152" s="9">
        <v>23.6875</v>
      </c>
      <c r="S152" s="9">
        <v>23.8125</v>
      </c>
      <c r="T152" s="9">
        <v>23.625</v>
      </c>
      <c r="U152" s="9">
        <v>23.8125</v>
      </c>
      <c r="V152" s="9">
        <v>23.75</v>
      </c>
      <c r="W152" s="9">
        <v>23.6875</v>
      </c>
      <c r="X152" s="9">
        <v>23.75</v>
      </c>
      <c r="Y152" s="9">
        <v>23.6875</v>
      </c>
      <c r="Z152" s="9">
        <v>23.6875</v>
      </c>
      <c r="AA152" s="9">
        <v>23.8125</v>
      </c>
      <c r="AB152" s="9">
        <v>23.625</v>
      </c>
      <c r="AC152" s="9">
        <v>23.5625</v>
      </c>
      <c r="AD152" s="9">
        <v>23.6875</v>
      </c>
      <c r="AE152" s="9">
        <v>23.75</v>
      </c>
      <c r="AF152" s="9">
        <v>23.75</v>
      </c>
      <c r="AG152" s="9">
        <v>23.75</v>
      </c>
      <c r="AH152" s="9">
        <v>23.6875</v>
      </c>
      <c r="AI152" s="9">
        <v>23.625</v>
      </c>
      <c r="AJ152" s="9">
        <v>23.6875</v>
      </c>
      <c r="AK152" s="9">
        <v>23.625</v>
      </c>
      <c r="AL152" s="9">
        <v>23.625</v>
      </c>
      <c r="AM152" s="9">
        <v>23.625</v>
      </c>
      <c r="AN152" s="9">
        <v>23.5</v>
      </c>
      <c r="AO152" s="9">
        <v>23.4375</v>
      </c>
      <c r="AP152" s="9">
        <v>23.4375</v>
      </c>
      <c r="AQ152" s="9">
        <v>23.5</v>
      </c>
      <c r="AR152" s="10"/>
      <c r="AS152" s="10"/>
      <c r="AT152" s="10"/>
      <c r="AU152" s="10"/>
      <c r="AV152" s="10"/>
      <c r="AW152" s="11">
        <f>COUNT(H152:AV152)</f>
        <v>36</v>
      </c>
      <c r="AX152" s="11"/>
      <c r="AY152" s="12">
        <f>AVERAGE(H152:AV152)</f>
        <v>23.657986111111111</v>
      </c>
      <c r="AZ152" s="12">
        <f>STDEV(H152:AV152)</f>
        <v>0.10403265188742504</v>
      </c>
      <c r="BA152" s="12"/>
      <c r="BB152" s="12"/>
      <c r="BC152" s="12"/>
      <c r="BD152" s="12"/>
      <c r="BE152" s="13"/>
      <c r="BF152" s="77"/>
      <c r="BG152" s="40"/>
      <c r="BI152" s="77"/>
      <c r="BJ152" s="40"/>
    </row>
    <row r="153" spans="1:62" x14ac:dyDescent="0.3">
      <c r="A153" s="30"/>
      <c r="B153" s="31" t="s">
        <v>11</v>
      </c>
      <c r="C153" s="63"/>
      <c r="D153" s="31"/>
      <c r="E153" s="63"/>
      <c r="F153" s="2" t="s">
        <v>57</v>
      </c>
      <c r="G153" s="2"/>
      <c r="H153" s="3">
        <v>24.875</v>
      </c>
      <c r="I153" s="3">
        <v>24.625</v>
      </c>
      <c r="J153" s="3">
        <v>24.6875</v>
      </c>
      <c r="K153" s="3">
        <v>24.75</v>
      </c>
      <c r="L153" s="3">
        <v>24.6875</v>
      </c>
      <c r="M153" s="3">
        <v>24.8125</v>
      </c>
      <c r="N153" s="3">
        <v>24.875</v>
      </c>
      <c r="O153" s="3">
        <v>25</v>
      </c>
      <c r="P153" s="3">
        <v>24.875</v>
      </c>
      <c r="Q153" s="3">
        <v>25.125</v>
      </c>
      <c r="R153" s="3">
        <v>24.875</v>
      </c>
      <c r="S153" s="3">
        <v>25</v>
      </c>
      <c r="T153" s="3">
        <v>24.875</v>
      </c>
      <c r="U153" s="3">
        <v>24.875</v>
      </c>
      <c r="V153" s="3">
        <v>25</v>
      </c>
      <c r="W153" s="3">
        <v>24.875</v>
      </c>
      <c r="X153" s="3">
        <v>25.1875</v>
      </c>
      <c r="Y153" s="3">
        <v>24.875</v>
      </c>
      <c r="Z153" s="3">
        <v>24.75</v>
      </c>
      <c r="AA153" s="3">
        <v>24.875</v>
      </c>
      <c r="AB153" s="3">
        <v>24.8125</v>
      </c>
      <c r="AC153" s="3">
        <v>24.625</v>
      </c>
      <c r="AD153" s="3">
        <v>24.6875</v>
      </c>
      <c r="AE153" s="3">
        <v>24.75</v>
      </c>
      <c r="AF153" s="3">
        <v>24.8125</v>
      </c>
      <c r="AG153" s="3">
        <v>24.9375</v>
      </c>
      <c r="AH153" s="3">
        <v>25</v>
      </c>
      <c r="AI153" s="3">
        <v>24.75</v>
      </c>
      <c r="AJ153" s="3">
        <v>24.875</v>
      </c>
      <c r="AK153" s="3">
        <v>24.8125</v>
      </c>
      <c r="AL153" s="3">
        <v>24.9375</v>
      </c>
      <c r="AM153" s="3">
        <v>25.0625</v>
      </c>
      <c r="AN153" s="3">
        <v>24.6875</v>
      </c>
      <c r="AO153" s="3">
        <v>24.75</v>
      </c>
      <c r="AP153" s="3" t="s">
        <v>56</v>
      </c>
      <c r="AQ153" s="3">
        <v>24.75</v>
      </c>
      <c r="AR153" s="1"/>
      <c r="AS153" s="1"/>
      <c r="AT153" s="1"/>
      <c r="AU153" s="1"/>
      <c r="AV153" s="1"/>
      <c r="AW153" s="4">
        <f t="shared" ref="AW153:AW175" si="53">COUNT(H153:AV153)</f>
        <v>35</v>
      </c>
      <c r="AX153" s="4"/>
      <c r="AY153" s="5">
        <f t="shared" ref="AY153:AY175" si="54">AVERAGE(H153:AV153)</f>
        <v>24.85</v>
      </c>
      <c r="AZ153" s="5">
        <f t="shared" ref="AZ153:AZ175" si="55">STDEV(H153:AV153)</f>
        <v>0.13490192515959398</v>
      </c>
      <c r="BA153" s="5"/>
      <c r="BB153" s="5"/>
      <c r="BC153" s="5"/>
      <c r="BD153" s="5"/>
      <c r="BE153" s="6"/>
      <c r="BF153" s="78"/>
      <c r="BG153" s="41"/>
      <c r="BI153" s="78"/>
      <c r="BJ153" s="41"/>
    </row>
    <row r="154" spans="1:62" ht="15.6" thickBot="1" x14ac:dyDescent="0.35">
      <c r="A154" s="32"/>
      <c r="B154" s="33" t="s">
        <v>17</v>
      </c>
      <c r="C154" s="64"/>
      <c r="D154" s="33"/>
      <c r="E154" s="64"/>
      <c r="F154" s="14" t="s">
        <v>58</v>
      </c>
      <c r="G154" s="14"/>
      <c r="H154" s="15">
        <v>23.8125</v>
      </c>
      <c r="I154" s="15">
        <v>23.8125</v>
      </c>
      <c r="J154" s="15">
        <v>23.8125</v>
      </c>
      <c r="K154" s="15">
        <v>23.8125</v>
      </c>
      <c r="L154" s="15">
        <v>23.8125</v>
      </c>
      <c r="M154" s="15">
        <v>23.9375</v>
      </c>
      <c r="N154" s="15">
        <v>23.9375</v>
      </c>
      <c r="O154" s="15">
        <v>24.0625</v>
      </c>
      <c r="P154" s="15">
        <v>24.0625</v>
      </c>
      <c r="Q154" s="15">
        <v>23.875</v>
      </c>
      <c r="R154" s="15">
        <v>24.0625</v>
      </c>
      <c r="S154" s="15">
        <v>24.125</v>
      </c>
      <c r="T154" s="15">
        <v>23.9375</v>
      </c>
      <c r="U154" s="15">
        <v>24.0625</v>
      </c>
      <c r="V154" s="15">
        <v>24.25</v>
      </c>
      <c r="W154" s="15">
        <v>24</v>
      </c>
      <c r="X154" s="15">
        <v>23.625</v>
      </c>
      <c r="Y154" s="15">
        <v>23.8125</v>
      </c>
      <c r="Z154" s="15">
        <v>23.875</v>
      </c>
      <c r="AA154" s="15">
        <v>23.875</v>
      </c>
      <c r="AB154" s="15">
        <v>23.8125</v>
      </c>
      <c r="AC154" s="15">
        <v>23.875</v>
      </c>
      <c r="AD154" s="15">
        <v>23.75</v>
      </c>
      <c r="AE154" s="15">
        <v>24</v>
      </c>
      <c r="AF154" s="15">
        <v>23.875</v>
      </c>
      <c r="AG154" s="15">
        <v>23.875</v>
      </c>
      <c r="AH154" s="15">
        <v>23.9375</v>
      </c>
      <c r="AI154" s="15">
        <v>23.9375</v>
      </c>
      <c r="AJ154" s="15">
        <v>23.6875</v>
      </c>
      <c r="AK154" s="15">
        <v>23.8125</v>
      </c>
      <c r="AL154" s="15">
        <v>24</v>
      </c>
      <c r="AM154" s="15">
        <v>23.8125</v>
      </c>
      <c r="AN154" s="15">
        <v>23.8125</v>
      </c>
      <c r="AO154" s="15">
        <v>23.375</v>
      </c>
      <c r="AP154" s="15" t="s">
        <v>56</v>
      </c>
      <c r="AQ154" s="15">
        <v>23.75</v>
      </c>
      <c r="AR154" s="16"/>
      <c r="AS154" s="16"/>
      <c r="AT154" s="16"/>
      <c r="AU154" s="16"/>
      <c r="AV154" s="16"/>
      <c r="AW154" s="17">
        <f t="shared" si="53"/>
        <v>35</v>
      </c>
      <c r="AX154" s="17"/>
      <c r="AY154" s="18">
        <f t="shared" si="54"/>
        <v>23.882142857142856</v>
      </c>
      <c r="AZ154" s="18">
        <f t="shared" si="55"/>
        <v>0.15589771210205575</v>
      </c>
      <c r="BA154" s="18"/>
      <c r="BB154" s="18"/>
      <c r="BC154" s="18"/>
      <c r="BD154" s="18"/>
      <c r="BE154" s="19"/>
      <c r="BF154" s="79"/>
      <c r="BG154" s="42"/>
      <c r="BI154" s="79"/>
      <c r="BJ154" s="42"/>
    </row>
    <row r="155" spans="1:62" ht="15.6" thickBot="1" x14ac:dyDescent="0.35">
      <c r="A155" s="28">
        <f>A144+1</f>
        <v>36</v>
      </c>
      <c r="B155" s="29" t="s">
        <v>16</v>
      </c>
      <c r="C155" s="62">
        <f>E155-E152</f>
        <v>-5.6749999999993861E-2</v>
      </c>
      <c r="D155" s="29"/>
      <c r="E155" s="62">
        <v>24.982849999999999</v>
      </c>
      <c r="F155" s="8" t="s">
        <v>201</v>
      </c>
      <c r="G155" s="8" t="s">
        <v>202</v>
      </c>
      <c r="H155" s="9">
        <v>23.9375</v>
      </c>
      <c r="I155" s="9">
        <v>24</v>
      </c>
      <c r="J155" s="9">
        <v>24.0625</v>
      </c>
      <c r="K155" s="9">
        <v>24</v>
      </c>
      <c r="L155" s="9">
        <v>24</v>
      </c>
      <c r="M155" s="9">
        <v>24.1875</v>
      </c>
      <c r="N155" s="9">
        <v>24.1875</v>
      </c>
      <c r="O155" s="9">
        <v>24.1875</v>
      </c>
      <c r="P155" s="9">
        <v>24.25</v>
      </c>
      <c r="Q155" s="9">
        <v>24.1875</v>
      </c>
      <c r="R155" s="9">
        <v>24.1875</v>
      </c>
      <c r="S155" s="9">
        <v>24.25</v>
      </c>
      <c r="T155" s="9">
        <v>24.0625</v>
      </c>
      <c r="U155" s="9">
        <v>24.125</v>
      </c>
      <c r="V155" s="9">
        <v>24.125</v>
      </c>
      <c r="W155" s="9">
        <v>24.125</v>
      </c>
      <c r="X155" s="9">
        <v>24.125</v>
      </c>
      <c r="Y155" s="9">
        <v>24.0625</v>
      </c>
      <c r="Z155" s="9">
        <v>24.125</v>
      </c>
      <c r="AA155" s="9">
        <v>24.125</v>
      </c>
      <c r="AB155" s="9">
        <v>24.0625</v>
      </c>
      <c r="AC155" s="9">
        <v>24.125</v>
      </c>
      <c r="AD155" s="9">
        <v>24</v>
      </c>
      <c r="AE155" s="9">
        <v>24.1875</v>
      </c>
      <c r="AF155" s="9">
        <v>24.1875</v>
      </c>
      <c r="AG155" s="9">
        <v>24.0625</v>
      </c>
      <c r="AH155" s="9">
        <v>24.125</v>
      </c>
      <c r="AI155" s="9">
        <v>24.0625</v>
      </c>
      <c r="AJ155" s="9">
        <v>24.0625</v>
      </c>
      <c r="AK155" s="9">
        <v>24.0625</v>
      </c>
      <c r="AL155" s="9">
        <v>24.0625</v>
      </c>
      <c r="AM155" s="9">
        <v>24</v>
      </c>
      <c r="AN155" s="9">
        <v>23.875</v>
      </c>
      <c r="AO155" s="9">
        <v>24</v>
      </c>
      <c r="AP155" s="9">
        <v>23.9375</v>
      </c>
      <c r="AQ155" s="9">
        <v>24.0625</v>
      </c>
      <c r="AR155" s="10"/>
      <c r="AS155" s="10"/>
      <c r="AT155" s="10"/>
      <c r="AU155" s="10"/>
      <c r="AV155" s="10"/>
      <c r="AW155" s="11">
        <f t="shared" si="53"/>
        <v>36</v>
      </c>
      <c r="AX155" s="11">
        <f>AW152</f>
        <v>36</v>
      </c>
      <c r="AY155" s="12">
        <f t="shared" si="54"/>
        <v>24.088541666666668</v>
      </c>
      <c r="AZ155" s="12">
        <f t="shared" si="55"/>
        <v>8.8860595075336182E-2</v>
      </c>
      <c r="BA155" s="12">
        <f>ABS(AY155-AY152)</f>
        <v>0.43055555555555713</v>
      </c>
      <c r="BB155" s="12">
        <f>AZ152</f>
        <v>0.10403265188742504</v>
      </c>
      <c r="BC155" s="12">
        <f t="shared" ref="BC155:BC175" si="56">SQRT(((AW155-1)*AZ155^2+(AX155-1)*BB155^2)/(AW155+AX155-2))</f>
        <v>9.6744503760867517E-2</v>
      </c>
      <c r="BD155" s="12">
        <f t="shared" ref="BD155:BD175" si="57">BC155*SQRT((1/AW155)+(1/AX155))</f>
        <v>2.2802898217278957E-2</v>
      </c>
      <c r="BE155" s="13">
        <f t="shared" ref="BE155:BE175" si="58">BA155+1.995*BD155</f>
        <v>0.47604733749902867</v>
      </c>
      <c r="BF155" s="80" t="str">
        <f t="shared" ref="BF155:BF175" si="59">IF($BE155&lt;=$BE$3,"Accept","Reject")</f>
        <v>Accept</v>
      </c>
      <c r="BG155" s="43" t="str">
        <f>IF(AND(BF155="Accept",BF156="Accept",BF157="Accept"),"ACCPET","REJECT")</f>
        <v>REJECT</v>
      </c>
      <c r="BI155" s="80" t="str">
        <f t="shared" ref="BI155:BI175" si="60">IF($BE155&lt;=$BE$3,"Accept","Reject")</f>
        <v>Accept</v>
      </c>
      <c r="BJ155" s="43" t="str">
        <f>IF(AND(BI155="Accept",BI156="Accept",BI157="Accept"),"ACCEPT","REJECT")</f>
        <v>REJECT</v>
      </c>
    </row>
    <row r="156" spans="1:62" ht="15.6" thickBot="1" x14ac:dyDescent="0.35">
      <c r="A156" s="30">
        <f>A155</f>
        <v>36</v>
      </c>
      <c r="B156" s="31" t="s">
        <v>11</v>
      </c>
      <c r="C156" s="63"/>
      <c r="D156" s="31"/>
      <c r="E156" s="63"/>
      <c r="F156" s="2" t="s">
        <v>203</v>
      </c>
      <c r="G156" s="2"/>
      <c r="H156" s="3">
        <v>22.6875</v>
      </c>
      <c r="I156" s="3">
        <v>22.6875</v>
      </c>
      <c r="J156" s="3">
        <v>22.875</v>
      </c>
      <c r="K156" s="3">
        <v>22.6875</v>
      </c>
      <c r="L156" s="3">
        <v>22.625</v>
      </c>
      <c r="M156" s="3">
        <v>22.875</v>
      </c>
      <c r="N156" s="3">
        <v>22.9375</v>
      </c>
      <c r="O156" s="3">
        <v>22.875</v>
      </c>
      <c r="P156" s="3">
        <v>22.875</v>
      </c>
      <c r="Q156" s="3">
        <v>22.875</v>
      </c>
      <c r="R156" s="3">
        <v>22.875</v>
      </c>
      <c r="S156" s="3">
        <v>22.9375</v>
      </c>
      <c r="T156" s="3">
        <v>22.75</v>
      </c>
      <c r="U156" s="3">
        <v>22.8125</v>
      </c>
      <c r="V156" s="3">
        <v>22.6875</v>
      </c>
      <c r="W156" s="3">
        <v>22.875</v>
      </c>
      <c r="X156" s="3">
        <v>22.875</v>
      </c>
      <c r="Y156" s="3">
        <v>22.9375</v>
      </c>
      <c r="Z156" s="3">
        <v>22.75</v>
      </c>
      <c r="AA156" s="3">
        <v>22.9375</v>
      </c>
      <c r="AB156" s="3">
        <v>22.8125</v>
      </c>
      <c r="AC156" s="3">
        <v>22.9375</v>
      </c>
      <c r="AD156" s="3">
        <v>22.8125</v>
      </c>
      <c r="AE156" s="3">
        <v>22.9375</v>
      </c>
      <c r="AF156" s="3">
        <v>22.9375</v>
      </c>
      <c r="AG156" s="3">
        <v>22.9375</v>
      </c>
      <c r="AH156" s="3">
        <v>22.9375</v>
      </c>
      <c r="AI156" s="3">
        <v>22.8125</v>
      </c>
      <c r="AJ156" s="3">
        <v>22.6875</v>
      </c>
      <c r="AK156" s="3">
        <v>22.8125</v>
      </c>
      <c r="AL156" s="3">
        <v>22.8125</v>
      </c>
      <c r="AM156" s="3">
        <v>22.6875</v>
      </c>
      <c r="AN156" s="3">
        <v>22.625</v>
      </c>
      <c r="AO156" s="3">
        <v>22.75</v>
      </c>
      <c r="AP156" s="3">
        <v>22.75</v>
      </c>
      <c r="AQ156" s="3">
        <v>22.6875</v>
      </c>
      <c r="AR156" s="1"/>
      <c r="AS156" s="1"/>
      <c r="AT156" s="1"/>
      <c r="AU156" s="1"/>
      <c r="AV156" s="1"/>
      <c r="AW156" s="4">
        <f t="shared" si="53"/>
        <v>36</v>
      </c>
      <c r="AX156" s="4">
        <f>AW153</f>
        <v>35</v>
      </c>
      <c r="AY156" s="5">
        <f t="shared" si="54"/>
        <v>22.815972222222221</v>
      </c>
      <c r="AZ156" s="5">
        <f t="shared" si="55"/>
        <v>0.10236537810666571</v>
      </c>
      <c r="BA156" s="5">
        <f>ABS(AY156-AY153)</f>
        <v>2.03402777777778</v>
      </c>
      <c r="BB156" s="5">
        <f>AZ153</f>
        <v>0.13490192515959398</v>
      </c>
      <c r="BC156" s="5">
        <f t="shared" si="56"/>
        <v>0.119510079146963</v>
      </c>
      <c r="BD156" s="5">
        <f t="shared" si="57"/>
        <v>2.8369287974929561E-2</v>
      </c>
      <c r="BE156" s="6">
        <f t="shared" si="58"/>
        <v>2.0906245072877643</v>
      </c>
      <c r="BF156" s="81" t="str">
        <f t="shared" si="59"/>
        <v>Reject</v>
      </c>
      <c r="BG156" s="44"/>
      <c r="BI156" s="80" t="str">
        <f t="shared" si="60"/>
        <v>Reject</v>
      </c>
      <c r="BJ156" s="44"/>
    </row>
    <row r="157" spans="1:62" ht="15.6" thickBot="1" x14ac:dyDescent="0.35">
      <c r="A157" s="32">
        <f>A156</f>
        <v>36</v>
      </c>
      <c r="B157" s="33" t="s">
        <v>17</v>
      </c>
      <c r="C157" s="64"/>
      <c r="D157" s="33"/>
      <c r="E157" s="64"/>
      <c r="F157" s="14" t="s">
        <v>204</v>
      </c>
      <c r="G157" s="14"/>
      <c r="H157" s="15">
        <v>23.75</v>
      </c>
      <c r="I157" s="15">
        <v>23.625</v>
      </c>
      <c r="J157" s="15">
        <v>23.5625</v>
      </c>
      <c r="K157" s="15">
        <v>23.5625</v>
      </c>
      <c r="L157" s="15">
        <v>23.625</v>
      </c>
      <c r="M157" s="15">
        <v>23.75</v>
      </c>
      <c r="N157" s="15">
        <v>23.8125</v>
      </c>
      <c r="O157" s="15">
        <v>23.8125</v>
      </c>
      <c r="P157" s="15">
        <v>23.8125</v>
      </c>
      <c r="Q157" s="15">
        <v>23.6875</v>
      </c>
      <c r="R157" s="15">
        <v>23.75</v>
      </c>
      <c r="S157" s="15">
        <v>23.75</v>
      </c>
      <c r="T157" s="15">
        <v>23.8125</v>
      </c>
      <c r="U157" s="15">
        <v>23.75</v>
      </c>
      <c r="V157" s="15">
        <v>23.75</v>
      </c>
      <c r="W157" s="15">
        <v>23.875</v>
      </c>
      <c r="X157" s="15">
        <v>23.8125</v>
      </c>
      <c r="Y157" s="15">
        <v>23.6875</v>
      </c>
      <c r="Z157" s="15">
        <v>23.875</v>
      </c>
      <c r="AA157" s="15">
        <v>23.8125</v>
      </c>
      <c r="AB157" s="15">
        <v>23.8125</v>
      </c>
      <c r="AC157" s="15">
        <v>23.8125</v>
      </c>
      <c r="AD157" s="15">
        <v>23.8125</v>
      </c>
      <c r="AE157" s="15">
        <v>23.75</v>
      </c>
      <c r="AF157" s="15">
        <v>23.875</v>
      </c>
      <c r="AG157" s="15">
        <v>23.8125</v>
      </c>
      <c r="AH157" s="15">
        <v>23.75</v>
      </c>
      <c r="AI157" s="15">
        <v>23.875</v>
      </c>
      <c r="AJ157" s="15">
        <v>23.625</v>
      </c>
      <c r="AK157" s="15">
        <v>23.75</v>
      </c>
      <c r="AL157" s="15">
        <v>23.6875</v>
      </c>
      <c r="AM157" s="15">
        <v>23.625</v>
      </c>
      <c r="AN157" s="15">
        <v>23.625</v>
      </c>
      <c r="AO157" s="15">
        <v>23.6875</v>
      </c>
      <c r="AP157" s="15">
        <v>23.625</v>
      </c>
      <c r="AQ157" s="15">
        <v>23.6875</v>
      </c>
      <c r="AR157" s="16"/>
      <c r="AS157" s="16"/>
      <c r="AT157" s="16"/>
      <c r="AU157" s="16"/>
      <c r="AV157" s="16"/>
      <c r="AW157" s="17">
        <f t="shared" si="53"/>
        <v>36</v>
      </c>
      <c r="AX157" s="17">
        <f>AW154</f>
        <v>35</v>
      </c>
      <c r="AY157" s="18">
        <f t="shared" si="54"/>
        <v>23.741319444444443</v>
      </c>
      <c r="AZ157" s="18">
        <f t="shared" si="55"/>
        <v>8.983215720583565E-2</v>
      </c>
      <c r="BA157" s="18">
        <f>ABS(AY157-AY154)</f>
        <v>0.14082341269841336</v>
      </c>
      <c r="BB157" s="18">
        <f>AZ154</f>
        <v>0.15589771210205575</v>
      </c>
      <c r="BC157" s="18">
        <f t="shared" si="56"/>
        <v>0.12676480916277591</v>
      </c>
      <c r="BD157" s="18">
        <f t="shared" si="57"/>
        <v>3.0091414899018305E-2</v>
      </c>
      <c r="BE157" s="19">
        <f t="shared" si="58"/>
        <v>0.20085578542195487</v>
      </c>
      <c r="BF157" s="82" t="str">
        <f t="shared" si="59"/>
        <v>Accept</v>
      </c>
      <c r="BG157" s="45"/>
      <c r="BI157" s="80" t="str">
        <f t="shared" si="60"/>
        <v>Accept</v>
      </c>
      <c r="BJ157" s="45"/>
    </row>
    <row r="158" spans="1:62" ht="15.6" thickBot="1" x14ac:dyDescent="0.35">
      <c r="A158" s="28">
        <f>A157+1</f>
        <v>37</v>
      </c>
      <c r="B158" s="29" t="s">
        <v>16</v>
      </c>
      <c r="C158" s="62">
        <f>E158-E152</f>
        <v>-0.26902499999999918</v>
      </c>
      <c r="D158" s="29"/>
      <c r="E158" s="62">
        <v>24.770574999999994</v>
      </c>
      <c r="F158" s="8" t="s">
        <v>205</v>
      </c>
      <c r="G158" s="8" t="s">
        <v>206</v>
      </c>
      <c r="H158" s="9">
        <v>23.875</v>
      </c>
      <c r="I158" s="9">
        <v>23.8125</v>
      </c>
      <c r="J158" s="9">
        <v>23.8125</v>
      </c>
      <c r="K158" s="9">
        <v>23.9375</v>
      </c>
      <c r="L158" s="9">
        <v>24</v>
      </c>
      <c r="M158" s="9">
        <v>24.125</v>
      </c>
      <c r="N158" s="9">
        <v>24.0625</v>
      </c>
      <c r="O158" s="9">
        <v>24.125</v>
      </c>
      <c r="P158" s="9">
        <v>24.125</v>
      </c>
      <c r="Q158" s="9">
        <v>24.125</v>
      </c>
      <c r="R158" s="9">
        <v>24.0625</v>
      </c>
      <c r="S158" s="9">
        <v>23.9375</v>
      </c>
      <c r="T158" s="9">
        <v>23.9375</v>
      </c>
      <c r="U158" s="9">
        <v>24</v>
      </c>
      <c r="V158" s="9">
        <v>24.0625</v>
      </c>
      <c r="W158" s="9">
        <v>24.125</v>
      </c>
      <c r="X158" s="9">
        <v>24.125</v>
      </c>
      <c r="Y158" s="9">
        <v>24.0625</v>
      </c>
      <c r="Z158" s="9">
        <v>24</v>
      </c>
      <c r="AA158" s="9">
        <v>24.0625</v>
      </c>
      <c r="AB158" s="9">
        <v>24.1875</v>
      </c>
      <c r="AC158" s="9">
        <v>23.9375</v>
      </c>
      <c r="AD158" s="9">
        <v>24</v>
      </c>
      <c r="AE158" s="9">
        <v>24.0625</v>
      </c>
      <c r="AF158" s="9">
        <v>24.0625</v>
      </c>
      <c r="AG158" s="9">
        <v>24.1875</v>
      </c>
      <c r="AH158" s="9">
        <v>24.0625</v>
      </c>
      <c r="AI158" s="9">
        <v>24</v>
      </c>
      <c r="AJ158" s="9">
        <v>24</v>
      </c>
      <c r="AK158" s="9">
        <v>24.0625</v>
      </c>
      <c r="AL158" s="9">
        <v>24.125</v>
      </c>
      <c r="AM158" s="9">
        <v>23.875</v>
      </c>
      <c r="AN158" s="9">
        <v>23.9375</v>
      </c>
      <c r="AO158" s="9">
        <v>24</v>
      </c>
      <c r="AP158" s="9">
        <v>23.875</v>
      </c>
      <c r="AQ158" s="9">
        <v>23.9375</v>
      </c>
      <c r="AR158" s="10"/>
      <c r="AS158" s="10"/>
      <c r="AT158" s="10"/>
      <c r="AU158" s="10"/>
      <c r="AV158" s="10"/>
      <c r="AW158" s="11">
        <f t="shared" si="53"/>
        <v>36</v>
      </c>
      <c r="AX158" s="11">
        <f t="shared" ref="AX158:AX175" si="61">AX155</f>
        <v>36</v>
      </c>
      <c r="AY158" s="12">
        <f t="shared" si="54"/>
        <v>24.019097222222221</v>
      </c>
      <c r="AZ158" s="12">
        <f t="shared" si="55"/>
        <v>9.8899575287578922E-2</v>
      </c>
      <c r="BA158" s="12">
        <f>ABS(AY158-AY152)</f>
        <v>0.36111111111111072</v>
      </c>
      <c r="BB158" s="12">
        <f t="shared" ref="BB158:BB175" si="62">BB155</f>
        <v>0.10403265188742504</v>
      </c>
      <c r="BC158" s="12">
        <f t="shared" si="56"/>
        <v>0.10149856809530283</v>
      </c>
      <c r="BD158" s="12">
        <f t="shared" si="57"/>
        <v>2.3923441926971066E-2</v>
      </c>
      <c r="BE158" s="13">
        <f t="shared" si="58"/>
        <v>0.40883837775541798</v>
      </c>
      <c r="BF158" s="80" t="str">
        <f t="shared" si="59"/>
        <v>Accept</v>
      </c>
      <c r="BG158" s="43" t="str">
        <f>IF(AND(BF158="Accept",BF159="Accept",BF160="Accept"),"ACCPET","REJECT")</f>
        <v>ACCPET</v>
      </c>
      <c r="BI158" s="80" t="str">
        <f t="shared" si="60"/>
        <v>Accept</v>
      </c>
      <c r="BJ158" s="43" t="str">
        <f>IF(AND(BI158="Accept",BI159="Accept",BI160="Accept"),"ACCEPT","REJECT")</f>
        <v>ACCEPT</v>
      </c>
    </row>
    <row r="159" spans="1:62" ht="15.6" thickBot="1" x14ac:dyDescent="0.35">
      <c r="A159" s="30">
        <f>A158</f>
        <v>37</v>
      </c>
      <c r="B159" s="31" t="s">
        <v>11</v>
      </c>
      <c r="C159" s="63"/>
      <c r="D159" s="31"/>
      <c r="E159" s="63"/>
      <c r="F159" s="2" t="s">
        <v>207</v>
      </c>
      <c r="G159" s="2"/>
      <c r="H159" s="3">
        <v>24.3125</v>
      </c>
      <c r="I159" s="3">
        <v>24.3125</v>
      </c>
      <c r="J159" s="3">
        <v>24.3125</v>
      </c>
      <c r="K159" s="3">
        <v>24.5</v>
      </c>
      <c r="L159" s="3">
        <v>24.375</v>
      </c>
      <c r="M159" s="3">
        <v>24.5</v>
      </c>
      <c r="N159" s="3">
        <v>24.625</v>
      </c>
      <c r="O159" s="3">
        <v>24.5625</v>
      </c>
      <c r="P159" s="3">
        <v>24.5</v>
      </c>
      <c r="Q159" s="3">
        <v>24.5625</v>
      </c>
      <c r="R159" s="3">
        <v>24.5625</v>
      </c>
      <c r="S159" s="3">
        <v>24.625</v>
      </c>
      <c r="T159" s="3">
        <v>24.5</v>
      </c>
      <c r="U159" s="3">
        <v>24.625</v>
      </c>
      <c r="V159" s="3">
        <v>24.75</v>
      </c>
      <c r="W159" s="3">
        <v>24.625</v>
      </c>
      <c r="X159" s="3">
        <v>24.5625</v>
      </c>
      <c r="Y159" s="3">
        <v>24.5625</v>
      </c>
      <c r="Z159" s="3">
        <v>24.5</v>
      </c>
      <c r="AA159" s="3">
        <v>24.6875</v>
      </c>
      <c r="AB159" s="3">
        <v>24.5625</v>
      </c>
      <c r="AC159" s="3">
        <v>24.6875</v>
      </c>
      <c r="AD159" s="3">
        <v>24.5625</v>
      </c>
      <c r="AE159" s="3">
        <v>24.6875</v>
      </c>
      <c r="AF159" s="3">
        <v>24.6875</v>
      </c>
      <c r="AG159" s="3">
        <v>24.6875</v>
      </c>
      <c r="AH159" s="3">
        <v>24.625</v>
      </c>
      <c r="AI159" s="3">
        <v>24.625</v>
      </c>
      <c r="AJ159" s="3">
        <v>24.5</v>
      </c>
      <c r="AK159" s="3">
        <v>24.6875</v>
      </c>
      <c r="AL159" s="3">
        <v>24.625</v>
      </c>
      <c r="AM159" s="3">
        <v>24.5625</v>
      </c>
      <c r="AN159" s="3">
        <v>24.5</v>
      </c>
      <c r="AO159" s="3">
        <v>24.5</v>
      </c>
      <c r="AP159" s="3">
        <v>24.4375</v>
      </c>
      <c r="AQ159" s="3">
        <v>24.625</v>
      </c>
      <c r="AR159" s="1"/>
      <c r="AS159" s="1"/>
      <c r="AT159" s="1"/>
      <c r="AU159" s="1"/>
      <c r="AV159" s="1"/>
      <c r="AW159" s="4">
        <f t="shared" si="53"/>
        <v>36</v>
      </c>
      <c r="AX159" s="4">
        <f t="shared" si="61"/>
        <v>35</v>
      </c>
      <c r="AY159" s="5">
        <f t="shared" si="54"/>
        <v>24.559027777777779</v>
      </c>
      <c r="AZ159" s="5">
        <f t="shared" si="55"/>
        <v>0.11074468348699601</v>
      </c>
      <c r="BA159" s="5">
        <f>ABS(AY159-AY153)</f>
        <v>0.29097222222222285</v>
      </c>
      <c r="BB159" s="5">
        <f t="shared" si="62"/>
        <v>0.13490192515959398</v>
      </c>
      <c r="BC159" s="5">
        <f t="shared" si="56"/>
        <v>0.12324145454822676</v>
      </c>
      <c r="BD159" s="5">
        <f t="shared" si="57"/>
        <v>2.9255041411431322E-2</v>
      </c>
      <c r="BE159" s="6">
        <f t="shared" si="58"/>
        <v>0.34933602983802836</v>
      </c>
      <c r="BF159" s="81" t="str">
        <f t="shared" si="59"/>
        <v>Accept</v>
      </c>
      <c r="BG159" s="44"/>
      <c r="BI159" s="80" t="str">
        <f t="shared" si="60"/>
        <v>Accept</v>
      </c>
      <c r="BJ159" s="44"/>
    </row>
    <row r="160" spans="1:62" ht="15.6" thickBot="1" x14ac:dyDescent="0.35">
      <c r="A160" s="32">
        <f>A159</f>
        <v>37</v>
      </c>
      <c r="B160" s="33" t="s">
        <v>17</v>
      </c>
      <c r="C160" s="64"/>
      <c r="D160" s="33"/>
      <c r="E160" s="64"/>
      <c r="F160" s="14" t="s">
        <v>208</v>
      </c>
      <c r="G160" s="14"/>
      <c r="H160" s="15">
        <v>23.5</v>
      </c>
      <c r="I160" s="15">
        <v>23.4375</v>
      </c>
      <c r="J160" s="15">
        <v>23.4375</v>
      </c>
      <c r="K160" s="15">
        <v>23.375</v>
      </c>
      <c r="L160" s="15">
        <v>23.4375</v>
      </c>
      <c r="M160" s="15">
        <v>23.5625</v>
      </c>
      <c r="N160" s="15">
        <v>23.625</v>
      </c>
      <c r="O160" s="15">
        <v>23.5</v>
      </c>
      <c r="P160" s="15">
        <v>23.625</v>
      </c>
      <c r="Q160" s="15">
        <v>23.625</v>
      </c>
      <c r="R160" s="15">
        <v>23.625</v>
      </c>
      <c r="S160" s="15">
        <v>23.625</v>
      </c>
      <c r="T160" s="15">
        <v>23.5</v>
      </c>
      <c r="U160" s="15">
        <v>23.625</v>
      </c>
      <c r="V160" s="15">
        <v>23.75</v>
      </c>
      <c r="W160" s="15">
        <v>23.5625</v>
      </c>
      <c r="X160" s="15">
        <v>23.625</v>
      </c>
      <c r="Y160" s="15">
        <v>23.5</v>
      </c>
      <c r="Z160" s="15">
        <v>23.625</v>
      </c>
      <c r="AA160" s="15">
        <v>23.6875</v>
      </c>
      <c r="AB160" s="15">
        <v>23.625</v>
      </c>
      <c r="AC160" s="15">
        <v>23.5625</v>
      </c>
      <c r="AD160" s="15">
        <v>23.5625</v>
      </c>
      <c r="AE160" s="15">
        <v>23.5625</v>
      </c>
      <c r="AF160" s="15">
        <v>23.5</v>
      </c>
      <c r="AG160" s="15">
        <v>23.625</v>
      </c>
      <c r="AH160" s="15">
        <v>23.625</v>
      </c>
      <c r="AI160" s="15">
        <v>23.4375</v>
      </c>
      <c r="AJ160" s="15">
        <v>23.625</v>
      </c>
      <c r="AK160" s="15">
        <v>23.625</v>
      </c>
      <c r="AL160" s="15">
        <v>23.625</v>
      </c>
      <c r="AM160" s="15">
        <v>23.5</v>
      </c>
      <c r="AN160" s="15">
        <v>23.3125</v>
      </c>
      <c r="AO160" s="15">
        <v>23.5</v>
      </c>
      <c r="AP160" s="15">
        <v>23.4375</v>
      </c>
      <c r="AQ160" s="15">
        <v>23.5</v>
      </c>
      <c r="AR160" s="16"/>
      <c r="AS160" s="16"/>
      <c r="AT160" s="16"/>
      <c r="AU160" s="16"/>
      <c r="AV160" s="16"/>
      <c r="AW160" s="17">
        <f t="shared" si="53"/>
        <v>36</v>
      </c>
      <c r="AX160" s="17">
        <f t="shared" si="61"/>
        <v>35</v>
      </c>
      <c r="AY160" s="18">
        <f t="shared" si="54"/>
        <v>23.552083333333332</v>
      </c>
      <c r="AZ160" s="18">
        <f t="shared" si="55"/>
        <v>9.3898691608106502E-2</v>
      </c>
      <c r="BA160" s="18">
        <f>ABS(AY160-AY154)</f>
        <v>0.33005952380952408</v>
      </c>
      <c r="BB160" s="18">
        <f t="shared" si="62"/>
        <v>0.15589771210205575</v>
      </c>
      <c r="BC160" s="18">
        <f t="shared" si="56"/>
        <v>0.12825094489096145</v>
      </c>
      <c r="BD160" s="18">
        <f t="shared" si="57"/>
        <v>3.0444193616459215E-2</v>
      </c>
      <c r="BE160" s="19">
        <f t="shared" si="58"/>
        <v>0.39079569007436021</v>
      </c>
      <c r="BF160" s="82" t="str">
        <f t="shared" si="59"/>
        <v>Accept</v>
      </c>
      <c r="BG160" s="45"/>
      <c r="BI160" s="80" t="str">
        <f t="shared" si="60"/>
        <v>Accept</v>
      </c>
      <c r="BJ160" s="45"/>
    </row>
    <row r="161" spans="1:62" ht="15.6" thickBot="1" x14ac:dyDescent="0.35">
      <c r="A161" s="28">
        <f>A160+1</f>
        <v>38</v>
      </c>
      <c r="B161" s="29" t="s">
        <v>16</v>
      </c>
      <c r="C161" s="62">
        <f>E161-E152</f>
        <v>-0.26962500000000134</v>
      </c>
      <c r="D161" s="29"/>
      <c r="E161" s="62">
        <v>24.769974999999992</v>
      </c>
      <c r="F161" s="8" t="s">
        <v>209</v>
      </c>
      <c r="G161" s="8" t="s">
        <v>210</v>
      </c>
      <c r="H161" s="9">
        <v>24.8125</v>
      </c>
      <c r="I161" s="9">
        <v>24.8125</v>
      </c>
      <c r="J161" s="9">
        <v>24.8125</v>
      </c>
      <c r="K161" s="9">
        <v>24.8125</v>
      </c>
      <c r="L161" s="9">
        <v>24.8125</v>
      </c>
      <c r="M161" s="9">
        <v>24.9375</v>
      </c>
      <c r="N161" s="9">
        <v>25</v>
      </c>
      <c r="O161" s="9">
        <v>25.125</v>
      </c>
      <c r="P161" s="9">
        <v>25.0625</v>
      </c>
      <c r="Q161" s="9">
        <v>25</v>
      </c>
      <c r="R161" s="9">
        <v>24.9375</v>
      </c>
      <c r="S161" s="9">
        <v>24.875</v>
      </c>
      <c r="T161" s="9">
        <v>24.9375</v>
      </c>
      <c r="U161" s="9">
        <v>25.0625</v>
      </c>
      <c r="V161" s="9">
        <v>25.125</v>
      </c>
      <c r="W161" s="9">
        <v>25</v>
      </c>
      <c r="X161" s="9">
        <v>24.9375</v>
      </c>
      <c r="Y161" s="9">
        <v>25</v>
      </c>
      <c r="Z161" s="9">
        <v>25</v>
      </c>
      <c r="AA161" s="9">
        <v>25.125</v>
      </c>
      <c r="AB161" s="9">
        <v>25.0625</v>
      </c>
      <c r="AC161" s="9">
        <v>25</v>
      </c>
      <c r="AD161" s="9">
        <v>25.0625</v>
      </c>
      <c r="AE161" s="9">
        <v>25.125</v>
      </c>
      <c r="AF161" s="9">
        <v>25.0625</v>
      </c>
      <c r="AG161" s="9">
        <v>25.0625</v>
      </c>
      <c r="AH161" s="9">
        <v>25.0625</v>
      </c>
      <c r="AI161" s="9">
        <v>25.0625</v>
      </c>
      <c r="AJ161" s="9">
        <v>25</v>
      </c>
      <c r="AK161" s="9">
        <v>25.0625</v>
      </c>
      <c r="AL161" s="9">
        <v>24.9375</v>
      </c>
      <c r="AM161" s="9">
        <v>24.875</v>
      </c>
      <c r="AN161" s="9">
        <v>24.8125</v>
      </c>
      <c r="AO161" s="9">
        <v>24.875</v>
      </c>
      <c r="AP161" s="9">
        <v>24.875</v>
      </c>
      <c r="AQ161" s="9">
        <v>24.875</v>
      </c>
      <c r="AR161" s="10"/>
      <c r="AS161" s="10"/>
      <c r="AT161" s="10"/>
      <c r="AU161" s="10"/>
      <c r="AV161" s="10"/>
      <c r="AW161" s="11">
        <f t="shared" si="53"/>
        <v>36</v>
      </c>
      <c r="AX161" s="11">
        <f t="shared" si="61"/>
        <v>36</v>
      </c>
      <c r="AY161" s="12">
        <f t="shared" si="54"/>
        <v>24.972222222222221</v>
      </c>
      <c r="AZ161" s="12">
        <f t="shared" si="55"/>
        <v>0.10398794191391647</v>
      </c>
      <c r="BA161" s="12">
        <f>ABS(AY161-AY152)</f>
        <v>1.3142361111111107</v>
      </c>
      <c r="BB161" s="12">
        <f t="shared" si="62"/>
        <v>0.10403265188742504</v>
      </c>
      <c r="BC161" s="12">
        <f t="shared" si="56"/>
        <v>0.10401029930305514</v>
      </c>
      <c r="BD161" s="12">
        <f t="shared" si="57"/>
        <v>2.4515462650144242E-2</v>
      </c>
      <c r="BE161" s="13">
        <f t="shared" si="58"/>
        <v>1.3631444590981485</v>
      </c>
      <c r="BF161" s="80" t="str">
        <f t="shared" si="59"/>
        <v>Reject</v>
      </c>
      <c r="BG161" s="43" t="str">
        <f>IF(AND(BF161="Accept",BF162="Accept",BF163="Accept"),"ACCPET","REJECT")</f>
        <v>REJECT</v>
      </c>
      <c r="BI161" s="80" t="str">
        <f t="shared" si="60"/>
        <v>Reject</v>
      </c>
      <c r="BJ161" s="43" t="str">
        <f>IF(AND(BI161="Accept",BI162="Accept",BI163="Accept"),"ACCEPT","REJECT")</f>
        <v>REJECT</v>
      </c>
    </row>
    <row r="162" spans="1:62" ht="15.6" thickBot="1" x14ac:dyDescent="0.35">
      <c r="A162" s="30">
        <f>A161</f>
        <v>38</v>
      </c>
      <c r="B162" s="31" t="s">
        <v>11</v>
      </c>
      <c r="C162" s="63"/>
      <c r="D162" s="31"/>
      <c r="E162" s="63"/>
      <c r="F162" s="2" t="s">
        <v>211</v>
      </c>
      <c r="G162" s="2"/>
      <c r="H162" s="3">
        <v>24.1875</v>
      </c>
      <c r="I162" s="3">
        <v>24.125</v>
      </c>
      <c r="J162" s="3">
        <v>24.125</v>
      </c>
      <c r="K162" s="3">
        <v>24.25</v>
      </c>
      <c r="L162" s="3">
        <v>24.1875</v>
      </c>
      <c r="M162" s="3">
        <v>24.375</v>
      </c>
      <c r="N162" s="3">
        <v>24.3125</v>
      </c>
      <c r="O162" s="3">
        <v>24.4375</v>
      </c>
      <c r="P162" s="3">
        <v>24.5625</v>
      </c>
      <c r="Q162" s="3">
        <v>24.5</v>
      </c>
      <c r="R162" s="3">
        <v>24.5</v>
      </c>
      <c r="S162" s="3">
        <v>24.3125</v>
      </c>
      <c r="T162" s="3">
        <v>24.375</v>
      </c>
      <c r="U162" s="3">
        <v>24.4375</v>
      </c>
      <c r="V162" s="3">
        <v>24.4375</v>
      </c>
      <c r="W162" s="3">
        <v>24.375</v>
      </c>
      <c r="X162" s="3">
        <v>24.3125</v>
      </c>
      <c r="Y162" s="3">
        <v>24.4375</v>
      </c>
      <c r="Z162" s="3">
        <v>24.3125</v>
      </c>
      <c r="AA162" s="3">
        <v>24.5</v>
      </c>
      <c r="AB162" s="3">
        <v>24.4375</v>
      </c>
      <c r="AC162" s="3">
        <v>24.5</v>
      </c>
      <c r="AD162" s="3">
        <v>24.5625</v>
      </c>
      <c r="AE162" s="3">
        <v>24.5</v>
      </c>
      <c r="AF162" s="3">
        <v>24.5625</v>
      </c>
      <c r="AG162" s="3">
        <v>24.5</v>
      </c>
      <c r="AH162" s="3">
        <v>24.5625</v>
      </c>
      <c r="AI162" s="3">
        <v>24.5625</v>
      </c>
      <c r="AJ162" s="3">
        <v>24.375</v>
      </c>
      <c r="AK162" s="3">
        <v>24.5</v>
      </c>
      <c r="AL162" s="3">
        <v>24.375</v>
      </c>
      <c r="AM162" s="3">
        <v>24.375</v>
      </c>
      <c r="AN162" s="3">
        <v>24.25</v>
      </c>
      <c r="AO162" s="3">
        <v>24.3125</v>
      </c>
      <c r="AP162" s="3">
        <v>24.375</v>
      </c>
      <c r="AQ162" s="3">
        <v>24.4375</v>
      </c>
      <c r="AR162" s="1"/>
      <c r="AS162" s="1"/>
      <c r="AT162" s="1"/>
      <c r="AU162" s="1"/>
      <c r="AV162" s="1"/>
      <c r="AW162" s="4">
        <f t="shared" si="53"/>
        <v>36</v>
      </c>
      <c r="AX162" s="4">
        <f t="shared" si="61"/>
        <v>35</v>
      </c>
      <c r="AY162" s="5">
        <f t="shared" si="54"/>
        <v>24.395833333333332</v>
      </c>
      <c r="AZ162" s="5">
        <f t="shared" si="55"/>
        <v>0.12410393109924324</v>
      </c>
      <c r="BA162" s="5">
        <f>ABS(AY162-AY153)</f>
        <v>0.45416666666666927</v>
      </c>
      <c r="BB162" s="5">
        <f t="shared" si="62"/>
        <v>0.13490192515959398</v>
      </c>
      <c r="BC162" s="5">
        <f t="shared" si="56"/>
        <v>0.1295372197646214</v>
      </c>
      <c r="BD162" s="5">
        <f t="shared" si="57"/>
        <v>3.0749529388690629E-2</v>
      </c>
      <c r="BE162" s="6">
        <f t="shared" si="58"/>
        <v>0.51551197779710711</v>
      </c>
      <c r="BF162" s="81" t="str">
        <f t="shared" si="59"/>
        <v>Accept</v>
      </c>
      <c r="BG162" s="44"/>
      <c r="BI162" s="80" t="str">
        <f t="shared" si="60"/>
        <v>Accept</v>
      </c>
      <c r="BJ162" s="44"/>
    </row>
    <row r="163" spans="1:62" ht="15.6" thickBot="1" x14ac:dyDescent="0.35">
      <c r="A163" s="32">
        <f>A162</f>
        <v>38</v>
      </c>
      <c r="B163" s="33" t="s">
        <v>17</v>
      </c>
      <c r="C163" s="64"/>
      <c r="D163" s="33"/>
      <c r="E163" s="64"/>
      <c r="F163" s="14" t="s">
        <v>212</v>
      </c>
      <c r="G163" s="14"/>
      <c r="H163" s="15">
        <v>23.1875</v>
      </c>
      <c r="I163" s="15">
        <v>23.25</v>
      </c>
      <c r="J163" s="15">
        <v>23.0625</v>
      </c>
      <c r="K163" s="15">
        <v>23.125</v>
      </c>
      <c r="L163" s="15">
        <v>23.125</v>
      </c>
      <c r="M163" s="15">
        <v>23.25</v>
      </c>
      <c r="N163" s="15">
        <v>23.3125</v>
      </c>
      <c r="O163" s="15">
        <v>23.4375</v>
      </c>
      <c r="P163" s="15">
        <v>23.3125</v>
      </c>
      <c r="Q163" s="15">
        <v>23.375</v>
      </c>
      <c r="R163" s="15">
        <v>23.3125</v>
      </c>
      <c r="S163" s="15">
        <v>23.4375</v>
      </c>
      <c r="T163" s="15">
        <v>23.3125</v>
      </c>
      <c r="U163" s="15">
        <v>23.25</v>
      </c>
      <c r="V163" s="15">
        <v>23.375</v>
      </c>
      <c r="W163" s="15">
        <v>23.25</v>
      </c>
      <c r="X163" s="15">
        <v>23.125</v>
      </c>
      <c r="Y163" s="15">
        <v>23.3125</v>
      </c>
      <c r="Z163" s="15">
        <v>23.3125</v>
      </c>
      <c r="AA163" s="15">
        <v>23.375</v>
      </c>
      <c r="AB163" s="15">
        <v>23.4375</v>
      </c>
      <c r="AC163" s="15">
        <v>23.25</v>
      </c>
      <c r="AD163" s="15">
        <v>23.1875</v>
      </c>
      <c r="AE163" s="15">
        <v>23.5625</v>
      </c>
      <c r="AF163" s="15">
        <v>23.3125</v>
      </c>
      <c r="AG163" s="15">
        <v>23.375</v>
      </c>
      <c r="AH163" s="15">
        <v>23.4375</v>
      </c>
      <c r="AI163" s="15">
        <v>23.3125</v>
      </c>
      <c r="AJ163" s="15">
        <v>23.3125</v>
      </c>
      <c r="AK163" s="15">
        <v>23.3125</v>
      </c>
      <c r="AL163" s="15">
        <v>23.4375</v>
      </c>
      <c r="AM163" s="15">
        <v>23.3125</v>
      </c>
      <c r="AN163" s="15">
        <v>23.125</v>
      </c>
      <c r="AO163" s="15">
        <v>23.25</v>
      </c>
      <c r="AP163" s="15">
        <v>23.1875</v>
      </c>
      <c r="AQ163" s="15">
        <v>23.25</v>
      </c>
      <c r="AR163" s="16"/>
      <c r="AS163" s="16"/>
      <c r="AT163" s="16"/>
      <c r="AU163" s="16"/>
      <c r="AV163" s="16"/>
      <c r="AW163" s="17">
        <f t="shared" si="53"/>
        <v>36</v>
      </c>
      <c r="AX163" s="17">
        <f t="shared" si="61"/>
        <v>35</v>
      </c>
      <c r="AY163" s="18">
        <f t="shared" si="54"/>
        <v>23.293402777777779</v>
      </c>
      <c r="AZ163" s="18">
        <f t="shared" si="55"/>
        <v>0.10960505850190652</v>
      </c>
      <c r="BA163" s="18">
        <f>ABS(AY163-AY154)</f>
        <v>0.58874007936507766</v>
      </c>
      <c r="BB163" s="18">
        <f t="shared" si="62"/>
        <v>0.15589771210205575</v>
      </c>
      <c r="BC163" s="18">
        <f t="shared" si="56"/>
        <v>0.13442328211452859</v>
      </c>
      <c r="BD163" s="18">
        <f t="shared" si="57"/>
        <v>3.1909382271873163E-2</v>
      </c>
      <c r="BE163" s="19">
        <f t="shared" si="58"/>
        <v>0.65239929699746457</v>
      </c>
      <c r="BF163" s="82" t="str">
        <f t="shared" si="59"/>
        <v>Accept</v>
      </c>
      <c r="BG163" s="45"/>
      <c r="BI163" s="80" t="str">
        <f t="shared" si="60"/>
        <v>Accept</v>
      </c>
      <c r="BJ163" s="45"/>
    </row>
    <row r="164" spans="1:62" ht="15.6" thickBot="1" x14ac:dyDescent="0.35">
      <c r="A164" s="28">
        <f>A163+1</f>
        <v>39</v>
      </c>
      <c r="B164" s="29" t="s">
        <v>16</v>
      </c>
      <c r="C164" s="62">
        <f>E164-E152</f>
        <v>-0.38932499999999237</v>
      </c>
      <c r="D164" s="29"/>
      <c r="E164" s="62">
        <v>24.650275000000001</v>
      </c>
      <c r="F164" s="8" t="s">
        <v>213</v>
      </c>
      <c r="G164" s="8" t="s">
        <v>214</v>
      </c>
      <c r="H164" s="9">
        <v>23.5625</v>
      </c>
      <c r="I164" s="9">
        <v>23.5</v>
      </c>
      <c r="J164" s="9">
        <v>23.625</v>
      </c>
      <c r="K164" s="9">
        <v>23.6875</v>
      </c>
      <c r="L164" s="9">
        <v>23.75</v>
      </c>
      <c r="M164" s="9">
        <v>23.8125</v>
      </c>
      <c r="N164" s="9">
        <v>23.8125</v>
      </c>
      <c r="O164" s="9">
        <v>23.875</v>
      </c>
      <c r="P164" s="9">
        <v>23.875</v>
      </c>
      <c r="Q164" s="9">
        <v>23.875</v>
      </c>
      <c r="R164" s="9">
        <v>23.75</v>
      </c>
      <c r="S164" s="9">
        <v>23.6875</v>
      </c>
      <c r="T164" s="9">
        <v>23.75</v>
      </c>
      <c r="U164" s="9">
        <v>23.875</v>
      </c>
      <c r="V164" s="9">
        <v>23.8125</v>
      </c>
      <c r="W164" s="9">
        <v>23.875</v>
      </c>
      <c r="X164" s="9">
        <v>23.5625</v>
      </c>
      <c r="Y164" s="9">
        <v>23.8125</v>
      </c>
      <c r="Z164" s="9">
        <v>23.8125</v>
      </c>
      <c r="AA164" s="9">
        <v>24</v>
      </c>
      <c r="AB164" s="9">
        <v>23.9375</v>
      </c>
      <c r="AC164" s="9">
        <v>23.8125</v>
      </c>
      <c r="AD164" s="9">
        <v>23.9375</v>
      </c>
      <c r="AE164" s="9">
        <v>23.9375</v>
      </c>
      <c r="AF164" s="9">
        <v>23.9375</v>
      </c>
      <c r="AG164" s="9">
        <v>23.875</v>
      </c>
      <c r="AH164" s="9">
        <v>24</v>
      </c>
      <c r="AI164" s="9">
        <v>23.8125</v>
      </c>
      <c r="AJ164" s="9">
        <v>23.9375</v>
      </c>
      <c r="AK164" s="9">
        <v>23.75</v>
      </c>
      <c r="AL164" s="9">
        <v>23.8125</v>
      </c>
      <c r="AM164" s="9">
        <v>23.8125</v>
      </c>
      <c r="AN164" s="9">
        <v>23.875</v>
      </c>
      <c r="AO164" s="9">
        <v>23.75</v>
      </c>
      <c r="AP164" s="9">
        <v>23.75</v>
      </c>
      <c r="AQ164" s="9">
        <v>23.6875</v>
      </c>
      <c r="AR164" s="10"/>
      <c r="AS164" s="10"/>
      <c r="AT164" s="10"/>
      <c r="AU164" s="10"/>
      <c r="AV164" s="10"/>
      <c r="AW164" s="11">
        <f t="shared" si="53"/>
        <v>36</v>
      </c>
      <c r="AX164" s="11">
        <f t="shared" si="61"/>
        <v>36</v>
      </c>
      <c r="AY164" s="12">
        <f t="shared" si="54"/>
        <v>23.803819444444443</v>
      </c>
      <c r="AZ164" s="12">
        <f t="shared" si="55"/>
        <v>0.11966543556204512</v>
      </c>
      <c r="BA164" s="12">
        <f>ABS(AY164-AY152)</f>
        <v>0.14583333333333215</v>
      </c>
      <c r="BB164" s="12">
        <f t="shared" si="62"/>
        <v>0.10403265188742504</v>
      </c>
      <c r="BC164" s="12">
        <f t="shared" si="56"/>
        <v>0.11212182911231901</v>
      </c>
      <c r="BD164" s="12">
        <f t="shared" si="57"/>
        <v>2.6427368561453342E-2</v>
      </c>
      <c r="BE164" s="13">
        <f t="shared" si="58"/>
        <v>0.19855593361343157</v>
      </c>
      <c r="BF164" s="80" t="str">
        <f t="shared" si="59"/>
        <v>Accept</v>
      </c>
      <c r="BG164" s="43" t="str">
        <f>IF(AND(BF164="Accept",BF165="Accept",BF166="Accept"),"ACCPET","REJECT")</f>
        <v>ACCPET</v>
      </c>
      <c r="BI164" s="80" t="str">
        <f t="shared" si="60"/>
        <v>Accept</v>
      </c>
      <c r="BJ164" s="43" t="str">
        <f>IF(AND(BI164="Accept",BI165="Accept",BI166="Accept"),"ACCEPT","REJECT")</f>
        <v>ACCEPT</v>
      </c>
    </row>
    <row r="165" spans="1:62" ht="15.6" thickBot="1" x14ac:dyDescent="0.35">
      <c r="A165" s="30">
        <f>A164</f>
        <v>39</v>
      </c>
      <c r="B165" s="31" t="s">
        <v>11</v>
      </c>
      <c r="C165" s="63"/>
      <c r="D165" s="31"/>
      <c r="E165" s="63"/>
      <c r="F165" s="2" t="s">
        <v>215</v>
      </c>
      <c r="G165" s="2"/>
      <c r="H165" s="3">
        <v>24.4375</v>
      </c>
      <c r="I165" s="3">
        <v>24.375</v>
      </c>
      <c r="J165" s="3">
        <v>24.5625</v>
      </c>
      <c r="K165" s="3">
        <v>24.5625</v>
      </c>
      <c r="L165" s="3">
        <v>24.5</v>
      </c>
      <c r="M165" s="3">
        <v>24.625</v>
      </c>
      <c r="N165" s="3">
        <v>24.8125</v>
      </c>
      <c r="O165" s="3">
        <v>24.6875</v>
      </c>
      <c r="P165" s="3">
        <v>24.6875</v>
      </c>
      <c r="Q165" s="3">
        <v>24.75</v>
      </c>
      <c r="R165" s="3">
        <v>24.625</v>
      </c>
      <c r="S165" s="3">
        <v>24.6875</v>
      </c>
      <c r="T165" s="3">
        <v>24.75</v>
      </c>
      <c r="U165" s="3">
        <v>24.6875</v>
      </c>
      <c r="V165" s="3">
        <v>24.75</v>
      </c>
      <c r="W165" s="3">
        <v>24.75</v>
      </c>
      <c r="X165" s="3">
        <v>24.5625</v>
      </c>
      <c r="Y165" s="3">
        <v>24.75</v>
      </c>
      <c r="Z165" s="3">
        <v>24.75</v>
      </c>
      <c r="AA165" s="3">
        <v>24.8125</v>
      </c>
      <c r="AB165" s="3">
        <v>24.8125</v>
      </c>
      <c r="AC165" s="3">
        <v>24.75</v>
      </c>
      <c r="AD165" s="3">
        <v>24.75</v>
      </c>
      <c r="AE165" s="3">
        <v>24.875</v>
      </c>
      <c r="AF165" s="3">
        <v>24.8125</v>
      </c>
      <c r="AG165" s="3">
        <v>24.875</v>
      </c>
      <c r="AH165" s="3">
        <v>24.875</v>
      </c>
      <c r="AI165" s="3">
        <v>24.75</v>
      </c>
      <c r="AJ165" s="3">
        <v>24.8125</v>
      </c>
      <c r="AK165" s="3">
        <v>24.8125</v>
      </c>
      <c r="AL165" s="3">
        <v>24.875</v>
      </c>
      <c r="AM165" s="3">
        <v>24.6875</v>
      </c>
      <c r="AN165" s="3">
        <v>24.625</v>
      </c>
      <c r="AO165" s="3">
        <v>24.625</v>
      </c>
      <c r="AP165" s="3">
        <v>24.75</v>
      </c>
      <c r="AQ165" s="3">
        <v>24.6875</v>
      </c>
      <c r="AR165" s="1"/>
      <c r="AS165" s="1"/>
      <c r="AT165" s="1"/>
      <c r="AU165" s="1"/>
      <c r="AV165" s="1"/>
      <c r="AW165" s="4">
        <f t="shared" si="53"/>
        <v>36</v>
      </c>
      <c r="AX165" s="4">
        <f t="shared" si="61"/>
        <v>35</v>
      </c>
      <c r="AY165" s="5">
        <f t="shared" si="54"/>
        <v>24.708333333333332</v>
      </c>
      <c r="AZ165" s="5">
        <f t="shared" si="55"/>
        <v>0.12137603905690306</v>
      </c>
      <c r="BA165" s="5">
        <f>ABS(AY165-AY153)</f>
        <v>0.14166666666666927</v>
      </c>
      <c r="BB165" s="5">
        <f t="shared" si="62"/>
        <v>0.13490192515959398</v>
      </c>
      <c r="BC165" s="5">
        <f t="shared" si="56"/>
        <v>0.12821941113304314</v>
      </c>
      <c r="BD165" s="5">
        <f t="shared" si="57"/>
        <v>3.0436708136860325E-2</v>
      </c>
      <c r="BE165" s="6">
        <f t="shared" si="58"/>
        <v>0.20238789939970564</v>
      </c>
      <c r="BF165" s="81" t="str">
        <f t="shared" si="59"/>
        <v>Accept</v>
      </c>
      <c r="BG165" s="44"/>
      <c r="BI165" s="80" t="str">
        <f t="shared" si="60"/>
        <v>Accept</v>
      </c>
      <c r="BJ165" s="44"/>
    </row>
    <row r="166" spans="1:62" ht="15.6" thickBot="1" x14ac:dyDescent="0.35">
      <c r="A166" s="32">
        <f>A165</f>
        <v>39</v>
      </c>
      <c r="B166" s="33" t="s">
        <v>17</v>
      </c>
      <c r="C166" s="64"/>
      <c r="D166" s="33"/>
      <c r="E166" s="64"/>
      <c r="F166" s="14" t="s">
        <v>216</v>
      </c>
      <c r="G166" s="14"/>
      <c r="H166" s="15">
        <v>22.8125</v>
      </c>
      <c r="I166" s="15">
        <v>22.875</v>
      </c>
      <c r="J166" s="15">
        <v>22.75</v>
      </c>
      <c r="K166" s="15">
        <v>23</v>
      </c>
      <c r="L166" s="15">
        <v>22.9375</v>
      </c>
      <c r="M166" s="15">
        <v>23</v>
      </c>
      <c r="N166" s="15">
        <v>23.1875</v>
      </c>
      <c r="O166" s="15">
        <v>23.125</v>
      </c>
      <c r="P166" s="15">
        <v>22.9375</v>
      </c>
      <c r="Q166" s="15">
        <v>23.125</v>
      </c>
      <c r="R166" s="15">
        <v>23</v>
      </c>
      <c r="S166" s="15">
        <v>23.125</v>
      </c>
      <c r="T166" s="15">
        <v>23.0625</v>
      </c>
      <c r="U166" s="15">
        <v>23.0625</v>
      </c>
      <c r="V166" s="15">
        <v>23.0625</v>
      </c>
      <c r="W166" s="15">
        <v>23</v>
      </c>
      <c r="X166" s="15">
        <v>23</v>
      </c>
      <c r="Y166" s="15">
        <v>23.0625</v>
      </c>
      <c r="Z166" s="15">
        <v>23.0625</v>
      </c>
      <c r="AA166" s="15">
        <v>23.125</v>
      </c>
      <c r="AB166" s="15">
        <v>23.1875</v>
      </c>
      <c r="AC166" s="15">
        <v>23.125</v>
      </c>
      <c r="AD166" s="15">
        <v>23.1875</v>
      </c>
      <c r="AE166" s="15">
        <v>23.125</v>
      </c>
      <c r="AF166" s="15">
        <v>23.25</v>
      </c>
      <c r="AG166" s="15">
        <v>23.1875</v>
      </c>
      <c r="AH166" s="15">
        <v>23.1875</v>
      </c>
      <c r="AI166" s="15">
        <v>23.125</v>
      </c>
      <c r="AJ166" s="15">
        <v>23.0625</v>
      </c>
      <c r="AK166" s="15">
        <v>23.125</v>
      </c>
      <c r="AL166" s="15">
        <v>23</v>
      </c>
      <c r="AM166" s="15">
        <v>23.125</v>
      </c>
      <c r="AN166" s="15">
        <v>23</v>
      </c>
      <c r="AO166" s="15">
        <v>22.9375</v>
      </c>
      <c r="AP166" s="15">
        <v>22.9375</v>
      </c>
      <c r="AQ166" s="15">
        <v>23.125</v>
      </c>
      <c r="AR166" s="16"/>
      <c r="AS166" s="16"/>
      <c r="AT166" s="16"/>
      <c r="AU166" s="16"/>
      <c r="AV166" s="16"/>
      <c r="AW166" s="17">
        <f t="shared" si="53"/>
        <v>36</v>
      </c>
      <c r="AX166" s="17">
        <f t="shared" si="61"/>
        <v>35</v>
      </c>
      <c r="AY166" s="18">
        <f t="shared" si="54"/>
        <v>23.055555555555557</v>
      </c>
      <c r="AZ166" s="18">
        <f t="shared" si="55"/>
        <v>0.11158134622506052</v>
      </c>
      <c r="BA166" s="18">
        <f>ABS(AY166-AY154)</f>
        <v>0.82658730158729909</v>
      </c>
      <c r="BB166" s="18">
        <f t="shared" si="62"/>
        <v>0.15589771210205575</v>
      </c>
      <c r="BC166" s="18">
        <f t="shared" si="56"/>
        <v>0.13524551880401711</v>
      </c>
      <c r="BD166" s="18">
        <f t="shared" si="57"/>
        <v>3.2104564716685775E-2</v>
      </c>
      <c r="BE166" s="19">
        <f t="shared" si="58"/>
        <v>0.89063590819708727</v>
      </c>
      <c r="BF166" s="82" t="str">
        <f t="shared" si="59"/>
        <v>Accept</v>
      </c>
      <c r="BG166" s="45"/>
      <c r="BI166" s="80" t="str">
        <f t="shared" si="60"/>
        <v>Accept</v>
      </c>
      <c r="BJ166" s="45"/>
    </row>
    <row r="167" spans="1:62" ht="15.6" thickBot="1" x14ac:dyDescent="0.35">
      <c r="A167" s="28">
        <f>A166+1</f>
        <v>40</v>
      </c>
      <c r="B167" s="29" t="s">
        <v>16</v>
      </c>
      <c r="C167" s="62">
        <f>E167-E152</f>
        <v>0.31272500000000747</v>
      </c>
      <c r="D167" s="29"/>
      <c r="E167" s="62">
        <v>25.352325</v>
      </c>
      <c r="F167" s="8" t="s">
        <v>217</v>
      </c>
      <c r="G167" s="8" t="s">
        <v>218</v>
      </c>
      <c r="H167" s="9">
        <v>25.1875</v>
      </c>
      <c r="I167" s="9">
        <v>25.1875</v>
      </c>
      <c r="J167" s="9">
        <v>25.1875</v>
      </c>
      <c r="K167" s="9">
        <v>25.25</v>
      </c>
      <c r="L167" s="9">
        <v>25.3125</v>
      </c>
      <c r="M167" s="9">
        <v>25.25</v>
      </c>
      <c r="N167" s="9">
        <v>25.4375</v>
      </c>
      <c r="O167" s="9">
        <v>25.3125</v>
      </c>
      <c r="P167" s="9">
        <v>25.375</v>
      </c>
      <c r="Q167" s="9">
        <v>25.375</v>
      </c>
      <c r="R167" s="9">
        <v>25.4375</v>
      </c>
      <c r="S167" s="9">
        <v>25.375</v>
      </c>
      <c r="T167" s="9">
        <v>25.5</v>
      </c>
      <c r="U167" s="9">
        <v>25.375</v>
      </c>
      <c r="V167" s="9">
        <v>25.25</v>
      </c>
      <c r="W167" s="9">
        <v>25.3125</v>
      </c>
      <c r="X167" s="9">
        <v>25.4375</v>
      </c>
      <c r="Y167" s="9">
        <v>25.625</v>
      </c>
      <c r="Z167" s="9">
        <v>25.8125</v>
      </c>
      <c r="AA167" s="9">
        <v>25.5625</v>
      </c>
      <c r="AB167" s="9">
        <v>25.3125</v>
      </c>
      <c r="AC167" s="9">
        <v>25.3125</v>
      </c>
      <c r="AD167" s="9">
        <v>25.1875</v>
      </c>
      <c r="AE167" s="9">
        <v>25.125</v>
      </c>
      <c r="AF167" s="9">
        <v>25.125</v>
      </c>
      <c r="AG167" s="9">
        <v>25.25</v>
      </c>
      <c r="AH167" s="9">
        <v>25.0625</v>
      </c>
      <c r="AI167" s="9">
        <v>25.0625</v>
      </c>
      <c r="AJ167" s="9">
        <v>24.9375</v>
      </c>
      <c r="AK167" s="9">
        <v>25.125</v>
      </c>
      <c r="AL167" s="9">
        <v>25.0625</v>
      </c>
      <c r="AM167" s="9">
        <v>25</v>
      </c>
      <c r="AN167" s="9">
        <v>25.0625</v>
      </c>
      <c r="AO167" s="9">
        <v>25.0625</v>
      </c>
      <c r="AP167" s="9">
        <v>25.125</v>
      </c>
      <c r="AQ167" s="9">
        <v>25.1875</v>
      </c>
      <c r="AR167" s="10"/>
      <c r="AS167" s="10"/>
      <c r="AT167" s="10"/>
      <c r="AU167" s="10"/>
      <c r="AV167" s="10"/>
      <c r="AW167" s="11">
        <f t="shared" si="53"/>
        <v>36</v>
      </c>
      <c r="AX167" s="11">
        <f t="shared" si="61"/>
        <v>36</v>
      </c>
      <c r="AY167" s="12">
        <f t="shared" si="54"/>
        <v>25.265625</v>
      </c>
      <c r="AZ167" s="12">
        <f t="shared" si="55"/>
        <v>0.18623082355737233</v>
      </c>
      <c r="BA167" s="12">
        <f>ABS(AY167-AY152)</f>
        <v>1.6076388888888893</v>
      </c>
      <c r="BB167" s="12">
        <f t="shared" si="62"/>
        <v>0.10403265188742504</v>
      </c>
      <c r="BC167" s="12">
        <f t="shared" si="56"/>
        <v>0.1508388416515907</v>
      </c>
      <c r="BD167" s="12">
        <f t="shared" si="57"/>
        <v>3.5553055932721213E-2</v>
      </c>
      <c r="BE167" s="13">
        <f t="shared" si="58"/>
        <v>1.6785672354746681</v>
      </c>
      <c r="BF167" s="80" t="str">
        <f t="shared" si="59"/>
        <v>Reject</v>
      </c>
      <c r="BG167" s="43" t="str">
        <f>IF(AND(BF167="Accept",BF168="Accept",BF169="Accept"),"ACCPET","REJECT")</f>
        <v>REJECT</v>
      </c>
      <c r="BI167" s="80" t="str">
        <f t="shared" si="60"/>
        <v>Reject</v>
      </c>
      <c r="BJ167" s="43" t="str">
        <f>IF(AND(BI167="Accept",BI168="Accept",BI169="Accept"),"ACCEPT","REJECT")</f>
        <v>REJECT</v>
      </c>
    </row>
    <row r="168" spans="1:62" ht="15.6" thickBot="1" x14ac:dyDescent="0.35">
      <c r="A168" s="30">
        <f>A167</f>
        <v>40</v>
      </c>
      <c r="B168" s="31" t="s">
        <v>11</v>
      </c>
      <c r="C168" s="63"/>
      <c r="D168" s="31"/>
      <c r="E168" s="63"/>
      <c r="F168" s="2" t="s">
        <v>219</v>
      </c>
      <c r="G168" s="2"/>
      <c r="H168" s="3">
        <v>25.1875</v>
      </c>
      <c r="I168" s="3">
        <v>25.125</v>
      </c>
      <c r="J168" s="3">
        <v>25.125</v>
      </c>
      <c r="K168" s="3">
        <v>25.1875</v>
      </c>
      <c r="L168" s="3">
        <v>25.1875</v>
      </c>
      <c r="M168" s="3">
        <v>25.375</v>
      </c>
      <c r="N168" s="3">
        <v>25.1875</v>
      </c>
      <c r="O168" s="3">
        <v>25.375</v>
      </c>
      <c r="P168" s="3">
        <v>25.3125</v>
      </c>
      <c r="Q168" s="3">
        <v>25.25</v>
      </c>
      <c r="R168" s="3">
        <v>25.25</v>
      </c>
      <c r="S168" s="3">
        <v>25.3125</v>
      </c>
      <c r="T168" s="3">
        <v>25.4375</v>
      </c>
      <c r="U168" s="3">
        <v>25.375</v>
      </c>
      <c r="V168" s="3">
        <v>25.1875</v>
      </c>
      <c r="W168" s="3">
        <v>25.375</v>
      </c>
      <c r="X168" s="3">
        <v>25.3125</v>
      </c>
      <c r="Y168" s="3">
        <v>25.3125</v>
      </c>
      <c r="Z168" s="3">
        <v>25.4375</v>
      </c>
      <c r="AA168" s="3">
        <v>25.375</v>
      </c>
      <c r="AB168" s="3">
        <v>25.1875</v>
      </c>
      <c r="AC168" s="3">
        <v>25.3125</v>
      </c>
      <c r="AD168" s="3">
        <v>25.3125</v>
      </c>
      <c r="AE168" s="3">
        <v>25.0625</v>
      </c>
      <c r="AF168" s="3">
        <v>25</v>
      </c>
      <c r="AG168" s="3">
        <v>25.375</v>
      </c>
      <c r="AH168" s="3">
        <v>25</v>
      </c>
      <c r="AI168" s="3">
        <v>25.0625</v>
      </c>
      <c r="AJ168" s="3">
        <v>25.0625</v>
      </c>
      <c r="AK168" s="3">
        <v>25.1875</v>
      </c>
      <c r="AL168" s="3">
        <v>25.0625</v>
      </c>
      <c r="AM168" s="3">
        <v>25.25</v>
      </c>
      <c r="AN168" s="3">
        <v>24.9375</v>
      </c>
      <c r="AO168" s="3">
        <v>25.1875</v>
      </c>
      <c r="AP168" s="3">
        <v>25.1875</v>
      </c>
      <c r="AQ168" s="3">
        <v>25.1875</v>
      </c>
      <c r="AR168" s="1"/>
      <c r="AS168" s="1"/>
      <c r="AT168" s="1"/>
      <c r="AU168" s="1"/>
      <c r="AV168" s="1"/>
      <c r="AW168" s="4">
        <f t="shared" si="53"/>
        <v>36</v>
      </c>
      <c r="AX168" s="4">
        <f t="shared" si="61"/>
        <v>35</v>
      </c>
      <c r="AY168" s="5">
        <f t="shared" si="54"/>
        <v>25.223958333333332</v>
      </c>
      <c r="AZ168" s="5">
        <f t="shared" si="55"/>
        <v>0.13056795576031882</v>
      </c>
      <c r="BA168" s="5">
        <f>ABS(AY168-AY153)</f>
        <v>0.37395833333333073</v>
      </c>
      <c r="BB168" s="5">
        <f t="shared" si="62"/>
        <v>0.13490192515959398</v>
      </c>
      <c r="BC168" s="5">
        <f t="shared" si="56"/>
        <v>0.13272122289689156</v>
      </c>
      <c r="BD168" s="5">
        <f t="shared" si="57"/>
        <v>3.1505347662908093E-2</v>
      </c>
      <c r="BE168" s="6">
        <f t="shared" si="58"/>
        <v>0.4368115019208324</v>
      </c>
      <c r="BF168" s="81" t="str">
        <f t="shared" si="59"/>
        <v>Accept</v>
      </c>
      <c r="BG168" s="44"/>
      <c r="BI168" s="80" t="str">
        <f t="shared" si="60"/>
        <v>Accept</v>
      </c>
      <c r="BJ168" s="44"/>
    </row>
    <row r="169" spans="1:62" ht="15.6" thickBot="1" x14ac:dyDescent="0.35">
      <c r="A169" s="32">
        <f>A168</f>
        <v>40</v>
      </c>
      <c r="B169" s="33" t="s">
        <v>17</v>
      </c>
      <c r="C169" s="64"/>
      <c r="D169" s="33"/>
      <c r="E169" s="64"/>
      <c r="F169" s="14" t="s">
        <v>220</v>
      </c>
      <c r="G169" s="14"/>
      <c r="H169" s="15">
        <v>23.5625</v>
      </c>
      <c r="I169" s="15">
        <v>23.6875</v>
      </c>
      <c r="J169" s="15">
        <v>23.625</v>
      </c>
      <c r="K169" s="15">
        <v>23.625</v>
      </c>
      <c r="L169" s="15">
        <v>23.6875</v>
      </c>
      <c r="M169" s="15">
        <v>23.625</v>
      </c>
      <c r="N169" s="15">
        <v>23.875</v>
      </c>
      <c r="O169" s="15">
        <v>23.9375</v>
      </c>
      <c r="P169" s="15">
        <v>23.875</v>
      </c>
      <c r="Q169" s="15">
        <v>23.8125</v>
      </c>
      <c r="R169" s="15">
        <v>23.9375</v>
      </c>
      <c r="S169" s="15">
        <v>23.8125</v>
      </c>
      <c r="T169" s="15">
        <v>23.875</v>
      </c>
      <c r="U169" s="15">
        <v>23.75</v>
      </c>
      <c r="V169" s="15">
        <v>23.5625</v>
      </c>
      <c r="W169" s="15">
        <v>23.625</v>
      </c>
      <c r="X169" s="15">
        <v>23.875</v>
      </c>
      <c r="Y169" s="15">
        <v>23.875</v>
      </c>
      <c r="Z169" s="15">
        <v>23.9375</v>
      </c>
      <c r="AA169" s="15">
        <v>24</v>
      </c>
      <c r="AB169" s="15">
        <v>23.8125</v>
      </c>
      <c r="AC169" s="15">
        <v>23.6875</v>
      </c>
      <c r="AD169" s="15">
        <v>23.6875</v>
      </c>
      <c r="AE169" s="15">
        <v>23.6875</v>
      </c>
      <c r="AF169" s="15">
        <v>23.4375</v>
      </c>
      <c r="AG169" s="15">
        <v>23.625</v>
      </c>
      <c r="AH169" s="15">
        <v>23.6875</v>
      </c>
      <c r="AI169" s="15">
        <v>23.5</v>
      </c>
      <c r="AJ169" s="15">
        <v>23.5</v>
      </c>
      <c r="AK169" s="15">
        <v>23.5</v>
      </c>
      <c r="AL169" s="15">
        <v>23.625</v>
      </c>
      <c r="AM169" s="15">
        <v>23.5</v>
      </c>
      <c r="AN169" s="15">
        <v>23.4375</v>
      </c>
      <c r="AO169" s="15">
        <v>23.5625</v>
      </c>
      <c r="AP169" s="15">
        <v>23.5625</v>
      </c>
      <c r="AQ169" s="15">
        <v>23.5625</v>
      </c>
      <c r="AR169" s="16"/>
      <c r="AS169" s="16"/>
      <c r="AT169" s="16"/>
      <c r="AU169" s="16"/>
      <c r="AV169" s="16"/>
      <c r="AW169" s="17">
        <f t="shared" si="53"/>
        <v>36</v>
      </c>
      <c r="AX169" s="17">
        <f t="shared" si="61"/>
        <v>35</v>
      </c>
      <c r="AY169" s="18">
        <f t="shared" si="54"/>
        <v>23.692708333333332</v>
      </c>
      <c r="AZ169" s="18">
        <f t="shared" si="55"/>
        <v>0.15837836139177233</v>
      </c>
      <c r="BA169" s="18">
        <f>ABS(AY169-AY154)</f>
        <v>0.18943452380952408</v>
      </c>
      <c r="BB169" s="18">
        <f t="shared" si="62"/>
        <v>0.15589771210205575</v>
      </c>
      <c r="BC169" s="18">
        <f t="shared" si="56"/>
        <v>0.15716090587814424</v>
      </c>
      <c r="BD169" s="18">
        <f t="shared" si="57"/>
        <v>3.7306836620659832E-2</v>
      </c>
      <c r="BE169" s="19">
        <f t="shared" si="58"/>
        <v>0.26386166286774043</v>
      </c>
      <c r="BF169" s="82" t="str">
        <f t="shared" si="59"/>
        <v>Accept</v>
      </c>
      <c r="BG169" s="45"/>
      <c r="BI169" s="80" t="str">
        <f t="shared" si="60"/>
        <v>Accept</v>
      </c>
      <c r="BJ169" s="45"/>
    </row>
    <row r="170" spans="1:62" ht="15.6" thickBot="1" x14ac:dyDescent="0.35">
      <c r="A170" s="28">
        <f>A169+1</f>
        <v>41</v>
      </c>
      <c r="B170" s="29" t="s">
        <v>16</v>
      </c>
      <c r="C170" s="62">
        <f>E170-E152</f>
        <v>0.32287500000000691</v>
      </c>
      <c r="D170" s="29"/>
      <c r="E170" s="62">
        <v>25.362475</v>
      </c>
      <c r="F170" s="8" t="s">
        <v>221</v>
      </c>
      <c r="G170" s="8" t="s">
        <v>228</v>
      </c>
      <c r="H170" s="9">
        <v>24.4375</v>
      </c>
      <c r="I170" s="9">
        <v>24.3125</v>
      </c>
      <c r="J170" s="9">
        <v>24.375</v>
      </c>
      <c r="K170" s="9">
        <v>24.4375</v>
      </c>
      <c r="L170" s="9">
        <v>24.4375</v>
      </c>
      <c r="M170" s="9">
        <v>24.625</v>
      </c>
      <c r="N170" s="9">
        <v>24.6875</v>
      </c>
      <c r="O170" s="9">
        <v>24.6875</v>
      </c>
      <c r="P170" s="9">
        <v>24.625</v>
      </c>
      <c r="Q170" s="9">
        <v>24.6875</v>
      </c>
      <c r="R170" s="9">
        <v>24.6875</v>
      </c>
      <c r="S170" s="9">
        <v>24.625</v>
      </c>
      <c r="T170" s="9">
        <v>24.6875</v>
      </c>
      <c r="U170" s="9">
        <v>24.4375</v>
      </c>
      <c r="V170" s="9">
        <v>24.5625</v>
      </c>
      <c r="W170" s="9">
        <v>24.625</v>
      </c>
      <c r="X170" s="9">
        <v>24.5625</v>
      </c>
      <c r="Y170" s="9">
        <v>24.5</v>
      </c>
      <c r="Z170" s="9">
        <v>24.625</v>
      </c>
      <c r="AA170" s="9">
        <v>24.75</v>
      </c>
      <c r="AB170" s="9">
        <v>24.5</v>
      </c>
      <c r="AC170" s="9">
        <v>24.375</v>
      </c>
      <c r="AD170" s="9">
        <v>24.5</v>
      </c>
      <c r="AE170" s="9">
        <v>24.4375</v>
      </c>
      <c r="AF170" s="9">
        <v>24.4375</v>
      </c>
      <c r="AG170" s="9">
        <v>24.4375</v>
      </c>
      <c r="AH170" s="9">
        <v>24.4375</v>
      </c>
      <c r="AI170" s="9">
        <v>24.3125</v>
      </c>
      <c r="AJ170" s="9">
        <v>24.3125</v>
      </c>
      <c r="AK170" s="9">
        <v>24.4375</v>
      </c>
      <c r="AL170" s="9">
        <v>24.375</v>
      </c>
      <c r="AM170" s="9">
        <v>24.3125</v>
      </c>
      <c r="AN170" s="9">
        <v>24.25</v>
      </c>
      <c r="AO170" s="9">
        <v>24.3125</v>
      </c>
      <c r="AP170" s="9">
        <v>24.375</v>
      </c>
      <c r="AQ170" s="9">
        <v>24.25</v>
      </c>
      <c r="AR170" s="10"/>
      <c r="AS170" s="10"/>
      <c r="AT170" s="10"/>
      <c r="AU170" s="10"/>
      <c r="AV170" s="10"/>
      <c r="AW170" s="11">
        <f t="shared" si="53"/>
        <v>36</v>
      </c>
      <c r="AX170" s="11">
        <f t="shared" si="61"/>
        <v>36</v>
      </c>
      <c r="AY170" s="12">
        <f t="shared" si="54"/>
        <v>24.484375</v>
      </c>
      <c r="AZ170" s="12">
        <f t="shared" si="55"/>
        <v>0.14281528404601118</v>
      </c>
      <c r="BA170" s="12">
        <f>ABS(AY170-AY152)</f>
        <v>0.82638888888888928</v>
      </c>
      <c r="BB170" s="12">
        <f t="shared" si="62"/>
        <v>0.10403265188742504</v>
      </c>
      <c r="BC170" s="12">
        <f t="shared" si="56"/>
        <v>0.12493798064614502</v>
      </c>
      <c r="BD170" s="12">
        <f t="shared" si="57"/>
        <v>2.9448164447547592E-2</v>
      </c>
      <c r="BE170" s="13">
        <f t="shared" si="58"/>
        <v>0.88513797696174668</v>
      </c>
      <c r="BF170" s="80" t="str">
        <f t="shared" si="59"/>
        <v>Accept</v>
      </c>
      <c r="BG170" s="43" t="e">
        <f>IF(AND(BF170="Accept",BF171="Accept",BF172="Accept"),"ACCPET","REJECT")</f>
        <v>#DIV/0!</v>
      </c>
      <c r="BI170" s="80" t="str">
        <f t="shared" si="60"/>
        <v>Accept</v>
      </c>
      <c r="BJ170" s="43" t="e">
        <f>IF(AND(BI170="Accept",BI171="Accept",BI172="Accept"),"ACCEPT","REJECT")</f>
        <v>#DIV/0!</v>
      </c>
    </row>
    <row r="171" spans="1:62" ht="15.6" thickBot="1" x14ac:dyDescent="0.35">
      <c r="A171" s="30">
        <f>A170</f>
        <v>41</v>
      </c>
      <c r="B171" s="31" t="s">
        <v>11</v>
      </c>
      <c r="C171" s="63"/>
      <c r="D171" s="31"/>
      <c r="E171" s="63"/>
      <c r="F171" s="2" t="s">
        <v>222</v>
      </c>
      <c r="G171" s="2"/>
      <c r="H171" s="3" t="s">
        <v>56</v>
      </c>
      <c r="I171" s="3" t="s">
        <v>56</v>
      </c>
      <c r="J171" s="3" t="s">
        <v>56</v>
      </c>
      <c r="K171" s="3" t="s">
        <v>56</v>
      </c>
      <c r="L171" s="3" t="s">
        <v>56</v>
      </c>
      <c r="M171" s="3" t="s">
        <v>56</v>
      </c>
      <c r="N171" s="3" t="s">
        <v>56</v>
      </c>
      <c r="O171" s="3" t="s">
        <v>56</v>
      </c>
      <c r="P171" s="3" t="s">
        <v>56</v>
      </c>
      <c r="Q171" s="3" t="s">
        <v>56</v>
      </c>
      <c r="R171" s="3" t="s">
        <v>56</v>
      </c>
      <c r="S171" s="3" t="s">
        <v>56</v>
      </c>
      <c r="T171" s="3" t="s">
        <v>56</v>
      </c>
      <c r="U171" s="3" t="s">
        <v>56</v>
      </c>
      <c r="V171" s="3" t="s">
        <v>56</v>
      </c>
      <c r="W171" s="3" t="s">
        <v>56</v>
      </c>
      <c r="X171" s="3" t="s">
        <v>56</v>
      </c>
      <c r="Y171" s="3" t="s">
        <v>56</v>
      </c>
      <c r="Z171" s="3" t="s">
        <v>56</v>
      </c>
      <c r="AA171" s="3" t="s">
        <v>56</v>
      </c>
      <c r="AB171" s="3" t="s">
        <v>56</v>
      </c>
      <c r="AC171" s="3" t="s">
        <v>56</v>
      </c>
      <c r="AD171" s="3" t="s">
        <v>56</v>
      </c>
      <c r="AE171" s="3" t="s">
        <v>56</v>
      </c>
      <c r="AF171" s="3" t="s">
        <v>56</v>
      </c>
      <c r="AG171" s="3" t="s">
        <v>56</v>
      </c>
      <c r="AH171" s="3" t="s">
        <v>56</v>
      </c>
      <c r="AI171" s="3" t="s">
        <v>56</v>
      </c>
      <c r="AJ171" s="3" t="s">
        <v>56</v>
      </c>
      <c r="AK171" s="3" t="s">
        <v>56</v>
      </c>
      <c r="AL171" s="3" t="s">
        <v>56</v>
      </c>
      <c r="AM171" s="3" t="s">
        <v>56</v>
      </c>
      <c r="AN171" s="3" t="s">
        <v>56</v>
      </c>
      <c r="AO171" s="3" t="s">
        <v>56</v>
      </c>
      <c r="AP171" s="3" t="s">
        <v>56</v>
      </c>
      <c r="AQ171" s="3" t="s">
        <v>56</v>
      </c>
      <c r="AR171" s="1"/>
      <c r="AS171" s="1"/>
      <c r="AT171" s="1"/>
      <c r="AU171" s="1"/>
      <c r="AV171" s="1"/>
      <c r="AW171" s="4">
        <f t="shared" si="53"/>
        <v>0</v>
      </c>
      <c r="AX171" s="4">
        <f t="shared" si="61"/>
        <v>35</v>
      </c>
      <c r="AY171" s="5" t="e">
        <f t="shared" si="54"/>
        <v>#DIV/0!</v>
      </c>
      <c r="AZ171" s="5" t="e">
        <f t="shared" si="55"/>
        <v>#DIV/0!</v>
      </c>
      <c r="BA171" s="5" t="e">
        <f>ABS(AY171-AY153)</f>
        <v>#DIV/0!</v>
      </c>
      <c r="BB171" s="5">
        <f t="shared" si="62"/>
        <v>0.13490192515959398</v>
      </c>
      <c r="BC171" s="5" t="e">
        <f t="shared" si="56"/>
        <v>#DIV/0!</v>
      </c>
      <c r="BD171" s="5" t="e">
        <f t="shared" si="57"/>
        <v>#DIV/0!</v>
      </c>
      <c r="BE171" s="6" t="e">
        <f t="shared" si="58"/>
        <v>#DIV/0!</v>
      </c>
      <c r="BF171" s="81" t="e">
        <f t="shared" si="59"/>
        <v>#DIV/0!</v>
      </c>
      <c r="BG171" s="44"/>
      <c r="BI171" s="80" t="e">
        <f t="shared" si="60"/>
        <v>#DIV/0!</v>
      </c>
      <c r="BJ171" s="44"/>
    </row>
    <row r="172" spans="1:62" ht="15.6" thickBot="1" x14ac:dyDescent="0.35">
      <c r="A172" s="32">
        <f>A171</f>
        <v>41</v>
      </c>
      <c r="B172" s="33" t="s">
        <v>17</v>
      </c>
      <c r="C172" s="64"/>
      <c r="D172" s="33"/>
      <c r="E172" s="64"/>
      <c r="F172" s="14" t="s">
        <v>223</v>
      </c>
      <c r="G172" s="14"/>
      <c r="H172" s="15">
        <v>16.5</v>
      </c>
      <c r="I172" s="15">
        <v>16.125</v>
      </c>
      <c r="J172" s="15">
        <v>16.1875</v>
      </c>
      <c r="K172" s="15">
        <v>16.75</v>
      </c>
      <c r="L172" s="15">
        <v>16.75</v>
      </c>
      <c r="M172" s="15">
        <v>16.75</v>
      </c>
      <c r="N172" s="15">
        <v>16.75</v>
      </c>
      <c r="O172" s="15">
        <v>16.5</v>
      </c>
      <c r="P172" s="15">
        <v>16.75</v>
      </c>
      <c r="Q172" s="15">
        <v>16.875</v>
      </c>
      <c r="R172" s="15">
        <v>16.875</v>
      </c>
      <c r="S172" s="15">
        <v>16.875</v>
      </c>
      <c r="T172" s="15">
        <v>16.75</v>
      </c>
      <c r="U172" s="15">
        <v>16.8125</v>
      </c>
      <c r="V172" s="15">
        <v>16.9375</v>
      </c>
      <c r="W172" s="15">
        <v>16.75</v>
      </c>
      <c r="X172" s="15">
        <v>16.8125</v>
      </c>
      <c r="Y172" s="15">
        <v>16.8125</v>
      </c>
      <c r="Z172" s="15">
        <v>16.75</v>
      </c>
      <c r="AA172" s="15">
        <v>24</v>
      </c>
      <c r="AB172" s="15">
        <v>16.6875</v>
      </c>
      <c r="AC172" s="15">
        <v>16.5</v>
      </c>
      <c r="AD172" s="15">
        <v>16.5</v>
      </c>
      <c r="AE172" s="15">
        <v>16.5625</v>
      </c>
      <c r="AF172" s="15">
        <v>16.5</v>
      </c>
      <c r="AG172" s="15">
        <v>16.5</v>
      </c>
      <c r="AH172" s="15">
        <v>16.5</v>
      </c>
      <c r="AI172" s="15">
        <v>16.5625</v>
      </c>
      <c r="AJ172" s="15">
        <v>16.625</v>
      </c>
      <c r="AK172" s="15">
        <v>16.625</v>
      </c>
      <c r="AL172" s="15">
        <v>16.625</v>
      </c>
      <c r="AM172" s="15">
        <v>16.625</v>
      </c>
      <c r="AN172" s="15">
        <v>16.0625</v>
      </c>
      <c r="AO172" s="15">
        <v>16.5</v>
      </c>
      <c r="AP172" s="15">
        <v>16.625</v>
      </c>
      <c r="AQ172" s="15">
        <v>16.5625</v>
      </c>
      <c r="AR172" s="16"/>
      <c r="AS172" s="16"/>
      <c r="AT172" s="16"/>
      <c r="AU172" s="16"/>
      <c r="AV172" s="16"/>
      <c r="AW172" s="17">
        <f t="shared" si="53"/>
        <v>36</v>
      </c>
      <c r="AX172" s="17">
        <f t="shared" si="61"/>
        <v>35</v>
      </c>
      <c r="AY172" s="18">
        <f t="shared" si="54"/>
        <v>16.829861111111111</v>
      </c>
      <c r="AZ172" s="18">
        <f t="shared" si="55"/>
        <v>1.2454928663620397</v>
      </c>
      <c r="BA172" s="18">
        <f>ABS(AY172-AY154)</f>
        <v>7.0522817460317455</v>
      </c>
      <c r="BB172" s="18">
        <f t="shared" si="62"/>
        <v>0.15589771210205575</v>
      </c>
      <c r="BC172" s="18">
        <f t="shared" si="56"/>
        <v>0.89378024802382705</v>
      </c>
      <c r="BD172" s="18">
        <f t="shared" si="57"/>
        <v>0.2121654459898018</v>
      </c>
      <c r="BE172" s="19">
        <f t="shared" si="58"/>
        <v>7.4755518107814005</v>
      </c>
      <c r="BF172" s="82" t="str">
        <f t="shared" si="59"/>
        <v>Reject</v>
      </c>
      <c r="BG172" s="45"/>
      <c r="BI172" s="80" t="str">
        <f t="shared" si="60"/>
        <v>Reject</v>
      </c>
      <c r="BJ172" s="45"/>
    </row>
    <row r="173" spans="1:62" ht="15.6" thickBot="1" x14ac:dyDescent="0.35">
      <c r="A173" s="28">
        <f>A172+1</f>
        <v>42</v>
      </c>
      <c r="B173" s="29" t="s">
        <v>16</v>
      </c>
      <c r="C173" s="62">
        <f>E173-E152</f>
        <v>-9.4199999999997175E-2</v>
      </c>
      <c r="D173" s="29"/>
      <c r="E173" s="62">
        <v>24.945399999999996</v>
      </c>
      <c r="F173" s="8" t="s">
        <v>224</v>
      </c>
      <c r="G173" s="8" t="s">
        <v>225</v>
      </c>
      <c r="H173" s="9">
        <v>23.75</v>
      </c>
      <c r="I173" s="9">
        <v>23.75</v>
      </c>
      <c r="J173" s="9">
        <v>23.6875</v>
      </c>
      <c r="K173" s="9">
        <v>23.875</v>
      </c>
      <c r="L173" s="9">
        <v>23.9375</v>
      </c>
      <c r="M173" s="9">
        <v>24</v>
      </c>
      <c r="N173" s="9">
        <v>24</v>
      </c>
      <c r="O173" s="9">
        <v>24</v>
      </c>
      <c r="P173" s="9">
        <v>24.125</v>
      </c>
      <c r="Q173" s="9">
        <v>24.125</v>
      </c>
      <c r="R173" s="9">
        <v>23.9375</v>
      </c>
      <c r="S173" s="9">
        <v>24.0625</v>
      </c>
      <c r="T173" s="9">
        <v>23.9375</v>
      </c>
      <c r="U173" s="9">
        <v>24</v>
      </c>
      <c r="V173" s="9">
        <v>24</v>
      </c>
      <c r="W173" s="9">
        <v>24</v>
      </c>
      <c r="X173" s="9">
        <v>23.9375</v>
      </c>
      <c r="Y173" s="9">
        <v>24</v>
      </c>
      <c r="Z173" s="9">
        <v>24.0625</v>
      </c>
      <c r="AA173" s="9">
        <v>23.9375</v>
      </c>
      <c r="AB173" s="9">
        <v>24.125</v>
      </c>
      <c r="AC173" s="9">
        <v>23.8125</v>
      </c>
      <c r="AD173" s="9">
        <v>23.8125</v>
      </c>
      <c r="AE173" s="9">
        <v>23.9375</v>
      </c>
      <c r="AF173" s="9">
        <v>23.9375</v>
      </c>
      <c r="AG173" s="9">
        <v>24</v>
      </c>
      <c r="AH173" s="9">
        <v>23.8125</v>
      </c>
      <c r="AI173" s="9">
        <v>23.8125</v>
      </c>
      <c r="AJ173" s="9">
        <v>23.8125</v>
      </c>
      <c r="AK173" s="9">
        <v>23.875</v>
      </c>
      <c r="AL173" s="9">
        <v>23.875</v>
      </c>
      <c r="AM173" s="9">
        <v>23.8125</v>
      </c>
      <c r="AN173" s="9">
        <v>23.625</v>
      </c>
      <c r="AO173" s="9">
        <v>23.8125</v>
      </c>
      <c r="AP173" s="9">
        <v>23.875</v>
      </c>
      <c r="AQ173" s="9">
        <v>23.875</v>
      </c>
      <c r="AR173" s="10"/>
      <c r="AS173" s="10"/>
      <c r="AT173" s="10"/>
      <c r="AU173" s="10"/>
      <c r="AV173" s="10"/>
      <c r="AW173" s="11">
        <f t="shared" si="53"/>
        <v>36</v>
      </c>
      <c r="AX173" s="11">
        <f t="shared" si="61"/>
        <v>36</v>
      </c>
      <c r="AY173" s="12">
        <f t="shared" si="54"/>
        <v>23.914930555555557</v>
      </c>
      <c r="AZ173" s="12">
        <f t="shared" si="55"/>
        <v>0.12059448890379798</v>
      </c>
      <c r="BA173" s="12">
        <f>ABS(AY173-AY152)</f>
        <v>0.25694444444444642</v>
      </c>
      <c r="BB173" s="12">
        <f t="shared" si="62"/>
        <v>0.10403265188742504</v>
      </c>
      <c r="BC173" s="12">
        <f t="shared" si="56"/>
        <v>0.1126184341320248</v>
      </c>
      <c r="BD173" s="12">
        <f t="shared" si="57"/>
        <v>2.6544419487121759E-2</v>
      </c>
      <c r="BE173" s="13">
        <f t="shared" si="58"/>
        <v>0.30990056132125432</v>
      </c>
      <c r="BF173" s="80" t="str">
        <f t="shared" si="59"/>
        <v>Accept</v>
      </c>
      <c r="BG173" s="43" t="str">
        <f>IF(AND(BF173="Accept",BF174="Accept",BF175="Accept"),"ACCPET","REJECT")</f>
        <v>ACCPET</v>
      </c>
      <c r="BI173" s="80" t="str">
        <f t="shared" si="60"/>
        <v>Accept</v>
      </c>
      <c r="BJ173" s="43" t="str">
        <f>IF(AND(BI173="Accept",BI174="Accept",BI175="Accept"),"ACCEPT","REJECT")</f>
        <v>ACCEPT</v>
      </c>
    </row>
    <row r="174" spans="1:62" ht="15.6" thickBot="1" x14ac:dyDescent="0.35">
      <c r="A174" s="30">
        <f>A173</f>
        <v>42</v>
      </c>
      <c r="B174" s="31" t="s">
        <v>11</v>
      </c>
      <c r="C174" s="63"/>
      <c r="D174" s="31"/>
      <c r="E174" s="63"/>
      <c r="F174" s="2" t="s">
        <v>226</v>
      </c>
      <c r="G174" s="2"/>
      <c r="H174" s="3">
        <v>24.5</v>
      </c>
      <c r="I174" s="3">
        <v>24.375</v>
      </c>
      <c r="J174" s="3">
        <v>24.5</v>
      </c>
      <c r="K174" s="3">
        <v>24.4375</v>
      </c>
      <c r="L174" s="3">
        <v>24.5</v>
      </c>
      <c r="M174" s="3">
        <v>24.5625</v>
      </c>
      <c r="N174" s="3">
        <v>24.75</v>
      </c>
      <c r="O174" s="3">
        <v>24.6875</v>
      </c>
      <c r="P174" s="3">
        <v>24.6875</v>
      </c>
      <c r="Q174" s="3">
        <v>24.5625</v>
      </c>
      <c r="R174" s="3">
        <v>24.6875</v>
      </c>
      <c r="S174" s="3">
        <v>24.625</v>
      </c>
      <c r="T174" s="3">
        <v>24.5625</v>
      </c>
      <c r="U174" s="3">
        <v>24.625</v>
      </c>
      <c r="V174" s="3">
        <v>24.625</v>
      </c>
      <c r="W174" s="3">
        <v>24.625</v>
      </c>
      <c r="X174" s="3">
        <v>24.625</v>
      </c>
      <c r="Y174" s="3">
        <v>24.6875</v>
      </c>
      <c r="Z174" s="3">
        <v>24.625</v>
      </c>
      <c r="AA174" s="3">
        <v>24.6875</v>
      </c>
      <c r="AB174" s="3">
        <v>24.5</v>
      </c>
      <c r="AC174" s="3">
        <v>24.6875</v>
      </c>
      <c r="AD174" s="3">
        <v>24.6875</v>
      </c>
      <c r="AE174" s="3">
        <v>24.75</v>
      </c>
      <c r="AF174" s="3">
        <v>24.5625</v>
      </c>
      <c r="AG174" s="3">
        <v>24.625</v>
      </c>
      <c r="AH174" s="3">
        <v>24.5</v>
      </c>
      <c r="AI174" s="3">
        <v>24.5</v>
      </c>
      <c r="AJ174" s="3">
        <v>24.4375</v>
      </c>
      <c r="AK174" s="3">
        <v>24.4375</v>
      </c>
      <c r="AL174" s="3">
        <v>24.5</v>
      </c>
      <c r="AM174" s="3">
        <v>24.375</v>
      </c>
      <c r="AN174" s="3">
        <v>24.4375</v>
      </c>
      <c r="AO174" s="3">
        <v>24.25</v>
      </c>
      <c r="AP174" s="3">
        <v>24.375</v>
      </c>
      <c r="AQ174" s="3">
        <v>24.5625</v>
      </c>
      <c r="AR174" s="1"/>
      <c r="AS174" s="1"/>
      <c r="AT174" s="1"/>
      <c r="AU174" s="1"/>
      <c r="AV174" s="1"/>
      <c r="AW174" s="4">
        <f t="shared" si="53"/>
        <v>36</v>
      </c>
      <c r="AX174" s="4">
        <f t="shared" si="61"/>
        <v>35</v>
      </c>
      <c r="AY174" s="5">
        <f t="shared" si="54"/>
        <v>24.559027777777779</v>
      </c>
      <c r="AZ174" s="5">
        <f t="shared" si="55"/>
        <v>0.11947097342896096</v>
      </c>
      <c r="BA174" s="5">
        <f>ABS(AY174-AY153)</f>
        <v>0.29097222222222285</v>
      </c>
      <c r="BB174" s="5">
        <f t="shared" si="62"/>
        <v>0.13490192515959398</v>
      </c>
      <c r="BC174" s="5">
        <f t="shared" si="56"/>
        <v>0.12730859302613109</v>
      </c>
      <c r="BD174" s="5">
        <f t="shared" si="57"/>
        <v>3.0220498246010925E-2</v>
      </c>
      <c r="BE174" s="6">
        <f t="shared" si="58"/>
        <v>0.35126211622301468</v>
      </c>
      <c r="BF174" s="81" t="str">
        <f t="shared" si="59"/>
        <v>Accept</v>
      </c>
      <c r="BG174" s="44"/>
      <c r="BI174" s="80" t="str">
        <f t="shared" si="60"/>
        <v>Accept</v>
      </c>
      <c r="BJ174" s="44"/>
    </row>
    <row r="175" spans="1:62" ht="15.6" thickBot="1" x14ac:dyDescent="0.35">
      <c r="A175" s="32">
        <f>A174</f>
        <v>42</v>
      </c>
      <c r="B175" s="33" t="s">
        <v>17</v>
      </c>
      <c r="C175" s="64"/>
      <c r="D175" s="33" t="s">
        <v>85</v>
      </c>
      <c r="E175" s="64"/>
      <c r="F175" s="14" t="s">
        <v>227</v>
      </c>
      <c r="G175" s="14"/>
      <c r="H175" s="15">
        <v>23.9375</v>
      </c>
      <c r="I175" s="15">
        <v>24.125</v>
      </c>
      <c r="J175" s="15">
        <v>23.875</v>
      </c>
      <c r="K175" s="15">
        <v>23.9375</v>
      </c>
      <c r="L175" s="15">
        <v>24</v>
      </c>
      <c r="M175" s="15">
        <v>24.25</v>
      </c>
      <c r="N175" s="15">
        <v>24</v>
      </c>
      <c r="O175" s="15">
        <v>24.1875</v>
      </c>
      <c r="P175" s="15">
        <v>24.25</v>
      </c>
      <c r="Q175" s="15">
        <v>24.1875</v>
      </c>
      <c r="R175" s="15">
        <v>24.25</v>
      </c>
      <c r="S175" s="15">
        <v>24.1875</v>
      </c>
      <c r="T175" s="15">
        <v>24.125</v>
      </c>
      <c r="U175" s="15">
        <v>24.125</v>
      </c>
      <c r="V175" s="15">
        <v>24.125</v>
      </c>
      <c r="W175" s="15">
        <v>24.1875</v>
      </c>
      <c r="X175" s="15">
        <v>24.3125</v>
      </c>
      <c r="Y175" s="15">
        <v>24.1875</v>
      </c>
      <c r="Z175" s="15">
        <v>24.125</v>
      </c>
      <c r="AA175" s="15">
        <v>24.1875</v>
      </c>
      <c r="AB175" s="15">
        <v>24.25</v>
      </c>
      <c r="AC175" s="15">
        <v>24.125</v>
      </c>
      <c r="AD175" s="15">
        <v>24.125</v>
      </c>
      <c r="AE175" s="15">
        <v>24.0625</v>
      </c>
      <c r="AF175" s="15">
        <v>24.125</v>
      </c>
      <c r="AG175" s="15">
        <v>24</v>
      </c>
      <c r="AH175" s="15">
        <v>24.0625</v>
      </c>
      <c r="AI175" s="15">
        <v>24</v>
      </c>
      <c r="AJ175" s="15">
        <v>24</v>
      </c>
      <c r="AK175" s="15">
        <v>24.25</v>
      </c>
      <c r="AL175" s="15">
        <v>24</v>
      </c>
      <c r="AM175" s="15">
        <v>24</v>
      </c>
      <c r="AN175" s="15">
        <v>23.9375</v>
      </c>
      <c r="AO175" s="15">
        <v>24</v>
      </c>
      <c r="AP175" s="15">
        <v>23.9375</v>
      </c>
      <c r="AQ175" s="15">
        <v>24</v>
      </c>
      <c r="AR175" s="16"/>
      <c r="AS175" s="16"/>
      <c r="AT175" s="16"/>
      <c r="AU175" s="16"/>
      <c r="AV175" s="16"/>
      <c r="AW175" s="17">
        <f t="shared" si="53"/>
        <v>36</v>
      </c>
      <c r="AX175" s="17">
        <f t="shared" si="61"/>
        <v>35</v>
      </c>
      <c r="AY175" s="18">
        <f t="shared" si="54"/>
        <v>24.095486111111111</v>
      </c>
      <c r="AZ175" s="18">
        <f t="shared" si="55"/>
        <v>0.11425819671197776</v>
      </c>
      <c r="BA175" s="18">
        <f>ABS(AY175-AY154)</f>
        <v>0.21334325396825449</v>
      </c>
      <c r="BB175" s="18">
        <f t="shared" si="62"/>
        <v>0.15589771210205575</v>
      </c>
      <c r="BC175" s="18">
        <f t="shared" si="56"/>
        <v>0.13637448594570106</v>
      </c>
      <c r="BD175" s="18">
        <f t="shared" si="57"/>
        <v>3.2372558798735372E-2</v>
      </c>
      <c r="BE175" s="19">
        <f t="shared" si="58"/>
        <v>0.27792650877173153</v>
      </c>
      <c r="BF175" s="82" t="str">
        <f t="shared" si="59"/>
        <v>Accept</v>
      </c>
      <c r="BG175" s="45"/>
      <c r="BI175" s="80" t="str">
        <f t="shared" si="60"/>
        <v>Accept</v>
      </c>
      <c r="BJ175" s="45"/>
    </row>
    <row r="176" spans="1:62" x14ac:dyDescent="0.3">
      <c r="A176" s="35"/>
    </row>
    <row r="177" spans="1:62" x14ac:dyDescent="0.3">
      <c r="A177" s="35"/>
    </row>
    <row r="178" spans="1:62" x14ac:dyDescent="0.3">
      <c r="A178" s="35"/>
      <c r="BF178" s="74">
        <f>COUNTIF(BF184:BF204,"Reject")</f>
        <v>0</v>
      </c>
      <c r="BG178" s="48">
        <f>COUNTIF(BG184:BG204,"Reject")</f>
        <v>0</v>
      </c>
    </row>
    <row r="179" spans="1:62" s="7" customFormat="1" ht="28.8" customHeight="1" x14ac:dyDescent="0.3">
      <c r="A179" s="27" t="s">
        <v>13</v>
      </c>
      <c r="B179" s="27">
        <f>B150+1</f>
        <v>7</v>
      </c>
      <c r="C179" s="61"/>
      <c r="D179" s="27"/>
      <c r="E179" s="61"/>
      <c r="F179" s="20"/>
      <c r="G179" s="20"/>
      <c r="H179" s="34">
        <v>1</v>
      </c>
      <c r="I179" s="34">
        <v>2</v>
      </c>
      <c r="J179" s="34">
        <v>3</v>
      </c>
      <c r="K179" s="34">
        <v>4</v>
      </c>
      <c r="L179" s="34">
        <v>5</v>
      </c>
      <c r="M179" s="34">
        <v>6</v>
      </c>
      <c r="N179" s="34">
        <v>7</v>
      </c>
      <c r="O179" s="34">
        <v>8</v>
      </c>
      <c r="P179" s="34">
        <v>9</v>
      </c>
      <c r="Q179" s="34">
        <v>10</v>
      </c>
      <c r="R179" s="34">
        <v>11</v>
      </c>
      <c r="S179" s="34">
        <v>12</v>
      </c>
      <c r="T179" s="34">
        <v>13</v>
      </c>
      <c r="U179" s="34">
        <v>14</v>
      </c>
      <c r="V179" s="34">
        <v>15</v>
      </c>
      <c r="W179" s="34">
        <v>16</v>
      </c>
      <c r="X179" s="34">
        <v>17</v>
      </c>
      <c r="Y179" s="34">
        <v>18</v>
      </c>
      <c r="Z179" s="34">
        <v>19</v>
      </c>
      <c r="AA179" s="34">
        <v>20</v>
      </c>
      <c r="AB179" s="34">
        <v>21</v>
      </c>
      <c r="AC179" s="34">
        <v>22</v>
      </c>
      <c r="AD179" s="34">
        <v>23</v>
      </c>
      <c r="AE179" s="34">
        <v>24</v>
      </c>
      <c r="AF179" s="34">
        <v>25</v>
      </c>
      <c r="AG179" s="34">
        <v>26</v>
      </c>
      <c r="AH179" s="34">
        <v>27</v>
      </c>
      <c r="AI179" s="34">
        <v>28</v>
      </c>
      <c r="AJ179" s="34">
        <v>29</v>
      </c>
      <c r="AK179" s="34">
        <v>30</v>
      </c>
      <c r="AL179" s="34">
        <v>31</v>
      </c>
      <c r="AM179" s="34">
        <v>32</v>
      </c>
      <c r="AN179" s="34">
        <v>33</v>
      </c>
      <c r="AO179" s="34">
        <v>34</v>
      </c>
      <c r="AP179" s="34">
        <v>35</v>
      </c>
      <c r="AQ179" s="34">
        <v>36</v>
      </c>
      <c r="AR179" s="21"/>
      <c r="AS179" s="21"/>
      <c r="AT179" s="21"/>
      <c r="AU179" s="21"/>
      <c r="AV179" s="21"/>
      <c r="AW179" s="22" t="s">
        <v>0</v>
      </c>
      <c r="AX179" s="22" t="s">
        <v>1</v>
      </c>
      <c r="AY179" s="23" t="s">
        <v>2</v>
      </c>
      <c r="AZ179" s="23" t="s">
        <v>4</v>
      </c>
      <c r="BA179" s="23" t="s">
        <v>3</v>
      </c>
      <c r="BB179" s="23" t="s">
        <v>5</v>
      </c>
      <c r="BC179" s="23" t="s">
        <v>6</v>
      </c>
      <c r="BD179" s="23" t="s">
        <v>7</v>
      </c>
      <c r="BE179" s="24" t="s">
        <v>9</v>
      </c>
      <c r="BF179" s="75" t="s">
        <v>15</v>
      </c>
      <c r="BG179" s="39" t="s">
        <v>8</v>
      </c>
      <c r="BH179" s="37"/>
      <c r="BI179" s="75" t="s">
        <v>15</v>
      </c>
      <c r="BJ179" s="39" t="s">
        <v>8</v>
      </c>
    </row>
    <row r="180" spans="1:62" s="49" customFormat="1" ht="28.8" customHeight="1" thickBot="1" x14ac:dyDescent="0.3">
      <c r="C180" s="69" t="s">
        <v>27</v>
      </c>
      <c r="E180" s="65"/>
      <c r="F180" s="57"/>
      <c r="G180" s="50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2"/>
      <c r="AW180" s="53"/>
      <c r="AX180" s="53"/>
      <c r="AY180" s="53"/>
      <c r="AZ180" s="53"/>
      <c r="BA180" s="53"/>
      <c r="BB180" s="53"/>
      <c r="BC180" s="53"/>
      <c r="BD180" s="53"/>
      <c r="BE180" s="54"/>
      <c r="BF180" s="76"/>
      <c r="BG180" s="55"/>
      <c r="BH180" s="56"/>
      <c r="BI180" s="76"/>
      <c r="BJ180" s="55"/>
    </row>
    <row r="181" spans="1:62" x14ac:dyDescent="0.3">
      <c r="A181" s="28"/>
      <c r="B181" s="29" t="s">
        <v>16</v>
      </c>
      <c r="C181" s="62">
        <v>0</v>
      </c>
      <c r="D181" s="29"/>
      <c r="E181" s="62"/>
      <c r="F181" s="25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10"/>
      <c r="AS181" s="10"/>
      <c r="AT181" s="10"/>
      <c r="AU181" s="10"/>
      <c r="AV181" s="10"/>
      <c r="AW181" s="11">
        <f>COUNT(H181:AV181)</f>
        <v>0</v>
      </c>
      <c r="AX181" s="11"/>
      <c r="AY181" s="12" t="e">
        <f>AVERAGE(H181:AV181)</f>
        <v>#DIV/0!</v>
      </c>
      <c r="AZ181" s="12" t="e">
        <f>STDEV(H181:AV181)</f>
        <v>#DIV/0!</v>
      </c>
      <c r="BA181" s="12"/>
      <c r="BB181" s="12"/>
      <c r="BC181" s="12"/>
      <c r="BD181" s="12"/>
      <c r="BE181" s="13"/>
      <c r="BF181" s="77"/>
      <c r="BG181" s="40"/>
      <c r="BI181" s="77"/>
      <c r="BJ181" s="40"/>
    </row>
    <row r="182" spans="1:62" x14ac:dyDescent="0.3">
      <c r="A182" s="30"/>
      <c r="B182" s="31" t="s">
        <v>11</v>
      </c>
      <c r="C182" s="63"/>
      <c r="D182" s="31"/>
      <c r="E182" s="63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1"/>
      <c r="AS182" s="1"/>
      <c r="AT182" s="1"/>
      <c r="AU182" s="1"/>
      <c r="AV182" s="1"/>
      <c r="AW182" s="4">
        <f t="shared" ref="AW182:AW204" si="63">COUNT(H182:AV182)</f>
        <v>0</v>
      </c>
      <c r="AX182" s="4"/>
      <c r="AY182" s="5" t="e">
        <f t="shared" ref="AY182:AY204" si="64">AVERAGE(H182:AV182)</f>
        <v>#DIV/0!</v>
      </c>
      <c r="AZ182" s="5" t="e">
        <f t="shared" ref="AZ182:AZ204" si="65">STDEV(H182:AV182)</f>
        <v>#DIV/0!</v>
      </c>
      <c r="BA182" s="5"/>
      <c r="BB182" s="5"/>
      <c r="BC182" s="5"/>
      <c r="BD182" s="5"/>
      <c r="BE182" s="6"/>
      <c r="BF182" s="78"/>
      <c r="BG182" s="41"/>
      <c r="BI182" s="78"/>
      <c r="BJ182" s="41"/>
    </row>
    <row r="183" spans="1:62" ht="15.6" thickBot="1" x14ac:dyDescent="0.35">
      <c r="A183" s="32"/>
      <c r="B183" s="33" t="s">
        <v>17</v>
      </c>
      <c r="C183" s="64"/>
      <c r="D183" s="33"/>
      <c r="E183" s="64"/>
      <c r="F183" s="14"/>
      <c r="G183" s="14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6"/>
      <c r="AS183" s="16"/>
      <c r="AT183" s="16"/>
      <c r="AU183" s="16"/>
      <c r="AV183" s="16"/>
      <c r="AW183" s="17">
        <f t="shared" si="63"/>
        <v>0</v>
      </c>
      <c r="AX183" s="17"/>
      <c r="AY183" s="18" t="e">
        <f t="shared" si="64"/>
        <v>#DIV/0!</v>
      </c>
      <c r="AZ183" s="18" t="e">
        <f t="shared" si="65"/>
        <v>#DIV/0!</v>
      </c>
      <c r="BA183" s="18"/>
      <c r="BB183" s="18"/>
      <c r="BC183" s="18"/>
      <c r="BD183" s="18"/>
      <c r="BE183" s="19"/>
      <c r="BF183" s="79"/>
      <c r="BG183" s="42"/>
      <c r="BI183" s="79"/>
      <c r="BJ183" s="42"/>
    </row>
    <row r="184" spans="1:62" ht="15.6" thickBot="1" x14ac:dyDescent="0.35">
      <c r="A184" s="28">
        <f>A173+1</f>
        <v>43</v>
      </c>
      <c r="B184" s="29" t="s">
        <v>16</v>
      </c>
      <c r="C184" s="62">
        <f>E184-E181</f>
        <v>0</v>
      </c>
      <c r="D184" s="29"/>
      <c r="E184" s="62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10"/>
      <c r="AS184" s="10"/>
      <c r="AT184" s="10"/>
      <c r="AU184" s="10"/>
      <c r="AV184" s="10"/>
      <c r="AW184" s="11">
        <f t="shared" si="63"/>
        <v>0</v>
      </c>
      <c r="AX184" s="11">
        <f>AW181</f>
        <v>0</v>
      </c>
      <c r="AY184" s="12" t="e">
        <f t="shared" si="64"/>
        <v>#DIV/0!</v>
      </c>
      <c r="AZ184" s="12" t="e">
        <f t="shared" si="65"/>
        <v>#DIV/0!</v>
      </c>
      <c r="BA184" s="12" t="e">
        <f>ABS(AY184-AY181)</f>
        <v>#DIV/0!</v>
      </c>
      <c r="BB184" s="12" t="e">
        <f>AZ181</f>
        <v>#DIV/0!</v>
      </c>
      <c r="BC184" s="12" t="e">
        <f t="shared" ref="BC184:BC204" si="66">SQRT(((AW184-1)*AZ184^2+(AX184-1)*BB184^2)/(AW184+AX184-2))</f>
        <v>#DIV/0!</v>
      </c>
      <c r="BD184" s="12" t="e">
        <f t="shared" ref="BD184:BD204" si="67">BC184*SQRT((1/AW184)+(1/AX184))</f>
        <v>#DIV/0!</v>
      </c>
      <c r="BE184" s="13" t="e">
        <f t="shared" ref="BE184:BE204" si="68">BA184+1.995*BD184</f>
        <v>#DIV/0!</v>
      </c>
      <c r="BF184" s="80" t="e">
        <f t="shared" ref="BF184:BF204" si="69">IF($BE184&lt;=$BE$3,"Accept","Reject")</f>
        <v>#DIV/0!</v>
      </c>
      <c r="BG184" s="43" t="e">
        <f>IF(AND(BF184="Accept",BF185="Accept",BF186="Accept"),"ACCPET","REJECT")</f>
        <v>#DIV/0!</v>
      </c>
      <c r="BI184" s="80" t="e">
        <f t="shared" ref="BI184:BI204" si="70">IF($BE184&lt;=$BE$3,"Accept","Reject")</f>
        <v>#DIV/0!</v>
      </c>
      <c r="BJ184" s="43" t="e">
        <f>IF(AND(BI184="Accept",BI185="Accept",BI186="Accept"),"ACCEPT","REJECT")</f>
        <v>#DIV/0!</v>
      </c>
    </row>
    <row r="185" spans="1:62" ht="15.6" thickBot="1" x14ac:dyDescent="0.35">
      <c r="A185" s="30">
        <f>A184</f>
        <v>43</v>
      </c>
      <c r="B185" s="31" t="s">
        <v>11</v>
      </c>
      <c r="C185" s="63"/>
      <c r="D185" s="31"/>
      <c r="E185" s="63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1"/>
      <c r="AS185" s="1"/>
      <c r="AT185" s="1"/>
      <c r="AU185" s="1"/>
      <c r="AV185" s="1"/>
      <c r="AW185" s="4">
        <f t="shared" si="63"/>
        <v>0</v>
      </c>
      <c r="AX185" s="4">
        <f>AW182</f>
        <v>0</v>
      </c>
      <c r="AY185" s="5" t="e">
        <f t="shared" si="64"/>
        <v>#DIV/0!</v>
      </c>
      <c r="AZ185" s="5" t="e">
        <f t="shared" si="65"/>
        <v>#DIV/0!</v>
      </c>
      <c r="BA185" s="5" t="e">
        <f>ABS(AY185-AY182)</f>
        <v>#DIV/0!</v>
      </c>
      <c r="BB185" s="5" t="e">
        <f>AZ182</f>
        <v>#DIV/0!</v>
      </c>
      <c r="BC185" s="5" t="e">
        <f t="shared" si="66"/>
        <v>#DIV/0!</v>
      </c>
      <c r="BD185" s="5" t="e">
        <f t="shared" si="67"/>
        <v>#DIV/0!</v>
      </c>
      <c r="BE185" s="6" t="e">
        <f t="shared" si="68"/>
        <v>#DIV/0!</v>
      </c>
      <c r="BF185" s="81" t="e">
        <f t="shared" si="69"/>
        <v>#DIV/0!</v>
      </c>
      <c r="BG185" s="44"/>
      <c r="BI185" s="80" t="e">
        <f t="shared" si="70"/>
        <v>#DIV/0!</v>
      </c>
      <c r="BJ185" s="44"/>
    </row>
    <row r="186" spans="1:62" ht="15.6" thickBot="1" x14ac:dyDescent="0.35">
      <c r="A186" s="32">
        <f>A185</f>
        <v>43</v>
      </c>
      <c r="B186" s="33" t="s">
        <v>17</v>
      </c>
      <c r="C186" s="64"/>
      <c r="D186" s="33"/>
      <c r="E186" s="64"/>
      <c r="F186" s="14"/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6"/>
      <c r="AS186" s="16"/>
      <c r="AT186" s="16"/>
      <c r="AU186" s="16"/>
      <c r="AV186" s="16"/>
      <c r="AW186" s="17">
        <f t="shared" si="63"/>
        <v>0</v>
      </c>
      <c r="AX186" s="17">
        <f>AW183</f>
        <v>0</v>
      </c>
      <c r="AY186" s="18" t="e">
        <f t="shared" si="64"/>
        <v>#DIV/0!</v>
      </c>
      <c r="AZ186" s="18" t="e">
        <f t="shared" si="65"/>
        <v>#DIV/0!</v>
      </c>
      <c r="BA186" s="18" t="e">
        <f>ABS(AY186-AY183)</f>
        <v>#DIV/0!</v>
      </c>
      <c r="BB186" s="18" t="e">
        <f>AZ183</f>
        <v>#DIV/0!</v>
      </c>
      <c r="BC186" s="18" t="e">
        <f t="shared" si="66"/>
        <v>#DIV/0!</v>
      </c>
      <c r="BD186" s="18" t="e">
        <f t="shared" si="67"/>
        <v>#DIV/0!</v>
      </c>
      <c r="BE186" s="19" t="e">
        <f t="shared" si="68"/>
        <v>#DIV/0!</v>
      </c>
      <c r="BF186" s="82" t="e">
        <f t="shared" si="69"/>
        <v>#DIV/0!</v>
      </c>
      <c r="BG186" s="45"/>
      <c r="BI186" s="80" t="e">
        <f t="shared" si="70"/>
        <v>#DIV/0!</v>
      </c>
      <c r="BJ186" s="45"/>
    </row>
    <row r="187" spans="1:62" ht="15.6" thickBot="1" x14ac:dyDescent="0.35">
      <c r="A187" s="28">
        <f>A186+1</f>
        <v>44</v>
      </c>
      <c r="B187" s="29" t="s">
        <v>16</v>
      </c>
      <c r="C187" s="62">
        <f>E187-E181</f>
        <v>0</v>
      </c>
      <c r="D187" s="29"/>
      <c r="E187" s="62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10"/>
      <c r="AS187" s="10"/>
      <c r="AT187" s="10"/>
      <c r="AU187" s="10"/>
      <c r="AV187" s="10"/>
      <c r="AW187" s="11">
        <f t="shared" si="63"/>
        <v>0</v>
      </c>
      <c r="AX187" s="11">
        <f t="shared" ref="AX187:AX204" si="71">AX184</f>
        <v>0</v>
      </c>
      <c r="AY187" s="12" t="e">
        <f t="shared" si="64"/>
        <v>#DIV/0!</v>
      </c>
      <c r="AZ187" s="12" t="e">
        <f t="shared" si="65"/>
        <v>#DIV/0!</v>
      </c>
      <c r="BA187" s="12" t="e">
        <f>ABS(AY187-AY181)</f>
        <v>#DIV/0!</v>
      </c>
      <c r="BB187" s="12" t="e">
        <f t="shared" ref="BB187:BB204" si="72">BB184</f>
        <v>#DIV/0!</v>
      </c>
      <c r="BC187" s="12" t="e">
        <f t="shared" si="66"/>
        <v>#DIV/0!</v>
      </c>
      <c r="BD187" s="12" t="e">
        <f t="shared" si="67"/>
        <v>#DIV/0!</v>
      </c>
      <c r="BE187" s="13" t="e">
        <f t="shared" si="68"/>
        <v>#DIV/0!</v>
      </c>
      <c r="BF187" s="80" t="e">
        <f t="shared" si="69"/>
        <v>#DIV/0!</v>
      </c>
      <c r="BG187" s="43" t="e">
        <f>IF(AND(BF187="Accept",BF188="Accept",BF189="Accept"),"ACCPET","REJECT")</f>
        <v>#DIV/0!</v>
      </c>
      <c r="BI187" s="80" t="e">
        <f t="shared" si="70"/>
        <v>#DIV/0!</v>
      </c>
      <c r="BJ187" s="43" t="e">
        <f>IF(AND(BI187="Accept",BI188="Accept",BI189="Accept"),"ACCEPT","REJECT")</f>
        <v>#DIV/0!</v>
      </c>
    </row>
    <row r="188" spans="1:62" ht="15.6" thickBot="1" x14ac:dyDescent="0.35">
      <c r="A188" s="30">
        <f>A187</f>
        <v>44</v>
      </c>
      <c r="B188" s="31" t="s">
        <v>11</v>
      </c>
      <c r="C188" s="63"/>
      <c r="D188" s="31"/>
      <c r="E188" s="63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1"/>
      <c r="AS188" s="1"/>
      <c r="AT188" s="1"/>
      <c r="AU188" s="1"/>
      <c r="AV188" s="1"/>
      <c r="AW188" s="4">
        <f t="shared" si="63"/>
        <v>0</v>
      </c>
      <c r="AX188" s="4">
        <f t="shared" si="71"/>
        <v>0</v>
      </c>
      <c r="AY188" s="5" t="e">
        <f t="shared" si="64"/>
        <v>#DIV/0!</v>
      </c>
      <c r="AZ188" s="5" t="e">
        <f t="shared" si="65"/>
        <v>#DIV/0!</v>
      </c>
      <c r="BA188" s="5" t="e">
        <f>ABS(AY188-AY182)</f>
        <v>#DIV/0!</v>
      </c>
      <c r="BB188" s="5" t="e">
        <f t="shared" si="72"/>
        <v>#DIV/0!</v>
      </c>
      <c r="BC188" s="5" t="e">
        <f t="shared" si="66"/>
        <v>#DIV/0!</v>
      </c>
      <c r="BD188" s="5" t="e">
        <f t="shared" si="67"/>
        <v>#DIV/0!</v>
      </c>
      <c r="BE188" s="6" t="e">
        <f t="shared" si="68"/>
        <v>#DIV/0!</v>
      </c>
      <c r="BF188" s="81" t="e">
        <f t="shared" si="69"/>
        <v>#DIV/0!</v>
      </c>
      <c r="BG188" s="44"/>
      <c r="BI188" s="80" t="e">
        <f t="shared" si="70"/>
        <v>#DIV/0!</v>
      </c>
      <c r="BJ188" s="44"/>
    </row>
    <row r="189" spans="1:62" ht="15.6" thickBot="1" x14ac:dyDescent="0.35">
      <c r="A189" s="32">
        <f>A188</f>
        <v>44</v>
      </c>
      <c r="B189" s="33" t="s">
        <v>17</v>
      </c>
      <c r="C189" s="64"/>
      <c r="D189" s="33"/>
      <c r="E189" s="64"/>
      <c r="F189" s="14"/>
      <c r="G189" s="14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6"/>
      <c r="AS189" s="16"/>
      <c r="AT189" s="16"/>
      <c r="AU189" s="16"/>
      <c r="AV189" s="16"/>
      <c r="AW189" s="17">
        <f t="shared" si="63"/>
        <v>0</v>
      </c>
      <c r="AX189" s="17">
        <f t="shared" si="71"/>
        <v>0</v>
      </c>
      <c r="AY189" s="18" t="e">
        <f t="shared" si="64"/>
        <v>#DIV/0!</v>
      </c>
      <c r="AZ189" s="18" t="e">
        <f t="shared" si="65"/>
        <v>#DIV/0!</v>
      </c>
      <c r="BA189" s="18" t="e">
        <f>ABS(AY189-AY183)</f>
        <v>#DIV/0!</v>
      </c>
      <c r="BB189" s="18" t="e">
        <f t="shared" si="72"/>
        <v>#DIV/0!</v>
      </c>
      <c r="BC189" s="18" t="e">
        <f t="shared" si="66"/>
        <v>#DIV/0!</v>
      </c>
      <c r="BD189" s="18" t="e">
        <f t="shared" si="67"/>
        <v>#DIV/0!</v>
      </c>
      <c r="BE189" s="19" t="e">
        <f t="shared" si="68"/>
        <v>#DIV/0!</v>
      </c>
      <c r="BF189" s="82" t="e">
        <f t="shared" si="69"/>
        <v>#DIV/0!</v>
      </c>
      <c r="BG189" s="45"/>
      <c r="BI189" s="80" t="e">
        <f t="shared" si="70"/>
        <v>#DIV/0!</v>
      </c>
      <c r="BJ189" s="45"/>
    </row>
    <row r="190" spans="1:62" ht="15.6" thickBot="1" x14ac:dyDescent="0.35">
      <c r="A190" s="28">
        <f>A189+1</f>
        <v>45</v>
      </c>
      <c r="B190" s="29" t="s">
        <v>16</v>
      </c>
      <c r="C190" s="62">
        <f>E190-E181</f>
        <v>0</v>
      </c>
      <c r="D190" s="29"/>
      <c r="E190" s="62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10"/>
      <c r="AS190" s="10"/>
      <c r="AT190" s="10"/>
      <c r="AU190" s="10"/>
      <c r="AV190" s="10"/>
      <c r="AW190" s="11">
        <f t="shared" si="63"/>
        <v>0</v>
      </c>
      <c r="AX190" s="11">
        <f t="shared" si="71"/>
        <v>0</v>
      </c>
      <c r="AY190" s="12" t="e">
        <f t="shared" si="64"/>
        <v>#DIV/0!</v>
      </c>
      <c r="AZ190" s="12" t="e">
        <f t="shared" si="65"/>
        <v>#DIV/0!</v>
      </c>
      <c r="BA190" s="12" t="e">
        <f>ABS(AY190-AY181)</f>
        <v>#DIV/0!</v>
      </c>
      <c r="BB190" s="12" t="e">
        <f t="shared" si="72"/>
        <v>#DIV/0!</v>
      </c>
      <c r="BC190" s="12" t="e">
        <f t="shared" si="66"/>
        <v>#DIV/0!</v>
      </c>
      <c r="BD190" s="12" t="e">
        <f t="shared" si="67"/>
        <v>#DIV/0!</v>
      </c>
      <c r="BE190" s="13" t="e">
        <f t="shared" si="68"/>
        <v>#DIV/0!</v>
      </c>
      <c r="BF190" s="80" t="e">
        <f t="shared" si="69"/>
        <v>#DIV/0!</v>
      </c>
      <c r="BG190" s="43" t="e">
        <f>IF(AND(BF190="Accept",BF191="Accept",BF192="Accept"),"ACCPET","REJECT")</f>
        <v>#DIV/0!</v>
      </c>
      <c r="BI190" s="80" t="e">
        <f t="shared" si="70"/>
        <v>#DIV/0!</v>
      </c>
      <c r="BJ190" s="43" t="e">
        <f>IF(AND(BI190="Accept",BI191="Accept",BI192="Accept"),"ACCEPT","REJECT")</f>
        <v>#DIV/0!</v>
      </c>
    </row>
    <row r="191" spans="1:62" ht="15.6" thickBot="1" x14ac:dyDescent="0.35">
      <c r="A191" s="30">
        <f>A190</f>
        <v>45</v>
      </c>
      <c r="B191" s="31" t="s">
        <v>11</v>
      </c>
      <c r="C191" s="63"/>
      <c r="D191" s="31"/>
      <c r="E191" s="63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1"/>
      <c r="AS191" s="1"/>
      <c r="AT191" s="1"/>
      <c r="AU191" s="1"/>
      <c r="AV191" s="1"/>
      <c r="AW191" s="4">
        <f t="shared" si="63"/>
        <v>0</v>
      </c>
      <c r="AX191" s="4">
        <f t="shared" si="71"/>
        <v>0</v>
      </c>
      <c r="AY191" s="5" t="e">
        <f t="shared" si="64"/>
        <v>#DIV/0!</v>
      </c>
      <c r="AZ191" s="5" t="e">
        <f t="shared" si="65"/>
        <v>#DIV/0!</v>
      </c>
      <c r="BA191" s="5" t="e">
        <f>ABS(AY191-AY182)</f>
        <v>#DIV/0!</v>
      </c>
      <c r="BB191" s="5" t="e">
        <f t="shared" si="72"/>
        <v>#DIV/0!</v>
      </c>
      <c r="BC191" s="5" t="e">
        <f t="shared" si="66"/>
        <v>#DIV/0!</v>
      </c>
      <c r="BD191" s="5" t="e">
        <f t="shared" si="67"/>
        <v>#DIV/0!</v>
      </c>
      <c r="BE191" s="6" t="e">
        <f t="shared" si="68"/>
        <v>#DIV/0!</v>
      </c>
      <c r="BF191" s="81" t="e">
        <f t="shared" si="69"/>
        <v>#DIV/0!</v>
      </c>
      <c r="BG191" s="44"/>
      <c r="BI191" s="80" t="e">
        <f t="shared" si="70"/>
        <v>#DIV/0!</v>
      </c>
      <c r="BJ191" s="44"/>
    </row>
    <row r="192" spans="1:62" ht="15.6" thickBot="1" x14ac:dyDescent="0.35">
      <c r="A192" s="32">
        <f>A191</f>
        <v>45</v>
      </c>
      <c r="B192" s="33" t="s">
        <v>17</v>
      </c>
      <c r="C192" s="64"/>
      <c r="D192" s="33"/>
      <c r="E192" s="64"/>
      <c r="F192" s="14"/>
      <c r="G192" s="14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6"/>
      <c r="AS192" s="16"/>
      <c r="AT192" s="16"/>
      <c r="AU192" s="16"/>
      <c r="AV192" s="16"/>
      <c r="AW192" s="17">
        <f t="shared" si="63"/>
        <v>0</v>
      </c>
      <c r="AX192" s="17">
        <f t="shared" si="71"/>
        <v>0</v>
      </c>
      <c r="AY192" s="18" t="e">
        <f t="shared" si="64"/>
        <v>#DIV/0!</v>
      </c>
      <c r="AZ192" s="18" t="e">
        <f t="shared" si="65"/>
        <v>#DIV/0!</v>
      </c>
      <c r="BA192" s="18" t="e">
        <f>ABS(AY192-AY183)</f>
        <v>#DIV/0!</v>
      </c>
      <c r="BB192" s="18" t="e">
        <f t="shared" si="72"/>
        <v>#DIV/0!</v>
      </c>
      <c r="BC192" s="18" t="e">
        <f t="shared" si="66"/>
        <v>#DIV/0!</v>
      </c>
      <c r="BD192" s="18" t="e">
        <f t="shared" si="67"/>
        <v>#DIV/0!</v>
      </c>
      <c r="BE192" s="19" t="e">
        <f t="shared" si="68"/>
        <v>#DIV/0!</v>
      </c>
      <c r="BF192" s="82" t="e">
        <f t="shared" si="69"/>
        <v>#DIV/0!</v>
      </c>
      <c r="BG192" s="45"/>
      <c r="BI192" s="80" t="e">
        <f t="shared" si="70"/>
        <v>#DIV/0!</v>
      </c>
      <c r="BJ192" s="45"/>
    </row>
    <row r="193" spans="1:62" ht="15.6" thickBot="1" x14ac:dyDescent="0.35">
      <c r="A193" s="28">
        <f>A192+1</f>
        <v>46</v>
      </c>
      <c r="B193" s="29" t="s">
        <v>16</v>
      </c>
      <c r="C193" s="62">
        <f>E193-E181</f>
        <v>0</v>
      </c>
      <c r="D193" s="29"/>
      <c r="E193" s="62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10"/>
      <c r="AS193" s="10"/>
      <c r="AT193" s="10"/>
      <c r="AU193" s="10"/>
      <c r="AV193" s="10"/>
      <c r="AW193" s="11">
        <f t="shared" si="63"/>
        <v>0</v>
      </c>
      <c r="AX193" s="11">
        <f t="shared" si="71"/>
        <v>0</v>
      </c>
      <c r="AY193" s="12" t="e">
        <f t="shared" si="64"/>
        <v>#DIV/0!</v>
      </c>
      <c r="AZ193" s="12" t="e">
        <f t="shared" si="65"/>
        <v>#DIV/0!</v>
      </c>
      <c r="BA193" s="12" t="e">
        <f>ABS(AY193-AY181)</f>
        <v>#DIV/0!</v>
      </c>
      <c r="BB193" s="12" t="e">
        <f t="shared" si="72"/>
        <v>#DIV/0!</v>
      </c>
      <c r="BC193" s="12" t="e">
        <f t="shared" si="66"/>
        <v>#DIV/0!</v>
      </c>
      <c r="BD193" s="12" t="e">
        <f t="shared" si="67"/>
        <v>#DIV/0!</v>
      </c>
      <c r="BE193" s="13" t="e">
        <f t="shared" si="68"/>
        <v>#DIV/0!</v>
      </c>
      <c r="BF193" s="80" t="e">
        <f t="shared" si="69"/>
        <v>#DIV/0!</v>
      </c>
      <c r="BG193" s="43" t="e">
        <f>IF(AND(BF193="Accept",BF194="Accept",BF195="Accept"),"ACCPET","REJECT")</f>
        <v>#DIV/0!</v>
      </c>
      <c r="BI193" s="80" t="e">
        <f t="shared" si="70"/>
        <v>#DIV/0!</v>
      </c>
      <c r="BJ193" s="43" t="e">
        <f>IF(AND(BI193="Accept",BI194="Accept",BI195="Accept"),"ACCEPT","REJECT")</f>
        <v>#DIV/0!</v>
      </c>
    </row>
    <row r="194" spans="1:62" ht="15.6" thickBot="1" x14ac:dyDescent="0.35">
      <c r="A194" s="30">
        <f>A193</f>
        <v>46</v>
      </c>
      <c r="B194" s="31" t="s">
        <v>11</v>
      </c>
      <c r="C194" s="63"/>
      <c r="D194" s="31"/>
      <c r="E194" s="63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1"/>
      <c r="AS194" s="1"/>
      <c r="AT194" s="1"/>
      <c r="AU194" s="1"/>
      <c r="AV194" s="1"/>
      <c r="AW194" s="4">
        <f t="shared" si="63"/>
        <v>0</v>
      </c>
      <c r="AX194" s="4">
        <f t="shared" si="71"/>
        <v>0</v>
      </c>
      <c r="AY194" s="5" t="e">
        <f t="shared" si="64"/>
        <v>#DIV/0!</v>
      </c>
      <c r="AZ194" s="5" t="e">
        <f t="shared" si="65"/>
        <v>#DIV/0!</v>
      </c>
      <c r="BA194" s="5" t="e">
        <f>ABS(AY194-AY182)</f>
        <v>#DIV/0!</v>
      </c>
      <c r="BB194" s="5" t="e">
        <f t="shared" si="72"/>
        <v>#DIV/0!</v>
      </c>
      <c r="BC194" s="5" t="e">
        <f t="shared" si="66"/>
        <v>#DIV/0!</v>
      </c>
      <c r="BD194" s="5" t="e">
        <f t="shared" si="67"/>
        <v>#DIV/0!</v>
      </c>
      <c r="BE194" s="6" t="e">
        <f t="shared" si="68"/>
        <v>#DIV/0!</v>
      </c>
      <c r="BF194" s="81" t="e">
        <f t="shared" si="69"/>
        <v>#DIV/0!</v>
      </c>
      <c r="BG194" s="44"/>
      <c r="BI194" s="80" t="e">
        <f t="shared" si="70"/>
        <v>#DIV/0!</v>
      </c>
      <c r="BJ194" s="44"/>
    </row>
    <row r="195" spans="1:62" ht="15.6" thickBot="1" x14ac:dyDescent="0.35">
      <c r="A195" s="32">
        <f>A194</f>
        <v>46</v>
      </c>
      <c r="B195" s="33" t="s">
        <v>17</v>
      </c>
      <c r="C195" s="64"/>
      <c r="D195" s="33"/>
      <c r="E195" s="64"/>
      <c r="F195" s="14"/>
      <c r="G195" s="14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6"/>
      <c r="AS195" s="16"/>
      <c r="AT195" s="16"/>
      <c r="AU195" s="16"/>
      <c r="AV195" s="16"/>
      <c r="AW195" s="17">
        <f t="shared" si="63"/>
        <v>0</v>
      </c>
      <c r="AX195" s="17">
        <f t="shared" si="71"/>
        <v>0</v>
      </c>
      <c r="AY195" s="18" t="e">
        <f t="shared" si="64"/>
        <v>#DIV/0!</v>
      </c>
      <c r="AZ195" s="18" t="e">
        <f t="shared" si="65"/>
        <v>#DIV/0!</v>
      </c>
      <c r="BA195" s="18" t="e">
        <f>ABS(AY195-AY183)</f>
        <v>#DIV/0!</v>
      </c>
      <c r="BB195" s="18" t="e">
        <f t="shared" si="72"/>
        <v>#DIV/0!</v>
      </c>
      <c r="BC195" s="18" t="e">
        <f t="shared" si="66"/>
        <v>#DIV/0!</v>
      </c>
      <c r="BD195" s="18" t="e">
        <f t="shared" si="67"/>
        <v>#DIV/0!</v>
      </c>
      <c r="BE195" s="19" t="e">
        <f t="shared" si="68"/>
        <v>#DIV/0!</v>
      </c>
      <c r="BF195" s="82" t="e">
        <f t="shared" si="69"/>
        <v>#DIV/0!</v>
      </c>
      <c r="BG195" s="45"/>
      <c r="BI195" s="80" t="e">
        <f t="shared" si="70"/>
        <v>#DIV/0!</v>
      </c>
      <c r="BJ195" s="45"/>
    </row>
    <row r="196" spans="1:62" ht="15.6" thickBot="1" x14ac:dyDescent="0.35">
      <c r="A196" s="28">
        <f>A195+1</f>
        <v>47</v>
      </c>
      <c r="B196" s="29" t="s">
        <v>16</v>
      </c>
      <c r="C196" s="62">
        <f>E196-E181</f>
        <v>0</v>
      </c>
      <c r="D196" s="29"/>
      <c r="E196" s="62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10"/>
      <c r="AS196" s="10"/>
      <c r="AT196" s="10"/>
      <c r="AU196" s="10"/>
      <c r="AV196" s="10"/>
      <c r="AW196" s="11">
        <f t="shared" si="63"/>
        <v>0</v>
      </c>
      <c r="AX196" s="11">
        <f t="shared" si="71"/>
        <v>0</v>
      </c>
      <c r="AY196" s="12" t="e">
        <f t="shared" si="64"/>
        <v>#DIV/0!</v>
      </c>
      <c r="AZ196" s="12" t="e">
        <f t="shared" si="65"/>
        <v>#DIV/0!</v>
      </c>
      <c r="BA196" s="12" t="e">
        <f>ABS(AY196-AY181)</f>
        <v>#DIV/0!</v>
      </c>
      <c r="BB196" s="12" t="e">
        <f t="shared" si="72"/>
        <v>#DIV/0!</v>
      </c>
      <c r="BC196" s="12" t="e">
        <f t="shared" si="66"/>
        <v>#DIV/0!</v>
      </c>
      <c r="BD196" s="12" t="e">
        <f t="shared" si="67"/>
        <v>#DIV/0!</v>
      </c>
      <c r="BE196" s="13" t="e">
        <f t="shared" si="68"/>
        <v>#DIV/0!</v>
      </c>
      <c r="BF196" s="80" t="e">
        <f t="shared" si="69"/>
        <v>#DIV/0!</v>
      </c>
      <c r="BG196" s="43" t="e">
        <f>IF(AND(BF196="Accept",BF197="Accept",BF198="Accept"),"ACCPET","REJECT")</f>
        <v>#DIV/0!</v>
      </c>
      <c r="BI196" s="80" t="e">
        <f t="shared" si="70"/>
        <v>#DIV/0!</v>
      </c>
      <c r="BJ196" s="43" t="e">
        <f>IF(AND(BI196="Accept",BI197="Accept",BI198="Accept"),"ACCEPT","REJECT")</f>
        <v>#DIV/0!</v>
      </c>
    </row>
    <row r="197" spans="1:62" ht="15.6" thickBot="1" x14ac:dyDescent="0.35">
      <c r="A197" s="30">
        <f>A196</f>
        <v>47</v>
      </c>
      <c r="B197" s="31" t="s">
        <v>11</v>
      </c>
      <c r="C197" s="63"/>
      <c r="D197" s="31"/>
      <c r="E197" s="63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1"/>
      <c r="AS197" s="1"/>
      <c r="AT197" s="1"/>
      <c r="AU197" s="1"/>
      <c r="AV197" s="1"/>
      <c r="AW197" s="4">
        <f t="shared" si="63"/>
        <v>0</v>
      </c>
      <c r="AX197" s="4">
        <f t="shared" si="71"/>
        <v>0</v>
      </c>
      <c r="AY197" s="5" t="e">
        <f t="shared" si="64"/>
        <v>#DIV/0!</v>
      </c>
      <c r="AZ197" s="5" t="e">
        <f t="shared" si="65"/>
        <v>#DIV/0!</v>
      </c>
      <c r="BA197" s="5" t="e">
        <f>ABS(AY197-AY182)</f>
        <v>#DIV/0!</v>
      </c>
      <c r="BB197" s="5" t="e">
        <f t="shared" si="72"/>
        <v>#DIV/0!</v>
      </c>
      <c r="BC197" s="5" t="e">
        <f t="shared" si="66"/>
        <v>#DIV/0!</v>
      </c>
      <c r="BD197" s="5" t="e">
        <f t="shared" si="67"/>
        <v>#DIV/0!</v>
      </c>
      <c r="BE197" s="6" t="e">
        <f t="shared" si="68"/>
        <v>#DIV/0!</v>
      </c>
      <c r="BF197" s="81" t="e">
        <f t="shared" si="69"/>
        <v>#DIV/0!</v>
      </c>
      <c r="BG197" s="44"/>
      <c r="BI197" s="80" t="e">
        <f t="shared" si="70"/>
        <v>#DIV/0!</v>
      </c>
      <c r="BJ197" s="44"/>
    </row>
    <row r="198" spans="1:62" ht="15.6" thickBot="1" x14ac:dyDescent="0.35">
      <c r="A198" s="32">
        <f>A197</f>
        <v>47</v>
      </c>
      <c r="B198" s="33" t="s">
        <v>17</v>
      </c>
      <c r="C198" s="64"/>
      <c r="D198" s="33"/>
      <c r="E198" s="64"/>
      <c r="F198" s="14"/>
      <c r="G198" s="14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6"/>
      <c r="AS198" s="16"/>
      <c r="AT198" s="16"/>
      <c r="AU198" s="16"/>
      <c r="AV198" s="16"/>
      <c r="AW198" s="17">
        <f t="shared" si="63"/>
        <v>0</v>
      </c>
      <c r="AX198" s="17">
        <f t="shared" si="71"/>
        <v>0</v>
      </c>
      <c r="AY198" s="18" t="e">
        <f t="shared" si="64"/>
        <v>#DIV/0!</v>
      </c>
      <c r="AZ198" s="18" t="e">
        <f t="shared" si="65"/>
        <v>#DIV/0!</v>
      </c>
      <c r="BA198" s="18" t="e">
        <f>ABS(AY198-AY183)</f>
        <v>#DIV/0!</v>
      </c>
      <c r="BB198" s="18" t="e">
        <f t="shared" si="72"/>
        <v>#DIV/0!</v>
      </c>
      <c r="BC198" s="18" t="e">
        <f t="shared" si="66"/>
        <v>#DIV/0!</v>
      </c>
      <c r="BD198" s="18" t="e">
        <f t="shared" si="67"/>
        <v>#DIV/0!</v>
      </c>
      <c r="BE198" s="19" t="e">
        <f t="shared" si="68"/>
        <v>#DIV/0!</v>
      </c>
      <c r="BF198" s="82" t="e">
        <f t="shared" si="69"/>
        <v>#DIV/0!</v>
      </c>
      <c r="BG198" s="45"/>
      <c r="BI198" s="80" t="e">
        <f t="shared" si="70"/>
        <v>#DIV/0!</v>
      </c>
      <c r="BJ198" s="45"/>
    </row>
    <row r="199" spans="1:62" ht="15.6" thickBot="1" x14ac:dyDescent="0.35">
      <c r="A199" s="28">
        <f>A198+1</f>
        <v>48</v>
      </c>
      <c r="B199" s="29" t="s">
        <v>16</v>
      </c>
      <c r="C199" s="62">
        <f>E199-E181</f>
        <v>0</v>
      </c>
      <c r="D199" s="29"/>
      <c r="E199" s="62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10"/>
      <c r="AS199" s="10"/>
      <c r="AT199" s="10"/>
      <c r="AU199" s="10"/>
      <c r="AV199" s="10"/>
      <c r="AW199" s="11">
        <f t="shared" si="63"/>
        <v>0</v>
      </c>
      <c r="AX199" s="11">
        <f t="shared" si="71"/>
        <v>0</v>
      </c>
      <c r="AY199" s="12" t="e">
        <f t="shared" si="64"/>
        <v>#DIV/0!</v>
      </c>
      <c r="AZ199" s="12" t="e">
        <f t="shared" si="65"/>
        <v>#DIV/0!</v>
      </c>
      <c r="BA199" s="12" t="e">
        <f>ABS(AY199-AY181)</f>
        <v>#DIV/0!</v>
      </c>
      <c r="BB199" s="12" t="e">
        <f t="shared" si="72"/>
        <v>#DIV/0!</v>
      </c>
      <c r="BC199" s="12" t="e">
        <f t="shared" si="66"/>
        <v>#DIV/0!</v>
      </c>
      <c r="BD199" s="12" t="e">
        <f t="shared" si="67"/>
        <v>#DIV/0!</v>
      </c>
      <c r="BE199" s="13" t="e">
        <f t="shared" si="68"/>
        <v>#DIV/0!</v>
      </c>
      <c r="BF199" s="80" t="e">
        <f t="shared" si="69"/>
        <v>#DIV/0!</v>
      </c>
      <c r="BG199" s="43" t="e">
        <f>IF(AND(BF199="Accept",BF200="Accept",BF201="Accept"),"ACCPET","REJECT")</f>
        <v>#DIV/0!</v>
      </c>
      <c r="BI199" s="80" t="e">
        <f t="shared" si="70"/>
        <v>#DIV/0!</v>
      </c>
      <c r="BJ199" s="43" t="e">
        <f>IF(AND(BI199="Accept",BI200="Accept",BI201="Accept"),"ACCEPT","REJECT")</f>
        <v>#DIV/0!</v>
      </c>
    </row>
    <row r="200" spans="1:62" ht="15.6" thickBot="1" x14ac:dyDescent="0.35">
      <c r="A200" s="30">
        <f>A199</f>
        <v>48</v>
      </c>
      <c r="B200" s="31" t="s">
        <v>11</v>
      </c>
      <c r="C200" s="63"/>
      <c r="D200" s="31"/>
      <c r="E200" s="63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1"/>
      <c r="AS200" s="1"/>
      <c r="AT200" s="1"/>
      <c r="AU200" s="1"/>
      <c r="AV200" s="1"/>
      <c r="AW200" s="4">
        <f t="shared" si="63"/>
        <v>0</v>
      </c>
      <c r="AX200" s="4">
        <f t="shared" si="71"/>
        <v>0</v>
      </c>
      <c r="AY200" s="5" t="e">
        <f t="shared" si="64"/>
        <v>#DIV/0!</v>
      </c>
      <c r="AZ200" s="5" t="e">
        <f t="shared" si="65"/>
        <v>#DIV/0!</v>
      </c>
      <c r="BA200" s="5" t="e">
        <f>ABS(AY200-AY182)</f>
        <v>#DIV/0!</v>
      </c>
      <c r="BB200" s="5" t="e">
        <f t="shared" si="72"/>
        <v>#DIV/0!</v>
      </c>
      <c r="BC200" s="5" t="e">
        <f t="shared" si="66"/>
        <v>#DIV/0!</v>
      </c>
      <c r="BD200" s="5" t="e">
        <f t="shared" si="67"/>
        <v>#DIV/0!</v>
      </c>
      <c r="BE200" s="6" t="e">
        <f t="shared" si="68"/>
        <v>#DIV/0!</v>
      </c>
      <c r="BF200" s="81" t="e">
        <f t="shared" si="69"/>
        <v>#DIV/0!</v>
      </c>
      <c r="BG200" s="44"/>
      <c r="BI200" s="80" t="e">
        <f t="shared" si="70"/>
        <v>#DIV/0!</v>
      </c>
      <c r="BJ200" s="44"/>
    </row>
    <row r="201" spans="1:62" ht="15.6" thickBot="1" x14ac:dyDescent="0.35">
      <c r="A201" s="32">
        <f>A200</f>
        <v>48</v>
      </c>
      <c r="B201" s="33" t="s">
        <v>17</v>
      </c>
      <c r="C201" s="64"/>
      <c r="D201" s="33"/>
      <c r="E201" s="64"/>
      <c r="F201" s="14"/>
      <c r="G201" s="14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6"/>
      <c r="AS201" s="16"/>
      <c r="AT201" s="16"/>
      <c r="AU201" s="16"/>
      <c r="AV201" s="16"/>
      <c r="AW201" s="17">
        <f t="shared" si="63"/>
        <v>0</v>
      </c>
      <c r="AX201" s="17">
        <f t="shared" si="71"/>
        <v>0</v>
      </c>
      <c r="AY201" s="18" t="e">
        <f t="shared" si="64"/>
        <v>#DIV/0!</v>
      </c>
      <c r="AZ201" s="18" t="e">
        <f t="shared" si="65"/>
        <v>#DIV/0!</v>
      </c>
      <c r="BA201" s="18" t="e">
        <f>ABS(AY201-AY183)</f>
        <v>#DIV/0!</v>
      </c>
      <c r="BB201" s="18" t="e">
        <f t="shared" si="72"/>
        <v>#DIV/0!</v>
      </c>
      <c r="BC201" s="18" t="e">
        <f t="shared" si="66"/>
        <v>#DIV/0!</v>
      </c>
      <c r="BD201" s="18" t="e">
        <f t="shared" si="67"/>
        <v>#DIV/0!</v>
      </c>
      <c r="BE201" s="19" t="e">
        <f t="shared" si="68"/>
        <v>#DIV/0!</v>
      </c>
      <c r="BF201" s="82" t="e">
        <f t="shared" si="69"/>
        <v>#DIV/0!</v>
      </c>
      <c r="BG201" s="45"/>
      <c r="BI201" s="80" t="e">
        <f t="shared" si="70"/>
        <v>#DIV/0!</v>
      </c>
      <c r="BJ201" s="45"/>
    </row>
    <row r="202" spans="1:62" ht="15.6" thickBot="1" x14ac:dyDescent="0.35">
      <c r="A202" s="28">
        <f>A201+1</f>
        <v>49</v>
      </c>
      <c r="B202" s="29" t="s">
        <v>16</v>
      </c>
      <c r="C202" s="62">
        <f>E202-E181</f>
        <v>0</v>
      </c>
      <c r="D202" s="29"/>
      <c r="E202" s="62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10"/>
      <c r="AS202" s="10"/>
      <c r="AT202" s="10"/>
      <c r="AU202" s="10"/>
      <c r="AV202" s="10"/>
      <c r="AW202" s="11">
        <f t="shared" si="63"/>
        <v>0</v>
      </c>
      <c r="AX202" s="11">
        <f t="shared" si="71"/>
        <v>0</v>
      </c>
      <c r="AY202" s="12" t="e">
        <f t="shared" si="64"/>
        <v>#DIV/0!</v>
      </c>
      <c r="AZ202" s="12" t="e">
        <f t="shared" si="65"/>
        <v>#DIV/0!</v>
      </c>
      <c r="BA202" s="12" t="e">
        <f>ABS(AY202-AY181)</f>
        <v>#DIV/0!</v>
      </c>
      <c r="BB202" s="12" t="e">
        <f t="shared" si="72"/>
        <v>#DIV/0!</v>
      </c>
      <c r="BC202" s="12" t="e">
        <f t="shared" si="66"/>
        <v>#DIV/0!</v>
      </c>
      <c r="BD202" s="12" t="e">
        <f t="shared" si="67"/>
        <v>#DIV/0!</v>
      </c>
      <c r="BE202" s="13" t="e">
        <f t="shared" si="68"/>
        <v>#DIV/0!</v>
      </c>
      <c r="BF202" s="80" t="e">
        <f t="shared" si="69"/>
        <v>#DIV/0!</v>
      </c>
      <c r="BG202" s="43" t="e">
        <f>IF(AND(BF202="Accept",BF203="Accept",BF204="Accept"),"ACCPET","REJECT")</f>
        <v>#DIV/0!</v>
      </c>
      <c r="BI202" s="80" t="e">
        <f t="shared" si="70"/>
        <v>#DIV/0!</v>
      </c>
      <c r="BJ202" s="43" t="e">
        <f>IF(AND(BI202="Accept",BI203="Accept",BI204="Accept"),"ACCEPT","REJECT")</f>
        <v>#DIV/0!</v>
      </c>
    </row>
    <row r="203" spans="1:62" ht="15.6" thickBot="1" x14ac:dyDescent="0.35">
      <c r="A203" s="30">
        <f>A202</f>
        <v>49</v>
      </c>
      <c r="B203" s="31" t="s">
        <v>11</v>
      </c>
      <c r="C203" s="63"/>
      <c r="D203" s="31"/>
      <c r="E203" s="63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1"/>
      <c r="AS203" s="1"/>
      <c r="AT203" s="1"/>
      <c r="AU203" s="1"/>
      <c r="AV203" s="1"/>
      <c r="AW203" s="4">
        <f t="shared" si="63"/>
        <v>0</v>
      </c>
      <c r="AX203" s="4">
        <f t="shared" si="71"/>
        <v>0</v>
      </c>
      <c r="AY203" s="5" t="e">
        <f t="shared" si="64"/>
        <v>#DIV/0!</v>
      </c>
      <c r="AZ203" s="5" t="e">
        <f t="shared" si="65"/>
        <v>#DIV/0!</v>
      </c>
      <c r="BA203" s="5" t="e">
        <f>ABS(AY203-AY182)</f>
        <v>#DIV/0!</v>
      </c>
      <c r="BB203" s="5" t="e">
        <f t="shared" si="72"/>
        <v>#DIV/0!</v>
      </c>
      <c r="BC203" s="5" t="e">
        <f t="shared" si="66"/>
        <v>#DIV/0!</v>
      </c>
      <c r="BD203" s="5" t="e">
        <f t="shared" si="67"/>
        <v>#DIV/0!</v>
      </c>
      <c r="BE203" s="6" t="e">
        <f t="shared" si="68"/>
        <v>#DIV/0!</v>
      </c>
      <c r="BF203" s="81" t="e">
        <f t="shared" si="69"/>
        <v>#DIV/0!</v>
      </c>
      <c r="BG203" s="44"/>
      <c r="BI203" s="80" t="e">
        <f t="shared" si="70"/>
        <v>#DIV/0!</v>
      </c>
      <c r="BJ203" s="44"/>
    </row>
    <row r="204" spans="1:62" ht="15.6" thickBot="1" x14ac:dyDescent="0.35">
      <c r="A204" s="32">
        <f>A203</f>
        <v>49</v>
      </c>
      <c r="B204" s="33" t="s">
        <v>17</v>
      </c>
      <c r="C204" s="64"/>
      <c r="D204" s="33"/>
      <c r="E204" s="64"/>
      <c r="F204" s="14"/>
      <c r="G204" s="14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6"/>
      <c r="AS204" s="16"/>
      <c r="AT204" s="16"/>
      <c r="AU204" s="16"/>
      <c r="AV204" s="16"/>
      <c r="AW204" s="17">
        <f t="shared" si="63"/>
        <v>0</v>
      </c>
      <c r="AX204" s="17">
        <f t="shared" si="71"/>
        <v>0</v>
      </c>
      <c r="AY204" s="18" t="e">
        <f t="shared" si="64"/>
        <v>#DIV/0!</v>
      </c>
      <c r="AZ204" s="18" t="e">
        <f t="shared" si="65"/>
        <v>#DIV/0!</v>
      </c>
      <c r="BA204" s="18" t="e">
        <f>ABS(AY204-AY183)</f>
        <v>#DIV/0!</v>
      </c>
      <c r="BB204" s="18" t="e">
        <f t="shared" si="72"/>
        <v>#DIV/0!</v>
      </c>
      <c r="BC204" s="18" t="e">
        <f t="shared" si="66"/>
        <v>#DIV/0!</v>
      </c>
      <c r="BD204" s="18" t="e">
        <f t="shared" si="67"/>
        <v>#DIV/0!</v>
      </c>
      <c r="BE204" s="19" t="e">
        <f t="shared" si="68"/>
        <v>#DIV/0!</v>
      </c>
      <c r="BF204" s="82" t="e">
        <f t="shared" si="69"/>
        <v>#DIV/0!</v>
      </c>
      <c r="BG204" s="45"/>
      <c r="BI204" s="80" t="e">
        <f t="shared" si="70"/>
        <v>#DIV/0!</v>
      </c>
      <c r="BJ204" s="45"/>
    </row>
    <row r="205" spans="1:62" x14ac:dyDescent="0.3">
      <c r="A205" s="35"/>
    </row>
    <row r="206" spans="1:62" x14ac:dyDescent="0.3">
      <c r="A206" s="35"/>
    </row>
    <row r="207" spans="1:62" x14ac:dyDescent="0.3">
      <c r="A207" s="35"/>
      <c r="BF207" s="74">
        <f>COUNTIF(BF213:BF233,"Reject")</f>
        <v>0</v>
      </c>
      <c r="BG207" s="48">
        <f>COUNTIF(BG213:BG233,"Reject")</f>
        <v>0</v>
      </c>
    </row>
    <row r="208" spans="1:62" s="7" customFormat="1" ht="28.8" customHeight="1" x14ac:dyDescent="0.3">
      <c r="A208" s="27" t="s">
        <v>13</v>
      </c>
      <c r="B208" s="27">
        <f>B179+1</f>
        <v>8</v>
      </c>
      <c r="C208" s="61"/>
      <c r="D208" s="27"/>
      <c r="E208" s="61"/>
      <c r="F208" s="20"/>
      <c r="G208" s="20"/>
      <c r="H208" s="34">
        <v>1</v>
      </c>
      <c r="I208" s="34">
        <v>2</v>
      </c>
      <c r="J208" s="34">
        <v>3</v>
      </c>
      <c r="K208" s="34">
        <v>4</v>
      </c>
      <c r="L208" s="34">
        <v>5</v>
      </c>
      <c r="M208" s="34">
        <v>6</v>
      </c>
      <c r="N208" s="34">
        <v>7</v>
      </c>
      <c r="O208" s="34">
        <v>8</v>
      </c>
      <c r="P208" s="34">
        <v>9</v>
      </c>
      <c r="Q208" s="34">
        <v>10</v>
      </c>
      <c r="R208" s="34">
        <v>11</v>
      </c>
      <c r="S208" s="34">
        <v>12</v>
      </c>
      <c r="T208" s="34">
        <v>13</v>
      </c>
      <c r="U208" s="34">
        <v>14</v>
      </c>
      <c r="V208" s="34">
        <v>15</v>
      </c>
      <c r="W208" s="34">
        <v>16</v>
      </c>
      <c r="X208" s="34">
        <v>17</v>
      </c>
      <c r="Y208" s="34">
        <v>18</v>
      </c>
      <c r="Z208" s="34">
        <v>19</v>
      </c>
      <c r="AA208" s="34">
        <v>20</v>
      </c>
      <c r="AB208" s="34">
        <v>21</v>
      </c>
      <c r="AC208" s="34">
        <v>22</v>
      </c>
      <c r="AD208" s="34">
        <v>23</v>
      </c>
      <c r="AE208" s="34">
        <v>24</v>
      </c>
      <c r="AF208" s="34">
        <v>25</v>
      </c>
      <c r="AG208" s="34">
        <v>26</v>
      </c>
      <c r="AH208" s="34">
        <v>27</v>
      </c>
      <c r="AI208" s="34">
        <v>28</v>
      </c>
      <c r="AJ208" s="34">
        <v>29</v>
      </c>
      <c r="AK208" s="34">
        <v>30</v>
      </c>
      <c r="AL208" s="34">
        <v>31</v>
      </c>
      <c r="AM208" s="34">
        <v>32</v>
      </c>
      <c r="AN208" s="34">
        <v>33</v>
      </c>
      <c r="AO208" s="34">
        <v>34</v>
      </c>
      <c r="AP208" s="34">
        <v>35</v>
      </c>
      <c r="AQ208" s="34">
        <v>36</v>
      </c>
      <c r="AR208" s="21"/>
      <c r="AS208" s="21"/>
      <c r="AT208" s="21"/>
      <c r="AU208" s="21"/>
      <c r="AV208" s="21"/>
      <c r="AW208" s="22" t="s">
        <v>0</v>
      </c>
      <c r="AX208" s="22" t="s">
        <v>1</v>
      </c>
      <c r="AY208" s="23" t="s">
        <v>2</v>
      </c>
      <c r="AZ208" s="23" t="s">
        <v>4</v>
      </c>
      <c r="BA208" s="23" t="s">
        <v>3</v>
      </c>
      <c r="BB208" s="23" t="s">
        <v>5</v>
      </c>
      <c r="BC208" s="23" t="s">
        <v>6</v>
      </c>
      <c r="BD208" s="23" t="s">
        <v>7</v>
      </c>
      <c r="BE208" s="24" t="s">
        <v>9</v>
      </c>
      <c r="BF208" s="75" t="s">
        <v>15</v>
      </c>
      <c r="BG208" s="39" t="s">
        <v>8</v>
      </c>
      <c r="BH208" s="37"/>
      <c r="BI208" s="75" t="s">
        <v>15</v>
      </c>
      <c r="BJ208" s="39" t="s">
        <v>8</v>
      </c>
    </row>
    <row r="209" spans="1:62" s="49" customFormat="1" ht="28.8" customHeight="1" thickBot="1" x14ac:dyDescent="0.3">
      <c r="C209" s="69" t="s">
        <v>27</v>
      </c>
      <c r="E209" s="65"/>
      <c r="F209" s="57"/>
      <c r="G209" s="50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2"/>
      <c r="AW209" s="53"/>
      <c r="AX209" s="53"/>
      <c r="AY209" s="53"/>
      <c r="AZ209" s="53"/>
      <c r="BA209" s="53"/>
      <c r="BB209" s="53"/>
      <c r="BC209" s="53"/>
      <c r="BD209" s="53"/>
      <c r="BE209" s="54"/>
      <c r="BF209" s="76"/>
      <c r="BG209" s="55"/>
      <c r="BH209" s="56"/>
      <c r="BI209" s="76"/>
      <c r="BJ209" s="55"/>
    </row>
    <row r="210" spans="1:62" x14ac:dyDescent="0.3">
      <c r="A210" s="28"/>
      <c r="B210" s="29" t="s">
        <v>16</v>
      </c>
      <c r="C210" s="62">
        <v>0</v>
      </c>
      <c r="D210" s="29"/>
      <c r="E210" s="62"/>
      <c r="F210" s="25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10"/>
      <c r="AS210" s="10"/>
      <c r="AT210" s="10"/>
      <c r="AU210" s="10"/>
      <c r="AV210" s="10"/>
      <c r="AW210" s="11">
        <f>COUNT(H210:AV210)</f>
        <v>0</v>
      </c>
      <c r="AX210" s="11"/>
      <c r="AY210" s="12" t="e">
        <f>AVERAGE(H210:AV210)</f>
        <v>#DIV/0!</v>
      </c>
      <c r="AZ210" s="12" t="e">
        <f>STDEV(H210:AV210)</f>
        <v>#DIV/0!</v>
      </c>
      <c r="BA210" s="12"/>
      <c r="BB210" s="12"/>
      <c r="BC210" s="12"/>
      <c r="BD210" s="12"/>
      <c r="BE210" s="13"/>
      <c r="BF210" s="77"/>
      <c r="BG210" s="40"/>
      <c r="BI210" s="77"/>
      <c r="BJ210" s="40"/>
    </row>
    <row r="211" spans="1:62" x14ac:dyDescent="0.3">
      <c r="A211" s="30"/>
      <c r="B211" s="31" t="s">
        <v>11</v>
      </c>
      <c r="C211" s="63"/>
      <c r="D211" s="31"/>
      <c r="E211" s="63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1"/>
      <c r="AS211" s="1"/>
      <c r="AT211" s="1"/>
      <c r="AU211" s="1"/>
      <c r="AV211" s="1"/>
      <c r="AW211" s="4">
        <f t="shared" ref="AW211:AW233" si="73">COUNT(H211:AV211)</f>
        <v>0</v>
      </c>
      <c r="AX211" s="4"/>
      <c r="AY211" s="5" t="e">
        <f t="shared" ref="AY211:AY233" si="74">AVERAGE(H211:AV211)</f>
        <v>#DIV/0!</v>
      </c>
      <c r="AZ211" s="5" t="e">
        <f t="shared" ref="AZ211:AZ233" si="75">STDEV(H211:AV211)</f>
        <v>#DIV/0!</v>
      </c>
      <c r="BA211" s="5"/>
      <c r="BB211" s="5"/>
      <c r="BC211" s="5"/>
      <c r="BD211" s="5"/>
      <c r="BE211" s="6"/>
      <c r="BF211" s="78"/>
      <c r="BG211" s="41"/>
      <c r="BI211" s="78"/>
      <c r="BJ211" s="41"/>
    </row>
    <row r="212" spans="1:62" ht="15.6" thickBot="1" x14ac:dyDescent="0.35">
      <c r="A212" s="32"/>
      <c r="B212" s="33" t="s">
        <v>17</v>
      </c>
      <c r="C212" s="64"/>
      <c r="D212" s="33"/>
      <c r="E212" s="64"/>
      <c r="F212" s="14"/>
      <c r="G212" s="14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6"/>
      <c r="AS212" s="16"/>
      <c r="AT212" s="16"/>
      <c r="AU212" s="16"/>
      <c r="AV212" s="16"/>
      <c r="AW212" s="17">
        <f t="shared" si="73"/>
        <v>0</v>
      </c>
      <c r="AX212" s="17"/>
      <c r="AY212" s="18" t="e">
        <f t="shared" si="74"/>
        <v>#DIV/0!</v>
      </c>
      <c r="AZ212" s="18" t="e">
        <f t="shared" si="75"/>
        <v>#DIV/0!</v>
      </c>
      <c r="BA212" s="18"/>
      <c r="BB212" s="18"/>
      <c r="BC212" s="18"/>
      <c r="BD212" s="18"/>
      <c r="BE212" s="19"/>
      <c r="BF212" s="79"/>
      <c r="BG212" s="42"/>
      <c r="BI212" s="79"/>
      <c r="BJ212" s="42"/>
    </row>
    <row r="213" spans="1:62" ht="15.6" thickBot="1" x14ac:dyDescent="0.35">
      <c r="A213" s="28">
        <f>A202+1</f>
        <v>50</v>
      </c>
      <c r="B213" s="29" t="s">
        <v>16</v>
      </c>
      <c r="C213" s="62">
        <f>E213-E210</f>
        <v>0</v>
      </c>
      <c r="D213" s="29"/>
      <c r="E213" s="62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10"/>
      <c r="AS213" s="10"/>
      <c r="AT213" s="10"/>
      <c r="AU213" s="10"/>
      <c r="AV213" s="10"/>
      <c r="AW213" s="11">
        <f t="shared" si="73"/>
        <v>0</v>
      </c>
      <c r="AX213" s="11">
        <f>AW210</f>
        <v>0</v>
      </c>
      <c r="AY213" s="12" t="e">
        <f t="shared" si="74"/>
        <v>#DIV/0!</v>
      </c>
      <c r="AZ213" s="12" t="e">
        <f t="shared" si="75"/>
        <v>#DIV/0!</v>
      </c>
      <c r="BA213" s="12" t="e">
        <f>ABS(AY213-AY210)</f>
        <v>#DIV/0!</v>
      </c>
      <c r="BB213" s="12" t="e">
        <f>AZ210</f>
        <v>#DIV/0!</v>
      </c>
      <c r="BC213" s="12" t="e">
        <f t="shared" ref="BC213:BC233" si="76">SQRT(((AW213-1)*AZ213^2+(AX213-1)*BB213^2)/(AW213+AX213-2))</f>
        <v>#DIV/0!</v>
      </c>
      <c r="BD213" s="12" t="e">
        <f t="shared" ref="BD213:BD233" si="77">BC213*SQRT((1/AW213)+(1/AX213))</f>
        <v>#DIV/0!</v>
      </c>
      <c r="BE213" s="13" t="e">
        <f t="shared" ref="BE213:BE233" si="78">BA213+1.995*BD213</f>
        <v>#DIV/0!</v>
      </c>
      <c r="BF213" s="80" t="e">
        <f t="shared" ref="BF213:BF233" si="79">IF($BE213&lt;=$BE$3,"Accept","Reject")</f>
        <v>#DIV/0!</v>
      </c>
      <c r="BG213" s="43" t="e">
        <f>IF(AND(BF213="Accept",BF214="Accept",BF215="Accept"),"ACCPET","REJECT")</f>
        <v>#DIV/0!</v>
      </c>
      <c r="BI213" s="80" t="e">
        <f t="shared" ref="BI213:BI233" si="80">IF($BE213&lt;=$BE$3,"Accept","Reject")</f>
        <v>#DIV/0!</v>
      </c>
      <c r="BJ213" s="43" t="e">
        <f>IF(AND(BI213="Accept",BI214="Accept",BI215="Accept"),"ACCEPT","REJECT")</f>
        <v>#DIV/0!</v>
      </c>
    </row>
    <row r="214" spans="1:62" ht="15.6" thickBot="1" x14ac:dyDescent="0.35">
      <c r="A214" s="30">
        <f>A213</f>
        <v>50</v>
      </c>
      <c r="B214" s="31" t="s">
        <v>11</v>
      </c>
      <c r="C214" s="63"/>
      <c r="D214" s="31"/>
      <c r="E214" s="63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1"/>
      <c r="AS214" s="1"/>
      <c r="AT214" s="1"/>
      <c r="AU214" s="1"/>
      <c r="AV214" s="1"/>
      <c r="AW214" s="4">
        <f t="shared" si="73"/>
        <v>0</v>
      </c>
      <c r="AX214" s="4">
        <f>AW211</f>
        <v>0</v>
      </c>
      <c r="AY214" s="5" t="e">
        <f t="shared" si="74"/>
        <v>#DIV/0!</v>
      </c>
      <c r="AZ214" s="5" t="e">
        <f t="shared" si="75"/>
        <v>#DIV/0!</v>
      </c>
      <c r="BA214" s="5" t="e">
        <f>ABS(AY214-AY211)</f>
        <v>#DIV/0!</v>
      </c>
      <c r="BB214" s="5" t="e">
        <f>AZ211</f>
        <v>#DIV/0!</v>
      </c>
      <c r="BC214" s="5" t="e">
        <f t="shared" si="76"/>
        <v>#DIV/0!</v>
      </c>
      <c r="BD214" s="5" t="e">
        <f t="shared" si="77"/>
        <v>#DIV/0!</v>
      </c>
      <c r="BE214" s="6" t="e">
        <f t="shared" si="78"/>
        <v>#DIV/0!</v>
      </c>
      <c r="BF214" s="81" t="e">
        <f t="shared" si="79"/>
        <v>#DIV/0!</v>
      </c>
      <c r="BG214" s="44"/>
      <c r="BI214" s="80" t="e">
        <f t="shared" si="80"/>
        <v>#DIV/0!</v>
      </c>
      <c r="BJ214" s="44"/>
    </row>
    <row r="215" spans="1:62" ht="15.6" thickBot="1" x14ac:dyDescent="0.35">
      <c r="A215" s="32">
        <f>A214</f>
        <v>50</v>
      </c>
      <c r="B215" s="33" t="s">
        <v>17</v>
      </c>
      <c r="C215" s="64"/>
      <c r="D215" s="33"/>
      <c r="E215" s="64"/>
      <c r="F215" s="14"/>
      <c r="G215" s="14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6"/>
      <c r="AS215" s="16"/>
      <c r="AT215" s="16"/>
      <c r="AU215" s="16"/>
      <c r="AV215" s="16"/>
      <c r="AW215" s="17">
        <f t="shared" si="73"/>
        <v>0</v>
      </c>
      <c r="AX215" s="17">
        <f>AW212</f>
        <v>0</v>
      </c>
      <c r="AY215" s="18" t="e">
        <f t="shared" si="74"/>
        <v>#DIV/0!</v>
      </c>
      <c r="AZ215" s="18" t="e">
        <f t="shared" si="75"/>
        <v>#DIV/0!</v>
      </c>
      <c r="BA215" s="18" t="e">
        <f>ABS(AY215-AY212)</f>
        <v>#DIV/0!</v>
      </c>
      <c r="BB215" s="18" t="e">
        <f>AZ212</f>
        <v>#DIV/0!</v>
      </c>
      <c r="BC215" s="18" t="e">
        <f t="shared" si="76"/>
        <v>#DIV/0!</v>
      </c>
      <c r="BD215" s="18" t="e">
        <f t="shared" si="77"/>
        <v>#DIV/0!</v>
      </c>
      <c r="BE215" s="19" t="e">
        <f t="shared" si="78"/>
        <v>#DIV/0!</v>
      </c>
      <c r="BF215" s="82" t="e">
        <f t="shared" si="79"/>
        <v>#DIV/0!</v>
      </c>
      <c r="BG215" s="45"/>
      <c r="BI215" s="80" t="e">
        <f t="shared" si="80"/>
        <v>#DIV/0!</v>
      </c>
      <c r="BJ215" s="45"/>
    </row>
    <row r="216" spans="1:62" ht="15.6" thickBot="1" x14ac:dyDescent="0.35">
      <c r="A216" s="28">
        <f>A215+1</f>
        <v>51</v>
      </c>
      <c r="B216" s="29" t="s">
        <v>16</v>
      </c>
      <c r="C216" s="62">
        <f>E216-E210</f>
        <v>0</v>
      </c>
      <c r="D216" s="29"/>
      <c r="E216" s="62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10"/>
      <c r="AS216" s="10"/>
      <c r="AT216" s="10"/>
      <c r="AU216" s="10"/>
      <c r="AV216" s="10"/>
      <c r="AW216" s="11">
        <f t="shared" si="73"/>
        <v>0</v>
      </c>
      <c r="AX216" s="11">
        <f t="shared" ref="AX216:AX233" si="81">AX213</f>
        <v>0</v>
      </c>
      <c r="AY216" s="12" t="e">
        <f t="shared" si="74"/>
        <v>#DIV/0!</v>
      </c>
      <c r="AZ216" s="12" t="e">
        <f t="shared" si="75"/>
        <v>#DIV/0!</v>
      </c>
      <c r="BA216" s="12" t="e">
        <f>ABS(AY216-AY210)</f>
        <v>#DIV/0!</v>
      </c>
      <c r="BB216" s="12" t="e">
        <f t="shared" ref="BB216:BB233" si="82">BB213</f>
        <v>#DIV/0!</v>
      </c>
      <c r="BC216" s="12" t="e">
        <f t="shared" si="76"/>
        <v>#DIV/0!</v>
      </c>
      <c r="BD216" s="12" t="e">
        <f t="shared" si="77"/>
        <v>#DIV/0!</v>
      </c>
      <c r="BE216" s="13" t="e">
        <f t="shared" si="78"/>
        <v>#DIV/0!</v>
      </c>
      <c r="BF216" s="80" t="e">
        <f t="shared" si="79"/>
        <v>#DIV/0!</v>
      </c>
      <c r="BG216" s="43" t="e">
        <f>IF(AND(BF216="Accept",BF217="Accept",BF218="Accept"),"ACCPET","REJECT")</f>
        <v>#DIV/0!</v>
      </c>
      <c r="BI216" s="80" t="e">
        <f t="shared" si="80"/>
        <v>#DIV/0!</v>
      </c>
      <c r="BJ216" s="43" t="e">
        <f>IF(AND(BI216="Accept",BI217="Accept",BI218="Accept"),"ACCEPT","REJECT")</f>
        <v>#DIV/0!</v>
      </c>
    </row>
    <row r="217" spans="1:62" ht="15.6" thickBot="1" x14ac:dyDescent="0.35">
      <c r="A217" s="30">
        <f>A216</f>
        <v>51</v>
      </c>
      <c r="B217" s="31" t="s">
        <v>11</v>
      </c>
      <c r="C217" s="63"/>
      <c r="D217" s="31"/>
      <c r="E217" s="63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1"/>
      <c r="AS217" s="1"/>
      <c r="AT217" s="1"/>
      <c r="AU217" s="1"/>
      <c r="AV217" s="1"/>
      <c r="AW217" s="4">
        <f t="shared" si="73"/>
        <v>0</v>
      </c>
      <c r="AX217" s="4">
        <f t="shared" si="81"/>
        <v>0</v>
      </c>
      <c r="AY217" s="5" t="e">
        <f t="shared" si="74"/>
        <v>#DIV/0!</v>
      </c>
      <c r="AZ217" s="5" t="e">
        <f t="shared" si="75"/>
        <v>#DIV/0!</v>
      </c>
      <c r="BA217" s="5" t="e">
        <f>ABS(AY217-AY211)</f>
        <v>#DIV/0!</v>
      </c>
      <c r="BB217" s="5" t="e">
        <f t="shared" si="82"/>
        <v>#DIV/0!</v>
      </c>
      <c r="BC217" s="5" t="e">
        <f t="shared" si="76"/>
        <v>#DIV/0!</v>
      </c>
      <c r="BD217" s="5" t="e">
        <f t="shared" si="77"/>
        <v>#DIV/0!</v>
      </c>
      <c r="BE217" s="6" t="e">
        <f t="shared" si="78"/>
        <v>#DIV/0!</v>
      </c>
      <c r="BF217" s="81" t="e">
        <f t="shared" si="79"/>
        <v>#DIV/0!</v>
      </c>
      <c r="BG217" s="44"/>
      <c r="BI217" s="80" t="e">
        <f t="shared" si="80"/>
        <v>#DIV/0!</v>
      </c>
      <c r="BJ217" s="44"/>
    </row>
    <row r="218" spans="1:62" ht="15.6" thickBot="1" x14ac:dyDescent="0.35">
      <c r="A218" s="32">
        <f>A217</f>
        <v>51</v>
      </c>
      <c r="B218" s="33" t="s">
        <v>17</v>
      </c>
      <c r="C218" s="64"/>
      <c r="D218" s="33"/>
      <c r="E218" s="64"/>
      <c r="F218" s="14"/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6"/>
      <c r="AS218" s="16"/>
      <c r="AT218" s="16"/>
      <c r="AU218" s="16"/>
      <c r="AV218" s="16"/>
      <c r="AW218" s="17">
        <f t="shared" si="73"/>
        <v>0</v>
      </c>
      <c r="AX218" s="17">
        <f t="shared" si="81"/>
        <v>0</v>
      </c>
      <c r="AY218" s="18" t="e">
        <f t="shared" si="74"/>
        <v>#DIV/0!</v>
      </c>
      <c r="AZ218" s="18" t="e">
        <f t="shared" si="75"/>
        <v>#DIV/0!</v>
      </c>
      <c r="BA218" s="18" t="e">
        <f>ABS(AY218-AY212)</f>
        <v>#DIV/0!</v>
      </c>
      <c r="BB218" s="18" t="e">
        <f t="shared" si="82"/>
        <v>#DIV/0!</v>
      </c>
      <c r="BC218" s="18" t="e">
        <f t="shared" si="76"/>
        <v>#DIV/0!</v>
      </c>
      <c r="BD218" s="18" t="e">
        <f t="shared" si="77"/>
        <v>#DIV/0!</v>
      </c>
      <c r="BE218" s="19" t="e">
        <f t="shared" si="78"/>
        <v>#DIV/0!</v>
      </c>
      <c r="BF218" s="82" t="e">
        <f t="shared" si="79"/>
        <v>#DIV/0!</v>
      </c>
      <c r="BG218" s="45"/>
      <c r="BI218" s="80" t="e">
        <f t="shared" si="80"/>
        <v>#DIV/0!</v>
      </c>
      <c r="BJ218" s="45"/>
    </row>
    <row r="219" spans="1:62" ht="15.6" thickBot="1" x14ac:dyDescent="0.35">
      <c r="A219" s="28">
        <f>A218+1</f>
        <v>52</v>
      </c>
      <c r="B219" s="29" t="s">
        <v>16</v>
      </c>
      <c r="C219" s="62">
        <f>E219-E210</f>
        <v>0</v>
      </c>
      <c r="D219" s="29"/>
      <c r="E219" s="62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10"/>
      <c r="AS219" s="10"/>
      <c r="AT219" s="10"/>
      <c r="AU219" s="10"/>
      <c r="AV219" s="10"/>
      <c r="AW219" s="11">
        <f t="shared" si="73"/>
        <v>0</v>
      </c>
      <c r="AX219" s="11">
        <f t="shared" si="81"/>
        <v>0</v>
      </c>
      <c r="AY219" s="12" t="e">
        <f t="shared" si="74"/>
        <v>#DIV/0!</v>
      </c>
      <c r="AZ219" s="12" t="e">
        <f t="shared" si="75"/>
        <v>#DIV/0!</v>
      </c>
      <c r="BA219" s="12" t="e">
        <f>ABS(AY219-AY210)</f>
        <v>#DIV/0!</v>
      </c>
      <c r="BB219" s="12" t="e">
        <f t="shared" si="82"/>
        <v>#DIV/0!</v>
      </c>
      <c r="BC219" s="12" t="e">
        <f t="shared" si="76"/>
        <v>#DIV/0!</v>
      </c>
      <c r="BD219" s="12" t="e">
        <f t="shared" si="77"/>
        <v>#DIV/0!</v>
      </c>
      <c r="BE219" s="13" t="e">
        <f t="shared" si="78"/>
        <v>#DIV/0!</v>
      </c>
      <c r="BF219" s="80" t="e">
        <f t="shared" si="79"/>
        <v>#DIV/0!</v>
      </c>
      <c r="BG219" s="43" t="e">
        <f>IF(AND(BF219="Accept",BF220="Accept",BF221="Accept"),"ACCPET","REJECT")</f>
        <v>#DIV/0!</v>
      </c>
      <c r="BI219" s="80" t="e">
        <f t="shared" si="80"/>
        <v>#DIV/0!</v>
      </c>
      <c r="BJ219" s="43" t="e">
        <f>IF(AND(BI219="Accept",BI220="Accept",BI221="Accept"),"ACCEPT","REJECT")</f>
        <v>#DIV/0!</v>
      </c>
    </row>
    <row r="220" spans="1:62" ht="15.6" thickBot="1" x14ac:dyDescent="0.35">
      <c r="A220" s="30">
        <f>A219</f>
        <v>52</v>
      </c>
      <c r="B220" s="31" t="s">
        <v>11</v>
      </c>
      <c r="C220" s="63"/>
      <c r="D220" s="31"/>
      <c r="E220" s="63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1"/>
      <c r="AS220" s="1"/>
      <c r="AT220" s="1"/>
      <c r="AU220" s="1"/>
      <c r="AV220" s="1"/>
      <c r="AW220" s="4">
        <f t="shared" si="73"/>
        <v>0</v>
      </c>
      <c r="AX220" s="4">
        <f t="shared" si="81"/>
        <v>0</v>
      </c>
      <c r="AY220" s="5" t="e">
        <f t="shared" si="74"/>
        <v>#DIV/0!</v>
      </c>
      <c r="AZ220" s="5" t="e">
        <f t="shared" si="75"/>
        <v>#DIV/0!</v>
      </c>
      <c r="BA220" s="5" t="e">
        <f>ABS(AY220-AY211)</f>
        <v>#DIV/0!</v>
      </c>
      <c r="BB220" s="5" t="e">
        <f t="shared" si="82"/>
        <v>#DIV/0!</v>
      </c>
      <c r="BC220" s="5" t="e">
        <f t="shared" si="76"/>
        <v>#DIV/0!</v>
      </c>
      <c r="BD220" s="5" t="e">
        <f t="shared" si="77"/>
        <v>#DIV/0!</v>
      </c>
      <c r="BE220" s="6" t="e">
        <f t="shared" si="78"/>
        <v>#DIV/0!</v>
      </c>
      <c r="BF220" s="81" t="e">
        <f t="shared" si="79"/>
        <v>#DIV/0!</v>
      </c>
      <c r="BG220" s="44"/>
      <c r="BI220" s="80" t="e">
        <f t="shared" si="80"/>
        <v>#DIV/0!</v>
      </c>
      <c r="BJ220" s="44"/>
    </row>
    <row r="221" spans="1:62" ht="15.6" thickBot="1" x14ac:dyDescent="0.35">
      <c r="A221" s="32">
        <f>A220</f>
        <v>52</v>
      </c>
      <c r="B221" s="33" t="s">
        <v>17</v>
      </c>
      <c r="C221" s="64"/>
      <c r="D221" s="33"/>
      <c r="E221" s="64"/>
      <c r="F221" s="14"/>
      <c r="G221" s="14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6"/>
      <c r="AS221" s="16"/>
      <c r="AT221" s="16"/>
      <c r="AU221" s="16"/>
      <c r="AV221" s="16"/>
      <c r="AW221" s="17">
        <f t="shared" si="73"/>
        <v>0</v>
      </c>
      <c r="AX221" s="17">
        <f t="shared" si="81"/>
        <v>0</v>
      </c>
      <c r="AY221" s="18" t="e">
        <f t="shared" si="74"/>
        <v>#DIV/0!</v>
      </c>
      <c r="AZ221" s="18" t="e">
        <f t="shared" si="75"/>
        <v>#DIV/0!</v>
      </c>
      <c r="BA221" s="18" t="e">
        <f>ABS(AY221-AY212)</f>
        <v>#DIV/0!</v>
      </c>
      <c r="BB221" s="18" t="e">
        <f t="shared" si="82"/>
        <v>#DIV/0!</v>
      </c>
      <c r="BC221" s="18" t="e">
        <f t="shared" si="76"/>
        <v>#DIV/0!</v>
      </c>
      <c r="BD221" s="18" t="e">
        <f t="shared" si="77"/>
        <v>#DIV/0!</v>
      </c>
      <c r="BE221" s="19" t="e">
        <f t="shared" si="78"/>
        <v>#DIV/0!</v>
      </c>
      <c r="BF221" s="82" t="e">
        <f t="shared" si="79"/>
        <v>#DIV/0!</v>
      </c>
      <c r="BG221" s="45"/>
      <c r="BI221" s="80" t="e">
        <f t="shared" si="80"/>
        <v>#DIV/0!</v>
      </c>
      <c r="BJ221" s="45"/>
    </row>
    <row r="222" spans="1:62" ht="15.6" thickBot="1" x14ac:dyDescent="0.35">
      <c r="A222" s="28">
        <f>A221+1</f>
        <v>53</v>
      </c>
      <c r="B222" s="29" t="s">
        <v>16</v>
      </c>
      <c r="C222" s="62">
        <f>E222-E210</f>
        <v>0</v>
      </c>
      <c r="D222" s="29"/>
      <c r="E222" s="62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10"/>
      <c r="AS222" s="10"/>
      <c r="AT222" s="10"/>
      <c r="AU222" s="10"/>
      <c r="AV222" s="10"/>
      <c r="AW222" s="11">
        <f t="shared" si="73"/>
        <v>0</v>
      </c>
      <c r="AX222" s="11">
        <f t="shared" si="81"/>
        <v>0</v>
      </c>
      <c r="AY222" s="12" t="e">
        <f t="shared" si="74"/>
        <v>#DIV/0!</v>
      </c>
      <c r="AZ222" s="12" t="e">
        <f t="shared" si="75"/>
        <v>#DIV/0!</v>
      </c>
      <c r="BA222" s="12" t="e">
        <f>ABS(AY222-AY210)</f>
        <v>#DIV/0!</v>
      </c>
      <c r="BB222" s="12" t="e">
        <f t="shared" si="82"/>
        <v>#DIV/0!</v>
      </c>
      <c r="BC222" s="12" t="e">
        <f t="shared" si="76"/>
        <v>#DIV/0!</v>
      </c>
      <c r="BD222" s="12" t="e">
        <f t="shared" si="77"/>
        <v>#DIV/0!</v>
      </c>
      <c r="BE222" s="13" t="e">
        <f t="shared" si="78"/>
        <v>#DIV/0!</v>
      </c>
      <c r="BF222" s="80" t="e">
        <f t="shared" si="79"/>
        <v>#DIV/0!</v>
      </c>
      <c r="BG222" s="43" t="e">
        <f>IF(AND(BF222="Accept",BF223="Accept",BF224="Accept"),"ACCPET","REJECT")</f>
        <v>#DIV/0!</v>
      </c>
      <c r="BI222" s="80" t="e">
        <f t="shared" si="80"/>
        <v>#DIV/0!</v>
      </c>
      <c r="BJ222" s="43" t="e">
        <f>IF(AND(BI222="Accept",BI223="Accept",BI224="Accept"),"ACCEPT","REJECT")</f>
        <v>#DIV/0!</v>
      </c>
    </row>
    <row r="223" spans="1:62" ht="15.6" thickBot="1" x14ac:dyDescent="0.35">
      <c r="A223" s="30">
        <f>A222</f>
        <v>53</v>
      </c>
      <c r="B223" s="31" t="s">
        <v>11</v>
      </c>
      <c r="C223" s="63"/>
      <c r="D223" s="31"/>
      <c r="E223" s="63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1"/>
      <c r="AS223" s="1"/>
      <c r="AT223" s="1"/>
      <c r="AU223" s="1"/>
      <c r="AV223" s="1"/>
      <c r="AW223" s="4">
        <f t="shared" si="73"/>
        <v>0</v>
      </c>
      <c r="AX223" s="4">
        <f t="shared" si="81"/>
        <v>0</v>
      </c>
      <c r="AY223" s="5" t="e">
        <f t="shared" si="74"/>
        <v>#DIV/0!</v>
      </c>
      <c r="AZ223" s="5" t="e">
        <f t="shared" si="75"/>
        <v>#DIV/0!</v>
      </c>
      <c r="BA223" s="5" t="e">
        <f>ABS(AY223-AY211)</f>
        <v>#DIV/0!</v>
      </c>
      <c r="BB223" s="5" t="e">
        <f t="shared" si="82"/>
        <v>#DIV/0!</v>
      </c>
      <c r="BC223" s="5" t="e">
        <f t="shared" si="76"/>
        <v>#DIV/0!</v>
      </c>
      <c r="BD223" s="5" t="e">
        <f t="shared" si="77"/>
        <v>#DIV/0!</v>
      </c>
      <c r="BE223" s="6" t="e">
        <f t="shared" si="78"/>
        <v>#DIV/0!</v>
      </c>
      <c r="BF223" s="81" t="e">
        <f t="shared" si="79"/>
        <v>#DIV/0!</v>
      </c>
      <c r="BG223" s="44"/>
      <c r="BI223" s="80" t="e">
        <f t="shared" si="80"/>
        <v>#DIV/0!</v>
      </c>
      <c r="BJ223" s="44"/>
    </row>
    <row r="224" spans="1:62" ht="15.6" thickBot="1" x14ac:dyDescent="0.35">
      <c r="A224" s="32">
        <f>A223</f>
        <v>53</v>
      </c>
      <c r="B224" s="33" t="s">
        <v>17</v>
      </c>
      <c r="C224" s="64"/>
      <c r="D224" s="33"/>
      <c r="E224" s="64"/>
      <c r="F224" s="14"/>
      <c r="G224" s="14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6"/>
      <c r="AS224" s="16"/>
      <c r="AT224" s="16"/>
      <c r="AU224" s="16"/>
      <c r="AV224" s="16"/>
      <c r="AW224" s="17">
        <f t="shared" si="73"/>
        <v>0</v>
      </c>
      <c r="AX224" s="17">
        <f t="shared" si="81"/>
        <v>0</v>
      </c>
      <c r="AY224" s="18" t="e">
        <f t="shared" si="74"/>
        <v>#DIV/0!</v>
      </c>
      <c r="AZ224" s="18" t="e">
        <f t="shared" si="75"/>
        <v>#DIV/0!</v>
      </c>
      <c r="BA224" s="18" t="e">
        <f>ABS(AY224-AY212)</f>
        <v>#DIV/0!</v>
      </c>
      <c r="BB224" s="18" t="e">
        <f t="shared" si="82"/>
        <v>#DIV/0!</v>
      </c>
      <c r="BC224" s="18" t="e">
        <f t="shared" si="76"/>
        <v>#DIV/0!</v>
      </c>
      <c r="BD224" s="18" t="e">
        <f t="shared" si="77"/>
        <v>#DIV/0!</v>
      </c>
      <c r="BE224" s="19" t="e">
        <f t="shared" si="78"/>
        <v>#DIV/0!</v>
      </c>
      <c r="BF224" s="82" t="e">
        <f t="shared" si="79"/>
        <v>#DIV/0!</v>
      </c>
      <c r="BG224" s="45"/>
      <c r="BI224" s="80" t="e">
        <f t="shared" si="80"/>
        <v>#DIV/0!</v>
      </c>
      <c r="BJ224" s="45"/>
    </row>
    <row r="225" spans="1:62" ht="15.6" thickBot="1" x14ac:dyDescent="0.35">
      <c r="A225" s="28">
        <f>A224+1</f>
        <v>54</v>
      </c>
      <c r="B225" s="29" t="s">
        <v>16</v>
      </c>
      <c r="C225" s="62">
        <f>E225-E210</f>
        <v>0</v>
      </c>
      <c r="D225" s="29"/>
      <c r="E225" s="62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10"/>
      <c r="AS225" s="10"/>
      <c r="AT225" s="10"/>
      <c r="AU225" s="10"/>
      <c r="AV225" s="10"/>
      <c r="AW225" s="11">
        <f t="shared" si="73"/>
        <v>0</v>
      </c>
      <c r="AX225" s="11">
        <f t="shared" si="81"/>
        <v>0</v>
      </c>
      <c r="AY225" s="12" t="e">
        <f t="shared" si="74"/>
        <v>#DIV/0!</v>
      </c>
      <c r="AZ225" s="12" t="e">
        <f t="shared" si="75"/>
        <v>#DIV/0!</v>
      </c>
      <c r="BA225" s="12" t="e">
        <f>ABS(AY225-AY210)</f>
        <v>#DIV/0!</v>
      </c>
      <c r="BB225" s="12" t="e">
        <f t="shared" si="82"/>
        <v>#DIV/0!</v>
      </c>
      <c r="BC225" s="12" t="e">
        <f t="shared" si="76"/>
        <v>#DIV/0!</v>
      </c>
      <c r="BD225" s="12" t="e">
        <f t="shared" si="77"/>
        <v>#DIV/0!</v>
      </c>
      <c r="BE225" s="13" t="e">
        <f t="shared" si="78"/>
        <v>#DIV/0!</v>
      </c>
      <c r="BF225" s="80" t="e">
        <f t="shared" si="79"/>
        <v>#DIV/0!</v>
      </c>
      <c r="BG225" s="43" t="e">
        <f>IF(AND(BF225="Accept",BF226="Accept",BF227="Accept"),"ACCPET","REJECT")</f>
        <v>#DIV/0!</v>
      </c>
      <c r="BI225" s="80" t="e">
        <f t="shared" si="80"/>
        <v>#DIV/0!</v>
      </c>
      <c r="BJ225" s="43" t="e">
        <f>IF(AND(BI225="Accept",BI226="Accept",BI227="Accept"),"ACCEPT","REJECT")</f>
        <v>#DIV/0!</v>
      </c>
    </row>
    <row r="226" spans="1:62" ht="15.6" thickBot="1" x14ac:dyDescent="0.35">
      <c r="A226" s="30">
        <f>A225</f>
        <v>54</v>
      </c>
      <c r="B226" s="31" t="s">
        <v>11</v>
      </c>
      <c r="C226" s="63"/>
      <c r="D226" s="31"/>
      <c r="E226" s="63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1"/>
      <c r="AS226" s="1"/>
      <c r="AT226" s="1"/>
      <c r="AU226" s="1"/>
      <c r="AV226" s="1"/>
      <c r="AW226" s="4">
        <f t="shared" si="73"/>
        <v>0</v>
      </c>
      <c r="AX226" s="4">
        <f t="shared" si="81"/>
        <v>0</v>
      </c>
      <c r="AY226" s="5" t="e">
        <f t="shared" si="74"/>
        <v>#DIV/0!</v>
      </c>
      <c r="AZ226" s="5" t="e">
        <f t="shared" si="75"/>
        <v>#DIV/0!</v>
      </c>
      <c r="BA226" s="5" t="e">
        <f>ABS(AY226-AY211)</f>
        <v>#DIV/0!</v>
      </c>
      <c r="BB226" s="5" t="e">
        <f t="shared" si="82"/>
        <v>#DIV/0!</v>
      </c>
      <c r="BC226" s="5" t="e">
        <f t="shared" si="76"/>
        <v>#DIV/0!</v>
      </c>
      <c r="BD226" s="5" t="e">
        <f t="shared" si="77"/>
        <v>#DIV/0!</v>
      </c>
      <c r="BE226" s="6" t="e">
        <f t="shared" si="78"/>
        <v>#DIV/0!</v>
      </c>
      <c r="BF226" s="81" t="e">
        <f t="shared" si="79"/>
        <v>#DIV/0!</v>
      </c>
      <c r="BG226" s="44"/>
      <c r="BI226" s="80" t="e">
        <f t="shared" si="80"/>
        <v>#DIV/0!</v>
      </c>
      <c r="BJ226" s="44"/>
    </row>
    <row r="227" spans="1:62" ht="15.6" thickBot="1" x14ac:dyDescent="0.35">
      <c r="A227" s="32">
        <f>A226</f>
        <v>54</v>
      </c>
      <c r="B227" s="33" t="s">
        <v>17</v>
      </c>
      <c r="C227" s="64"/>
      <c r="D227" s="33"/>
      <c r="E227" s="64"/>
      <c r="F227" s="14"/>
      <c r="G227" s="14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6"/>
      <c r="AS227" s="16"/>
      <c r="AT227" s="16"/>
      <c r="AU227" s="16"/>
      <c r="AV227" s="16"/>
      <c r="AW227" s="17">
        <f t="shared" si="73"/>
        <v>0</v>
      </c>
      <c r="AX227" s="17">
        <f t="shared" si="81"/>
        <v>0</v>
      </c>
      <c r="AY227" s="18" t="e">
        <f t="shared" si="74"/>
        <v>#DIV/0!</v>
      </c>
      <c r="AZ227" s="18" t="e">
        <f t="shared" si="75"/>
        <v>#DIV/0!</v>
      </c>
      <c r="BA227" s="18" t="e">
        <f>ABS(AY227-AY212)</f>
        <v>#DIV/0!</v>
      </c>
      <c r="BB227" s="18" t="e">
        <f t="shared" si="82"/>
        <v>#DIV/0!</v>
      </c>
      <c r="BC227" s="18" t="e">
        <f t="shared" si="76"/>
        <v>#DIV/0!</v>
      </c>
      <c r="BD227" s="18" t="e">
        <f t="shared" si="77"/>
        <v>#DIV/0!</v>
      </c>
      <c r="BE227" s="19" t="e">
        <f t="shared" si="78"/>
        <v>#DIV/0!</v>
      </c>
      <c r="BF227" s="82" t="e">
        <f t="shared" si="79"/>
        <v>#DIV/0!</v>
      </c>
      <c r="BG227" s="45"/>
      <c r="BI227" s="80" t="e">
        <f t="shared" si="80"/>
        <v>#DIV/0!</v>
      </c>
      <c r="BJ227" s="45"/>
    </row>
    <row r="228" spans="1:62" ht="15.6" thickBot="1" x14ac:dyDescent="0.35">
      <c r="A228" s="28">
        <f>A227+1</f>
        <v>55</v>
      </c>
      <c r="B228" s="29" t="s">
        <v>16</v>
      </c>
      <c r="C228" s="62">
        <f>E228-E210</f>
        <v>0</v>
      </c>
      <c r="D228" s="29"/>
      <c r="E228" s="62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10"/>
      <c r="AS228" s="10"/>
      <c r="AT228" s="10"/>
      <c r="AU228" s="10"/>
      <c r="AV228" s="10"/>
      <c r="AW228" s="11">
        <f t="shared" si="73"/>
        <v>0</v>
      </c>
      <c r="AX228" s="11">
        <f t="shared" si="81"/>
        <v>0</v>
      </c>
      <c r="AY228" s="12" t="e">
        <f t="shared" si="74"/>
        <v>#DIV/0!</v>
      </c>
      <c r="AZ228" s="12" t="e">
        <f t="shared" si="75"/>
        <v>#DIV/0!</v>
      </c>
      <c r="BA228" s="12" t="e">
        <f>ABS(AY228-AY210)</f>
        <v>#DIV/0!</v>
      </c>
      <c r="BB228" s="12" t="e">
        <f t="shared" si="82"/>
        <v>#DIV/0!</v>
      </c>
      <c r="BC228" s="12" t="e">
        <f t="shared" si="76"/>
        <v>#DIV/0!</v>
      </c>
      <c r="BD228" s="12" t="e">
        <f t="shared" si="77"/>
        <v>#DIV/0!</v>
      </c>
      <c r="BE228" s="13" t="e">
        <f t="shared" si="78"/>
        <v>#DIV/0!</v>
      </c>
      <c r="BF228" s="80" t="e">
        <f t="shared" si="79"/>
        <v>#DIV/0!</v>
      </c>
      <c r="BG228" s="43" t="e">
        <f>IF(AND(BF228="Accept",BF229="Accept",BF230="Accept"),"ACCPET","REJECT")</f>
        <v>#DIV/0!</v>
      </c>
      <c r="BI228" s="80" t="e">
        <f t="shared" si="80"/>
        <v>#DIV/0!</v>
      </c>
      <c r="BJ228" s="43" t="e">
        <f>IF(AND(BI228="Accept",BI229="Accept",BI230="Accept"),"ACCEPT","REJECT")</f>
        <v>#DIV/0!</v>
      </c>
    </row>
    <row r="229" spans="1:62" ht="15.6" thickBot="1" x14ac:dyDescent="0.35">
      <c r="A229" s="30">
        <f>A228</f>
        <v>55</v>
      </c>
      <c r="B229" s="31" t="s">
        <v>11</v>
      </c>
      <c r="C229" s="63"/>
      <c r="D229" s="31"/>
      <c r="E229" s="63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1"/>
      <c r="AS229" s="1"/>
      <c r="AT229" s="1"/>
      <c r="AU229" s="1"/>
      <c r="AV229" s="1"/>
      <c r="AW229" s="4">
        <f t="shared" si="73"/>
        <v>0</v>
      </c>
      <c r="AX229" s="4">
        <f t="shared" si="81"/>
        <v>0</v>
      </c>
      <c r="AY229" s="5" t="e">
        <f t="shared" si="74"/>
        <v>#DIV/0!</v>
      </c>
      <c r="AZ229" s="5" t="e">
        <f t="shared" si="75"/>
        <v>#DIV/0!</v>
      </c>
      <c r="BA229" s="5" t="e">
        <f>ABS(AY229-AY211)</f>
        <v>#DIV/0!</v>
      </c>
      <c r="BB229" s="5" t="e">
        <f t="shared" si="82"/>
        <v>#DIV/0!</v>
      </c>
      <c r="BC229" s="5" t="e">
        <f t="shared" si="76"/>
        <v>#DIV/0!</v>
      </c>
      <c r="BD229" s="5" t="e">
        <f t="shared" si="77"/>
        <v>#DIV/0!</v>
      </c>
      <c r="BE229" s="6" t="e">
        <f t="shared" si="78"/>
        <v>#DIV/0!</v>
      </c>
      <c r="BF229" s="81" t="e">
        <f t="shared" si="79"/>
        <v>#DIV/0!</v>
      </c>
      <c r="BG229" s="44"/>
      <c r="BI229" s="80" t="e">
        <f t="shared" si="80"/>
        <v>#DIV/0!</v>
      </c>
      <c r="BJ229" s="44"/>
    </row>
    <row r="230" spans="1:62" ht="15.6" thickBot="1" x14ac:dyDescent="0.35">
      <c r="A230" s="32">
        <f>A229</f>
        <v>55</v>
      </c>
      <c r="B230" s="33" t="s">
        <v>17</v>
      </c>
      <c r="C230" s="64"/>
      <c r="D230" s="33"/>
      <c r="E230" s="64"/>
      <c r="F230" s="14"/>
      <c r="G230" s="14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6"/>
      <c r="AS230" s="16"/>
      <c r="AT230" s="16"/>
      <c r="AU230" s="16"/>
      <c r="AV230" s="16"/>
      <c r="AW230" s="17">
        <f t="shared" si="73"/>
        <v>0</v>
      </c>
      <c r="AX230" s="17">
        <f t="shared" si="81"/>
        <v>0</v>
      </c>
      <c r="AY230" s="18" t="e">
        <f t="shared" si="74"/>
        <v>#DIV/0!</v>
      </c>
      <c r="AZ230" s="18" t="e">
        <f t="shared" si="75"/>
        <v>#DIV/0!</v>
      </c>
      <c r="BA230" s="18" t="e">
        <f>ABS(AY230-AY212)</f>
        <v>#DIV/0!</v>
      </c>
      <c r="BB230" s="18" t="e">
        <f t="shared" si="82"/>
        <v>#DIV/0!</v>
      </c>
      <c r="BC230" s="18" t="e">
        <f t="shared" si="76"/>
        <v>#DIV/0!</v>
      </c>
      <c r="BD230" s="18" t="e">
        <f t="shared" si="77"/>
        <v>#DIV/0!</v>
      </c>
      <c r="BE230" s="19" t="e">
        <f t="shared" si="78"/>
        <v>#DIV/0!</v>
      </c>
      <c r="BF230" s="82" t="e">
        <f t="shared" si="79"/>
        <v>#DIV/0!</v>
      </c>
      <c r="BG230" s="45"/>
      <c r="BI230" s="80" t="e">
        <f t="shared" si="80"/>
        <v>#DIV/0!</v>
      </c>
      <c r="BJ230" s="45"/>
    </row>
    <row r="231" spans="1:62" ht="15.6" thickBot="1" x14ac:dyDescent="0.35">
      <c r="A231" s="28">
        <f>A230+1</f>
        <v>56</v>
      </c>
      <c r="B231" s="29" t="s">
        <v>16</v>
      </c>
      <c r="C231" s="62">
        <f>E231-E210</f>
        <v>0</v>
      </c>
      <c r="D231" s="29"/>
      <c r="E231" s="62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10"/>
      <c r="AS231" s="10"/>
      <c r="AT231" s="10"/>
      <c r="AU231" s="10"/>
      <c r="AV231" s="10"/>
      <c r="AW231" s="11">
        <f t="shared" si="73"/>
        <v>0</v>
      </c>
      <c r="AX231" s="11">
        <f t="shared" si="81"/>
        <v>0</v>
      </c>
      <c r="AY231" s="12" t="e">
        <f t="shared" si="74"/>
        <v>#DIV/0!</v>
      </c>
      <c r="AZ231" s="12" t="e">
        <f t="shared" si="75"/>
        <v>#DIV/0!</v>
      </c>
      <c r="BA231" s="12" t="e">
        <f>ABS(AY231-AY210)</f>
        <v>#DIV/0!</v>
      </c>
      <c r="BB231" s="12" t="e">
        <f t="shared" si="82"/>
        <v>#DIV/0!</v>
      </c>
      <c r="BC231" s="12" t="e">
        <f t="shared" si="76"/>
        <v>#DIV/0!</v>
      </c>
      <c r="BD231" s="12" t="e">
        <f t="shared" si="77"/>
        <v>#DIV/0!</v>
      </c>
      <c r="BE231" s="13" t="e">
        <f t="shared" si="78"/>
        <v>#DIV/0!</v>
      </c>
      <c r="BF231" s="80" t="e">
        <f t="shared" si="79"/>
        <v>#DIV/0!</v>
      </c>
      <c r="BG231" s="43" t="e">
        <f>IF(AND(BF231="Accept",BF232="Accept",BF233="Accept"),"ACCPET","REJECT")</f>
        <v>#DIV/0!</v>
      </c>
      <c r="BI231" s="80" t="e">
        <f t="shared" si="80"/>
        <v>#DIV/0!</v>
      </c>
      <c r="BJ231" s="43" t="e">
        <f>IF(AND(BI231="Accept",BI232="Accept",BI233="Accept"),"ACCEPT","REJECT")</f>
        <v>#DIV/0!</v>
      </c>
    </row>
    <row r="232" spans="1:62" ht="15.6" thickBot="1" x14ac:dyDescent="0.35">
      <c r="A232" s="30">
        <f>A231</f>
        <v>56</v>
      </c>
      <c r="B232" s="31" t="s">
        <v>11</v>
      </c>
      <c r="C232" s="63"/>
      <c r="D232" s="31"/>
      <c r="E232" s="63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1"/>
      <c r="AS232" s="1"/>
      <c r="AT232" s="1"/>
      <c r="AU232" s="1"/>
      <c r="AV232" s="1"/>
      <c r="AW232" s="4">
        <f t="shared" si="73"/>
        <v>0</v>
      </c>
      <c r="AX232" s="4">
        <f t="shared" si="81"/>
        <v>0</v>
      </c>
      <c r="AY232" s="5" t="e">
        <f t="shared" si="74"/>
        <v>#DIV/0!</v>
      </c>
      <c r="AZ232" s="5" t="e">
        <f t="shared" si="75"/>
        <v>#DIV/0!</v>
      </c>
      <c r="BA232" s="5" t="e">
        <f>ABS(AY232-AY211)</f>
        <v>#DIV/0!</v>
      </c>
      <c r="BB232" s="5" t="e">
        <f t="shared" si="82"/>
        <v>#DIV/0!</v>
      </c>
      <c r="BC232" s="5" t="e">
        <f t="shared" si="76"/>
        <v>#DIV/0!</v>
      </c>
      <c r="BD232" s="5" t="e">
        <f t="shared" si="77"/>
        <v>#DIV/0!</v>
      </c>
      <c r="BE232" s="6" t="e">
        <f t="shared" si="78"/>
        <v>#DIV/0!</v>
      </c>
      <c r="BF232" s="81" t="e">
        <f t="shared" si="79"/>
        <v>#DIV/0!</v>
      </c>
      <c r="BG232" s="44"/>
      <c r="BI232" s="80" t="e">
        <f t="shared" si="80"/>
        <v>#DIV/0!</v>
      </c>
      <c r="BJ232" s="44"/>
    </row>
    <row r="233" spans="1:62" ht="15.6" thickBot="1" x14ac:dyDescent="0.35">
      <c r="A233" s="32">
        <f>A232</f>
        <v>56</v>
      </c>
      <c r="B233" s="33" t="s">
        <v>17</v>
      </c>
      <c r="C233" s="64"/>
      <c r="D233" s="33"/>
      <c r="E233" s="64"/>
      <c r="F233" s="14"/>
      <c r="G233" s="14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6"/>
      <c r="AS233" s="16"/>
      <c r="AT233" s="16"/>
      <c r="AU233" s="16"/>
      <c r="AV233" s="16"/>
      <c r="AW233" s="17">
        <f t="shared" si="73"/>
        <v>0</v>
      </c>
      <c r="AX233" s="17">
        <f t="shared" si="81"/>
        <v>0</v>
      </c>
      <c r="AY233" s="18" t="e">
        <f t="shared" si="74"/>
        <v>#DIV/0!</v>
      </c>
      <c r="AZ233" s="18" t="e">
        <f t="shared" si="75"/>
        <v>#DIV/0!</v>
      </c>
      <c r="BA233" s="18" t="e">
        <f>ABS(AY233-AY212)</f>
        <v>#DIV/0!</v>
      </c>
      <c r="BB233" s="18" t="e">
        <f t="shared" si="82"/>
        <v>#DIV/0!</v>
      </c>
      <c r="BC233" s="18" t="e">
        <f t="shared" si="76"/>
        <v>#DIV/0!</v>
      </c>
      <c r="BD233" s="18" t="e">
        <f t="shared" si="77"/>
        <v>#DIV/0!</v>
      </c>
      <c r="BE233" s="19" t="e">
        <f t="shared" si="78"/>
        <v>#DIV/0!</v>
      </c>
      <c r="BF233" s="82" t="e">
        <f t="shared" si="79"/>
        <v>#DIV/0!</v>
      </c>
      <c r="BG233" s="45"/>
      <c r="BI233" s="80" t="e">
        <f t="shared" si="80"/>
        <v>#DIV/0!</v>
      </c>
      <c r="BJ233" s="45"/>
    </row>
    <row r="234" spans="1:62" x14ac:dyDescent="0.3">
      <c r="A234" s="35"/>
    </row>
    <row r="235" spans="1:62" x14ac:dyDescent="0.3">
      <c r="A235" s="35"/>
    </row>
    <row r="236" spans="1:62" x14ac:dyDescent="0.3">
      <c r="A236" s="35"/>
      <c r="BF236" s="74">
        <f>COUNTIF(BF242:BF262,"Reject")</f>
        <v>0</v>
      </c>
      <c r="BG236" s="48">
        <f>COUNTIF(BG242:BG262,"Reject")</f>
        <v>0</v>
      </c>
    </row>
    <row r="237" spans="1:62" s="7" customFormat="1" ht="28.8" customHeight="1" x14ac:dyDescent="0.3">
      <c r="A237" s="27" t="s">
        <v>13</v>
      </c>
      <c r="B237" s="27">
        <f>B208+1</f>
        <v>9</v>
      </c>
      <c r="C237" s="61"/>
      <c r="D237" s="27"/>
      <c r="E237" s="61"/>
      <c r="F237" s="20"/>
      <c r="G237" s="20"/>
      <c r="H237" s="34">
        <v>1</v>
      </c>
      <c r="I237" s="34">
        <v>2</v>
      </c>
      <c r="J237" s="34">
        <v>3</v>
      </c>
      <c r="K237" s="34">
        <v>4</v>
      </c>
      <c r="L237" s="34">
        <v>5</v>
      </c>
      <c r="M237" s="34">
        <v>6</v>
      </c>
      <c r="N237" s="34">
        <v>7</v>
      </c>
      <c r="O237" s="34">
        <v>8</v>
      </c>
      <c r="P237" s="34">
        <v>9</v>
      </c>
      <c r="Q237" s="34">
        <v>10</v>
      </c>
      <c r="R237" s="34">
        <v>11</v>
      </c>
      <c r="S237" s="34">
        <v>12</v>
      </c>
      <c r="T237" s="34">
        <v>13</v>
      </c>
      <c r="U237" s="34">
        <v>14</v>
      </c>
      <c r="V237" s="34">
        <v>15</v>
      </c>
      <c r="W237" s="34">
        <v>16</v>
      </c>
      <c r="X237" s="34">
        <v>17</v>
      </c>
      <c r="Y237" s="34">
        <v>18</v>
      </c>
      <c r="Z237" s="34">
        <v>19</v>
      </c>
      <c r="AA237" s="34">
        <v>20</v>
      </c>
      <c r="AB237" s="34">
        <v>21</v>
      </c>
      <c r="AC237" s="34">
        <v>22</v>
      </c>
      <c r="AD237" s="34">
        <v>23</v>
      </c>
      <c r="AE237" s="34">
        <v>24</v>
      </c>
      <c r="AF237" s="34">
        <v>25</v>
      </c>
      <c r="AG237" s="34">
        <v>26</v>
      </c>
      <c r="AH237" s="34">
        <v>27</v>
      </c>
      <c r="AI237" s="34">
        <v>28</v>
      </c>
      <c r="AJ237" s="34">
        <v>29</v>
      </c>
      <c r="AK237" s="34">
        <v>30</v>
      </c>
      <c r="AL237" s="34">
        <v>31</v>
      </c>
      <c r="AM237" s="34">
        <v>32</v>
      </c>
      <c r="AN237" s="34">
        <v>33</v>
      </c>
      <c r="AO237" s="34">
        <v>34</v>
      </c>
      <c r="AP237" s="34">
        <v>35</v>
      </c>
      <c r="AQ237" s="34">
        <v>36</v>
      </c>
      <c r="AR237" s="21"/>
      <c r="AS237" s="21"/>
      <c r="AT237" s="21"/>
      <c r="AU237" s="21"/>
      <c r="AV237" s="21"/>
      <c r="AW237" s="22" t="s">
        <v>0</v>
      </c>
      <c r="AX237" s="22" t="s">
        <v>1</v>
      </c>
      <c r="AY237" s="23" t="s">
        <v>2</v>
      </c>
      <c r="AZ237" s="23" t="s">
        <v>4</v>
      </c>
      <c r="BA237" s="23" t="s">
        <v>3</v>
      </c>
      <c r="BB237" s="23" t="s">
        <v>5</v>
      </c>
      <c r="BC237" s="23" t="s">
        <v>6</v>
      </c>
      <c r="BD237" s="23" t="s">
        <v>7</v>
      </c>
      <c r="BE237" s="24" t="s">
        <v>9</v>
      </c>
      <c r="BF237" s="75" t="s">
        <v>15</v>
      </c>
      <c r="BG237" s="39" t="s">
        <v>8</v>
      </c>
      <c r="BH237" s="37"/>
      <c r="BI237" s="75" t="s">
        <v>15</v>
      </c>
      <c r="BJ237" s="39" t="s">
        <v>8</v>
      </c>
    </row>
    <row r="238" spans="1:62" s="49" customFormat="1" ht="28.8" customHeight="1" thickBot="1" x14ac:dyDescent="0.3">
      <c r="C238" s="69" t="s">
        <v>27</v>
      </c>
      <c r="E238" s="65"/>
      <c r="F238" s="57"/>
      <c r="G238" s="50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2"/>
      <c r="AW238" s="53"/>
      <c r="AX238" s="53"/>
      <c r="AY238" s="53"/>
      <c r="AZ238" s="53"/>
      <c r="BA238" s="53"/>
      <c r="BB238" s="53"/>
      <c r="BC238" s="53"/>
      <c r="BD238" s="53"/>
      <c r="BE238" s="54"/>
      <c r="BF238" s="76"/>
      <c r="BG238" s="55"/>
      <c r="BH238" s="56"/>
      <c r="BI238" s="76"/>
      <c r="BJ238" s="55"/>
    </row>
    <row r="239" spans="1:62" x14ac:dyDescent="0.3">
      <c r="A239" s="28"/>
      <c r="B239" s="29" t="s">
        <v>16</v>
      </c>
      <c r="C239" s="62">
        <v>0</v>
      </c>
      <c r="D239" s="29"/>
      <c r="E239" s="62"/>
      <c r="F239" s="25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10"/>
      <c r="AS239" s="10"/>
      <c r="AT239" s="10"/>
      <c r="AU239" s="10"/>
      <c r="AV239" s="10"/>
      <c r="AW239" s="11">
        <f>COUNT(H239:AV239)</f>
        <v>0</v>
      </c>
      <c r="AX239" s="11"/>
      <c r="AY239" s="12" t="e">
        <f>AVERAGE(H239:AV239)</f>
        <v>#DIV/0!</v>
      </c>
      <c r="AZ239" s="12" t="e">
        <f>STDEV(H239:AV239)</f>
        <v>#DIV/0!</v>
      </c>
      <c r="BA239" s="12"/>
      <c r="BB239" s="12"/>
      <c r="BC239" s="12"/>
      <c r="BD239" s="12"/>
      <c r="BE239" s="13"/>
      <c r="BF239" s="77"/>
      <c r="BG239" s="40"/>
      <c r="BI239" s="77"/>
      <c r="BJ239" s="40"/>
    </row>
    <row r="240" spans="1:62" x14ac:dyDescent="0.3">
      <c r="A240" s="30"/>
      <c r="B240" s="31" t="s">
        <v>11</v>
      </c>
      <c r="C240" s="63"/>
      <c r="D240" s="31"/>
      <c r="E240" s="63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1"/>
      <c r="AS240" s="1"/>
      <c r="AT240" s="1"/>
      <c r="AU240" s="1"/>
      <c r="AV240" s="1"/>
      <c r="AW240" s="4">
        <f t="shared" ref="AW240:AW262" si="83">COUNT(H240:AV240)</f>
        <v>0</v>
      </c>
      <c r="AX240" s="4"/>
      <c r="AY240" s="5" t="e">
        <f t="shared" ref="AY240:AY262" si="84">AVERAGE(H240:AV240)</f>
        <v>#DIV/0!</v>
      </c>
      <c r="AZ240" s="5" t="e">
        <f t="shared" ref="AZ240:AZ262" si="85">STDEV(H240:AV240)</f>
        <v>#DIV/0!</v>
      </c>
      <c r="BA240" s="5"/>
      <c r="BB240" s="5"/>
      <c r="BC240" s="5"/>
      <c r="BD240" s="5"/>
      <c r="BE240" s="6"/>
      <c r="BF240" s="78"/>
      <c r="BG240" s="41"/>
      <c r="BI240" s="78"/>
      <c r="BJ240" s="41"/>
    </row>
    <row r="241" spans="1:62" ht="15.6" thickBot="1" x14ac:dyDescent="0.35">
      <c r="A241" s="32"/>
      <c r="B241" s="33" t="s">
        <v>17</v>
      </c>
      <c r="C241" s="64"/>
      <c r="D241" s="33"/>
      <c r="E241" s="64"/>
      <c r="F241" s="14"/>
      <c r="G241" s="14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6"/>
      <c r="AS241" s="16"/>
      <c r="AT241" s="16"/>
      <c r="AU241" s="16"/>
      <c r="AV241" s="16"/>
      <c r="AW241" s="17">
        <f t="shared" si="83"/>
        <v>0</v>
      </c>
      <c r="AX241" s="17"/>
      <c r="AY241" s="18" t="e">
        <f t="shared" si="84"/>
        <v>#DIV/0!</v>
      </c>
      <c r="AZ241" s="18" t="e">
        <f t="shared" si="85"/>
        <v>#DIV/0!</v>
      </c>
      <c r="BA241" s="18"/>
      <c r="BB241" s="18"/>
      <c r="BC241" s="18"/>
      <c r="BD241" s="18"/>
      <c r="BE241" s="19"/>
      <c r="BF241" s="79"/>
      <c r="BG241" s="42"/>
      <c r="BI241" s="79"/>
      <c r="BJ241" s="42"/>
    </row>
    <row r="242" spans="1:62" ht="15.6" thickBot="1" x14ac:dyDescent="0.35">
      <c r="A242" s="28">
        <f>A231+1</f>
        <v>57</v>
      </c>
      <c r="B242" s="29" t="s">
        <v>16</v>
      </c>
      <c r="C242" s="62">
        <f>E242-E239</f>
        <v>0</v>
      </c>
      <c r="D242" s="29"/>
      <c r="E242" s="62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10"/>
      <c r="AS242" s="10"/>
      <c r="AT242" s="10"/>
      <c r="AU242" s="10"/>
      <c r="AV242" s="10"/>
      <c r="AW242" s="11">
        <f t="shared" si="83"/>
        <v>0</v>
      </c>
      <c r="AX242" s="11">
        <f>AW239</f>
        <v>0</v>
      </c>
      <c r="AY242" s="12" t="e">
        <f t="shared" si="84"/>
        <v>#DIV/0!</v>
      </c>
      <c r="AZ242" s="12" t="e">
        <f t="shared" si="85"/>
        <v>#DIV/0!</v>
      </c>
      <c r="BA242" s="12" t="e">
        <f>ABS(AY242-AY239)</f>
        <v>#DIV/0!</v>
      </c>
      <c r="BB242" s="12" t="e">
        <f>AZ239</f>
        <v>#DIV/0!</v>
      </c>
      <c r="BC242" s="12" t="e">
        <f t="shared" ref="BC242:BC262" si="86">SQRT(((AW242-1)*AZ242^2+(AX242-1)*BB242^2)/(AW242+AX242-2))</f>
        <v>#DIV/0!</v>
      </c>
      <c r="BD242" s="12" t="e">
        <f t="shared" ref="BD242:BD262" si="87">BC242*SQRT((1/AW242)+(1/AX242))</f>
        <v>#DIV/0!</v>
      </c>
      <c r="BE242" s="13" t="e">
        <f t="shared" ref="BE242:BE262" si="88">BA242+1.995*BD242</f>
        <v>#DIV/0!</v>
      </c>
      <c r="BF242" s="80" t="e">
        <f t="shared" ref="BF242:BF262" si="89">IF($BE242&lt;=$BE$3,"Accept","Reject")</f>
        <v>#DIV/0!</v>
      </c>
      <c r="BG242" s="43" t="e">
        <f>IF(AND(BF242="Accept",BF243="Accept",BF244="Accept"),"ACCPET","REJECT")</f>
        <v>#DIV/0!</v>
      </c>
      <c r="BI242" s="80" t="e">
        <f t="shared" ref="BI242:BI262" si="90">IF($BE242&lt;=$BE$3,"Accept","Reject")</f>
        <v>#DIV/0!</v>
      </c>
      <c r="BJ242" s="43" t="e">
        <f>IF(AND(BI242="Accept",BI243="Accept",BI244="Accept"),"ACCEPT","REJECT")</f>
        <v>#DIV/0!</v>
      </c>
    </row>
    <row r="243" spans="1:62" ht="15.6" thickBot="1" x14ac:dyDescent="0.35">
      <c r="A243" s="30">
        <f>A242</f>
        <v>57</v>
      </c>
      <c r="B243" s="31" t="s">
        <v>11</v>
      </c>
      <c r="C243" s="63"/>
      <c r="D243" s="31"/>
      <c r="E243" s="63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1"/>
      <c r="AS243" s="1"/>
      <c r="AT243" s="1"/>
      <c r="AU243" s="1"/>
      <c r="AV243" s="1"/>
      <c r="AW243" s="4">
        <f t="shared" si="83"/>
        <v>0</v>
      </c>
      <c r="AX243" s="4">
        <f>AW240</f>
        <v>0</v>
      </c>
      <c r="AY243" s="5" t="e">
        <f t="shared" si="84"/>
        <v>#DIV/0!</v>
      </c>
      <c r="AZ243" s="5" t="e">
        <f t="shared" si="85"/>
        <v>#DIV/0!</v>
      </c>
      <c r="BA243" s="5" t="e">
        <f>ABS(AY243-AY240)</f>
        <v>#DIV/0!</v>
      </c>
      <c r="BB243" s="5" t="e">
        <f>AZ240</f>
        <v>#DIV/0!</v>
      </c>
      <c r="BC243" s="5" t="e">
        <f t="shared" si="86"/>
        <v>#DIV/0!</v>
      </c>
      <c r="BD243" s="5" t="e">
        <f t="shared" si="87"/>
        <v>#DIV/0!</v>
      </c>
      <c r="BE243" s="6" t="e">
        <f t="shared" si="88"/>
        <v>#DIV/0!</v>
      </c>
      <c r="BF243" s="81" t="e">
        <f t="shared" si="89"/>
        <v>#DIV/0!</v>
      </c>
      <c r="BG243" s="44"/>
      <c r="BI243" s="80" t="e">
        <f t="shared" si="90"/>
        <v>#DIV/0!</v>
      </c>
      <c r="BJ243" s="44"/>
    </row>
    <row r="244" spans="1:62" ht="15.6" thickBot="1" x14ac:dyDescent="0.35">
      <c r="A244" s="32">
        <f>A243</f>
        <v>57</v>
      </c>
      <c r="B244" s="33" t="s">
        <v>17</v>
      </c>
      <c r="C244" s="64"/>
      <c r="D244" s="33"/>
      <c r="E244" s="64"/>
      <c r="F244" s="14"/>
      <c r="G244" s="14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6"/>
      <c r="AS244" s="16"/>
      <c r="AT244" s="16"/>
      <c r="AU244" s="16"/>
      <c r="AV244" s="16"/>
      <c r="AW244" s="17">
        <f t="shared" si="83"/>
        <v>0</v>
      </c>
      <c r="AX244" s="17">
        <f>AW241</f>
        <v>0</v>
      </c>
      <c r="AY244" s="18" t="e">
        <f t="shared" si="84"/>
        <v>#DIV/0!</v>
      </c>
      <c r="AZ244" s="18" t="e">
        <f t="shared" si="85"/>
        <v>#DIV/0!</v>
      </c>
      <c r="BA244" s="18" t="e">
        <f>ABS(AY244-AY241)</f>
        <v>#DIV/0!</v>
      </c>
      <c r="BB244" s="18" t="e">
        <f>AZ241</f>
        <v>#DIV/0!</v>
      </c>
      <c r="BC244" s="18" t="e">
        <f t="shared" si="86"/>
        <v>#DIV/0!</v>
      </c>
      <c r="BD244" s="18" t="e">
        <f t="shared" si="87"/>
        <v>#DIV/0!</v>
      </c>
      <c r="BE244" s="19" t="e">
        <f t="shared" si="88"/>
        <v>#DIV/0!</v>
      </c>
      <c r="BF244" s="82" t="e">
        <f t="shared" si="89"/>
        <v>#DIV/0!</v>
      </c>
      <c r="BG244" s="45"/>
      <c r="BI244" s="80" t="e">
        <f t="shared" si="90"/>
        <v>#DIV/0!</v>
      </c>
      <c r="BJ244" s="45"/>
    </row>
    <row r="245" spans="1:62" ht="15.6" thickBot="1" x14ac:dyDescent="0.35">
      <c r="A245" s="28">
        <f>A244+1</f>
        <v>58</v>
      </c>
      <c r="B245" s="29" t="s">
        <v>16</v>
      </c>
      <c r="C245" s="62">
        <f>E245-E239</f>
        <v>0</v>
      </c>
      <c r="D245" s="29"/>
      <c r="E245" s="62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10"/>
      <c r="AS245" s="10"/>
      <c r="AT245" s="10"/>
      <c r="AU245" s="10"/>
      <c r="AV245" s="10"/>
      <c r="AW245" s="11">
        <f t="shared" si="83"/>
        <v>0</v>
      </c>
      <c r="AX245" s="11">
        <f t="shared" ref="AX245:AX262" si="91">AX242</f>
        <v>0</v>
      </c>
      <c r="AY245" s="12" t="e">
        <f t="shared" si="84"/>
        <v>#DIV/0!</v>
      </c>
      <c r="AZ245" s="12" t="e">
        <f t="shared" si="85"/>
        <v>#DIV/0!</v>
      </c>
      <c r="BA245" s="12" t="e">
        <f>ABS(AY245-AY239)</f>
        <v>#DIV/0!</v>
      </c>
      <c r="BB245" s="12" t="e">
        <f t="shared" ref="BB245:BB262" si="92">BB242</f>
        <v>#DIV/0!</v>
      </c>
      <c r="BC245" s="12" t="e">
        <f t="shared" si="86"/>
        <v>#DIV/0!</v>
      </c>
      <c r="BD245" s="12" t="e">
        <f t="shared" si="87"/>
        <v>#DIV/0!</v>
      </c>
      <c r="BE245" s="13" t="e">
        <f t="shared" si="88"/>
        <v>#DIV/0!</v>
      </c>
      <c r="BF245" s="80" t="e">
        <f t="shared" si="89"/>
        <v>#DIV/0!</v>
      </c>
      <c r="BG245" s="43" t="e">
        <f>IF(AND(BF245="Accept",BF246="Accept",BF247="Accept"),"ACCPET","REJECT")</f>
        <v>#DIV/0!</v>
      </c>
      <c r="BI245" s="80" t="e">
        <f t="shared" si="90"/>
        <v>#DIV/0!</v>
      </c>
      <c r="BJ245" s="43" t="e">
        <f>IF(AND(BI245="Accept",BI246="Accept",BI247="Accept"),"ACCEPT","REJECT")</f>
        <v>#DIV/0!</v>
      </c>
    </row>
    <row r="246" spans="1:62" ht="15.6" thickBot="1" x14ac:dyDescent="0.35">
      <c r="A246" s="30">
        <f>A245</f>
        <v>58</v>
      </c>
      <c r="B246" s="31" t="s">
        <v>11</v>
      </c>
      <c r="C246" s="63"/>
      <c r="D246" s="31"/>
      <c r="E246" s="63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1"/>
      <c r="AS246" s="1"/>
      <c r="AT246" s="1"/>
      <c r="AU246" s="1"/>
      <c r="AV246" s="1"/>
      <c r="AW246" s="4">
        <f t="shared" si="83"/>
        <v>0</v>
      </c>
      <c r="AX246" s="4">
        <f t="shared" si="91"/>
        <v>0</v>
      </c>
      <c r="AY246" s="5" t="e">
        <f t="shared" si="84"/>
        <v>#DIV/0!</v>
      </c>
      <c r="AZ246" s="5" t="e">
        <f t="shared" si="85"/>
        <v>#DIV/0!</v>
      </c>
      <c r="BA246" s="5" t="e">
        <f>ABS(AY246-AY240)</f>
        <v>#DIV/0!</v>
      </c>
      <c r="BB246" s="5" t="e">
        <f t="shared" si="92"/>
        <v>#DIV/0!</v>
      </c>
      <c r="BC246" s="5" t="e">
        <f t="shared" si="86"/>
        <v>#DIV/0!</v>
      </c>
      <c r="BD246" s="5" t="e">
        <f t="shared" si="87"/>
        <v>#DIV/0!</v>
      </c>
      <c r="BE246" s="6" t="e">
        <f t="shared" si="88"/>
        <v>#DIV/0!</v>
      </c>
      <c r="BF246" s="81" t="e">
        <f t="shared" si="89"/>
        <v>#DIV/0!</v>
      </c>
      <c r="BG246" s="44"/>
      <c r="BI246" s="80" t="e">
        <f t="shared" si="90"/>
        <v>#DIV/0!</v>
      </c>
      <c r="BJ246" s="44"/>
    </row>
    <row r="247" spans="1:62" ht="15.6" thickBot="1" x14ac:dyDescent="0.35">
      <c r="A247" s="32">
        <f>A246</f>
        <v>58</v>
      </c>
      <c r="B247" s="33" t="s">
        <v>17</v>
      </c>
      <c r="C247" s="64"/>
      <c r="D247" s="33"/>
      <c r="E247" s="64"/>
      <c r="F247" s="14"/>
      <c r="G247" s="14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6"/>
      <c r="AS247" s="16"/>
      <c r="AT247" s="16"/>
      <c r="AU247" s="16"/>
      <c r="AV247" s="16"/>
      <c r="AW247" s="17">
        <f t="shared" si="83"/>
        <v>0</v>
      </c>
      <c r="AX247" s="17">
        <f t="shared" si="91"/>
        <v>0</v>
      </c>
      <c r="AY247" s="18" t="e">
        <f t="shared" si="84"/>
        <v>#DIV/0!</v>
      </c>
      <c r="AZ247" s="18" t="e">
        <f t="shared" si="85"/>
        <v>#DIV/0!</v>
      </c>
      <c r="BA247" s="18" t="e">
        <f>ABS(AY247-AY241)</f>
        <v>#DIV/0!</v>
      </c>
      <c r="BB247" s="18" t="e">
        <f t="shared" si="92"/>
        <v>#DIV/0!</v>
      </c>
      <c r="BC247" s="18" t="e">
        <f t="shared" si="86"/>
        <v>#DIV/0!</v>
      </c>
      <c r="BD247" s="18" t="e">
        <f t="shared" si="87"/>
        <v>#DIV/0!</v>
      </c>
      <c r="BE247" s="19" t="e">
        <f t="shared" si="88"/>
        <v>#DIV/0!</v>
      </c>
      <c r="BF247" s="82" t="e">
        <f t="shared" si="89"/>
        <v>#DIV/0!</v>
      </c>
      <c r="BG247" s="45"/>
      <c r="BI247" s="80" t="e">
        <f t="shared" si="90"/>
        <v>#DIV/0!</v>
      </c>
      <c r="BJ247" s="45"/>
    </row>
    <row r="248" spans="1:62" ht="15.6" thickBot="1" x14ac:dyDescent="0.35">
      <c r="A248" s="28">
        <f>A247+1</f>
        <v>59</v>
      </c>
      <c r="B248" s="29" t="s">
        <v>16</v>
      </c>
      <c r="C248" s="62">
        <f>E248-E239</f>
        <v>0</v>
      </c>
      <c r="D248" s="29"/>
      <c r="E248" s="62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10"/>
      <c r="AS248" s="10"/>
      <c r="AT248" s="10"/>
      <c r="AU248" s="10"/>
      <c r="AV248" s="10"/>
      <c r="AW248" s="11">
        <f t="shared" si="83"/>
        <v>0</v>
      </c>
      <c r="AX248" s="11">
        <f t="shared" si="91"/>
        <v>0</v>
      </c>
      <c r="AY248" s="12" t="e">
        <f t="shared" si="84"/>
        <v>#DIV/0!</v>
      </c>
      <c r="AZ248" s="12" t="e">
        <f t="shared" si="85"/>
        <v>#DIV/0!</v>
      </c>
      <c r="BA248" s="12" t="e">
        <f>ABS(AY248-AY239)</f>
        <v>#DIV/0!</v>
      </c>
      <c r="BB248" s="12" t="e">
        <f t="shared" si="92"/>
        <v>#DIV/0!</v>
      </c>
      <c r="BC248" s="12" t="e">
        <f t="shared" si="86"/>
        <v>#DIV/0!</v>
      </c>
      <c r="BD248" s="12" t="e">
        <f t="shared" si="87"/>
        <v>#DIV/0!</v>
      </c>
      <c r="BE248" s="13" t="e">
        <f t="shared" si="88"/>
        <v>#DIV/0!</v>
      </c>
      <c r="BF248" s="80" t="e">
        <f t="shared" si="89"/>
        <v>#DIV/0!</v>
      </c>
      <c r="BG248" s="43" t="e">
        <f>IF(AND(BF248="Accept",BF249="Accept",BF250="Accept"),"ACCPET","REJECT")</f>
        <v>#DIV/0!</v>
      </c>
      <c r="BI248" s="80" t="e">
        <f t="shared" si="90"/>
        <v>#DIV/0!</v>
      </c>
      <c r="BJ248" s="43" t="e">
        <f>IF(AND(BI248="Accept",BI249="Accept",BI250="Accept"),"ACCEPT","REJECT")</f>
        <v>#DIV/0!</v>
      </c>
    </row>
    <row r="249" spans="1:62" ht="15.6" thickBot="1" x14ac:dyDescent="0.35">
      <c r="A249" s="30">
        <f>A248</f>
        <v>59</v>
      </c>
      <c r="B249" s="31" t="s">
        <v>11</v>
      </c>
      <c r="C249" s="63"/>
      <c r="D249" s="31"/>
      <c r="E249" s="63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1"/>
      <c r="AS249" s="1"/>
      <c r="AT249" s="1"/>
      <c r="AU249" s="1"/>
      <c r="AV249" s="1"/>
      <c r="AW249" s="4">
        <f t="shared" si="83"/>
        <v>0</v>
      </c>
      <c r="AX249" s="4">
        <f t="shared" si="91"/>
        <v>0</v>
      </c>
      <c r="AY249" s="5" t="e">
        <f t="shared" si="84"/>
        <v>#DIV/0!</v>
      </c>
      <c r="AZ249" s="5" t="e">
        <f t="shared" si="85"/>
        <v>#DIV/0!</v>
      </c>
      <c r="BA249" s="5" t="e">
        <f>ABS(AY249-AY240)</f>
        <v>#DIV/0!</v>
      </c>
      <c r="BB249" s="5" t="e">
        <f t="shared" si="92"/>
        <v>#DIV/0!</v>
      </c>
      <c r="BC249" s="5" t="e">
        <f t="shared" si="86"/>
        <v>#DIV/0!</v>
      </c>
      <c r="BD249" s="5" t="e">
        <f t="shared" si="87"/>
        <v>#DIV/0!</v>
      </c>
      <c r="BE249" s="6" t="e">
        <f t="shared" si="88"/>
        <v>#DIV/0!</v>
      </c>
      <c r="BF249" s="81" t="e">
        <f t="shared" si="89"/>
        <v>#DIV/0!</v>
      </c>
      <c r="BG249" s="44"/>
      <c r="BI249" s="80" t="e">
        <f t="shared" si="90"/>
        <v>#DIV/0!</v>
      </c>
      <c r="BJ249" s="44"/>
    </row>
    <row r="250" spans="1:62" ht="15.6" thickBot="1" x14ac:dyDescent="0.35">
      <c r="A250" s="32">
        <f>A249</f>
        <v>59</v>
      </c>
      <c r="B250" s="33" t="s">
        <v>17</v>
      </c>
      <c r="C250" s="64"/>
      <c r="D250" s="33"/>
      <c r="E250" s="64"/>
      <c r="F250" s="14"/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6"/>
      <c r="AS250" s="16"/>
      <c r="AT250" s="16"/>
      <c r="AU250" s="16"/>
      <c r="AV250" s="16"/>
      <c r="AW250" s="17">
        <f t="shared" si="83"/>
        <v>0</v>
      </c>
      <c r="AX250" s="17">
        <f t="shared" si="91"/>
        <v>0</v>
      </c>
      <c r="AY250" s="18" t="e">
        <f t="shared" si="84"/>
        <v>#DIV/0!</v>
      </c>
      <c r="AZ250" s="18" t="e">
        <f t="shared" si="85"/>
        <v>#DIV/0!</v>
      </c>
      <c r="BA250" s="18" t="e">
        <f>ABS(AY250-AY241)</f>
        <v>#DIV/0!</v>
      </c>
      <c r="BB250" s="18" t="e">
        <f t="shared" si="92"/>
        <v>#DIV/0!</v>
      </c>
      <c r="BC250" s="18" t="e">
        <f t="shared" si="86"/>
        <v>#DIV/0!</v>
      </c>
      <c r="BD250" s="18" t="e">
        <f t="shared" si="87"/>
        <v>#DIV/0!</v>
      </c>
      <c r="BE250" s="19" t="e">
        <f t="shared" si="88"/>
        <v>#DIV/0!</v>
      </c>
      <c r="BF250" s="82" t="e">
        <f t="shared" si="89"/>
        <v>#DIV/0!</v>
      </c>
      <c r="BG250" s="45"/>
      <c r="BI250" s="80" t="e">
        <f t="shared" si="90"/>
        <v>#DIV/0!</v>
      </c>
      <c r="BJ250" s="45"/>
    </row>
    <row r="251" spans="1:62" ht="15.6" thickBot="1" x14ac:dyDescent="0.35">
      <c r="A251" s="28">
        <f>A250+1</f>
        <v>60</v>
      </c>
      <c r="B251" s="29" t="s">
        <v>16</v>
      </c>
      <c r="C251" s="62">
        <f>E251-E239</f>
        <v>0</v>
      </c>
      <c r="D251" s="29"/>
      <c r="E251" s="62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10"/>
      <c r="AS251" s="10"/>
      <c r="AT251" s="10"/>
      <c r="AU251" s="10"/>
      <c r="AV251" s="10"/>
      <c r="AW251" s="11">
        <f t="shared" si="83"/>
        <v>0</v>
      </c>
      <c r="AX251" s="11">
        <f t="shared" si="91"/>
        <v>0</v>
      </c>
      <c r="AY251" s="12" t="e">
        <f t="shared" si="84"/>
        <v>#DIV/0!</v>
      </c>
      <c r="AZ251" s="12" t="e">
        <f t="shared" si="85"/>
        <v>#DIV/0!</v>
      </c>
      <c r="BA251" s="12" t="e">
        <f>ABS(AY251-AY239)</f>
        <v>#DIV/0!</v>
      </c>
      <c r="BB251" s="12" t="e">
        <f t="shared" si="92"/>
        <v>#DIV/0!</v>
      </c>
      <c r="BC251" s="12" t="e">
        <f t="shared" si="86"/>
        <v>#DIV/0!</v>
      </c>
      <c r="BD251" s="12" t="e">
        <f t="shared" si="87"/>
        <v>#DIV/0!</v>
      </c>
      <c r="BE251" s="13" t="e">
        <f t="shared" si="88"/>
        <v>#DIV/0!</v>
      </c>
      <c r="BF251" s="80" t="e">
        <f t="shared" si="89"/>
        <v>#DIV/0!</v>
      </c>
      <c r="BG251" s="43" t="e">
        <f>IF(AND(BF251="Accept",BF252="Accept",BF253="Accept"),"ACCPET","REJECT")</f>
        <v>#DIV/0!</v>
      </c>
      <c r="BI251" s="80" t="e">
        <f t="shared" si="90"/>
        <v>#DIV/0!</v>
      </c>
      <c r="BJ251" s="43" t="e">
        <f>IF(AND(BI251="Accept",BI252="Accept",BI253="Accept"),"ACCEPT","REJECT")</f>
        <v>#DIV/0!</v>
      </c>
    </row>
    <row r="252" spans="1:62" ht="15.6" thickBot="1" x14ac:dyDescent="0.35">
      <c r="A252" s="30">
        <f>A251</f>
        <v>60</v>
      </c>
      <c r="B252" s="31" t="s">
        <v>11</v>
      </c>
      <c r="C252" s="63"/>
      <c r="D252" s="31"/>
      <c r="E252" s="63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1"/>
      <c r="AS252" s="1"/>
      <c r="AT252" s="1"/>
      <c r="AU252" s="1"/>
      <c r="AV252" s="1"/>
      <c r="AW252" s="4">
        <f t="shared" si="83"/>
        <v>0</v>
      </c>
      <c r="AX252" s="4">
        <f t="shared" si="91"/>
        <v>0</v>
      </c>
      <c r="AY252" s="5" t="e">
        <f t="shared" si="84"/>
        <v>#DIV/0!</v>
      </c>
      <c r="AZ252" s="5" t="e">
        <f t="shared" si="85"/>
        <v>#DIV/0!</v>
      </c>
      <c r="BA252" s="5" t="e">
        <f>ABS(AY252-AY240)</f>
        <v>#DIV/0!</v>
      </c>
      <c r="BB252" s="5" t="e">
        <f t="shared" si="92"/>
        <v>#DIV/0!</v>
      </c>
      <c r="BC252" s="5" t="e">
        <f t="shared" si="86"/>
        <v>#DIV/0!</v>
      </c>
      <c r="BD252" s="5" t="e">
        <f t="shared" si="87"/>
        <v>#DIV/0!</v>
      </c>
      <c r="BE252" s="6" t="e">
        <f t="shared" si="88"/>
        <v>#DIV/0!</v>
      </c>
      <c r="BF252" s="81" t="e">
        <f t="shared" si="89"/>
        <v>#DIV/0!</v>
      </c>
      <c r="BG252" s="44"/>
      <c r="BI252" s="80" t="e">
        <f t="shared" si="90"/>
        <v>#DIV/0!</v>
      </c>
      <c r="BJ252" s="44"/>
    </row>
    <row r="253" spans="1:62" ht="15.6" thickBot="1" x14ac:dyDescent="0.35">
      <c r="A253" s="32">
        <f>A252</f>
        <v>60</v>
      </c>
      <c r="B253" s="33" t="s">
        <v>17</v>
      </c>
      <c r="C253" s="64"/>
      <c r="D253" s="33"/>
      <c r="E253" s="64"/>
      <c r="F253" s="14"/>
      <c r="G253" s="14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6"/>
      <c r="AS253" s="16"/>
      <c r="AT253" s="16"/>
      <c r="AU253" s="16"/>
      <c r="AV253" s="16"/>
      <c r="AW253" s="17">
        <f t="shared" si="83"/>
        <v>0</v>
      </c>
      <c r="AX253" s="17">
        <f t="shared" si="91"/>
        <v>0</v>
      </c>
      <c r="AY253" s="18" t="e">
        <f t="shared" si="84"/>
        <v>#DIV/0!</v>
      </c>
      <c r="AZ253" s="18" t="e">
        <f t="shared" si="85"/>
        <v>#DIV/0!</v>
      </c>
      <c r="BA253" s="18" t="e">
        <f>ABS(AY253-AY241)</f>
        <v>#DIV/0!</v>
      </c>
      <c r="BB253" s="18" t="e">
        <f t="shared" si="92"/>
        <v>#DIV/0!</v>
      </c>
      <c r="BC253" s="18" t="e">
        <f t="shared" si="86"/>
        <v>#DIV/0!</v>
      </c>
      <c r="BD253" s="18" t="e">
        <f t="shared" si="87"/>
        <v>#DIV/0!</v>
      </c>
      <c r="BE253" s="19" t="e">
        <f t="shared" si="88"/>
        <v>#DIV/0!</v>
      </c>
      <c r="BF253" s="82" t="e">
        <f t="shared" si="89"/>
        <v>#DIV/0!</v>
      </c>
      <c r="BG253" s="45"/>
      <c r="BI253" s="80" t="e">
        <f t="shared" si="90"/>
        <v>#DIV/0!</v>
      </c>
      <c r="BJ253" s="45"/>
    </row>
    <row r="254" spans="1:62" ht="15.6" thickBot="1" x14ac:dyDescent="0.35">
      <c r="A254" s="28">
        <f>A253+1</f>
        <v>61</v>
      </c>
      <c r="B254" s="29" t="s">
        <v>16</v>
      </c>
      <c r="C254" s="62">
        <f>E254-E239</f>
        <v>0</v>
      </c>
      <c r="D254" s="29"/>
      <c r="E254" s="62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10"/>
      <c r="AS254" s="10"/>
      <c r="AT254" s="10"/>
      <c r="AU254" s="10"/>
      <c r="AV254" s="10"/>
      <c r="AW254" s="11">
        <f t="shared" si="83"/>
        <v>0</v>
      </c>
      <c r="AX254" s="11">
        <f t="shared" si="91"/>
        <v>0</v>
      </c>
      <c r="AY254" s="12" t="e">
        <f t="shared" si="84"/>
        <v>#DIV/0!</v>
      </c>
      <c r="AZ254" s="12" t="e">
        <f t="shared" si="85"/>
        <v>#DIV/0!</v>
      </c>
      <c r="BA254" s="12" t="e">
        <f>ABS(AY254-AY239)</f>
        <v>#DIV/0!</v>
      </c>
      <c r="BB254" s="12" t="e">
        <f t="shared" si="92"/>
        <v>#DIV/0!</v>
      </c>
      <c r="BC254" s="12" t="e">
        <f t="shared" si="86"/>
        <v>#DIV/0!</v>
      </c>
      <c r="BD254" s="12" t="e">
        <f t="shared" si="87"/>
        <v>#DIV/0!</v>
      </c>
      <c r="BE254" s="13" t="e">
        <f t="shared" si="88"/>
        <v>#DIV/0!</v>
      </c>
      <c r="BF254" s="80" t="e">
        <f t="shared" si="89"/>
        <v>#DIV/0!</v>
      </c>
      <c r="BG254" s="43" t="e">
        <f>IF(AND(BF254="Accept",BF255="Accept",BF256="Accept"),"ACCPET","REJECT")</f>
        <v>#DIV/0!</v>
      </c>
      <c r="BI254" s="80" t="e">
        <f t="shared" si="90"/>
        <v>#DIV/0!</v>
      </c>
      <c r="BJ254" s="43" t="e">
        <f>IF(AND(BI254="Accept",BI255="Accept",BI256="Accept"),"ACCEPT","REJECT")</f>
        <v>#DIV/0!</v>
      </c>
    </row>
    <row r="255" spans="1:62" ht="15.6" thickBot="1" x14ac:dyDescent="0.35">
      <c r="A255" s="30">
        <f>A254</f>
        <v>61</v>
      </c>
      <c r="B255" s="31" t="s">
        <v>11</v>
      </c>
      <c r="C255" s="63"/>
      <c r="D255" s="31"/>
      <c r="E255" s="63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1"/>
      <c r="AS255" s="1"/>
      <c r="AT255" s="1"/>
      <c r="AU255" s="1"/>
      <c r="AV255" s="1"/>
      <c r="AW255" s="4">
        <f t="shared" si="83"/>
        <v>0</v>
      </c>
      <c r="AX255" s="4">
        <f t="shared" si="91"/>
        <v>0</v>
      </c>
      <c r="AY255" s="5" t="e">
        <f t="shared" si="84"/>
        <v>#DIV/0!</v>
      </c>
      <c r="AZ255" s="5" t="e">
        <f t="shared" si="85"/>
        <v>#DIV/0!</v>
      </c>
      <c r="BA255" s="5" t="e">
        <f>ABS(AY255-AY240)</f>
        <v>#DIV/0!</v>
      </c>
      <c r="BB255" s="5" t="e">
        <f t="shared" si="92"/>
        <v>#DIV/0!</v>
      </c>
      <c r="BC255" s="5" t="e">
        <f t="shared" si="86"/>
        <v>#DIV/0!</v>
      </c>
      <c r="BD255" s="5" t="e">
        <f t="shared" si="87"/>
        <v>#DIV/0!</v>
      </c>
      <c r="BE255" s="6" t="e">
        <f t="shared" si="88"/>
        <v>#DIV/0!</v>
      </c>
      <c r="BF255" s="81" t="e">
        <f t="shared" si="89"/>
        <v>#DIV/0!</v>
      </c>
      <c r="BG255" s="44"/>
      <c r="BI255" s="80" t="e">
        <f t="shared" si="90"/>
        <v>#DIV/0!</v>
      </c>
      <c r="BJ255" s="44"/>
    </row>
    <row r="256" spans="1:62" ht="15.6" thickBot="1" x14ac:dyDescent="0.35">
      <c r="A256" s="32">
        <f>A255</f>
        <v>61</v>
      </c>
      <c r="B256" s="33" t="s">
        <v>17</v>
      </c>
      <c r="C256" s="64"/>
      <c r="D256" s="33"/>
      <c r="E256" s="64"/>
      <c r="F256" s="14"/>
      <c r="G256" s="14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6"/>
      <c r="AS256" s="16"/>
      <c r="AT256" s="16"/>
      <c r="AU256" s="16"/>
      <c r="AV256" s="16"/>
      <c r="AW256" s="17">
        <f t="shared" si="83"/>
        <v>0</v>
      </c>
      <c r="AX256" s="17">
        <f t="shared" si="91"/>
        <v>0</v>
      </c>
      <c r="AY256" s="18" t="e">
        <f t="shared" si="84"/>
        <v>#DIV/0!</v>
      </c>
      <c r="AZ256" s="18" t="e">
        <f t="shared" si="85"/>
        <v>#DIV/0!</v>
      </c>
      <c r="BA256" s="18" t="e">
        <f>ABS(AY256-AY241)</f>
        <v>#DIV/0!</v>
      </c>
      <c r="BB256" s="18" t="e">
        <f t="shared" si="92"/>
        <v>#DIV/0!</v>
      </c>
      <c r="BC256" s="18" t="e">
        <f t="shared" si="86"/>
        <v>#DIV/0!</v>
      </c>
      <c r="BD256" s="18" t="e">
        <f t="shared" si="87"/>
        <v>#DIV/0!</v>
      </c>
      <c r="BE256" s="19" t="e">
        <f t="shared" si="88"/>
        <v>#DIV/0!</v>
      </c>
      <c r="BF256" s="82" t="e">
        <f t="shared" si="89"/>
        <v>#DIV/0!</v>
      </c>
      <c r="BG256" s="45"/>
      <c r="BI256" s="80" t="e">
        <f t="shared" si="90"/>
        <v>#DIV/0!</v>
      </c>
      <c r="BJ256" s="45"/>
    </row>
    <row r="257" spans="1:62" ht="15.6" thickBot="1" x14ac:dyDescent="0.35">
      <c r="A257" s="28">
        <f>A256+1</f>
        <v>62</v>
      </c>
      <c r="B257" s="29" t="s">
        <v>16</v>
      </c>
      <c r="C257" s="62">
        <f>E257-E239</f>
        <v>0</v>
      </c>
      <c r="D257" s="29"/>
      <c r="E257" s="62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10"/>
      <c r="AS257" s="10"/>
      <c r="AT257" s="10"/>
      <c r="AU257" s="10"/>
      <c r="AV257" s="10"/>
      <c r="AW257" s="11">
        <f t="shared" si="83"/>
        <v>0</v>
      </c>
      <c r="AX257" s="11">
        <f t="shared" si="91"/>
        <v>0</v>
      </c>
      <c r="AY257" s="12" t="e">
        <f t="shared" si="84"/>
        <v>#DIV/0!</v>
      </c>
      <c r="AZ257" s="12" t="e">
        <f t="shared" si="85"/>
        <v>#DIV/0!</v>
      </c>
      <c r="BA257" s="12" t="e">
        <f>ABS(AY257-AY239)</f>
        <v>#DIV/0!</v>
      </c>
      <c r="BB257" s="12" t="e">
        <f t="shared" si="92"/>
        <v>#DIV/0!</v>
      </c>
      <c r="BC257" s="12" t="e">
        <f t="shared" si="86"/>
        <v>#DIV/0!</v>
      </c>
      <c r="BD257" s="12" t="e">
        <f t="shared" si="87"/>
        <v>#DIV/0!</v>
      </c>
      <c r="BE257" s="13" t="e">
        <f t="shared" si="88"/>
        <v>#DIV/0!</v>
      </c>
      <c r="BF257" s="80" t="e">
        <f t="shared" si="89"/>
        <v>#DIV/0!</v>
      </c>
      <c r="BG257" s="43" t="e">
        <f>IF(AND(BF257="Accept",BF258="Accept",BF259="Accept"),"ACCPET","REJECT")</f>
        <v>#DIV/0!</v>
      </c>
      <c r="BI257" s="80" t="e">
        <f t="shared" si="90"/>
        <v>#DIV/0!</v>
      </c>
      <c r="BJ257" s="43" t="e">
        <f>IF(AND(BI257="Accept",BI258="Accept",BI259="Accept"),"ACCEPT","REJECT")</f>
        <v>#DIV/0!</v>
      </c>
    </row>
    <row r="258" spans="1:62" ht="15.6" thickBot="1" x14ac:dyDescent="0.35">
      <c r="A258" s="30">
        <f>A257</f>
        <v>62</v>
      </c>
      <c r="B258" s="31" t="s">
        <v>11</v>
      </c>
      <c r="C258" s="63"/>
      <c r="D258" s="31"/>
      <c r="E258" s="63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1"/>
      <c r="AS258" s="1"/>
      <c r="AT258" s="1"/>
      <c r="AU258" s="1"/>
      <c r="AV258" s="1"/>
      <c r="AW258" s="4">
        <f t="shared" si="83"/>
        <v>0</v>
      </c>
      <c r="AX258" s="4">
        <f t="shared" si="91"/>
        <v>0</v>
      </c>
      <c r="AY258" s="5" t="e">
        <f t="shared" si="84"/>
        <v>#DIV/0!</v>
      </c>
      <c r="AZ258" s="5" t="e">
        <f t="shared" si="85"/>
        <v>#DIV/0!</v>
      </c>
      <c r="BA258" s="5" t="e">
        <f>ABS(AY258-AY240)</f>
        <v>#DIV/0!</v>
      </c>
      <c r="BB258" s="5" t="e">
        <f t="shared" si="92"/>
        <v>#DIV/0!</v>
      </c>
      <c r="BC258" s="5" t="e">
        <f t="shared" si="86"/>
        <v>#DIV/0!</v>
      </c>
      <c r="BD258" s="5" t="e">
        <f t="shared" si="87"/>
        <v>#DIV/0!</v>
      </c>
      <c r="BE258" s="6" t="e">
        <f t="shared" si="88"/>
        <v>#DIV/0!</v>
      </c>
      <c r="BF258" s="81" t="e">
        <f t="shared" si="89"/>
        <v>#DIV/0!</v>
      </c>
      <c r="BG258" s="44"/>
      <c r="BI258" s="80" t="e">
        <f t="shared" si="90"/>
        <v>#DIV/0!</v>
      </c>
      <c r="BJ258" s="44"/>
    </row>
    <row r="259" spans="1:62" ht="15.6" thickBot="1" x14ac:dyDescent="0.35">
      <c r="A259" s="32">
        <f>A258</f>
        <v>62</v>
      </c>
      <c r="B259" s="33" t="s">
        <v>17</v>
      </c>
      <c r="C259" s="64"/>
      <c r="D259" s="33"/>
      <c r="E259" s="64"/>
      <c r="F259" s="14"/>
      <c r="G259" s="14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6"/>
      <c r="AS259" s="16"/>
      <c r="AT259" s="16"/>
      <c r="AU259" s="16"/>
      <c r="AV259" s="16"/>
      <c r="AW259" s="17">
        <f t="shared" si="83"/>
        <v>0</v>
      </c>
      <c r="AX259" s="17">
        <f t="shared" si="91"/>
        <v>0</v>
      </c>
      <c r="AY259" s="18" t="e">
        <f t="shared" si="84"/>
        <v>#DIV/0!</v>
      </c>
      <c r="AZ259" s="18" t="e">
        <f t="shared" si="85"/>
        <v>#DIV/0!</v>
      </c>
      <c r="BA259" s="18" t="e">
        <f>ABS(AY259-AY241)</f>
        <v>#DIV/0!</v>
      </c>
      <c r="BB259" s="18" t="e">
        <f t="shared" si="92"/>
        <v>#DIV/0!</v>
      </c>
      <c r="BC259" s="18" t="e">
        <f t="shared" si="86"/>
        <v>#DIV/0!</v>
      </c>
      <c r="BD259" s="18" t="e">
        <f t="shared" si="87"/>
        <v>#DIV/0!</v>
      </c>
      <c r="BE259" s="19" t="e">
        <f t="shared" si="88"/>
        <v>#DIV/0!</v>
      </c>
      <c r="BF259" s="82" t="e">
        <f t="shared" si="89"/>
        <v>#DIV/0!</v>
      </c>
      <c r="BG259" s="45"/>
      <c r="BI259" s="80" t="e">
        <f t="shared" si="90"/>
        <v>#DIV/0!</v>
      </c>
      <c r="BJ259" s="45"/>
    </row>
    <row r="260" spans="1:62" ht="15.6" thickBot="1" x14ac:dyDescent="0.35">
      <c r="A260" s="28">
        <f>A259+1</f>
        <v>63</v>
      </c>
      <c r="B260" s="29" t="s">
        <v>16</v>
      </c>
      <c r="C260" s="62">
        <f>E260-E239</f>
        <v>0</v>
      </c>
      <c r="D260" s="29"/>
      <c r="E260" s="62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10"/>
      <c r="AS260" s="10"/>
      <c r="AT260" s="10"/>
      <c r="AU260" s="10"/>
      <c r="AV260" s="10"/>
      <c r="AW260" s="11">
        <f t="shared" si="83"/>
        <v>0</v>
      </c>
      <c r="AX260" s="11">
        <f t="shared" si="91"/>
        <v>0</v>
      </c>
      <c r="AY260" s="12" t="e">
        <f t="shared" si="84"/>
        <v>#DIV/0!</v>
      </c>
      <c r="AZ260" s="12" t="e">
        <f t="shared" si="85"/>
        <v>#DIV/0!</v>
      </c>
      <c r="BA260" s="12" t="e">
        <f>ABS(AY260-AY239)</f>
        <v>#DIV/0!</v>
      </c>
      <c r="BB260" s="12" t="e">
        <f t="shared" si="92"/>
        <v>#DIV/0!</v>
      </c>
      <c r="BC260" s="12" t="e">
        <f t="shared" si="86"/>
        <v>#DIV/0!</v>
      </c>
      <c r="BD260" s="12" t="e">
        <f t="shared" si="87"/>
        <v>#DIV/0!</v>
      </c>
      <c r="BE260" s="13" t="e">
        <f t="shared" si="88"/>
        <v>#DIV/0!</v>
      </c>
      <c r="BF260" s="80" t="e">
        <f t="shared" si="89"/>
        <v>#DIV/0!</v>
      </c>
      <c r="BG260" s="43" t="e">
        <f>IF(AND(BF260="Accept",BF261="Accept",BF262="Accept"),"ACCPET","REJECT")</f>
        <v>#DIV/0!</v>
      </c>
      <c r="BI260" s="80" t="e">
        <f t="shared" si="90"/>
        <v>#DIV/0!</v>
      </c>
      <c r="BJ260" s="43" t="e">
        <f>IF(AND(BI260="Accept",BI261="Accept",BI262="Accept"),"ACCEPT","REJECT")</f>
        <v>#DIV/0!</v>
      </c>
    </row>
    <row r="261" spans="1:62" ht="15.6" thickBot="1" x14ac:dyDescent="0.35">
      <c r="A261" s="30">
        <f>A260</f>
        <v>63</v>
      </c>
      <c r="B261" s="31" t="s">
        <v>11</v>
      </c>
      <c r="C261" s="63"/>
      <c r="D261" s="31"/>
      <c r="E261" s="63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1"/>
      <c r="AS261" s="1"/>
      <c r="AT261" s="1"/>
      <c r="AU261" s="1"/>
      <c r="AV261" s="1"/>
      <c r="AW261" s="4">
        <f t="shared" si="83"/>
        <v>0</v>
      </c>
      <c r="AX261" s="4">
        <f t="shared" si="91"/>
        <v>0</v>
      </c>
      <c r="AY261" s="5" t="e">
        <f t="shared" si="84"/>
        <v>#DIV/0!</v>
      </c>
      <c r="AZ261" s="5" t="e">
        <f t="shared" si="85"/>
        <v>#DIV/0!</v>
      </c>
      <c r="BA261" s="5" t="e">
        <f>ABS(AY261-AY240)</f>
        <v>#DIV/0!</v>
      </c>
      <c r="BB261" s="5" t="e">
        <f t="shared" si="92"/>
        <v>#DIV/0!</v>
      </c>
      <c r="BC261" s="5" t="e">
        <f t="shared" si="86"/>
        <v>#DIV/0!</v>
      </c>
      <c r="BD261" s="5" t="e">
        <f t="shared" si="87"/>
        <v>#DIV/0!</v>
      </c>
      <c r="BE261" s="6" t="e">
        <f t="shared" si="88"/>
        <v>#DIV/0!</v>
      </c>
      <c r="BF261" s="81" t="e">
        <f t="shared" si="89"/>
        <v>#DIV/0!</v>
      </c>
      <c r="BG261" s="44"/>
      <c r="BI261" s="80" t="e">
        <f t="shared" si="90"/>
        <v>#DIV/0!</v>
      </c>
      <c r="BJ261" s="44"/>
    </row>
    <row r="262" spans="1:62" ht="15.6" thickBot="1" x14ac:dyDescent="0.35">
      <c r="A262" s="32">
        <f>A261</f>
        <v>63</v>
      </c>
      <c r="B262" s="33" t="s">
        <v>17</v>
      </c>
      <c r="C262" s="64"/>
      <c r="D262" s="33"/>
      <c r="E262" s="64"/>
      <c r="F262" s="14"/>
      <c r="G262" s="14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6"/>
      <c r="AS262" s="16"/>
      <c r="AT262" s="16"/>
      <c r="AU262" s="16"/>
      <c r="AV262" s="16"/>
      <c r="AW262" s="17">
        <f t="shared" si="83"/>
        <v>0</v>
      </c>
      <c r="AX262" s="17">
        <f t="shared" si="91"/>
        <v>0</v>
      </c>
      <c r="AY262" s="18" t="e">
        <f t="shared" si="84"/>
        <v>#DIV/0!</v>
      </c>
      <c r="AZ262" s="18" t="e">
        <f t="shared" si="85"/>
        <v>#DIV/0!</v>
      </c>
      <c r="BA262" s="18" t="e">
        <f>ABS(AY262-AY241)</f>
        <v>#DIV/0!</v>
      </c>
      <c r="BB262" s="18" t="e">
        <f t="shared" si="92"/>
        <v>#DIV/0!</v>
      </c>
      <c r="BC262" s="18" t="e">
        <f t="shared" si="86"/>
        <v>#DIV/0!</v>
      </c>
      <c r="BD262" s="18" t="e">
        <f t="shared" si="87"/>
        <v>#DIV/0!</v>
      </c>
      <c r="BE262" s="19" t="e">
        <f t="shared" si="88"/>
        <v>#DIV/0!</v>
      </c>
      <c r="BF262" s="82" t="e">
        <f t="shared" si="89"/>
        <v>#DIV/0!</v>
      </c>
      <c r="BG262" s="45"/>
      <c r="BI262" s="80" t="e">
        <f t="shared" si="90"/>
        <v>#DIV/0!</v>
      </c>
      <c r="BJ262" s="45"/>
    </row>
    <row r="263" spans="1:62" x14ac:dyDescent="0.3">
      <c r="A263" s="35"/>
    </row>
    <row r="264" spans="1:62" x14ac:dyDescent="0.3">
      <c r="A264" s="35"/>
    </row>
    <row r="265" spans="1:62" x14ac:dyDescent="0.3">
      <c r="A265" s="35"/>
      <c r="BF265" s="74">
        <f>COUNTIF(BF271:BF291,"Reject")</f>
        <v>0</v>
      </c>
      <c r="BG265" s="48">
        <f>COUNTIF(BG271:BG291,"Reject")</f>
        <v>0</v>
      </c>
    </row>
    <row r="266" spans="1:62" s="7" customFormat="1" ht="28.8" customHeight="1" x14ac:dyDescent="0.3">
      <c r="A266" s="27" t="s">
        <v>13</v>
      </c>
      <c r="B266" s="27">
        <f>B237+1</f>
        <v>10</v>
      </c>
      <c r="C266" s="61"/>
      <c r="D266" s="27"/>
      <c r="E266" s="61"/>
      <c r="F266" s="20"/>
      <c r="G266" s="20"/>
      <c r="H266" s="34">
        <v>1</v>
      </c>
      <c r="I266" s="34">
        <v>2</v>
      </c>
      <c r="J266" s="34">
        <v>3</v>
      </c>
      <c r="K266" s="34">
        <v>4</v>
      </c>
      <c r="L266" s="34">
        <v>5</v>
      </c>
      <c r="M266" s="34">
        <v>6</v>
      </c>
      <c r="N266" s="34">
        <v>7</v>
      </c>
      <c r="O266" s="34">
        <v>8</v>
      </c>
      <c r="P266" s="34">
        <v>9</v>
      </c>
      <c r="Q266" s="34">
        <v>10</v>
      </c>
      <c r="R266" s="34">
        <v>11</v>
      </c>
      <c r="S266" s="34">
        <v>12</v>
      </c>
      <c r="T266" s="34">
        <v>13</v>
      </c>
      <c r="U266" s="34">
        <v>14</v>
      </c>
      <c r="V266" s="34">
        <v>15</v>
      </c>
      <c r="W266" s="34">
        <v>16</v>
      </c>
      <c r="X266" s="34">
        <v>17</v>
      </c>
      <c r="Y266" s="34">
        <v>18</v>
      </c>
      <c r="Z266" s="34">
        <v>19</v>
      </c>
      <c r="AA266" s="34">
        <v>20</v>
      </c>
      <c r="AB266" s="34">
        <v>21</v>
      </c>
      <c r="AC266" s="34">
        <v>22</v>
      </c>
      <c r="AD266" s="34">
        <v>23</v>
      </c>
      <c r="AE266" s="34">
        <v>24</v>
      </c>
      <c r="AF266" s="34">
        <v>25</v>
      </c>
      <c r="AG266" s="34">
        <v>26</v>
      </c>
      <c r="AH266" s="34">
        <v>27</v>
      </c>
      <c r="AI266" s="34">
        <v>28</v>
      </c>
      <c r="AJ266" s="34">
        <v>29</v>
      </c>
      <c r="AK266" s="34">
        <v>30</v>
      </c>
      <c r="AL266" s="34">
        <v>31</v>
      </c>
      <c r="AM266" s="34">
        <v>32</v>
      </c>
      <c r="AN266" s="34">
        <v>33</v>
      </c>
      <c r="AO266" s="34">
        <v>34</v>
      </c>
      <c r="AP266" s="34">
        <v>35</v>
      </c>
      <c r="AQ266" s="34">
        <v>36</v>
      </c>
      <c r="AR266" s="21"/>
      <c r="AS266" s="21"/>
      <c r="AT266" s="21"/>
      <c r="AU266" s="21"/>
      <c r="AV266" s="21"/>
      <c r="AW266" s="22" t="s">
        <v>0</v>
      </c>
      <c r="AX266" s="22" t="s">
        <v>1</v>
      </c>
      <c r="AY266" s="23" t="s">
        <v>2</v>
      </c>
      <c r="AZ266" s="23" t="s">
        <v>4</v>
      </c>
      <c r="BA266" s="23" t="s">
        <v>3</v>
      </c>
      <c r="BB266" s="23" t="s">
        <v>5</v>
      </c>
      <c r="BC266" s="23" t="s">
        <v>6</v>
      </c>
      <c r="BD266" s="23" t="s">
        <v>7</v>
      </c>
      <c r="BE266" s="24" t="s">
        <v>9</v>
      </c>
      <c r="BF266" s="75" t="s">
        <v>15</v>
      </c>
      <c r="BG266" s="39" t="s">
        <v>8</v>
      </c>
      <c r="BH266" s="37"/>
      <c r="BI266" s="75" t="s">
        <v>15</v>
      </c>
      <c r="BJ266" s="39" t="s">
        <v>8</v>
      </c>
    </row>
    <row r="267" spans="1:62" s="49" customFormat="1" ht="28.8" customHeight="1" thickBot="1" x14ac:dyDescent="0.3">
      <c r="C267" s="69" t="s">
        <v>27</v>
      </c>
      <c r="E267" s="65"/>
      <c r="F267" s="57"/>
      <c r="G267" s="50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2"/>
      <c r="AW267" s="53"/>
      <c r="AX267" s="53"/>
      <c r="AY267" s="53"/>
      <c r="AZ267" s="53"/>
      <c r="BA267" s="53"/>
      <c r="BB267" s="53"/>
      <c r="BC267" s="53"/>
      <c r="BD267" s="53"/>
      <c r="BE267" s="54"/>
      <c r="BF267" s="76"/>
      <c r="BG267" s="55"/>
      <c r="BH267" s="56"/>
      <c r="BI267" s="76"/>
      <c r="BJ267" s="55"/>
    </row>
    <row r="268" spans="1:62" x14ac:dyDescent="0.3">
      <c r="A268" s="28"/>
      <c r="B268" s="29" t="s">
        <v>16</v>
      </c>
      <c r="C268" s="62">
        <v>0</v>
      </c>
      <c r="D268" s="29"/>
      <c r="E268" s="62"/>
      <c r="F268" s="25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10"/>
      <c r="AS268" s="10"/>
      <c r="AT268" s="10"/>
      <c r="AU268" s="10"/>
      <c r="AV268" s="10"/>
      <c r="AW268" s="11">
        <f>COUNT(H268:AV268)</f>
        <v>0</v>
      </c>
      <c r="AX268" s="11"/>
      <c r="AY268" s="12" t="e">
        <f>AVERAGE(H268:AV268)</f>
        <v>#DIV/0!</v>
      </c>
      <c r="AZ268" s="12" t="e">
        <f>STDEV(H268:AV268)</f>
        <v>#DIV/0!</v>
      </c>
      <c r="BA268" s="12"/>
      <c r="BB268" s="12"/>
      <c r="BC268" s="12"/>
      <c r="BD268" s="12"/>
      <c r="BE268" s="13"/>
      <c r="BF268" s="77"/>
      <c r="BG268" s="40"/>
      <c r="BI268" s="77"/>
      <c r="BJ268" s="40"/>
    </row>
    <row r="269" spans="1:62" x14ac:dyDescent="0.3">
      <c r="A269" s="30"/>
      <c r="B269" s="31" t="s">
        <v>11</v>
      </c>
      <c r="C269" s="63"/>
      <c r="D269" s="31"/>
      <c r="E269" s="63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1"/>
      <c r="AS269" s="1"/>
      <c r="AT269" s="1"/>
      <c r="AU269" s="1"/>
      <c r="AV269" s="1"/>
      <c r="AW269" s="4">
        <f t="shared" ref="AW269:AW291" si="93">COUNT(H269:AV269)</f>
        <v>0</v>
      </c>
      <c r="AX269" s="4"/>
      <c r="AY269" s="5" t="e">
        <f t="shared" ref="AY269:AY291" si="94">AVERAGE(H269:AV269)</f>
        <v>#DIV/0!</v>
      </c>
      <c r="AZ269" s="5" t="e">
        <f t="shared" ref="AZ269:AZ291" si="95">STDEV(H269:AV269)</f>
        <v>#DIV/0!</v>
      </c>
      <c r="BA269" s="5"/>
      <c r="BB269" s="5"/>
      <c r="BC269" s="5"/>
      <c r="BD269" s="5"/>
      <c r="BE269" s="6"/>
      <c r="BF269" s="78"/>
      <c r="BG269" s="41"/>
      <c r="BI269" s="78"/>
      <c r="BJ269" s="41"/>
    </row>
    <row r="270" spans="1:62" ht="15.6" thickBot="1" x14ac:dyDescent="0.35">
      <c r="A270" s="32"/>
      <c r="B270" s="33" t="s">
        <v>17</v>
      </c>
      <c r="C270" s="64"/>
      <c r="D270" s="33"/>
      <c r="E270" s="64"/>
      <c r="F270" s="14"/>
      <c r="G270" s="14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6"/>
      <c r="AS270" s="16"/>
      <c r="AT270" s="16"/>
      <c r="AU270" s="16"/>
      <c r="AV270" s="16"/>
      <c r="AW270" s="17">
        <f t="shared" si="93"/>
        <v>0</v>
      </c>
      <c r="AX270" s="17"/>
      <c r="AY270" s="18" t="e">
        <f t="shared" si="94"/>
        <v>#DIV/0!</v>
      </c>
      <c r="AZ270" s="18" t="e">
        <f t="shared" si="95"/>
        <v>#DIV/0!</v>
      </c>
      <c r="BA270" s="18"/>
      <c r="BB270" s="18"/>
      <c r="BC270" s="18"/>
      <c r="BD270" s="18"/>
      <c r="BE270" s="19"/>
      <c r="BF270" s="79"/>
      <c r="BG270" s="42"/>
      <c r="BI270" s="79"/>
      <c r="BJ270" s="42"/>
    </row>
    <row r="271" spans="1:62" ht="15.6" thickBot="1" x14ac:dyDescent="0.35">
      <c r="A271" s="28">
        <f>A260+1</f>
        <v>64</v>
      </c>
      <c r="B271" s="29" t="s">
        <v>16</v>
      </c>
      <c r="C271" s="62">
        <f>E271-E268</f>
        <v>0</v>
      </c>
      <c r="D271" s="29"/>
      <c r="E271" s="62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10"/>
      <c r="AS271" s="10"/>
      <c r="AT271" s="10"/>
      <c r="AU271" s="10"/>
      <c r="AV271" s="10"/>
      <c r="AW271" s="11">
        <f t="shared" si="93"/>
        <v>0</v>
      </c>
      <c r="AX271" s="11">
        <f>AW268</f>
        <v>0</v>
      </c>
      <c r="AY271" s="12" t="e">
        <f t="shared" si="94"/>
        <v>#DIV/0!</v>
      </c>
      <c r="AZ271" s="12" t="e">
        <f t="shared" si="95"/>
        <v>#DIV/0!</v>
      </c>
      <c r="BA271" s="12" t="e">
        <f>ABS(AY271-AY268)</f>
        <v>#DIV/0!</v>
      </c>
      <c r="BB271" s="12" t="e">
        <f>AZ268</f>
        <v>#DIV/0!</v>
      </c>
      <c r="BC271" s="12" t="e">
        <f t="shared" ref="BC271:BC291" si="96">SQRT(((AW271-1)*AZ271^2+(AX271-1)*BB271^2)/(AW271+AX271-2))</f>
        <v>#DIV/0!</v>
      </c>
      <c r="BD271" s="12" t="e">
        <f t="shared" ref="BD271:BD291" si="97">BC271*SQRT((1/AW271)+(1/AX271))</f>
        <v>#DIV/0!</v>
      </c>
      <c r="BE271" s="13" t="e">
        <f t="shared" ref="BE271:BE291" si="98">BA271+1.995*BD271</f>
        <v>#DIV/0!</v>
      </c>
      <c r="BF271" s="80" t="e">
        <f t="shared" ref="BF271:BF291" si="99">IF($BE271&lt;=$BE$3,"Accept","Reject")</f>
        <v>#DIV/0!</v>
      </c>
      <c r="BG271" s="43" t="e">
        <f>IF(AND(BF271="Accept",BF272="Accept",BF273="Accept"),"ACCPET","REJECT")</f>
        <v>#DIV/0!</v>
      </c>
      <c r="BI271" s="80" t="e">
        <f t="shared" ref="BI271:BI291" si="100">IF($BE271&lt;=$BE$3,"Accept","Reject")</f>
        <v>#DIV/0!</v>
      </c>
      <c r="BJ271" s="43" t="e">
        <f>IF(AND(BI271="Accept",BI272="Accept",BI273="Accept"),"ACCEPT","REJECT")</f>
        <v>#DIV/0!</v>
      </c>
    </row>
    <row r="272" spans="1:62" ht="15.6" thickBot="1" x14ac:dyDescent="0.35">
      <c r="A272" s="30">
        <f>A271</f>
        <v>64</v>
      </c>
      <c r="B272" s="31" t="s">
        <v>11</v>
      </c>
      <c r="C272" s="63"/>
      <c r="D272" s="31"/>
      <c r="E272" s="63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1"/>
      <c r="AS272" s="1"/>
      <c r="AT272" s="1"/>
      <c r="AU272" s="1"/>
      <c r="AV272" s="1"/>
      <c r="AW272" s="4">
        <f t="shared" si="93"/>
        <v>0</v>
      </c>
      <c r="AX272" s="4">
        <f>AW269</f>
        <v>0</v>
      </c>
      <c r="AY272" s="5" t="e">
        <f t="shared" si="94"/>
        <v>#DIV/0!</v>
      </c>
      <c r="AZ272" s="5" t="e">
        <f t="shared" si="95"/>
        <v>#DIV/0!</v>
      </c>
      <c r="BA272" s="5" t="e">
        <f>ABS(AY272-AY269)</f>
        <v>#DIV/0!</v>
      </c>
      <c r="BB272" s="5" t="e">
        <f>AZ269</f>
        <v>#DIV/0!</v>
      </c>
      <c r="BC272" s="5" t="e">
        <f t="shared" si="96"/>
        <v>#DIV/0!</v>
      </c>
      <c r="BD272" s="5" t="e">
        <f t="shared" si="97"/>
        <v>#DIV/0!</v>
      </c>
      <c r="BE272" s="6" t="e">
        <f t="shared" si="98"/>
        <v>#DIV/0!</v>
      </c>
      <c r="BF272" s="81" t="e">
        <f t="shared" si="99"/>
        <v>#DIV/0!</v>
      </c>
      <c r="BG272" s="44"/>
      <c r="BI272" s="80" t="e">
        <f t="shared" si="100"/>
        <v>#DIV/0!</v>
      </c>
      <c r="BJ272" s="44"/>
    </row>
    <row r="273" spans="1:62" ht="15.6" thickBot="1" x14ac:dyDescent="0.35">
      <c r="A273" s="32">
        <f>A272</f>
        <v>64</v>
      </c>
      <c r="B273" s="33" t="s">
        <v>17</v>
      </c>
      <c r="C273" s="64"/>
      <c r="D273" s="33"/>
      <c r="E273" s="64"/>
      <c r="F273" s="14"/>
      <c r="G273" s="14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6"/>
      <c r="AS273" s="16"/>
      <c r="AT273" s="16"/>
      <c r="AU273" s="16"/>
      <c r="AV273" s="16"/>
      <c r="AW273" s="17">
        <f t="shared" si="93"/>
        <v>0</v>
      </c>
      <c r="AX273" s="17">
        <f>AW270</f>
        <v>0</v>
      </c>
      <c r="AY273" s="18" t="e">
        <f t="shared" si="94"/>
        <v>#DIV/0!</v>
      </c>
      <c r="AZ273" s="18" t="e">
        <f t="shared" si="95"/>
        <v>#DIV/0!</v>
      </c>
      <c r="BA273" s="18" t="e">
        <f>ABS(AY273-AY270)</f>
        <v>#DIV/0!</v>
      </c>
      <c r="BB273" s="18" t="e">
        <f>AZ270</f>
        <v>#DIV/0!</v>
      </c>
      <c r="BC273" s="18" t="e">
        <f t="shared" si="96"/>
        <v>#DIV/0!</v>
      </c>
      <c r="BD273" s="18" t="e">
        <f t="shared" si="97"/>
        <v>#DIV/0!</v>
      </c>
      <c r="BE273" s="19" t="e">
        <f t="shared" si="98"/>
        <v>#DIV/0!</v>
      </c>
      <c r="BF273" s="82" t="e">
        <f t="shared" si="99"/>
        <v>#DIV/0!</v>
      </c>
      <c r="BG273" s="45"/>
      <c r="BI273" s="80" t="e">
        <f t="shared" si="100"/>
        <v>#DIV/0!</v>
      </c>
      <c r="BJ273" s="45"/>
    </row>
    <row r="274" spans="1:62" ht="15.6" thickBot="1" x14ac:dyDescent="0.35">
      <c r="A274" s="28">
        <f>A273+1</f>
        <v>65</v>
      </c>
      <c r="B274" s="29" t="s">
        <v>16</v>
      </c>
      <c r="C274" s="62">
        <f>E274-E268</f>
        <v>0</v>
      </c>
      <c r="D274" s="29"/>
      <c r="E274" s="62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10"/>
      <c r="AS274" s="10"/>
      <c r="AT274" s="10"/>
      <c r="AU274" s="10"/>
      <c r="AV274" s="10"/>
      <c r="AW274" s="11">
        <f t="shared" si="93"/>
        <v>0</v>
      </c>
      <c r="AX274" s="11">
        <f t="shared" ref="AX274:AX291" si="101">AX271</f>
        <v>0</v>
      </c>
      <c r="AY274" s="12" t="e">
        <f t="shared" si="94"/>
        <v>#DIV/0!</v>
      </c>
      <c r="AZ274" s="12" t="e">
        <f t="shared" si="95"/>
        <v>#DIV/0!</v>
      </c>
      <c r="BA274" s="12" t="e">
        <f>ABS(AY274-AY268)</f>
        <v>#DIV/0!</v>
      </c>
      <c r="BB274" s="12" t="e">
        <f t="shared" ref="BB274:BB291" si="102">BB271</f>
        <v>#DIV/0!</v>
      </c>
      <c r="BC274" s="12" t="e">
        <f t="shared" si="96"/>
        <v>#DIV/0!</v>
      </c>
      <c r="BD274" s="12" t="e">
        <f t="shared" si="97"/>
        <v>#DIV/0!</v>
      </c>
      <c r="BE274" s="13" t="e">
        <f t="shared" si="98"/>
        <v>#DIV/0!</v>
      </c>
      <c r="BF274" s="80" t="e">
        <f t="shared" si="99"/>
        <v>#DIV/0!</v>
      </c>
      <c r="BG274" s="43" t="e">
        <f>IF(AND(BF274="Accept",BF275="Accept",BF276="Accept"),"ACCPET","REJECT")</f>
        <v>#DIV/0!</v>
      </c>
      <c r="BI274" s="80" t="e">
        <f t="shared" si="100"/>
        <v>#DIV/0!</v>
      </c>
      <c r="BJ274" s="43" t="e">
        <f>IF(AND(BI274="Accept",BI275="Accept",BI276="Accept"),"ACCEPT","REJECT")</f>
        <v>#DIV/0!</v>
      </c>
    </row>
    <row r="275" spans="1:62" ht="15.6" thickBot="1" x14ac:dyDescent="0.35">
      <c r="A275" s="30">
        <f>A274</f>
        <v>65</v>
      </c>
      <c r="B275" s="31" t="s">
        <v>11</v>
      </c>
      <c r="C275" s="63"/>
      <c r="D275" s="31"/>
      <c r="E275" s="63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1"/>
      <c r="AS275" s="1"/>
      <c r="AT275" s="1"/>
      <c r="AU275" s="1"/>
      <c r="AV275" s="1"/>
      <c r="AW275" s="4">
        <f t="shared" si="93"/>
        <v>0</v>
      </c>
      <c r="AX275" s="4">
        <f t="shared" si="101"/>
        <v>0</v>
      </c>
      <c r="AY275" s="5" t="e">
        <f t="shared" si="94"/>
        <v>#DIV/0!</v>
      </c>
      <c r="AZ275" s="5" t="e">
        <f t="shared" si="95"/>
        <v>#DIV/0!</v>
      </c>
      <c r="BA275" s="5" t="e">
        <f>ABS(AY275-AY269)</f>
        <v>#DIV/0!</v>
      </c>
      <c r="BB275" s="5" t="e">
        <f t="shared" si="102"/>
        <v>#DIV/0!</v>
      </c>
      <c r="BC275" s="5" t="e">
        <f t="shared" si="96"/>
        <v>#DIV/0!</v>
      </c>
      <c r="BD275" s="5" t="e">
        <f t="shared" si="97"/>
        <v>#DIV/0!</v>
      </c>
      <c r="BE275" s="6" t="e">
        <f t="shared" si="98"/>
        <v>#DIV/0!</v>
      </c>
      <c r="BF275" s="81" t="e">
        <f t="shared" si="99"/>
        <v>#DIV/0!</v>
      </c>
      <c r="BG275" s="44"/>
      <c r="BI275" s="80" t="e">
        <f t="shared" si="100"/>
        <v>#DIV/0!</v>
      </c>
      <c r="BJ275" s="44"/>
    </row>
    <row r="276" spans="1:62" ht="15.6" thickBot="1" x14ac:dyDescent="0.35">
      <c r="A276" s="32">
        <f>A275</f>
        <v>65</v>
      </c>
      <c r="B276" s="33" t="s">
        <v>17</v>
      </c>
      <c r="C276" s="64"/>
      <c r="D276" s="33"/>
      <c r="E276" s="64"/>
      <c r="F276" s="14"/>
      <c r="G276" s="14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6"/>
      <c r="AS276" s="16"/>
      <c r="AT276" s="16"/>
      <c r="AU276" s="16"/>
      <c r="AV276" s="16"/>
      <c r="AW276" s="17">
        <f t="shared" si="93"/>
        <v>0</v>
      </c>
      <c r="AX276" s="17">
        <f t="shared" si="101"/>
        <v>0</v>
      </c>
      <c r="AY276" s="18" t="e">
        <f t="shared" si="94"/>
        <v>#DIV/0!</v>
      </c>
      <c r="AZ276" s="18" t="e">
        <f t="shared" si="95"/>
        <v>#DIV/0!</v>
      </c>
      <c r="BA276" s="18" t="e">
        <f>ABS(AY276-AY270)</f>
        <v>#DIV/0!</v>
      </c>
      <c r="BB276" s="18" t="e">
        <f t="shared" si="102"/>
        <v>#DIV/0!</v>
      </c>
      <c r="BC276" s="18" t="e">
        <f t="shared" si="96"/>
        <v>#DIV/0!</v>
      </c>
      <c r="BD276" s="18" t="e">
        <f t="shared" si="97"/>
        <v>#DIV/0!</v>
      </c>
      <c r="BE276" s="19" t="e">
        <f t="shared" si="98"/>
        <v>#DIV/0!</v>
      </c>
      <c r="BF276" s="82" t="e">
        <f t="shared" si="99"/>
        <v>#DIV/0!</v>
      </c>
      <c r="BG276" s="45"/>
      <c r="BI276" s="80" t="e">
        <f t="shared" si="100"/>
        <v>#DIV/0!</v>
      </c>
      <c r="BJ276" s="45"/>
    </row>
    <row r="277" spans="1:62" ht="15.6" thickBot="1" x14ac:dyDescent="0.35">
      <c r="A277" s="28">
        <f>A276+1</f>
        <v>66</v>
      </c>
      <c r="B277" s="29" t="s">
        <v>16</v>
      </c>
      <c r="C277" s="62">
        <f>E277-E268</f>
        <v>0</v>
      </c>
      <c r="D277" s="29"/>
      <c r="E277" s="62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10"/>
      <c r="AS277" s="10"/>
      <c r="AT277" s="10"/>
      <c r="AU277" s="10"/>
      <c r="AV277" s="10"/>
      <c r="AW277" s="11">
        <f t="shared" si="93"/>
        <v>0</v>
      </c>
      <c r="AX277" s="11">
        <f t="shared" si="101"/>
        <v>0</v>
      </c>
      <c r="AY277" s="12" t="e">
        <f t="shared" si="94"/>
        <v>#DIV/0!</v>
      </c>
      <c r="AZ277" s="12" t="e">
        <f t="shared" si="95"/>
        <v>#DIV/0!</v>
      </c>
      <c r="BA277" s="12" t="e">
        <f>ABS(AY277-AY268)</f>
        <v>#DIV/0!</v>
      </c>
      <c r="BB277" s="12" t="e">
        <f t="shared" si="102"/>
        <v>#DIV/0!</v>
      </c>
      <c r="BC277" s="12" t="e">
        <f t="shared" si="96"/>
        <v>#DIV/0!</v>
      </c>
      <c r="BD277" s="12" t="e">
        <f t="shared" si="97"/>
        <v>#DIV/0!</v>
      </c>
      <c r="BE277" s="13" t="e">
        <f t="shared" si="98"/>
        <v>#DIV/0!</v>
      </c>
      <c r="BF277" s="80" t="e">
        <f t="shared" si="99"/>
        <v>#DIV/0!</v>
      </c>
      <c r="BG277" s="43" t="e">
        <f>IF(AND(BF277="Accept",BF278="Accept",BF279="Accept"),"ACCPET","REJECT")</f>
        <v>#DIV/0!</v>
      </c>
      <c r="BI277" s="80" t="e">
        <f t="shared" si="100"/>
        <v>#DIV/0!</v>
      </c>
      <c r="BJ277" s="43" t="e">
        <f>IF(AND(BI277="Accept",BI278="Accept",BI279="Accept"),"ACCEPT","REJECT")</f>
        <v>#DIV/0!</v>
      </c>
    </row>
    <row r="278" spans="1:62" ht="15.6" thickBot="1" x14ac:dyDescent="0.35">
      <c r="A278" s="30">
        <f>A277</f>
        <v>66</v>
      </c>
      <c r="B278" s="31" t="s">
        <v>11</v>
      </c>
      <c r="C278" s="63"/>
      <c r="D278" s="31"/>
      <c r="E278" s="63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1"/>
      <c r="AS278" s="1"/>
      <c r="AT278" s="1"/>
      <c r="AU278" s="1"/>
      <c r="AV278" s="1"/>
      <c r="AW278" s="4">
        <f t="shared" si="93"/>
        <v>0</v>
      </c>
      <c r="AX278" s="4">
        <f t="shared" si="101"/>
        <v>0</v>
      </c>
      <c r="AY278" s="5" t="e">
        <f t="shared" si="94"/>
        <v>#DIV/0!</v>
      </c>
      <c r="AZ278" s="5" t="e">
        <f t="shared" si="95"/>
        <v>#DIV/0!</v>
      </c>
      <c r="BA278" s="5" t="e">
        <f>ABS(AY278-AY269)</f>
        <v>#DIV/0!</v>
      </c>
      <c r="BB278" s="5" t="e">
        <f t="shared" si="102"/>
        <v>#DIV/0!</v>
      </c>
      <c r="BC278" s="5" t="e">
        <f t="shared" si="96"/>
        <v>#DIV/0!</v>
      </c>
      <c r="BD278" s="5" t="e">
        <f t="shared" si="97"/>
        <v>#DIV/0!</v>
      </c>
      <c r="BE278" s="6" t="e">
        <f t="shared" si="98"/>
        <v>#DIV/0!</v>
      </c>
      <c r="BF278" s="81" t="e">
        <f t="shared" si="99"/>
        <v>#DIV/0!</v>
      </c>
      <c r="BG278" s="44"/>
      <c r="BI278" s="80" t="e">
        <f t="shared" si="100"/>
        <v>#DIV/0!</v>
      </c>
      <c r="BJ278" s="44"/>
    </row>
    <row r="279" spans="1:62" ht="15.6" thickBot="1" x14ac:dyDescent="0.35">
      <c r="A279" s="32">
        <f>A278</f>
        <v>66</v>
      </c>
      <c r="B279" s="33" t="s">
        <v>17</v>
      </c>
      <c r="C279" s="64"/>
      <c r="D279" s="33"/>
      <c r="E279" s="64"/>
      <c r="F279" s="14"/>
      <c r="G279" s="14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6"/>
      <c r="AS279" s="16"/>
      <c r="AT279" s="16"/>
      <c r="AU279" s="16"/>
      <c r="AV279" s="16"/>
      <c r="AW279" s="17">
        <f t="shared" si="93"/>
        <v>0</v>
      </c>
      <c r="AX279" s="17">
        <f t="shared" si="101"/>
        <v>0</v>
      </c>
      <c r="AY279" s="18" t="e">
        <f t="shared" si="94"/>
        <v>#DIV/0!</v>
      </c>
      <c r="AZ279" s="18" t="e">
        <f t="shared" si="95"/>
        <v>#DIV/0!</v>
      </c>
      <c r="BA279" s="18" t="e">
        <f>ABS(AY279-AY270)</f>
        <v>#DIV/0!</v>
      </c>
      <c r="BB279" s="18" t="e">
        <f t="shared" si="102"/>
        <v>#DIV/0!</v>
      </c>
      <c r="BC279" s="18" t="e">
        <f t="shared" si="96"/>
        <v>#DIV/0!</v>
      </c>
      <c r="BD279" s="18" t="e">
        <f t="shared" si="97"/>
        <v>#DIV/0!</v>
      </c>
      <c r="BE279" s="19" t="e">
        <f t="shared" si="98"/>
        <v>#DIV/0!</v>
      </c>
      <c r="BF279" s="82" t="e">
        <f t="shared" si="99"/>
        <v>#DIV/0!</v>
      </c>
      <c r="BG279" s="45"/>
      <c r="BI279" s="80" t="e">
        <f t="shared" si="100"/>
        <v>#DIV/0!</v>
      </c>
      <c r="BJ279" s="45"/>
    </row>
    <row r="280" spans="1:62" ht="15.6" thickBot="1" x14ac:dyDescent="0.35">
      <c r="A280" s="28">
        <f>A279+1</f>
        <v>67</v>
      </c>
      <c r="B280" s="29" t="s">
        <v>16</v>
      </c>
      <c r="C280" s="62">
        <f>E280-E268</f>
        <v>0</v>
      </c>
      <c r="D280" s="29"/>
      <c r="E280" s="62"/>
      <c r="F280" s="8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10"/>
      <c r="AS280" s="10"/>
      <c r="AT280" s="10"/>
      <c r="AU280" s="10"/>
      <c r="AV280" s="10"/>
      <c r="AW280" s="11">
        <f t="shared" si="93"/>
        <v>0</v>
      </c>
      <c r="AX280" s="11">
        <f t="shared" si="101"/>
        <v>0</v>
      </c>
      <c r="AY280" s="12" t="e">
        <f t="shared" si="94"/>
        <v>#DIV/0!</v>
      </c>
      <c r="AZ280" s="12" t="e">
        <f t="shared" si="95"/>
        <v>#DIV/0!</v>
      </c>
      <c r="BA280" s="12" t="e">
        <f>ABS(AY280-AY268)</f>
        <v>#DIV/0!</v>
      </c>
      <c r="BB280" s="12" t="e">
        <f t="shared" si="102"/>
        <v>#DIV/0!</v>
      </c>
      <c r="BC280" s="12" t="e">
        <f t="shared" si="96"/>
        <v>#DIV/0!</v>
      </c>
      <c r="BD280" s="12" t="e">
        <f t="shared" si="97"/>
        <v>#DIV/0!</v>
      </c>
      <c r="BE280" s="13" t="e">
        <f t="shared" si="98"/>
        <v>#DIV/0!</v>
      </c>
      <c r="BF280" s="80" t="e">
        <f t="shared" si="99"/>
        <v>#DIV/0!</v>
      </c>
      <c r="BG280" s="43" t="e">
        <f>IF(AND(BF280="Accept",BF281="Accept",BF282="Accept"),"ACCPET","REJECT")</f>
        <v>#DIV/0!</v>
      </c>
      <c r="BI280" s="80" t="e">
        <f t="shared" si="100"/>
        <v>#DIV/0!</v>
      </c>
      <c r="BJ280" s="43" t="e">
        <f>IF(AND(BI280="Accept",BI281="Accept",BI282="Accept"),"ACCEPT","REJECT")</f>
        <v>#DIV/0!</v>
      </c>
    </row>
    <row r="281" spans="1:62" ht="15.6" thickBot="1" x14ac:dyDescent="0.35">
      <c r="A281" s="30">
        <f>A280</f>
        <v>67</v>
      </c>
      <c r="B281" s="31" t="s">
        <v>11</v>
      </c>
      <c r="C281" s="63"/>
      <c r="D281" s="31"/>
      <c r="E281" s="63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1"/>
      <c r="AS281" s="1"/>
      <c r="AT281" s="1"/>
      <c r="AU281" s="1"/>
      <c r="AV281" s="1"/>
      <c r="AW281" s="4">
        <f t="shared" si="93"/>
        <v>0</v>
      </c>
      <c r="AX281" s="4">
        <f t="shared" si="101"/>
        <v>0</v>
      </c>
      <c r="AY281" s="5" t="e">
        <f t="shared" si="94"/>
        <v>#DIV/0!</v>
      </c>
      <c r="AZ281" s="5" t="e">
        <f t="shared" si="95"/>
        <v>#DIV/0!</v>
      </c>
      <c r="BA281" s="5" t="e">
        <f>ABS(AY281-AY269)</f>
        <v>#DIV/0!</v>
      </c>
      <c r="BB281" s="5" t="e">
        <f t="shared" si="102"/>
        <v>#DIV/0!</v>
      </c>
      <c r="BC281" s="5" t="e">
        <f t="shared" si="96"/>
        <v>#DIV/0!</v>
      </c>
      <c r="BD281" s="5" t="e">
        <f t="shared" si="97"/>
        <v>#DIV/0!</v>
      </c>
      <c r="BE281" s="6" t="e">
        <f t="shared" si="98"/>
        <v>#DIV/0!</v>
      </c>
      <c r="BF281" s="81" t="e">
        <f t="shared" si="99"/>
        <v>#DIV/0!</v>
      </c>
      <c r="BG281" s="44"/>
      <c r="BI281" s="80" t="e">
        <f t="shared" si="100"/>
        <v>#DIV/0!</v>
      </c>
      <c r="BJ281" s="44"/>
    </row>
    <row r="282" spans="1:62" ht="15.6" thickBot="1" x14ac:dyDescent="0.35">
      <c r="A282" s="32">
        <f>A281</f>
        <v>67</v>
      </c>
      <c r="B282" s="33" t="s">
        <v>17</v>
      </c>
      <c r="C282" s="64"/>
      <c r="D282" s="33"/>
      <c r="E282" s="6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6"/>
      <c r="AS282" s="16"/>
      <c r="AT282" s="16"/>
      <c r="AU282" s="16"/>
      <c r="AV282" s="16"/>
      <c r="AW282" s="17">
        <f t="shared" si="93"/>
        <v>0</v>
      </c>
      <c r="AX282" s="17">
        <f t="shared" si="101"/>
        <v>0</v>
      </c>
      <c r="AY282" s="18" t="e">
        <f t="shared" si="94"/>
        <v>#DIV/0!</v>
      </c>
      <c r="AZ282" s="18" t="e">
        <f t="shared" si="95"/>
        <v>#DIV/0!</v>
      </c>
      <c r="BA282" s="18" t="e">
        <f>ABS(AY282-AY270)</f>
        <v>#DIV/0!</v>
      </c>
      <c r="BB282" s="18" t="e">
        <f t="shared" si="102"/>
        <v>#DIV/0!</v>
      </c>
      <c r="BC282" s="18" t="e">
        <f t="shared" si="96"/>
        <v>#DIV/0!</v>
      </c>
      <c r="BD282" s="18" t="e">
        <f t="shared" si="97"/>
        <v>#DIV/0!</v>
      </c>
      <c r="BE282" s="19" t="e">
        <f t="shared" si="98"/>
        <v>#DIV/0!</v>
      </c>
      <c r="BF282" s="82" t="e">
        <f t="shared" si="99"/>
        <v>#DIV/0!</v>
      </c>
      <c r="BG282" s="45"/>
      <c r="BI282" s="80" t="e">
        <f t="shared" si="100"/>
        <v>#DIV/0!</v>
      </c>
      <c r="BJ282" s="45"/>
    </row>
    <row r="283" spans="1:62" ht="15.6" thickBot="1" x14ac:dyDescent="0.35">
      <c r="A283" s="28">
        <f>A282+1</f>
        <v>68</v>
      </c>
      <c r="B283" s="29" t="s">
        <v>16</v>
      </c>
      <c r="C283" s="62">
        <f>E283-E268</f>
        <v>0</v>
      </c>
      <c r="D283" s="29"/>
      <c r="E283" s="62"/>
      <c r="F283" s="8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10"/>
      <c r="AS283" s="10"/>
      <c r="AT283" s="10"/>
      <c r="AU283" s="10"/>
      <c r="AV283" s="10"/>
      <c r="AW283" s="11">
        <f t="shared" si="93"/>
        <v>0</v>
      </c>
      <c r="AX283" s="11">
        <f t="shared" si="101"/>
        <v>0</v>
      </c>
      <c r="AY283" s="12" t="e">
        <f t="shared" si="94"/>
        <v>#DIV/0!</v>
      </c>
      <c r="AZ283" s="12" t="e">
        <f t="shared" si="95"/>
        <v>#DIV/0!</v>
      </c>
      <c r="BA283" s="12" t="e">
        <f>ABS(AY283-AY268)</f>
        <v>#DIV/0!</v>
      </c>
      <c r="BB283" s="12" t="e">
        <f t="shared" si="102"/>
        <v>#DIV/0!</v>
      </c>
      <c r="BC283" s="12" t="e">
        <f t="shared" si="96"/>
        <v>#DIV/0!</v>
      </c>
      <c r="BD283" s="12" t="e">
        <f t="shared" si="97"/>
        <v>#DIV/0!</v>
      </c>
      <c r="BE283" s="13" t="e">
        <f t="shared" si="98"/>
        <v>#DIV/0!</v>
      </c>
      <c r="BF283" s="80" t="e">
        <f t="shared" si="99"/>
        <v>#DIV/0!</v>
      </c>
      <c r="BG283" s="43" t="e">
        <f>IF(AND(BF283="Accept",BF284="Accept",BF285="Accept"),"ACCPET","REJECT")</f>
        <v>#DIV/0!</v>
      </c>
      <c r="BI283" s="80" t="e">
        <f t="shared" si="100"/>
        <v>#DIV/0!</v>
      </c>
      <c r="BJ283" s="43" t="e">
        <f>IF(AND(BI283="Accept",BI284="Accept",BI285="Accept"),"ACCEPT","REJECT")</f>
        <v>#DIV/0!</v>
      </c>
    </row>
    <row r="284" spans="1:62" ht="15.6" thickBot="1" x14ac:dyDescent="0.35">
      <c r="A284" s="30">
        <f>A283</f>
        <v>68</v>
      </c>
      <c r="B284" s="31" t="s">
        <v>11</v>
      </c>
      <c r="C284" s="63"/>
      <c r="D284" s="31"/>
      <c r="E284" s="63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1"/>
      <c r="AS284" s="1"/>
      <c r="AT284" s="1"/>
      <c r="AU284" s="1"/>
      <c r="AV284" s="1"/>
      <c r="AW284" s="4">
        <f t="shared" si="93"/>
        <v>0</v>
      </c>
      <c r="AX284" s="4">
        <f t="shared" si="101"/>
        <v>0</v>
      </c>
      <c r="AY284" s="5" t="e">
        <f t="shared" si="94"/>
        <v>#DIV/0!</v>
      </c>
      <c r="AZ284" s="5" t="e">
        <f t="shared" si="95"/>
        <v>#DIV/0!</v>
      </c>
      <c r="BA284" s="5" t="e">
        <f>ABS(AY284-AY269)</f>
        <v>#DIV/0!</v>
      </c>
      <c r="BB284" s="5" t="e">
        <f t="shared" si="102"/>
        <v>#DIV/0!</v>
      </c>
      <c r="BC284" s="5" t="e">
        <f t="shared" si="96"/>
        <v>#DIV/0!</v>
      </c>
      <c r="BD284" s="5" t="e">
        <f t="shared" si="97"/>
        <v>#DIV/0!</v>
      </c>
      <c r="BE284" s="6" t="e">
        <f t="shared" si="98"/>
        <v>#DIV/0!</v>
      </c>
      <c r="BF284" s="81" t="e">
        <f t="shared" si="99"/>
        <v>#DIV/0!</v>
      </c>
      <c r="BG284" s="44"/>
      <c r="BI284" s="80" t="e">
        <f t="shared" si="100"/>
        <v>#DIV/0!</v>
      </c>
      <c r="BJ284" s="44"/>
    </row>
    <row r="285" spans="1:62" ht="15.6" thickBot="1" x14ac:dyDescent="0.35">
      <c r="A285" s="32">
        <f>A284</f>
        <v>68</v>
      </c>
      <c r="B285" s="33" t="s">
        <v>17</v>
      </c>
      <c r="C285" s="64"/>
      <c r="D285" s="33"/>
      <c r="E285" s="64"/>
      <c r="F285" s="14"/>
      <c r="G285" s="14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6"/>
      <c r="AS285" s="16"/>
      <c r="AT285" s="16"/>
      <c r="AU285" s="16"/>
      <c r="AV285" s="16"/>
      <c r="AW285" s="17">
        <f t="shared" si="93"/>
        <v>0</v>
      </c>
      <c r="AX285" s="17">
        <f t="shared" si="101"/>
        <v>0</v>
      </c>
      <c r="AY285" s="18" t="e">
        <f t="shared" si="94"/>
        <v>#DIV/0!</v>
      </c>
      <c r="AZ285" s="18" t="e">
        <f t="shared" si="95"/>
        <v>#DIV/0!</v>
      </c>
      <c r="BA285" s="18" t="e">
        <f>ABS(AY285-AY270)</f>
        <v>#DIV/0!</v>
      </c>
      <c r="BB285" s="18" t="e">
        <f t="shared" si="102"/>
        <v>#DIV/0!</v>
      </c>
      <c r="BC285" s="18" t="e">
        <f t="shared" si="96"/>
        <v>#DIV/0!</v>
      </c>
      <c r="BD285" s="18" t="e">
        <f t="shared" si="97"/>
        <v>#DIV/0!</v>
      </c>
      <c r="BE285" s="19" t="e">
        <f t="shared" si="98"/>
        <v>#DIV/0!</v>
      </c>
      <c r="BF285" s="82" t="e">
        <f t="shared" si="99"/>
        <v>#DIV/0!</v>
      </c>
      <c r="BG285" s="45"/>
      <c r="BI285" s="80" t="e">
        <f t="shared" si="100"/>
        <v>#DIV/0!</v>
      </c>
      <c r="BJ285" s="45"/>
    </row>
    <row r="286" spans="1:62" ht="15.6" thickBot="1" x14ac:dyDescent="0.35">
      <c r="A286" s="28">
        <f>A285+1</f>
        <v>69</v>
      </c>
      <c r="B286" s="29" t="s">
        <v>16</v>
      </c>
      <c r="C286" s="62">
        <f>E286-E268</f>
        <v>0</v>
      </c>
      <c r="D286" s="29"/>
      <c r="E286" s="62"/>
      <c r="F286" s="8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10"/>
      <c r="AS286" s="10"/>
      <c r="AT286" s="10"/>
      <c r="AU286" s="10"/>
      <c r="AV286" s="10"/>
      <c r="AW286" s="11">
        <f t="shared" si="93"/>
        <v>0</v>
      </c>
      <c r="AX286" s="11">
        <f t="shared" si="101"/>
        <v>0</v>
      </c>
      <c r="AY286" s="12" t="e">
        <f t="shared" si="94"/>
        <v>#DIV/0!</v>
      </c>
      <c r="AZ286" s="12" t="e">
        <f t="shared" si="95"/>
        <v>#DIV/0!</v>
      </c>
      <c r="BA286" s="12" t="e">
        <f>ABS(AY286-AY268)</f>
        <v>#DIV/0!</v>
      </c>
      <c r="BB286" s="12" t="e">
        <f t="shared" si="102"/>
        <v>#DIV/0!</v>
      </c>
      <c r="BC286" s="12" t="e">
        <f t="shared" si="96"/>
        <v>#DIV/0!</v>
      </c>
      <c r="BD286" s="12" t="e">
        <f t="shared" si="97"/>
        <v>#DIV/0!</v>
      </c>
      <c r="BE286" s="13" t="e">
        <f t="shared" si="98"/>
        <v>#DIV/0!</v>
      </c>
      <c r="BF286" s="80" t="e">
        <f t="shared" si="99"/>
        <v>#DIV/0!</v>
      </c>
      <c r="BG286" s="43" t="e">
        <f>IF(AND(BF286="Accept",BF287="Accept",BF288="Accept"),"ACCPET","REJECT")</f>
        <v>#DIV/0!</v>
      </c>
      <c r="BI286" s="80" t="e">
        <f t="shared" si="100"/>
        <v>#DIV/0!</v>
      </c>
      <c r="BJ286" s="43" t="e">
        <f>IF(AND(BI286="Accept",BI287="Accept",BI288="Accept"),"ACCEPT","REJECT")</f>
        <v>#DIV/0!</v>
      </c>
    </row>
    <row r="287" spans="1:62" ht="15.6" thickBot="1" x14ac:dyDescent="0.35">
      <c r="A287" s="30">
        <f>A286</f>
        <v>69</v>
      </c>
      <c r="B287" s="31" t="s">
        <v>11</v>
      </c>
      <c r="C287" s="63"/>
      <c r="D287" s="31"/>
      <c r="E287" s="63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1"/>
      <c r="AS287" s="1"/>
      <c r="AT287" s="1"/>
      <c r="AU287" s="1"/>
      <c r="AV287" s="1"/>
      <c r="AW287" s="4">
        <f t="shared" si="93"/>
        <v>0</v>
      </c>
      <c r="AX287" s="4">
        <f t="shared" si="101"/>
        <v>0</v>
      </c>
      <c r="AY287" s="5" t="e">
        <f t="shared" si="94"/>
        <v>#DIV/0!</v>
      </c>
      <c r="AZ287" s="5" t="e">
        <f t="shared" si="95"/>
        <v>#DIV/0!</v>
      </c>
      <c r="BA287" s="5" t="e">
        <f>ABS(AY287-AY269)</f>
        <v>#DIV/0!</v>
      </c>
      <c r="BB287" s="5" t="e">
        <f t="shared" si="102"/>
        <v>#DIV/0!</v>
      </c>
      <c r="BC287" s="5" t="e">
        <f t="shared" si="96"/>
        <v>#DIV/0!</v>
      </c>
      <c r="BD287" s="5" t="e">
        <f t="shared" si="97"/>
        <v>#DIV/0!</v>
      </c>
      <c r="BE287" s="6" t="e">
        <f t="shared" si="98"/>
        <v>#DIV/0!</v>
      </c>
      <c r="BF287" s="81" t="e">
        <f t="shared" si="99"/>
        <v>#DIV/0!</v>
      </c>
      <c r="BG287" s="44"/>
      <c r="BI287" s="80" t="e">
        <f t="shared" si="100"/>
        <v>#DIV/0!</v>
      </c>
      <c r="BJ287" s="44"/>
    </row>
    <row r="288" spans="1:62" ht="15.6" thickBot="1" x14ac:dyDescent="0.35">
      <c r="A288" s="32">
        <f>A287</f>
        <v>69</v>
      </c>
      <c r="B288" s="33" t="s">
        <v>17</v>
      </c>
      <c r="C288" s="64"/>
      <c r="D288" s="33"/>
      <c r="E288" s="64"/>
      <c r="F288" s="14"/>
      <c r="G288" s="14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6"/>
      <c r="AS288" s="16"/>
      <c r="AT288" s="16"/>
      <c r="AU288" s="16"/>
      <c r="AV288" s="16"/>
      <c r="AW288" s="17">
        <f t="shared" si="93"/>
        <v>0</v>
      </c>
      <c r="AX288" s="17">
        <f t="shared" si="101"/>
        <v>0</v>
      </c>
      <c r="AY288" s="18" t="e">
        <f t="shared" si="94"/>
        <v>#DIV/0!</v>
      </c>
      <c r="AZ288" s="18" t="e">
        <f t="shared" si="95"/>
        <v>#DIV/0!</v>
      </c>
      <c r="BA288" s="18" t="e">
        <f>ABS(AY288-AY270)</f>
        <v>#DIV/0!</v>
      </c>
      <c r="BB288" s="18" t="e">
        <f t="shared" si="102"/>
        <v>#DIV/0!</v>
      </c>
      <c r="BC288" s="18" t="e">
        <f t="shared" si="96"/>
        <v>#DIV/0!</v>
      </c>
      <c r="BD288" s="18" t="e">
        <f t="shared" si="97"/>
        <v>#DIV/0!</v>
      </c>
      <c r="BE288" s="19" t="e">
        <f t="shared" si="98"/>
        <v>#DIV/0!</v>
      </c>
      <c r="BF288" s="82" t="e">
        <f t="shared" si="99"/>
        <v>#DIV/0!</v>
      </c>
      <c r="BG288" s="45"/>
      <c r="BI288" s="80" t="e">
        <f t="shared" si="100"/>
        <v>#DIV/0!</v>
      </c>
      <c r="BJ288" s="45"/>
    </row>
    <row r="289" spans="1:62" ht="15.6" thickBot="1" x14ac:dyDescent="0.35">
      <c r="A289" s="28">
        <f>A288+1</f>
        <v>70</v>
      </c>
      <c r="B289" s="29" t="s">
        <v>16</v>
      </c>
      <c r="C289" s="62">
        <f>E289-E268</f>
        <v>0</v>
      </c>
      <c r="D289" s="29"/>
      <c r="E289" s="62"/>
      <c r="F289" s="8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10"/>
      <c r="AS289" s="10"/>
      <c r="AT289" s="10"/>
      <c r="AU289" s="10"/>
      <c r="AV289" s="10"/>
      <c r="AW289" s="11">
        <f t="shared" si="93"/>
        <v>0</v>
      </c>
      <c r="AX289" s="11">
        <f t="shared" si="101"/>
        <v>0</v>
      </c>
      <c r="AY289" s="12" t="e">
        <f t="shared" si="94"/>
        <v>#DIV/0!</v>
      </c>
      <c r="AZ289" s="12" t="e">
        <f t="shared" si="95"/>
        <v>#DIV/0!</v>
      </c>
      <c r="BA289" s="12" t="e">
        <f>ABS(AY289-AY268)</f>
        <v>#DIV/0!</v>
      </c>
      <c r="BB289" s="12" t="e">
        <f t="shared" si="102"/>
        <v>#DIV/0!</v>
      </c>
      <c r="BC289" s="12" t="e">
        <f t="shared" si="96"/>
        <v>#DIV/0!</v>
      </c>
      <c r="BD289" s="12" t="e">
        <f t="shared" si="97"/>
        <v>#DIV/0!</v>
      </c>
      <c r="BE289" s="13" t="e">
        <f t="shared" si="98"/>
        <v>#DIV/0!</v>
      </c>
      <c r="BF289" s="80" t="e">
        <f t="shared" si="99"/>
        <v>#DIV/0!</v>
      </c>
      <c r="BG289" s="43" t="e">
        <f>IF(AND(BF289="Accept",BF290="Accept",BF291="Accept"),"ACCPET","REJECT")</f>
        <v>#DIV/0!</v>
      </c>
      <c r="BI289" s="80" t="e">
        <f t="shared" si="100"/>
        <v>#DIV/0!</v>
      </c>
      <c r="BJ289" s="43" t="e">
        <f>IF(AND(BI289="Accept",BI290="Accept",BI291="Accept"),"ACCEPT","REJECT")</f>
        <v>#DIV/0!</v>
      </c>
    </row>
    <row r="290" spans="1:62" ht="15.6" thickBot="1" x14ac:dyDescent="0.35">
      <c r="A290" s="30">
        <f>A289</f>
        <v>70</v>
      </c>
      <c r="B290" s="31" t="s">
        <v>11</v>
      </c>
      <c r="C290" s="63"/>
      <c r="D290" s="31"/>
      <c r="E290" s="63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1"/>
      <c r="AS290" s="1"/>
      <c r="AT290" s="1"/>
      <c r="AU290" s="1"/>
      <c r="AV290" s="1"/>
      <c r="AW290" s="4">
        <f t="shared" si="93"/>
        <v>0</v>
      </c>
      <c r="AX290" s="4">
        <f t="shared" si="101"/>
        <v>0</v>
      </c>
      <c r="AY290" s="5" t="e">
        <f t="shared" si="94"/>
        <v>#DIV/0!</v>
      </c>
      <c r="AZ290" s="5" t="e">
        <f t="shared" si="95"/>
        <v>#DIV/0!</v>
      </c>
      <c r="BA290" s="5" t="e">
        <f>ABS(AY290-AY269)</f>
        <v>#DIV/0!</v>
      </c>
      <c r="BB290" s="5" t="e">
        <f t="shared" si="102"/>
        <v>#DIV/0!</v>
      </c>
      <c r="BC290" s="5" t="e">
        <f t="shared" si="96"/>
        <v>#DIV/0!</v>
      </c>
      <c r="BD290" s="5" t="e">
        <f t="shared" si="97"/>
        <v>#DIV/0!</v>
      </c>
      <c r="BE290" s="6" t="e">
        <f t="shared" si="98"/>
        <v>#DIV/0!</v>
      </c>
      <c r="BF290" s="81" t="e">
        <f t="shared" si="99"/>
        <v>#DIV/0!</v>
      </c>
      <c r="BG290" s="44"/>
      <c r="BI290" s="80" t="e">
        <f t="shared" si="100"/>
        <v>#DIV/0!</v>
      </c>
      <c r="BJ290" s="44"/>
    </row>
    <row r="291" spans="1:62" ht="15.6" thickBot="1" x14ac:dyDescent="0.35">
      <c r="A291" s="32">
        <f>A290</f>
        <v>70</v>
      </c>
      <c r="B291" s="33" t="s">
        <v>17</v>
      </c>
      <c r="C291" s="64"/>
      <c r="D291" s="33"/>
      <c r="E291" s="64"/>
      <c r="F291" s="14"/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6"/>
      <c r="AS291" s="16"/>
      <c r="AT291" s="16"/>
      <c r="AU291" s="16"/>
      <c r="AV291" s="16"/>
      <c r="AW291" s="17">
        <f t="shared" si="93"/>
        <v>0</v>
      </c>
      <c r="AX291" s="17">
        <f t="shared" si="101"/>
        <v>0</v>
      </c>
      <c r="AY291" s="18" t="e">
        <f t="shared" si="94"/>
        <v>#DIV/0!</v>
      </c>
      <c r="AZ291" s="18" t="e">
        <f t="shared" si="95"/>
        <v>#DIV/0!</v>
      </c>
      <c r="BA291" s="18" t="e">
        <f>ABS(AY291-AY270)</f>
        <v>#DIV/0!</v>
      </c>
      <c r="BB291" s="18" t="e">
        <f t="shared" si="102"/>
        <v>#DIV/0!</v>
      </c>
      <c r="BC291" s="18" t="e">
        <f t="shared" si="96"/>
        <v>#DIV/0!</v>
      </c>
      <c r="BD291" s="18" t="e">
        <f t="shared" si="97"/>
        <v>#DIV/0!</v>
      </c>
      <c r="BE291" s="19" t="e">
        <f t="shared" si="98"/>
        <v>#DIV/0!</v>
      </c>
      <c r="BF291" s="82" t="e">
        <f t="shared" si="99"/>
        <v>#DIV/0!</v>
      </c>
      <c r="BG291" s="45"/>
      <c r="BI291" s="80" t="e">
        <f t="shared" si="100"/>
        <v>#DIV/0!</v>
      </c>
      <c r="BJ291" s="45"/>
    </row>
    <row r="292" spans="1:62" x14ac:dyDescent="0.3">
      <c r="A292" s="35"/>
    </row>
    <row r="293" spans="1:62" x14ac:dyDescent="0.3">
      <c r="A293" s="35"/>
    </row>
    <row r="294" spans="1:62" x14ac:dyDescent="0.3">
      <c r="A294" s="35"/>
      <c r="BF294" s="74">
        <f>COUNTIF(BF300:BF320,"Reject")</f>
        <v>0</v>
      </c>
      <c r="BG294" s="48">
        <f>COUNTIF(BG300:BG320,"Reject")</f>
        <v>0</v>
      </c>
    </row>
    <row r="295" spans="1:62" s="7" customFormat="1" ht="28.8" customHeight="1" x14ac:dyDescent="0.3">
      <c r="A295" s="27" t="s">
        <v>13</v>
      </c>
      <c r="B295" s="27">
        <f>B266+1</f>
        <v>11</v>
      </c>
      <c r="C295" s="61"/>
      <c r="D295" s="27"/>
      <c r="E295" s="61"/>
      <c r="F295" s="20"/>
      <c r="G295" s="20"/>
      <c r="H295" s="34">
        <v>1</v>
      </c>
      <c r="I295" s="34">
        <v>2</v>
      </c>
      <c r="J295" s="34">
        <v>3</v>
      </c>
      <c r="K295" s="34">
        <v>4</v>
      </c>
      <c r="L295" s="34">
        <v>5</v>
      </c>
      <c r="M295" s="34">
        <v>6</v>
      </c>
      <c r="N295" s="34">
        <v>7</v>
      </c>
      <c r="O295" s="34">
        <v>8</v>
      </c>
      <c r="P295" s="34">
        <v>9</v>
      </c>
      <c r="Q295" s="34">
        <v>10</v>
      </c>
      <c r="R295" s="34">
        <v>11</v>
      </c>
      <c r="S295" s="34">
        <v>12</v>
      </c>
      <c r="T295" s="34">
        <v>13</v>
      </c>
      <c r="U295" s="34">
        <v>14</v>
      </c>
      <c r="V295" s="34">
        <v>15</v>
      </c>
      <c r="W295" s="34">
        <v>16</v>
      </c>
      <c r="X295" s="34">
        <v>17</v>
      </c>
      <c r="Y295" s="34">
        <v>18</v>
      </c>
      <c r="Z295" s="34">
        <v>19</v>
      </c>
      <c r="AA295" s="34">
        <v>20</v>
      </c>
      <c r="AB295" s="34">
        <v>21</v>
      </c>
      <c r="AC295" s="34">
        <v>22</v>
      </c>
      <c r="AD295" s="34">
        <v>23</v>
      </c>
      <c r="AE295" s="34">
        <v>24</v>
      </c>
      <c r="AF295" s="34">
        <v>25</v>
      </c>
      <c r="AG295" s="34">
        <v>26</v>
      </c>
      <c r="AH295" s="34">
        <v>27</v>
      </c>
      <c r="AI295" s="34">
        <v>28</v>
      </c>
      <c r="AJ295" s="34">
        <v>29</v>
      </c>
      <c r="AK295" s="34">
        <v>30</v>
      </c>
      <c r="AL295" s="34">
        <v>31</v>
      </c>
      <c r="AM295" s="34">
        <v>32</v>
      </c>
      <c r="AN295" s="34">
        <v>33</v>
      </c>
      <c r="AO295" s="34">
        <v>34</v>
      </c>
      <c r="AP295" s="34">
        <v>35</v>
      </c>
      <c r="AQ295" s="34">
        <v>36</v>
      </c>
      <c r="AR295" s="21"/>
      <c r="AS295" s="21"/>
      <c r="AT295" s="21"/>
      <c r="AU295" s="21"/>
      <c r="AV295" s="21"/>
      <c r="AW295" s="22" t="s">
        <v>0</v>
      </c>
      <c r="AX295" s="22" t="s">
        <v>1</v>
      </c>
      <c r="AY295" s="23" t="s">
        <v>2</v>
      </c>
      <c r="AZ295" s="23" t="s">
        <v>4</v>
      </c>
      <c r="BA295" s="23" t="s">
        <v>3</v>
      </c>
      <c r="BB295" s="23" t="s">
        <v>5</v>
      </c>
      <c r="BC295" s="23" t="s">
        <v>6</v>
      </c>
      <c r="BD295" s="23" t="s">
        <v>7</v>
      </c>
      <c r="BE295" s="24" t="s">
        <v>9</v>
      </c>
      <c r="BF295" s="75" t="s">
        <v>15</v>
      </c>
      <c r="BG295" s="39" t="s">
        <v>8</v>
      </c>
      <c r="BH295" s="37"/>
      <c r="BI295" s="75" t="s">
        <v>15</v>
      </c>
      <c r="BJ295" s="39" t="s">
        <v>8</v>
      </c>
    </row>
    <row r="296" spans="1:62" s="49" customFormat="1" ht="28.8" customHeight="1" thickBot="1" x14ac:dyDescent="0.3">
      <c r="C296" s="69" t="s">
        <v>27</v>
      </c>
      <c r="E296" s="65"/>
      <c r="F296" s="57"/>
      <c r="G296" s="50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2"/>
      <c r="AW296" s="53"/>
      <c r="AX296" s="53"/>
      <c r="AY296" s="53"/>
      <c r="AZ296" s="53"/>
      <c r="BA296" s="53"/>
      <c r="BB296" s="53"/>
      <c r="BC296" s="53"/>
      <c r="BD296" s="53"/>
      <c r="BE296" s="54"/>
      <c r="BF296" s="76"/>
      <c r="BG296" s="55"/>
      <c r="BH296" s="56"/>
      <c r="BI296" s="76"/>
      <c r="BJ296" s="55"/>
    </row>
    <row r="297" spans="1:62" x14ac:dyDescent="0.3">
      <c r="A297" s="28"/>
      <c r="B297" s="29" t="s">
        <v>16</v>
      </c>
      <c r="C297" s="62">
        <v>0</v>
      </c>
      <c r="D297" s="29"/>
      <c r="E297" s="62"/>
      <c r="F297" s="25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10"/>
      <c r="AS297" s="10"/>
      <c r="AT297" s="10"/>
      <c r="AU297" s="10"/>
      <c r="AV297" s="10"/>
      <c r="AW297" s="11">
        <f>COUNT(H297:AV297)</f>
        <v>0</v>
      </c>
      <c r="AX297" s="11"/>
      <c r="AY297" s="12" t="e">
        <f>AVERAGE(H297:AV297)</f>
        <v>#DIV/0!</v>
      </c>
      <c r="AZ297" s="12" t="e">
        <f>STDEV(H297:AV297)</f>
        <v>#DIV/0!</v>
      </c>
      <c r="BA297" s="12"/>
      <c r="BB297" s="12"/>
      <c r="BC297" s="12"/>
      <c r="BD297" s="12"/>
      <c r="BE297" s="13"/>
      <c r="BF297" s="77"/>
      <c r="BG297" s="40"/>
      <c r="BI297" s="77"/>
      <c r="BJ297" s="40"/>
    </row>
    <row r="298" spans="1:62" x14ac:dyDescent="0.3">
      <c r="A298" s="30"/>
      <c r="B298" s="31" t="s">
        <v>11</v>
      </c>
      <c r="C298" s="63"/>
      <c r="D298" s="31"/>
      <c r="E298" s="63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1"/>
      <c r="AS298" s="1"/>
      <c r="AT298" s="1"/>
      <c r="AU298" s="1"/>
      <c r="AV298" s="1"/>
      <c r="AW298" s="4">
        <f t="shared" ref="AW298:AW320" si="103">COUNT(H298:AV298)</f>
        <v>0</v>
      </c>
      <c r="AX298" s="4"/>
      <c r="AY298" s="5" t="e">
        <f t="shared" ref="AY298:AY320" si="104">AVERAGE(H298:AV298)</f>
        <v>#DIV/0!</v>
      </c>
      <c r="AZ298" s="5" t="e">
        <f t="shared" ref="AZ298:AZ320" si="105">STDEV(H298:AV298)</f>
        <v>#DIV/0!</v>
      </c>
      <c r="BA298" s="5"/>
      <c r="BB298" s="5"/>
      <c r="BC298" s="5"/>
      <c r="BD298" s="5"/>
      <c r="BE298" s="6"/>
      <c r="BF298" s="78"/>
      <c r="BG298" s="41"/>
      <c r="BI298" s="78"/>
      <c r="BJ298" s="41"/>
    </row>
    <row r="299" spans="1:62" ht="15.6" thickBot="1" x14ac:dyDescent="0.35">
      <c r="A299" s="32"/>
      <c r="B299" s="33" t="s">
        <v>17</v>
      </c>
      <c r="C299" s="64"/>
      <c r="D299" s="33"/>
      <c r="E299" s="64"/>
      <c r="F299" s="14"/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6"/>
      <c r="AS299" s="16"/>
      <c r="AT299" s="16"/>
      <c r="AU299" s="16"/>
      <c r="AV299" s="16"/>
      <c r="AW299" s="17">
        <f t="shared" si="103"/>
        <v>0</v>
      </c>
      <c r="AX299" s="17"/>
      <c r="AY299" s="18" t="e">
        <f t="shared" si="104"/>
        <v>#DIV/0!</v>
      </c>
      <c r="AZ299" s="18" t="e">
        <f t="shared" si="105"/>
        <v>#DIV/0!</v>
      </c>
      <c r="BA299" s="18"/>
      <c r="BB299" s="18"/>
      <c r="BC299" s="18"/>
      <c r="BD299" s="18"/>
      <c r="BE299" s="19"/>
      <c r="BF299" s="79"/>
      <c r="BG299" s="42"/>
      <c r="BI299" s="79"/>
      <c r="BJ299" s="42"/>
    </row>
    <row r="300" spans="1:62" ht="15.6" thickBot="1" x14ac:dyDescent="0.35">
      <c r="A300" s="28">
        <f>A289+1</f>
        <v>71</v>
      </c>
      <c r="B300" s="29" t="s">
        <v>16</v>
      </c>
      <c r="C300" s="62">
        <f>E300-E297</f>
        <v>0</v>
      </c>
      <c r="D300" s="29"/>
      <c r="E300" s="62"/>
      <c r="F300" s="8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10"/>
      <c r="AS300" s="10"/>
      <c r="AT300" s="10"/>
      <c r="AU300" s="10"/>
      <c r="AV300" s="10"/>
      <c r="AW300" s="11">
        <f t="shared" si="103"/>
        <v>0</v>
      </c>
      <c r="AX300" s="11">
        <f>AW297</f>
        <v>0</v>
      </c>
      <c r="AY300" s="12" t="e">
        <f t="shared" si="104"/>
        <v>#DIV/0!</v>
      </c>
      <c r="AZ300" s="12" t="e">
        <f t="shared" si="105"/>
        <v>#DIV/0!</v>
      </c>
      <c r="BA300" s="12" t="e">
        <f>ABS(AY300-AY297)</f>
        <v>#DIV/0!</v>
      </c>
      <c r="BB300" s="12" t="e">
        <f>AZ297</f>
        <v>#DIV/0!</v>
      </c>
      <c r="BC300" s="12" t="e">
        <f t="shared" ref="BC300:BC320" si="106">SQRT(((AW300-1)*AZ300^2+(AX300-1)*BB300^2)/(AW300+AX300-2))</f>
        <v>#DIV/0!</v>
      </c>
      <c r="BD300" s="12" t="e">
        <f t="shared" ref="BD300:BD320" si="107">BC300*SQRT((1/AW300)+(1/AX300))</f>
        <v>#DIV/0!</v>
      </c>
      <c r="BE300" s="13" t="e">
        <f t="shared" ref="BE300:BE320" si="108">BA300+1.995*BD300</f>
        <v>#DIV/0!</v>
      </c>
      <c r="BF300" s="80" t="e">
        <f t="shared" ref="BF300:BF320" si="109">IF($BE300&lt;=$BE$3,"Accept","Reject")</f>
        <v>#DIV/0!</v>
      </c>
      <c r="BG300" s="43" t="e">
        <f>IF(AND(BF300="Accept",BF301="Accept",BF302="Accept"),"ACCPET","REJECT")</f>
        <v>#DIV/0!</v>
      </c>
      <c r="BI300" s="80" t="e">
        <f t="shared" ref="BI300:BI320" si="110">IF($BE300&lt;=$BE$3,"Accept","Reject")</f>
        <v>#DIV/0!</v>
      </c>
      <c r="BJ300" s="43" t="e">
        <f>IF(AND(BI300="Accept",BI301="Accept",BI302="Accept"),"ACCEPT","REJECT")</f>
        <v>#DIV/0!</v>
      </c>
    </row>
    <row r="301" spans="1:62" ht="15.6" thickBot="1" x14ac:dyDescent="0.35">
      <c r="A301" s="30">
        <f>A300</f>
        <v>71</v>
      </c>
      <c r="B301" s="31" t="s">
        <v>11</v>
      </c>
      <c r="C301" s="63"/>
      <c r="D301" s="31"/>
      <c r="E301" s="63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1"/>
      <c r="AS301" s="1"/>
      <c r="AT301" s="1"/>
      <c r="AU301" s="1"/>
      <c r="AV301" s="1"/>
      <c r="AW301" s="4">
        <f t="shared" si="103"/>
        <v>0</v>
      </c>
      <c r="AX301" s="4">
        <f>AW298</f>
        <v>0</v>
      </c>
      <c r="AY301" s="5" t="e">
        <f t="shared" si="104"/>
        <v>#DIV/0!</v>
      </c>
      <c r="AZ301" s="5" t="e">
        <f t="shared" si="105"/>
        <v>#DIV/0!</v>
      </c>
      <c r="BA301" s="5" t="e">
        <f>ABS(AY301-AY298)</f>
        <v>#DIV/0!</v>
      </c>
      <c r="BB301" s="5" t="e">
        <f>AZ298</f>
        <v>#DIV/0!</v>
      </c>
      <c r="BC301" s="5" t="e">
        <f t="shared" si="106"/>
        <v>#DIV/0!</v>
      </c>
      <c r="BD301" s="5" t="e">
        <f t="shared" si="107"/>
        <v>#DIV/0!</v>
      </c>
      <c r="BE301" s="6" t="e">
        <f t="shared" si="108"/>
        <v>#DIV/0!</v>
      </c>
      <c r="BF301" s="81" t="e">
        <f t="shared" si="109"/>
        <v>#DIV/0!</v>
      </c>
      <c r="BG301" s="44"/>
      <c r="BI301" s="80" t="e">
        <f t="shared" si="110"/>
        <v>#DIV/0!</v>
      </c>
      <c r="BJ301" s="44"/>
    </row>
    <row r="302" spans="1:62" ht="15.6" thickBot="1" x14ac:dyDescent="0.35">
      <c r="A302" s="32">
        <f>A301</f>
        <v>71</v>
      </c>
      <c r="B302" s="33" t="s">
        <v>17</v>
      </c>
      <c r="C302" s="64"/>
      <c r="D302" s="33"/>
      <c r="E302" s="64"/>
      <c r="F302" s="14"/>
      <c r="G302" s="14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6"/>
      <c r="AS302" s="16"/>
      <c r="AT302" s="16"/>
      <c r="AU302" s="16"/>
      <c r="AV302" s="16"/>
      <c r="AW302" s="17">
        <f t="shared" si="103"/>
        <v>0</v>
      </c>
      <c r="AX302" s="17">
        <f>AW299</f>
        <v>0</v>
      </c>
      <c r="AY302" s="18" t="e">
        <f t="shared" si="104"/>
        <v>#DIV/0!</v>
      </c>
      <c r="AZ302" s="18" t="e">
        <f t="shared" si="105"/>
        <v>#DIV/0!</v>
      </c>
      <c r="BA302" s="18" t="e">
        <f>ABS(AY302-AY299)</f>
        <v>#DIV/0!</v>
      </c>
      <c r="BB302" s="18" t="e">
        <f>AZ299</f>
        <v>#DIV/0!</v>
      </c>
      <c r="BC302" s="18" t="e">
        <f t="shared" si="106"/>
        <v>#DIV/0!</v>
      </c>
      <c r="BD302" s="18" t="e">
        <f t="shared" si="107"/>
        <v>#DIV/0!</v>
      </c>
      <c r="BE302" s="19" t="e">
        <f t="shared" si="108"/>
        <v>#DIV/0!</v>
      </c>
      <c r="BF302" s="82" t="e">
        <f t="shared" si="109"/>
        <v>#DIV/0!</v>
      </c>
      <c r="BG302" s="45"/>
      <c r="BI302" s="80" t="e">
        <f t="shared" si="110"/>
        <v>#DIV/0!</v>
      </c>
      <c r="BJ302" s="45"/>
    </row>
    <row r="303" spans="1:62" ht="15.6" thickBot="1" x14ac:dyDescent="0.35">
      <c r="A303" s="28">
        <f>A302+1</f>
        <v>72</v>
      </c>
      <c r="B303" s="29" t="s">
        <v>16</v>
      </c>
      <c r="C303" s="62">
        <f>E303-E297</f>
        <v>0</v>
      </c>
      <c r="D303" s="29"/>
      <c r="E303" s="62"/>
      <c r="F303" s="8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10"/>
      <c r="AS303" s="10"/>
      <c r="AT303" s="10"/>
      <c r="AU303" s="10"/>
      <c r="AV303" s="10"/>
      <c r="AW303" s="11">
        <f t="shared" si="103"/>
        <v>0</v>
      </c>
      <c r="AX303" s="11">
        <f t="shared" ref="AX303:AX320" si="111">AX300</f>
        <v>0</v>
      </c>
      <c r="AY303" s="12" t="e">
        <f t="shared" si="104"/>
        <v>#DIV/0!</v>
      </c>
      <c r="AZ303" s="12" t="e">
        <f t="shared" si="105"/>
        <v>#DIV/0!</v>
      </c>
      <c r="BA303" s="12" t="e">
        <f>ABS(AY303-AY297)</f>
        <v>#DIV/0!</v>
      </c>
      <c r="BB303" s="12" t="e">
        <f t="shared" ref="BB303:BB320" si="112">BB300</f>
        <v>#DIV/0!</v>
      </c>
      <c r="BC303" s="12" t="e">
        <f t="shared" si="106"/>
        <v>#DIV/0!</v>
      </c>
      <c r="BD303" s="12" t="e">
        <f t="shared" si="107"/>
        <v>#DIV/0!</v>
      </c>
      <c r="BE303" s="13" t="e">
        <f t="shared" si="108"/>
        <v>#DIV/0!</v>
      </c>
      <c r="BF303" s="80" t="e">
        <f t="shared" si="109"/>
        <v>#DIV/0!</v>
      </c>
      <c r="BG303" s="43" t="e">
        <f>IF(AND(BF303="Accept",BF304="Accept",BF305="Accept"),"ACCPET","REJECT")</f>
        <v>#DIV/0!</v>
      </c>
      <c r="BI303" s="80" t="e">
        <f t="shared" si="110"/>
        <v>#DIV/0!</v>
      </c>
      <c r="BJ303" s="43" t="e">
        <f>IF(AND(BI303="Accept",BI304="Accept",BI305="Accept"),"ACCEPT","REJECT")</f>
        <v>#DIV/0!</v>
      </c>
    </row>
    <row r="304" spans="1:62" ht="15.6" thickBot="1" x14ac:dyDescent="0.35">
      <c r="A304" s="30">
        <f>A303</f>
        <v>72</v>
      </c>
      <c r="B304" s="31" t="s">
        <v>11</v>
      </c>
      <c r="C304" s="63"/>
      <c r="D304" s="31"/>
      <c r="E304" s="63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1"/>
      <c r="AS304" s="1"/>
      <c r="AT304" s="1"/>
      <c r="AU304" s="1"/>
      <c r="AV304" s="1"/>
      <c r="AW304" s="4">
        <f t="shared" si="103"/>
        <v>0</v>
      </c>
      <c r="AX304" s="4">
        <f t="shared" si="111"/>
        <v>0</v>
      </c>
      <c r="AY304" s="5" t="e">
        <f t="shared" si="104"/>
        <v>#DIV/0!</v>
      </c>
      <c r="AZ304" s="5" t="e">
        <f t="shared" si="105"/>
        <v>#DIV/0!</v>
      </c>
      <c r="BA304" s="5" t="e">
        <f>ABS(AY304-AY298)</f>
        <v>#DIV/0!</v>
      </c>
      <c r="BB304" s="5" t="e">
        <f t="shared" si="112"/>
        <v>#DIV/0!</v>
      </c>
      <c r="BC304" s="5" t="e">
        <f t="shared" si="106"/>
        <v>#DIV/0!</v>
      </c>
      <c r="BD304" s="5" t="e">
        <f t="shared" si="107"/>
        <v>#DIV/0!</v>
      </c>
      <c r="BE304" s="6" t="e">
        <f t="shared" si="108"/>
        <v>#DIV/0!</v>
      </c>
      <c r="BF304" s="81" t="e">
        <f t="shared" si="109"/>
        <v>#DIV/0!</v>
      </c>
      <c r="BG304" s="44"/>
      <c r="BI304" s="80" t="e">
        <f t="shared" si="110"/>
        <v>#DIV/0!</v>
      </c>
      <c r="BJ304" s="44"/>
    </row>
    <row r="305" spans="1:62" ht="15.6" thickBot="1" x14ac:dyDescent="0.35">
      <c r="A305" s="32">
        <f>A304</f>
        <v>72</v>
      </c>
      <c r="B305" s="33" t="s">
        <v>17</v>
      </c>
      <c r="C305" s="64"/>
      <c r="D305" s="33"/>
      <c r="E305" s="64"/>
      <c r="F305" s="14"/>
      <c r="G305" s="14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6"/>
      <c r="AS305" s="16"/>
      <c r="AT305" s="16"/>
      <c r="AU305" s="16"/>
      <c r="AV305" s="16"/>
      <c r="AW305" s="17">
        <f t="shared" si="103"/>
        <v>0</v>
      </c>
      <c r="AX305" s="17">
        <f t="shared" si="111"/>
        <v>0</v>
      </c>
      <c r="AY305" s="18" t="e">
        <f t="shared" si="104"/>
        <v>#DIV/0!</v>
      </c>
      <c r="AZ305" s="18" t="e">
        <f t="shared" si="105"/>
        <v>#DIV/0!</v>
      </c>
      <c r="BA305" s="18" t="e">
        <f>ABS(AY305-AY299)</f>
        <v>#DIV/0!</v>
      </c>
      <c r="BB305" s="18" t="e">
        <f t="shared" si="112"/>
        <v>#DIV/0!</v>
      </c>
      <c r="BC305" s="18" t="e">
        <f t="shared" si="106"/>
        <v>#DIV/0!</v>
      </c>
      <c r="BD305" s="18" t="e">
        <f t="shared" si="107"/>
        <v>#DIV/0!</v>
      </c>
      <c r="BE305" s="19" t="e">
        <f t="shared" si="108"/>
        <v>#DIV/0!</v>
      </c>
      <c r="BF305" s="82" t="e">
        <f t="shared" si="109"/>
        <v>#DIV/0!</v>
      </c>
      <c r="BG305" s="45"/>
      <c r="BI305" s="80" t="e">
        <f t="shared" si="110"/>
        <v>#DIV/0!</v>
      </c>
      <c r="BJ305" s="45"/>
    </row>
    <row r="306" spans="1:62" ht="15.6" thickBot="1" x14ac:dyDescent="0.35">
      <c r="A306" s="28">
        <f>A305+1</f>
        <v>73</v>
      </c>
      <c r="B306" s="29" t="s">
        <v>16</v>
      </c>
      <c r="C306" s="62">
        <f>E306-E297</f>
        <v>0</v>
      </c>
      <c r="D306" s="29"/>
      <c r="E306" s="62"/>
      <c r="F306" s="8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10"/>
      <c r="AS306" s="10"/>
      <c r="AT306" s="10"/>
      <c r="AU306" s="10"/>
      <c r="AV306" s="10"/>
      <c r="AW306" s="11">
        <f t="shared" si="103"/>
        <v>0</v>
      </c>
      <c r="AX306" s="11">
        <f t="shared" si="111"/>
        <v>0</v>
      </c>
      <c r="AY306" s="12" t="e">
        <f t="shared" si="104"/>
        <v>#DIV/0!</v>
      </c>
      <c r="AZ306" s="12" t="e">
        <f t="shared" si="105"/>
        <v>#DIV/0!</v>
      </c>
      <c r="BA306" s="12" t="e">
        <f>ABS(AY306-AY297)</f>
        <v>#DIV/0!</v>
      </c>
      <c r="BB306" s="12" t="e">
        <f t="shared" si="112"/>
        <v>#DIV/0!</v>
      </c>
      <c r="BC306" s="12" t="e">
        <f t="shared" si="106"/>
        <v>#DIV/0!</v>
      </c>
      <c r="BD306" s="12" t="e">
        <f t="shared" si="107"/>
        <v>#DIV/0!</v>
      </c>
      <c r="BE306" s="13" t="e">
        <f t="shared" si="108"/>
        <v>#DIV/0!</v>
      </c>
      <c r="BF306" s="80" t="e">
        <f t="shared" si="109"/>
        <v>#DIV/0!</v>
      </c>
      <c r="BG306" s="43" t="e">
        <f>IF(AND(BF306="Accept",BF307="Accept",BF308="Accept"),"ACCPET","REJECT")</f>
        <v>#DIV/0!</v>
      </c>
      <c r="BI306" s="80" t="e">
        <f t="shared" si="110"/>
        <v>#DIV/0!</v>
      </c>
      <c r="BJ306" s="43" t="e">
        <f>IF(AND(BI306="Accept",BI307="Accept",BI308="Accept"),"ACCEPT","REJECT")</f>
        <v>#DIV/0!</v>
      </c>
    </row>
    <row r="307" spans="1:62" ht="15.6" thickBot="1" x14ac:dyDescent="0.35">
      <c r="A307" s="30">
        <f>A306</f>
        <v>73</v>
      </c>
      <c r="B307" s="31" t="s">
        <v>11</v>
      </c>
      <c r="C307" s="63"/>
      <c r="D307" s="31"/>
      <c r="E307" s="63"/>
      <c r="F307" s="2"/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1"/>
      <c r="AS307" s="1"/>
      <c r="AT307" s="1"/>
      <c r="AU307" s="1"/>
      <c r="AV307" s="1"/>
      <c r="AW307" s="4">
        <f t="shared" si="103"/>
        <v>0</v>
      </c>
      <c r="AX307" s="4">
        <f t="shared" si="111"/>
        <v>0</v>
      </c>
      <c r="AY307" s="5" t="e">
        <f t="shared" si="104"/>
        <v>#DIV/0!</v>
      </c>
      <c r="AZ307" s="5" t="e">
        <f t="shared" si="105"/>
        <v>#DIV/0!</v>
      </c>
      <c r="BA307" s="5" t="e">
        <f>ABS(AY307-AY298)</f>
        <v>#DIV/0!</v>
      </c>
      <c r="BB307" s="5" t="e">
        <f t="shared" si="112"/>
        <v>#DIV/0!</v>
      </c>
      <c r="BC307" s="5" t="e">
        <f t="shared" si="106"/>
        <v>#DIV/0!</v>
      </c>
      <c r="BD307" s="5" t="e">
        <f t="shared" si="107"/>
        <v>#DIV/0!</v>
      </c>
      <c r="BE307" s="6" t="e">
        <f t="shared" si="108"/>
        <v>#DIV/0!</v>
      </c>
      <c r="BF307" s="81" t="e">
        <f t="shared" si="109"/>
        <v>#DIV/0!</v>
      </c>
      <c r="BG307" s="44"/>
      <c r="BI307" s="80" t="e">
        <f t="shared" si="110"/>
        <v>#DIV/0!</v>
      </c>
      <c r="BJ307" s="44"/>
    </row>
    <row r="308" spans="1:62" ht="15.6" thickBot="1" x14ac:dyDescent="0.35">
      <c r="A308" s="32">
        <f>A307</f>
        <v>73</v>
      </c>
      <c r="B308" s="33" t="s">
        <v>17</v>
      </c>
      <c r="C308" s="64"/>
      <c r="D308" s="33"/>
      <c r="E308" s="64"/>
      <c r="F308" s="14"/>
      <c r="G308" s="14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6"/>
      <c r="AS308" s="16"/>
      <c r="AT308" s="16"/>
      <c r="AU308" s="16"/>
      <c r="AV308" s="16"/>
      <c r="AW308" s="17">
        <f t="shared" si="103"/>
        <v>0</v>
      </c>
      <c r="AX308" s="17">
        <f t="shared" si="111"/>
        <v>0</v>
      </c>
      <c r="AY308" s="18" t="e">
        <f t="shared" si="104"/>
        <v>#DIV/0!</v>
      </c>
      <c r="AZ308" s="18" t="e">
        <f t="shared" si="105"/>
        <v>#DIV/0!</v>
      </c>
      <c r="BA308" s="18" t="e">
        <f>ABS(AY308-AY299)</f>
        <v>#DIV/0!</v>
      </c>
      <c r="BB308" s="18" t="e">
        <f t="shared" si="112"/>
        <v>#DIV/0!</v>
      </c>
      <c r="BC308" s="18" t="e">
        <f t="shared" si="106"/>
        <v>#DIV/0!</v>
      </c>
      <c r="BD308" s="18" t="e">
        <f t="shared" si="107"/>
        <v>#DIV/0!</v>
      </c>
      <c r="BE308" s="19" t="e">
        <f t="shared" si="108"/>
        <v>#DIV/0!</v>
      </c>
      <c r="BF308" s="82" t="e">
        <f t="shared" si="109"/>
        <v>#DIV/0!</v>
      </c>
      <c r="BG308" s="45"/>
      <c r="BI308" s="80" t="e">
        <f t="shared" si="110"/>
        <v>#DIV/0!</v>
      </c>
      <c r="BJ308" s="45"/>
    </row>
    <row r="309" spans="1:62" ht="15.6" thickBot="1" x14ac:dyDescent="0.35">
      <c r="A309" s="28">
        <f>A308+1</f>
        <v>74</v>
      </c>
      <c r="B309" s="29" t="s">
        <v>16</v>
      </c>
      <c r="C309" s="62">
        <f>E309-E297</f>
        <v>0</v>
      </c>
      <c r="D309" s="29"/>
      <c r="E309" s="62"/>
      <c r="F309" s="8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10"/>
      <c r="AS309" s="10"/>
      <c r="AT309" s="10"/>
      <c r="AU309" s="10"/>
      <c r="AV309" s="10"/>
      <c r="AW309" s="11">
        <f t="shared" si="103"/>
        <v>0</v>
      </c>
      <c r="AX309" s="11">
        <f t="shared" si="111"/>
        <v>0</v>
      </c>
      <c r="AY309" s="12" t="e">
        <f t="shared" si="104"/>
        <v>#DIV/0!</v>
      </c>
      <c r="AZ309" s="12" t="e">
        <f t="shared" si="105"/>
        <v>#DIV/0!</v>
      </c>
      <c r="BA309" s="12" t="e">
        <f>ABS(AY309-AY297)</f>
        <v>#DIV/0!</v>
      </c>
      <c r="BB309" s="12" t="e">
        <f t="shared" si="112"/>
        <v>#DIV/0!</v>
      </c>
      <c r="BC309" s="12" t="e">
        <f t="shared" si="106"/>
        <v>#DIV/0!</v>
      </c>
      <c r="BD309" s="12" t="e">
        <f t="shared" si="107"/>
        <v>#DIV/0!</v>
      </c>
      <c r="BE309" s="13" t="e">
        <f t="shared" si="108"/>
        <v>#DIV/0!</v>
      </c>
      <c r="BF309" s="80" t="e">
        <f t="shared" si="109"/>
        <v>#DIV/0!</v>
      </c>
      <c r="BG309" s="43" t="e">
        <f>IF(AND(BF309="Accept",BF310="Accept",BF311="Accept"),"ACCPET","REJECT")</f>
        <v>#DIV/0!</v>
      </c>
      <c r="BI309" s="80" t="e">
        <f t="shared" si="110"/>
        <v>#DIV/0!</v>
      </c>
      <c r="BJ309" s="43" t="e">
        <f>IF(AND(BI309="Accept",BI310="Accept",BI311="Accept"),"ACCEPT","REJECT")</f>
        <v>#DIV/0!</v>
      </c>
    </row>
    <row r="310" spans="1:62" ht="15.6" thickBot="1" x14ac:dyDescent="0.35">
      <c r="A310" s="30">
        <f>A309</f>
        <v>74</v>
      </c>
      <c r="B310" s="31" t="s">
        <v>11</v>
      </c>
      <c r="C310" s="63"/>
      <c r="D310" s="31"/>
      <c r="E310" s="63"/>
      <c r="F310" s="2"/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1"/>
      <c r="AS310" s="1"/>
      <c r="AT310" s="1"/>
      <c r="AU310" s="1"/>
      <c r="AV310" s="1"/>
      <c r="AW310" s="4">
        <f t="shared" si="103"/>
        <v>0</v>
      </c>
      <c r="AX310" s="4">
        <f t="shared" si="111"/>
        <v>0</v>
      </c>
      <c r="AY310" s="5" t="e">
        <f t="shared" si="104"/>
        <v>#DIV/0!</v>
      </c>
      <c r="AZ310" s="5" t="e">
        <f t="shared" si="105"/>
        <v>#DIV/0!</v>
      </c>
      <c r="BA310" s="5" t="e">
        <f>ABS(AY310-AY298)</f>
        <v>#DIV/0!</v>
      </c>
      <c r="BB310" s="5" t="e">
        <f t="shared" si="112"/>
        <v>#DIV/0!</v>
      </c>
      <c r="BC310" s="5" t="e">
        <f t="shared" si="106"/>
        <v>#DIV/0!</v>
      </c>
      <c r="BD310" s="5" t="e">
        <f t="shared" si="107"/>
        <v>#DIV/0!</v>
      </c>
      <c r="BE310" s="6" t="e">
        <f t="shared" si="108"/>
        <v>#DIV/0!</v>
      </c>
      <c r="BF310" s="81" t="e">
        <f t="shared" si="109"/>
        <v>#DIV/0!</v>
      </c>
      <c r="BG310" s="44"/>
      <c r="BI310" s="80" t="e">
        <f t="shared" si="110"/>
        <v>#DIV/0!</v>
      </c>
      <c r="BJ310" s="44"/>
    </row>
    <row r="311" spans="1:62" ht="15.6" thickBot="1" x14ac:dyDescent="0.35">
      <c r="A311" s="32">
        <f>A310</f>
        <v>74</v>
      </c>
      <c r="B311" s="33" t="s">
        <v>17</v>
      </c>
      <c r="C311" s="64"/>
      <c r="D311" s="33"/>
      <c r="E311" s="64"/>
      <c r="F311" s="14"/>
      <c r="G311" s="14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6"/>
      <c r="AS311" s="16"/>
      <c r="AT311" s="16"/>
      <c r="AU311" s="16"/>
      <c r="AV311" s="16"/>
      <c r="AW311" s="17">
        <f t="shared" si="103"/>
        <v>0</v>
      </c>
      <c r="AX311" s="17">
        <f t="shared" si="111"/>
        <v>0</v>
      </c>
      <c r="AY311" s="18" t="e">
        <f t="shared" si="104"/>
        <v>#DIV/0!</v>
      </c>
      <c r="AZ311" s="18" t="e">
        <f t="shared" si="105"/>
        <v>#DIV/0!</v>
      </c>
      <c r="BA311" s="18" t="e">
        <f>ABS(AY311-AY299)</f>
        <v>#DIV/0!</v>
      </c>
      <c r="BB311" s="18" t="e">
        <f t="shared" si="112"/>
        <v>#DIV/0!</v>
      </c>
      <c r="BC311" s="18" t="e">
        <f t="shared" si="106"/>
        <v>#DIV/0!</v>
      </c>
      <c r="BD311" s="18" t="e">
        <f t="shared" si="107"/>
        <v>#DIV/0!</v>
      </c>
      <c r="BE311" s="19" t="e">
        <f t="shared" si="108"/>
        <v>#DIV/0!</v>
      </c>
      <c r="BF311" s="82" t="e">
        <f t="shared" si="109"/>
        <v>#DIV/0!</v>
      </c>
      <c r="BG311" s="45"/>
      <c r="BI311" s="80" t="e">
        <f t="shared" si="110"/>
        <v>#DIV/0!</v>
      </c>
      <c r="BJ311" s="45"/>
    </row>
    <row r="312" spans="1:62" ht="15.6" thickBot="1" x14ac:dyDescent="0.35">
      <c r="A312" s="28">
        <f>A311+1</f>
        <v>75</v>
      </c>
      <c r="B312" s="29" t="s">
        <v>16</v>
      </c>
      <c r="C312" s="62">
        <f>E312-E297</f>
        <v>0</v>
      </c>
      <c r="D312" s="29"/>
      <c r="E312" s="62"/>
      <c r="F312" s="8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10"/>
      <c r="AS312" s="10"/>
      <c r="AT312" s="10"/>
      <c r="AU312" s="10"/>
      <c r="AV312" s="10"/>
      <c r="AW312" s="11">
        <f t="shared" si="103"/>
        <v>0</v>
      </c>
      <c r="AX312" s="11">
        <f t="shared" si="111"/>
        <v>0</v>
      </c>
      <c r="AY312" s="12" t="e">
        <f t="shared" si="104"/>
        <v>#DIV/0!</v>
      </c>
      <c r="AZ312" s="12" t="e">
        <f t="shared" si="105"/>
        <v>#DIV/0!</v>
      </c>
      <c r="BA312" s="12" t="e">
        <f>ABS(AY312-AY297)</f>
        <v>#DIV/0!</v>
      </c>
      <c r="BB312" s="12" t="e">
        <f t="shared" si="112"/>
        <v>#DIV/0!</v>
      </c>
      <c r="BC312" s="12" t="e">
        <f t="shared" si="106"/>
        <v>#DIV/0!</v>
      </c>
      <c r="BD312" s="12" t="e">
        <f t="shared" si="107"/>
        <v>#DIV/0!</v>
      </c>
      <c r="BE312" s="13" t="e">
        <f t="shared" si="108"/>
        <v>#DIV/0!</v>
      </c>
      <c r="BF312" s="80" t="e">
        <f t="shared" si="109"/>
        <v>#DIV/0!</v>
      </c>
      <c r="BG312" s="43" t="e">
        <f>IF(AND(BF312="Accept",BF313="Accept",BF314="Accept"),"ACCPET","REJECT")</f>
        <v>#DIV/0!</v>
      </c>
      <c r="BI312" s="80" t="e">
        <f t="shared" si="110"/>
        <v>#DIV/0!</v>
      </c>
      <c r="BJ312" s="43" t="e">
        <f>IF(AND(BI312="Accept",BI313="Accept",BI314="Accept"),"ACCEPT","REJECT")</f>
        <v>#DIV/0!</v>
      </c>
    </row>
    <row r="313" spans="1:62" ht="15.6" thickBot="1" x14ac:dyDescent="0.35">
      <c r="A313" s="30">
        <f>A312</f>
        <v>75</v>
      </c>
      <c r="B313" s="31" t="s">
        <v>11</v>
      </c>
      <c r="C313" s="63"/>
      <c r="D313" s="31"/>
      <c r="E313" s="63"/>
      <c r="F313" s="2"/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1"/>
      <c r="AS313" s="1"/>
      <c r="AT313" s="1"/>
      <c r="AU313" s="1"/>
      <c r="AV313" s="1"/>
      <c r="AW313" s="4">
        <f t="shared" si="103"/>
        <v>0</v>
      </c>
      <c r="AX313" s="4">
        <f t="shared" si="111"/>
        <v>0</v>
      </c>
      <c r="AY313" s="5" t="e">
        <f t="shared" si="104"/>
        <v>#DIV/0!</v>
      </c>
      <c r="AZ313" s="5" t="e">
        <f t="shared" si="105"/>
        <v>#DIV/0!</v>
      </c>
      <c r="BA313" s="5" t="e">
        <f>ABS(AY313-AY298)</f>
        <v>#DIV/0!</v>
      </c>
      <c r="BB313" s="5" t="e">
        <f t="shared" si="112"/>
        <v>#DIV/0!</v>
      </c>
      <c r="BC313" s="5" t="e">
        <f t="shared" si="106"/>
        <v>#DIV/0!</v>
      </c>
      <c r="BD313" s="5" t="e">
        <f t="shared" si="107"/>
        <v>#DIV/0!</v>
      </c>
      <c r="BE313" s="6" t="e">
        <f t="shared" si="108"/>
        <v>#DIV/0!</v>
      </c>
      <c r="BF313" s="81" t="e">
        <f t="shared" si="109"/>
        <v>#DIV/0!</v>
      </c>
      <c r="BG313" s="44"/>
      <c r="BI313" s="80" t="e">
        <f t="shared" si="110"/>
        <v>#DIV/0!</v>
      </c>
      <c r="BJ313" s="44"/>
    </row>
    <row r="314" spans="1:62" ht="15.6" thickBot="1" x14ac:dyDescent="0.35">
      <c r="A314" s="32">
        <f>A313</f>
        <v>75</v>
      </c>
      <c r="B314" s="33" t="s">
        <v>17</v>
      </c>
      <c r="C314" s="64"/>
      <c r="D314" s="33"/>
      <c r="E314" s="64"/>
      <c r="F314" s="14"/>
      <c r="G314" s="14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6"/>
      <c r="AS314" s="16"/>
      <c r="AT314" s="16"/>
      <c r="AU314" s="16"/>
      <c r="AV314" s="16"/>
      <c r="AW314" s="17">
        <f t="shared" si="103"/>
        <v>0</v>
      </c>
      <c r="AX314" s="17">
        <f t="shared" si="111"/>
        <v>0</v>
      </c>
      <c r="AY314" s="18" t="e">
        <f t="shared" si="104"/>
        <v>#DIV/0!</v>
      </c>
      <c r="AZ314" s="18" t="e">
        <f t="shared" si="105"/>
        <v>#DIV/0!</v>
      </c>
      <c r="BA314" s="18" t="e">
        <f>ABS(AY314-AY299)</f>
        <v>#DIV/0!</v>
      </c>
      <c r="BB314" s="18" t="e">
        <f t="shared" si="112"/>
        <v>#DIV/0!</v>
      </c>
      <c r="BC314" s="18" t="e">
        <f t="shared" si="106"/>
        <v>#DIV/0!</v>
      </c>
      <c r="BD314" s="18" t="e">
        <f t="shared" si="107"/>
        <v>#DIV/0!</v>
      </c>
      <c r="BE314" s="19" t="e">
        <f t="shared" si="108"/>
        <v>#DIV/0!</v>
      </c>
      <c r="BF314" s="82" t="e">
        <f t="shared" si="109"/>
        <v>#DIV/0!</v>
      </c>
      <c r="BG314" s="45"/>
      <c r="BI314" s="80" t="e">
        <f t="shared" si="110"/>
        <v>#DIV/0!</v>
      </c>
      <c r="BJ314" s="45"/>
    </row>
    <row r="315" spans="1:62" ht="15.6" thickBot="1" x14ac:dyDescent="0.35">
      <c r="A315" s="28">
        <f>A314+1</f>
        <v>76</v>
      </c>
      <c r="B315" s="29" t="s">
        <v>16</v>
      </c>
      <c r="C315" s="62">
        <f>E315-E297</f>
        <v>0</v>
      </c>
      <c r="D315" s="29"/>
      <c r="E315" s="62"/>
      <c r="F315" s="8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10"/>
      <c r="AS315" s="10"/>
      <c r="AT315" s="10"/>
      <c r="AU315" s="10"/>
      <c r="AV315" s="10"/>
      <c r="AW315" s="11">
        <f t="shared" si="103"/>
        <v>0</v>
      </c>
      <c r="AX315" s="11">
        <f t="shared" si="111"/>
        <v>0</v>
      </c>
      <c r="AY315" s="12" t="e">
        <f t="shared" si="104"/>
        <v>#DIV/0!</v>
      </c>
      <c r="AZ315" s="12" t="e">
        <f t="shared" si="105"/>
        <v>#DIV/0!</v>
      </c>
      <c r="BA315" s="12" t="e">
        <f>ABS(AY315-AY297)</f>
        <v>#DIV/0!</v>
      </c>
      <c r="BB315" s="12" t="e">
        <f t="shared" si="112"/>
        <v>#DIV/0!</v>
      </c>
      <c r="BC315" s="12" t="e">
        <f t="shared" si="106"/>
        <v>#DIV/0!</v>
      </c>
      <c r="BD315" s="12" t="e">
        <f t="shared" si="107"/>
        <v>#DIV/0!</v>
      </c>
      <c r="BE315" s="13" t="e">
        <f t="shared" si="108"/>
        <v>#DIV/0!</v>
      </c>
      <c r="BF315" s="80" t="e">
        <f t="shared" si="109"/>
        <v>#DIV/0!</v>
      </c>
      <c r="BG315" s="43" t="e">
        <f>IF(AND(BF315="Accept",BF316="Accept",BF317="Accept"),"ACCPET","REJECT")</f>
        <v>#DIV/0!</v>
      </c>
      <c r="BI315" s="80" t="e">
        <f t="shared" si="110"/>
        <v>#DIV/0!</v>
      </c>
      <c r="BJ315" s="43" t="e">
        <f>IF(AND(BI315="Accept",BI316="Accept",BI317="Accept"),"ACCEPT","REJECT")</f>
        <v>#DIV/0!</v>
      </c>
    </row>
    <row r="316" spans="1:62" ht="15.6" thickBot="1" x14ac:dyDescent="0.35">
      <c r="A316" s="30">
        <f>A315</f>
        <v>76</v>
      </c>
      <c r="B316" s="31" t="s">
        <v>11</v>
      </c>
      <c r="C316" s="63"/>
      <c r="D316" s="31"/>
      <c r="E316" s="63"/>
      <c r="F316" s="2"/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1"/>
      <c r="AS316" s="1"/>
      <c r="AT316" s="1"/>
      <c r="AU316" s="1"/>
      <c r="AV316" s="1"/>
      <c r="AW316" s="4">
        <f t="shared" si="103"/>
        <v>0</v>
      </c>
      <c r="AX316" s="4">
        <f t="shared" si="111"/>
        <v>0</v>
      </c>
      <c r="AY316" s="5" t="e">
        <f t="shared" si="104"/>
        <v>#DIV/0!</v>
      </c>
      <c r="AZ316" s="5" t="e">
        <f t="shared" si="105"/>
        <v>#DIV/0!</v>
      </c>
      <c r="BA316" s="5" t="e">
        <f>ABS(AY316-AY298)</f>
        <v>#DIV/0!</v>
      </c>
      <c r="BB316" s="5" t="e">
        <f t="shared" si="112"/>
        <v>#DIV/0!</v>
      </c>
      <c r="BC316" s="5" t="e">
        <f t="shared" si="106"/>
        <v>#DIV/0!</v>
      </c>
      <c r="BD316" s="5" t="e">
        <f t="shared" si="107"/>
        <v>#DIV/0!</v>
      </c>
      <c r="BE316" s="6" t="e">
        <f t="shared" si="108"/>
        <v>#DIV/0!</v>
      </c>
      <c r="BF316" s="81" t="e">
        <f t="shared" si="109"/>
        <v>#DIV/0!</v>
      </c>
      <c r="BG316" s="44"/>
      <c r="BI316" s="80" t="e">
        <f t="shared" si="110"/>
        <v>#DIV/0!</v>
      </c>
      <c r="BJ316" s="44"/>
    </row>
    <row r="317" spans="1:62" ht="15.6" thickBot="1" x14ac:dyDescent="0.35">
      <c r="A317" s="32">
        <f>A316</f>
        <v>76</v>
      </c>
      <c r="B317" s="33" t="s">
        <v>17</v>
      </c>
      <c r="C317" s="64"/>
      <c r="D317" s="33"/>
      <c r="E317" s="64"/>
      <c r="F317" s="14"/>
      <c r="G317" s="14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6"/>
      <c r="AS317" s="16"/>
      <c r="AT317" s="16"/>
      <c r="AU317" s="16"/>
      <c r="AV317" s="16"/>
      <c r="AW317" s="17">
        <f t="shared" si="103"/>
        <v>0</v>
      </c>
      <c r="AX317" s="17">
        <f t="shared" si="111"/>
        <v>0</v>
      </c>
      <c r="AY317" s="18" t="e">
        <f t="shared" si="104"/>
        <v>#DIV/0!</v>
      </c>
      <c r="AZ317" s="18" t="e">
        <f t="shared" si="105"/>
        <v>#DIV/0!</v>
      </c>
      <c r="BA317" s="18" t="e">
        <f>ABS(AY317-AY299)</f>
        <v>#DIV/0!</v>
      </c>
      <c r="BB317" s="18" t="e">
        <f t="shared" si="112"/>
        <v>#DIV/0!</v>
      </c>
      <c r="BC317" s="18" t="e">
        <f t="shared" si="106"/>
        <v>#DIV/0!</v>
      </c>
      <c r="BD317" s="18" t="e">
        <f t="shared" si="107"/>
        <v>#DIV/0!</v>
      </c>
      <c r="BE317" s="19" t="e">
        <f t="shared" si="108"/>
        <v>#DIV/0!</v>
      </c>
      <c r="BF317" s="82" t="e">
        <f t="shared" si="109"/>
        <v>#DIV/0!</v>
      </c>
      <c r="BG317" s="45"/>
      <c r="BI317" s="80" t="e">
        <f t="shared" si="110"/>
        <v>#DIV/0!</v>
      </c>
      <c r="BJ317" s="45"/>
    </row>
    <row r="318" spans="1:62" ht="15.6" thickBot="1" x14ac:dyDescent="0.35">
      <c r="A318" s="28">
        <f>A317+1</f>
        <v>77</v>
      </c>
      <c r="B318" s="29" t="s">
        <v>16</v>
      </c>
      <c r="C318" s="62">
        <f>E318-E297</f>
        <v>0</v>
      </c>
      <c r="D318" s="29"/>
      <c r="E318" s="62"/>
      <c r="F318" s="8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10"/>
      <c r="AS318" s="10"/>
      <c r="AT318" s="10"/>
      <c r="AU318" s="10"/>
      <c r="AV318" s="10"/>
      <c r="AW318" s="11">
        <f t="shared" si="103"/>
        <v>0</v>
      </c>
      <c r="AX318" s="11">
        <f t="shared" si="111"/>
        <v>0</v>
      </c>
      <c r="AY318" s="12" t="e">
        <f t="shared" si="104"/>
        <v>#DIV/0!</v>
      </c>
      <c r="AZ318" s="12" t="e">
        <f t="shared" si="105"/>
        <v>#DIV/0!</v>
      </c>
      <c r="BA318" s="12" t="e">
        <f>ABS(AY318-AY297)</f>
        <v>#DIV/0!</v>
      </c>
      <c r="BB318" s="12" t="e">
        <f t="shared" si="112"/>
        <v>#DIV/0!</v>
      </c>
      <c r="BC318" s="12" t="e">
        <f t="shared" si="106"/>
        <v>#DIV/0!</v>
      </c>
      <c r="BD318" s="12" t="e">
        <f t="shared" si="107"/>
        <v>#DIV/0!</v>
      </c>
      <c r="BE318" s="13" t="e">
        <f t="shared" si="108"/>
        <v>#DIV/0!</v>
      </c>
      <c r="BF318" s="80" t="e">
        <f t="shared" si="109"/>
        <v>#DIV/0!</v>
      </c>
      <c r="BG318" s="43" t="e">
        <f>IF(AND(BF318="Accept",BF319="Accept",BF320="Accept"),"ACCPET","REJECT")</f>
        <v>#DIV/0!</v>
      </c>
      <c r="BI318" s="80" t="e">
        <f t="shared" si="110"/>
        <v>#DIV/0!</v>
      </c>
      <c r="BJ318" s="43" t="e">
        <f>IF(AND(BI318="Accept",BI319="Accept",BI320="Accept"),"ACCEPT","REJECT")</f>
        <v>#DIV/0!</v>
      </c>
    </row>
    <row r="319" spans="1:62" ht="15.6" thickBot="1" x14ac:dyDescent="0.35">
      <c r="A319" s="30">
        <f>A318</f>
        <v>77</v>
      </c>
      <c r="B319" s="31" t="s">
        <v>11</v>
      </c>
      <c r="C319" s="63"/>
      <c r="D319" s="31"/>
      <c r="E319" s="63"/>
      <c r="F319" s="2"/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1"/>
      <c r="AS319" s="1"/>
      <c r="AT319" s="1"/>
      <c r="AU319" s="1"/>
      <c r="AV319" s="1"/>
      <c r="AW319" s="4">
        <f t="shared" si="103"/>
        <v>0</v>
      </c>
      <c r="AX319" s="4">
        <f t="shared" si="111"/>
        <v>0</v>
      </c>
      <c r="AY319" s="5" t="e">
        <f t="shared" si="104"/>
        <v>#DIV/0!</v>
      </c>
      <c r="AZ319" s="5" t="e">
        <f t="shared" si="105"/>
        <v>#DIV/0!</v>
      </c>
      <c r="BA319" s="5" t="e">
        <f>ABS(AY319-AY298)</f>
        <v>#DIV/0!</v>
      </c>
      <c r="BB319" s="5" t="e">
        <f t="shared" si="112"/>
        <v>#DIV/0!</v>
      </c>
      <c r="BC319" s="5" t="e">
        <f t="shared" si="106"/>
        <v>#DIV/0!</v>
      </c>
      <c r="BD319" s="5" t="e">
        <f t="shared" si="107"/>
        <v>#DIV/0!</v>
      </c>
      <c r="BE319" s="6" t="e">
        <f t="shared" si="108"/>
        <v>#DIV/0!</v>
      </c>
      <c r="BF319" s="81" t="e">
        <f t="shared" si="109"/>
        <v>#DIV/0!</v>
      </c>
      <c r="BG319" s="44"/>
      <c r="BI319" s="80" t="e">
        <f t="shared" si="110"/>
        <v>#DIV/0!</v>
      </c>
      <c r="BJ319" s="44"/>
    </row>
    <row r="320" spans="1:62" ht="15.6" thickBot="1" x14ac:dyDescent="0.35">
      <c r="A320" s="32">
        <f>A319</f>
        <v>77</v>
      </c>
      <c r="B320" s="33" t="s">
        <v>17</v>
      </c>
      <c r="C320" s="64"/>
      <c r="D320" s="33"/>
      <c r="E320" s="64"/>
      <c r="F320" s="14"/>
      <c r="G320" s="14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6"/>
      <c r="AS320" s="16"/>
      <c r="AT320" s="16"/>
      <c r="AU320" s="16"/>
      <c r="AV320" s="16"/>
      <c r="AW320" s="17">
        <f t="shared" si="103"/>
        <v>0</v>
      </c>
      <c r="AX320" s="17">
        <f t="shared" si="111"/>
        <v>0</v>
      </c>
      <c r="AY320" s="18" t="e">
        <f t="shared" si="104"/>
        <v>#DIV/0!</v>
      </c>
      <c r="AZ320" s="18" t="e">
        <f t="shared" si="105"/>
        <v>#DIV/0!</v>
      </c>
      <c r="BA320" s="18" t="e">
        <f>ABS(AY320-AY299)</f>
        <v>#DIV/0!</v>
      </c>
      <c r="BB320" s="18" t="e">
        <f t="shared" si="112"/>
        <v>#DIV/0!</v>
      </c>
      <c r="BC320" s="18" t="e">
        <f t="shared" si="106"/>
        <v>#DIV/0!</v>
      </c>
      <c r="BD320" s="18" t="e">
        <f t="shared" si="107"/>
        <v>#DIV/0!</v>
      </c>
      <c r="BE320" s="19" t="e">
        <f t="shared" si="108"/>
        <v>#DIV/0!</v>
      </c>
      <c r="BF320" s="82" t="e">
        <f t="shared" si="109"/>
        <v>#DIV/0!</v>
      </c>
      <c r="BG320" s="45"/>
      <c r="BI320" s="80" t="e">
        <f t="shared" si="110"/>
        <v>#DIV/0!</v>
      </c>
      <c r="BJ320" s="45"/>
    </row>
    <row r="321" spans="1:62" x14ac:dyDescent="0.3">
      <c r="A321" s="35"/>
    </row>
    <row r="322" spans="1:62" x14ac:dyDescent="0.3">
      <c r="A322" s="35"/>
    </row>
    <row r="323" spans="1:62" x14ac:dyDescent="0.3">
      <c r="A323" s="35"/>
      <c r="BF323" s="74">
        <f>COUNTIF(BF329:BF349,"Reject")</f>
        <v>0</v>
      </c>
      <c r="BG323" s="48">
        <f>COUNTIF(BG329:BG349,"Reject")</f>
        <v>0</v>
      </c>
    </row>
    <row r="324" spans="1:62" s="7" customFormat="1" ht="28.8" customHeight="1" x14ac:dyDescent="0.3">
      <c r="A324" s="27" t="s">
        <v>13</v>
      </c>
      <c r="B324" s="27">
        <f>B295+1</f>
        <v>12</v>
      </c>
      <c r="C324" s="61"/>
      <c r="D324" s="27"/>
      <c r="E324" s="61"/>
      <c r="F324" s="20"/>
      <c r="G324" s="20"/>
      <c r="H324" s="34">
        <v>1</v>
      </c>
      <c r="I324" s="34">
        <v>2</v>
      </c>
      <c r="J324" s="34">
        <v>3</v>
      </c>
      <c r="K324" s="34">
        <v>4</v>
      </c>
      <c r="L324" s="34">
        <v>5</v>
      </c>
      <c r="M324" s="34">
        <v>6</v>
      </c>
      <c r="N324" s="34">
        <v>7</v>
      </c>
      <c r="O324" s="34">
        <v>8</v>
      </c>
      <c r="P324" s="34">
        <v>9</v>
      </c>
      <c r="Q324" s="34">
        <v>10</v>
      </c>
      <c r="R324" s="34">
        <v>11</v>
      </c>
      <c r="S324" s="34">
        <v>12</v>
      </c>
      <c r="T324" s="34">
        <v>13</v>
      </c>
      <c r="U324" s="34">
        <v>14</v>
      </c>
      <c r="V324" s="34">
        <v>15</v>
      </c>
      <c r="W324" s="34">
        <v>16</v>
      </c>
      <c r="X324" s="34">
        <v>17</v>
      </c>
      <c r="Y324" s="34">
        <v>18</v>
      </c>
      <c r="Z324" s="34">
        <v>19</v>
      </c>
      <c r="AA324" s="34">
        <v>20</v>
      </c>
      <c r="AB324" s="34">
        <v>21</v>
      </c>
      <c r="AC324" s="34">
        <v>22</v>
      </c>
      <c r="AD324" s="34">
        <v>23</v>
      </c>
      <c r="AE324" s="34">
        <v>24</v>
      </c>
      <c r="AF324" s="34">
        <v>25</v>
      </c>
      <c r="AG324" s="34">
        <v>26</v>
      </c>
      <c r="AH324" s="34">
        <v>27</v>
      </c>
      <c r="AI324" s="34">
        <v>28</v>
      </c>
      <c r="AJ324" s="34">
        <v>29</v>
      </c>
      <c r="AK324" s="34">
        <v>30</v>
      </c>
      <c r="AL324" s="34">
        <v>31</v>
      </c>
      <c r="AM324" s="34">
        <v>32</v>
      </c>
      <c r="AN324" s="34">
        <v>33</v>
      </c>
      <c r="AO324" s="34">
        <v>34</v>
      </c>
      <c r="AP324" s="34">
        <v>35</v>
      </c>
      <c r="AQ324" s="34">
        <v>36</v>
      </c>
      <c r="AR324" s="21"/>
      <c r="AS324" s="21"/>
      <c r="AT324" s="21"/>
      <c r="AU324" s="21"/>
      <c r="AV324" s="21"/>
      <c r="AW324" s="22" t="s">
        <v>0</v>
      </c>
      <c r="AX324" s="22" t="s">
        <v>1</v>
      </c>
      <c r="AY324" s="23" t="s">
        <v>2</v>
      </c>
      <c r="AZ324" s="23" t="s">
        <v>4</v>
      </c>
      <c r="BA324" s="23" t="s">
        <v>3</v>
      </c>
      <c r="BB324" s="23" t="s">
        <v>5</v>
      </c>
      <c r="BC324" s="23" t="s">
        <v>6</v>
      </c>
      <c r="BD324" s="23" t="s">
        <v>7</v>
      </c>
      <c r="BE324" s="24" t="s">
        <v>9</v>
      </c>
      <c r="BF324" s="75" t="s">
        <v>15</v>
      </c>
      <c r="BG324" s="39" t="s">
        <v>8</v>
      </c>
      <c r="BH324" s="37"/>
      <c r="BI324" s="75" t="s">
        <v>15</v>
      </c>
      <c r="BJ324" s="39" t="s">
        <v>8</v>
      </c>
    </row>
    <row r="325" spans="1:62" s="49" customFormat="1" ht="28.8" customHeight="1" thickBot="1" x14ac:dyDescent="0.3">
      <c r="C325" s="69" t="s">
        <v>27</v>
      </c>
      <c r="E325" s="65"/>
      <c r="F325" s="57"/>
      <c r="G325" s="50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2"/>
      <c r="AW325" s="53"/>
      <c r="AX325" s="53"/>
      <c r="AY325" s="53"/>
      <c r="AZ325" s="53"/>
      <c r="BA325" s="53"/>
      <c r="BB325" s="53"/>
      <c r="BC325" s="53"/>
      <c r="BD325" s="53"/>
      <c r="BE325" s="54"/>
      <c r="BF325" s="76"/>
      <c r="BG325" s="55"/>
      <c r="BH325" s="56"/>
      <c r="BI325" s="76"/>
      <c r="BJ325" s="55"/>
    </row>
    <row r="326" spans="1:62" x14ac:dyDescent="0.3">
      <c r="A326" s="28"/>
      <c r="B326" s="29" t="s">
        <v>16</v>
      </c>
      <c r="C326" s="62">
        <v>0</v>
      </c>
      <c r="D326" s="29"/>
      <c r="E326" s="62"/>
      <c r="F326" s="25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10"/>
      <c r="AS326" s="10"/>
      <c r="AT326" s="10"/>
      <c r="AU326" s="10"/>
      <c r="AV326" s="10"/>
      <c r="AW326" s="11">
        <f>COUNT(H326:AV326)</f>
        <v>0</v>
      </c>
      <c r="AX326" s="11"/>
      <c r="AY326" s="12" t="e">
        <f>AVERAGE(H326:AV326)</f>
        <v>#DIV/0!</v>
      </c>
      <c r="AZ326" s="12" t="e">
        <f>STDEV(H326:AV326)</f>
        <v>#DIV/0!</v>
      </c>
      <c r="BA326" s="12"/>
      <c r="BB326" s="12"/>
      <c r="BC326" s="12"/>
      <c r="BD326" s="12"/>
      <c r="BE326" s="13"/>
      <c r="BF326" s="77"/>
      <c r="BG326" s="40"/>
      <c r="BI326" s="77"/>
      <c r="BJ326" s="40"/>
    </row>
    <row r="327" spans="1:62" x14ac:dyDescent="0.3">
      <c r="A327" s="30"/>
      <c r="B327" s="31" t="s">
        <v>11</v>
      </c>
      <c r="C327" s="63"/>
      <c r="D327" s="31"/>
      <c r="E327" s="63"/>
      <c r="F327" s="2"/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1"/>
      <c r="AS327" s="1"/>
      <c r="AT327" s="1"/>
      <c r="AU327" s="1"/>
      <c r="AV327" s="1"/>
      <c r="AW327" s="4">
        <f t="shared" ref="AW327:AW349" si="113">COUNT(H327:AV327)</f>
        <v>0</v>
      </c>
      <c r="AX327" s="4"/>
      <c r="AY327" s="5" t="e">
        <f t="shared" ref="AY327:AY349" si="114">AVERAGE(H327:AV327)</f>
        <v>#DIV/0!</v>
      </c>
      <c r="AZ327" s="5" t="e">
        <f t="shared" ref="AZ327:AZ349" si="115">STDEV(H327:AV327)</f>
        <v>#DIV/0!</v>
      </c>
      <c r="BA327" s="5"/>
      <c r="BB327" s="5"/>
      <c r="BC327" s="5"/>
      <c r="BD327" s="5"/>
      <c r="BE327" s="6"/>
      <c r="BF327" s="78"/>
      <c r="BG327" s="41"/>
      <c r="BI327" s="78"/>
      <c r="BJ327" s="41"/>
    </row>
    <row r="328" spans="1:62" ht="15.6" thickBot="1" x14ac:dyDescent="0.35">
      <c r="A328" s="32"/>
      <c r="B328" s="33" t="s">
        <v>17</v>
      </c>
      <c r="C328" s="64"/>
      <c r="D328" s="33"/>
      <c r="E328" s="64"/>
      <c r="F328" s="14"/>
      <c r="G328" s="14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6"/>
      <c r="AS328" s="16"/>
      <c r="AT328" s="16"/>
      <c r="AU328" s="16"/>
      <c r="AV328" s="16"/>
      <c r="AW328" s="17">
        <f t="shared" si="113"/>
        <v>0</v>
      </c>
      <c r="AX328" s="17"/>
      <c r="AY328" s="18" t="e">
        <f t="shared" si="114"/>
        <v>#DIV/0!</v>
      </c>
      <c r="AZ328" s="18" t="e">
        <f t="shared" si="115"/>
        <v>#DIV/0!</v>
      </c>
      <c r="BA328" s="18"/>
      <c r="BB328" s="18"/>
      <c r="BC328" s="18"/>
      <c r="BD328" s="18"/>
      <c r="BE328" s="19"/>
      <c r="BF328" s="79"/>
      <c r="BG328" s="42"/>
      <c r="BI328" s="79"/>
      <c r="BJ328" s="42"/>
    </row>
    <row r="329" spans="1:62" ht="15.6" thickBot="1" x14ac:dyDescent="0.35">
      <c r="A329" s="28">
        <f>A318+1</f>
        <v>78</v>
      </c>
      <c r="B329" s="29" t="s">
        <v>16</v>
      </c>
      <c r="C329" s="62">
        <f>E329-E326</f>
        <v>0</v>
      </c>
      <c r="D329" s="29"/>
      <c r="E329" s="62"/>
      <c r="F329" s="8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10"/>
      <c r="AS329" s="10"/>
      <c r="AT329" s="10"/>
      <c r="AU329" s="10"/>
      <c r="AV329" s="10"/>
      <c r="AW329" s="11">
        <f t="shared" si="113"/>
        <v>0</v>
      </c>
      <c r="AX329" s="11">
        <f>AW326</f>
        <v>0</v>
      </c>
      <c r="AY329" s="12" t="e">
        <f t="shared" si="114"/>
        <v>#DIV/0!</v>
      </c>
      <c r="AZ329" s="12" t="e">
        <f t="shared" si="115"/>
        <v>#DIV/0!</v>
      </c>
      <c r="BA329" s="12" t="e">
        <f>ABS(AY329-AY326)</f>
        <v>#DIV/0!</v>
      </c>
      <c r="BB329" s="12" t="e">
        <f>AZ326</f>
        <v>#DIV/0!</v>
      </c>
      <c r="BC329" s="12" t="e">
        <f t="shared" ref="BC329:BC349" si="116">SQRT(((AW329-1)*AZ329^2+(AX329-1)*BB329^2)/(AW329+AX329-2))</f>
        <v>#DIV/0!</v>
      </c>
      <c r="BD329" s="12" t="e">
        <f t="shared" ref="BD329:BD349" si="117">BC329*SQRT((1/AW329)+(1/AX329))</f>
        <v>#DIV/0!</v>
      </c>
      <c r="BE329" s="13" t="e">
        <f t="shared" ref="BE329:BE349" si="118">BA329+1.995*BD329</f>
        <v>#DIV/0!</v>
      </c>
      <c r="BF329" s="80" t="e">
        <f t="shared" ref="BF329:BF349" si="119">IF($BE329&lt;=$BE$3,"Accept","Reject")</f>
        <v>#DIV/0!</v>
      </c>
      <c r="BG329" s="43" t="e">
        <f>IF(AND(BF329="Accept",BF330="Accept",BF331="Accept"),"ACCPET","REJECT")</f>
        <v>#DIV/0!</v>
      </c>
      <c r="BI329" s="80" t="e">
        <f t="shared" ref="BI329:BI349" si="120">IF($BE329&lt;=$BE$3,"Accept","Reject")</f>
        <v>#DIV/0!</v>
      </c>
      <c r="BJ329" s="43" t="e">
        <f>IF(AND(BI329="Accept",BI330="Accept",BI331="Accept"),"ACCEPT","REJECT")</f>
        <v>#DIV/0!</v>
      </c>
    </row>
    <row r="330" spans="1:62" ht="15.6" thickBot="1" x14ac:dyDescent="0.35">
      <c r="A330" s="30">
        <f>A329</f>
        <v>78</v>
      </c>
      <c r="B330" s="31" t="s">
        <v>11</v>
      </c>
      <c r="C330" s="63"/>
      <c r="D330" s="31"/>
      <c r="E330" s="63"/>
      <c r="F330" s="2"/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1"/>
      <c r="AS330" s="1"/>
      <c r="AT330" s="1"/>
      <c r="AU330" s="1"/>
      <c r="AV330" s="1"/>
      <c r="AW330" s="4">
        <f t="shared" si="113"/>
        <v>0</v>
      </c>
      <c r="AX330" s="4">
        <f>AW327</f>
        <v>0</v>
      </c>
      <c r="AY330" s="5" t="e">
        <f t="shared" si="114"/>
        <v>#DIV/0!</v>
      </c>
      <c r="AZ330" s="5" t="e">
        <f t="shared" si="115"/>
        <v>#DIV/0!</v>
      </c>
      <c r="BA330" s="5" t="e">
        <f>ABS(AY330-AY327)</f>
        <v>#DIV/0!</v>
      </c>
      <c r="BB330" s="5" t="e">
        <f>AZ327</f>
        <v>#DIV/0!</v>
      </c>
      <c r="BC330" s="5" t="e">
        <f t="shared" si="116"/>
        <v>#DIV/0!</v>
      </c>
      <c r="BD330" s="5" t="e">
        <f t="shared" si="117"/>
        <v>#DIV/0!</v>
      </c>
      <c r="BE330" s="6" t="e">
        <f t="shared" si="118"/>
        <v>#DIV/0!</v>
      </c>
      <c r="BF330" s="81" t="e">
        <f t="shared" si="119"/>
        <v>#DIV/0!</v>
      </c>
      <c r="BG330" s="44"/>
      <c r="BI330" s="80" t="e">
        <f t="shared" si="120"/>
        <v>#DIV/0!</v>
      </c>
      <c r="BJ330" s="44"/>
    </row>
    <row r="331" spans="1:62" ht="15.6" thickBot="1" x14ac:dyDescent="0.35">
      <c r="A331" s="32">
        <f>A330</f>
        <v>78</v>
      </c>
      <c r="B331" s="33" t="s">
        <v>17</v>
      </c>
      <c r="C331" s="64"/>
      <c r="D331" s="33"/>
      <c r="E331" s="64"/>
      <c r="F331" s="14"/>
      <c r="G331" s="14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6"/>
      <c r="AS331" s="16"/>
      <c r="AT331" s="16"/>
      <c r="AU331" s="16"/>
      <c r="AV331" s="16"/>
      <c r="AW331" s="17">
        <f t="shared" si="113"/>
        <v>0</v>
      </c>
      <c r="AX331" s="17">
        <f>AW328</f>
        <v>0</v>
      </c>
      <c r="AY331" s="18" t="e">
        <f t="shared" si="114"/>
        <v>#DIV/0!</v>
      </c>
      <c r="AZ331" s="18" t="e">
        <f t="shared" si="115"/>
        <v>#DIV/0!</v>
      </c>
      <c r="BA331" s="18" t="e">
        <f>ABS(AY331-AY328)</f>
        <v>#DIV/0!</v>
      </c>
      <c r="BB331" s="18" t="e">
        <f>AZ328</f>
        <v>#DIV/0!</v>
      </c>
      <c r="BC331" s="18" t="e">
        <f t="shared" si="116"/>
        <v>#DIV/0!</v>
      </c>
      <c r="BD331" s="18" t="e">
        <f t="shared" si="117"/>
        <v>#DIV/0!</v>
      </c>
      <c r="BE331" s="19" t="e">
        <f t="shared" si="118"/>
        <v>#DIV/0!</v>
      </c>
      <c r="BF331" s="82" t="e">
        <f t="shared" si="119"/>
        <v>#DIV/0!</v>
      </c>
      <c r="BG331" s="45"/>
      <c r="BI331" s="80" t="e">
        <f t="shared" si="120"/>
        <v>#DIV/0!</v>
      </c>
      <c r="BJ331" s="45"/>
    </row>
    <row r="332" spans="1:62" ht="15.6" thickBot="1" x14ac:dyDescent="0.35">
      <c r="A332" s="28">
        <f>A331+1</f>
        <v>79</v>
      </c>
      <c r="B332" s="29" t="s">
        <v>16</v>
      </c>
      <c r="C332" s="62">
        <f>E332-E326</f>
        <v>0</v>
      </c>
      <c r="D332" s="29"/>
      <c r="E332" s="62"/>
      <c r="F332" s="8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10"/>
      <c r="AS332" s="10"/>
      <c r="AT332" s="10"/>
      <c r="AU332" s="10"/>
      <c r="AV332" s="10"/>
      <c r="AW332" s="11">
        <f t="shared" si="113"/>
        <v>0</v>
      </c>
      <c r="AX332" s="11">
        <f t="shared" ref="AX332:AX349" si="121">AX329</f>
        <v>0</v>
      </c>
      <c r="AY332" s="12" t="e">
        <f t="shared" si="114"/>
        <v>#DIV/0!</v>
      </c>
      <c r="AZ332" s="12" t="e">
        <f t="shared" si="115"/>
        <v>#DIV/0!</v>
      </c>
      <c r="BA332" s="12" t="e">
        <f>ABS(AY332-AY326)</f>
        <v>#DIV/0!</v>
      </c>
      <c r="BB332" s="12" t="e">
        <f t="shared" ref="BB332:BB349" si="122">BB329</f>
        <v>#DIV/0!</v>
      </c>
      <c r="BC332" s="12" t="e">
        <f t="shared" si="116"/>
        <v>#DIV/0!</v>
      </c>
      <c r="BD332" s="12" t="e">
        <f t="shared" si="117"/>
        <v>#DIV/0!</v>
      </c>
      <c r="BE332" s="13" t="e">
        <f t="shared" si="118"/>
        <v>#DIV/0!</v>
      </c>
      <c r="BF332" s="80" t="e">
        <f t="shared" si="119"/>
        <v>#DIV/0!</v>
      </c>
      <c r="BG332" s="43" t="e">
        <f>IF(AND(BF332="Accept",BF333="Accept",BF334="Accept"),"ACCPET","REJECT")</f>
        <v>#DIV/0!</v>
      </c>
      <c r="BI332" s="80" t="e">
        <f t="shared" si="120"/>
        <v>#DIV/0!</v>
      </c>
      <c r="BJ332" s="43" t="e">
        <f>IF(AND(BI332="Accept",BI333="Accept",BI334="Accept"),"ACCEPT","REJECT")</f>
        <v>#DIV/0!</v>
      </c>
    </row>
    <row r="333" spans="1:62" ht="15.6" thickBot="1" x14ac:dyDescent="0.35">
      <c r="A333" s="30">
        <f>A332</f>
        <v>79</v>
      </c>
      <c r="B333" s="31" t="s">
        <v>11</v>
      </c>
      <c r="C333" s="63"/>
      <c r="D333" s="31"/>
      <c r="E333" s="63"/>
      <c r="F333" s="2"/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1"/>
      <c r="AS333" s="1"/>
      <c r="AT333" s="1"/>
      <c r="AU333" s="1"/>
      <c r="AV333" s="1"/>
      <c r="AW333" s="4">
        <f t="shared" si="113"/>
        <v>0</v>
      </c>
      <c r="AX333" s="4">
        <f t="shared" si="121"/>
        <v>0</v>
      </c>
      <c r="AY333" s="5" t="e">
        <f t="shared" si="114"/>
        <v>#DIV/0!</v>
      </c>
      <c r="AZ333" s="5" t="e">
        <f t="shared" si="115"/>
        <v>#DIV/0!</v>
      </c>
      <c r="BA333" s="5" t="e">
        <f>ABS(AY333-AY327)</f>
        <v>#DIV/0!</v>
      </c>
      <c r="BB333" s="5" t="e">
        <f t="shared" si="122"/>
        <v>#DIV/0!</v>
      </c>
      <c r="BC333" s="5" t="e">
        <f t="shared" si="116"/>
        <v>#DIV/0!</v>
      </c>
      <c r="BD333" s="5" t="e">
        <f t="shared" si="117"/>
        <v>#DIV/0!</v>
      </c>
      <c r="BE333" s="6" t="e">
        <f t="shared" si="118"/>
        <v>#DIV/0!</v>
      </c>
      <c r="BF333" s="81" t="e">
        <f t="shared" si="119"/>
        <v>#DIV/0!</v>
      </c>
      <c r="BG333" s="44"/>
      <c r="BI333" s="80" t="e">
        <f t="shared" si="120"/>
        <v>#DIV/0!</v>
      </c>
      <c r="BJ333" s="44"/>
    </row>
    <row r="334" spans="1:62" ht="15.6" thickBot="1" x14ac:dyDescent="0.35">
      <c r="A334" s="32">
        <f>A333</f>
        <v>79</v>
      </c>
      <c r="B334" s="33" t="s">
        <v>17</v>
      </c>
      <c r="C334" s="64"/>
      <c r="D334" s="33"/>
      <c r="E334" s="64"/>
      <c r="F334" s="14"/>
      <c r="G334" s="14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6"/>
      <c r="AS334" s="16"/>
      <c r="AT334" s="16"/>
      <c r="AU334" s="16"/>
      <c r="AV334" s="16"/>
      <c r="AW334" s="17">
        <f t="shared" si="113"/>
        <v>0</v>
      </c>
      <c r="AX334" s="17">
        <f t="shared" si="121"/>
        <v>0</v>
      </c>
      <c r="AY334" s="18" t="e">
        <f t="shared" si="114"/>
        <v>#DIV/0!</v>
      </c>
      <c r="AZ334" s="18" t="e">
        <f t="shared" si="115"/>
        <v>#DIV/0!</v>
      </c>
      <c r="BA334" s="18" t="e">
        <f>ABS(AY334-AY328)</f>
        <v>#DIV/0!</v>
      </c>
      <c r="BB334" s="18" t="e">
        <f t="shared" si="122"/>
        <v>#DIV/0!</v>
      </c>
      <c r="BC334" s="18" t="e">
        <f t="shared" si="116"/>
        <v>#DIV/0!</v>
      </c>
      <c r="BD334" s="18" t="e">
        <f t="shared" si="117"/>
        <v>#DIV/0!</v>
      </c>
      <c r="BE334" s="19" t="e">
        <f t="shared" si="118"/>
        <v>#DIV/0!</v>
      </c>
      <c r="BF334" s="82" t="e">
        <f t="shared" si="119"/>
        <v>#DIV/0!</v>
      </c>
      <c r="BG334" s="45"/>
      <c r="BI334" s="80" t="e">
        <f t="shared" si="120"/>
        <v>#DIV/0!</v>
      </c>
      <c r="BJ334" s="45"/>
    </row>
    <row r="335" spans="1:62" ht="15.6" thickBot="1" x14ac:dyDescent="0.35">
      <c r="A335" s="28">
        <f>A334+1</f>
        <v>80</v>
      </c>
      <c r="B335" s="29" t="s">
        <v>16</v>
      </c>
      <c r="C335" s="62">
        <f>E335-E326</f>
        <v>0</v>
      </c>
      <c r="D335" s="29"/>
      <c r="E335" s="62"/>
      <c r="F335" s="8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10"/>
      <c r="AS335" s="10"/>
      <c r="AT335" s="10"/>
      <c r="AU335" s="10"/>
      <c r="AV335" s="10"/>
      <c r="AW335" s="11">
        <f t="shared" si="113"/>
        <v>0</v>
      </c>
      <c r="AX335" s="11">
        <f t="shared" si="121"/>
        <v>0</v>
      </c>
      <c r="AY335" s="12" t="e">
        <f t="shared" si="114"/>
        <v>#DIV/0!</v>
      </c>
      <c r="AZ335" s="12" t="e">
        <f t="shared" si="115"/>
        <v>#DIV/0!</v>
      </c>
      <c r="BA335" s="12" t="e">
        <f>ABS(AY335-AY326)</f>
        <v>#DIV/0!</v>
      </c>
      <c r="BB335" s="12" t="e">
        <f t="shared" si="122"/>
        <v>#DIV/0!</v>
      </c>
      <c r="BC335" s="12" t="e">
        <f t="shared" si="116"/>
        <v>#DIV/0!</v>
      </c>
      <c r="BD335" s="12" t="e">
        <f t="shared" si="117"/>
        <v>#DIV/0!</v>
      </c>
      <c r="BE335" s="13" t="e">
        <f t="shared" si="118"/>
        <v>#DIV/0!</v>
      </c>
      <c r="BF335" s="80" t="e">
        <f t="shared" si="119"/>
        <v>#DIV/0!</v>
      </c>
      <c r="BG335" s="43" t="e">
        <f>IF(AND(BF335="Accept",BF336="Accept",BF337="Accept"),"ACCPET","REJECT")</f>
        <v>#DIV/0!</v>
      </c>
      <c r="BI335" s="80" t="e">
        <f t="shared" si="120"/>
        <v>#DIV/0!</v>
      </c>
      <c r="BJ335" s="43" t="e">
        <f>IF(AND(BI335="Accept",BI336="Accept",BI337="Accept"),"ACCEPT","REJECT")</f>
        <v>#DIV/0!</v>
      </c>
    </row>
    <row r="336" spans="1:62" ht="15.6" thickBot="1" x14ac:dyDescent="0.35">
      <c r="A336" s="30">
        <f>A335</f>
        <v>80</v>
      </c>
      <c r="B336" s="31" t="s">
        <v>11</v>
      </c>
      <c r="C336" s="63"/>
      <c r="D336" s="31"/>
      <c r="E336" s="63"/>
      <c r="F336" s="2"/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1"/>
      <c r="AS336" s="1"/>
      <c r="AT336" s="1"/>
      <c r="AU336" s="1"/>
      <c r="AV336" s="1"/>
      <c r="AW336" s="4">
        <f t="shared" si="113"/>
        <v>0</v>
      </c>
      <c r="AX336" s="4">
        <f t="shared" si="121"/>
        <v>0</v>
      </c>
      <c r="AY336" s="5" t="e">
        <f t="shared" si="114"/>
        <v>#DIV/0!</v>
      </c>
      <c r="AZ336" s="5" t="e">
        <f t="shared" si="115"/>
        <v>#DIV/0!</v>
      </c>
      <c r="BA336" s="5" t="e">
        <f>ABS(AY336-AY327)</f>
        <v>#DIV/0!</v>
      </c>
      <c r="BB336" s="5" t="e">
        <f t="shared" si="122"/>
        <v>#DIV/0!</v>
      </c>
      <c r="BC336" s="5" t="e">
        <f t="shared" si="116"/>
        <v>#DIV/0!</v>
      </c>
      <c r="BD336" s="5" t="e">
        <f t="shared" si="117"/>
        <v>#DIV/0!</v>
      </c>
      <c r="BE336" s="6" t="e">
        <f t="shared" si="118"/>
        <v>#DIV/0!</v>
      </c>
      <c r="BF336" s="81" t="e">
        <f t="shared" si="119"/>
        <v>#DIV/0!</v>
      </c>
      <c r="BG336" s="44"/>
      <c r="BI336" s="80" t="e">
        <f t="shared" si="120"/>
        <v>#DIV/0!</v>
      </c>
      <c r="BJ336" s="44"/>
    </row>
    <row r="337" spans="1:62" ht="15.6" thickBot="1" x14ac:dyDescent="0.35">
      <c r="A337" s="32">
        <f>A336</f>
        <v>80</v>
      </c>
      <c r="B337" s="33" t="s">
        <v>17</v>
      </c>
      <c r="C337" s="64"/>
      <c r="D337" s="33"/>
      <c r="E337" s="64"/>
      <c r="F337" s="14"/>
      <c r="G337" s="14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6"/>
      <c r="AS337" s="16"/>
      <c r="AT337" s="16"/>
      <c r="AU337" s="16"/>
      <c r="AV337" s="16"/>
      <c r="AW337" s="17">
        <f t="shared" si="113"/>
        <v>0</v>
      </c>
      <c r="AX337" s="17">
        <f t="shared" si="121"/>
        <v>0</v>
      </c>
      <c r="AY337" s="18" t="e">
        <f t="shared" si="114"/>
        <v>#DIV/0!</v>
      </c>
      <c r="AZ337" s="18" t="e">
        <f t="shared" si="115"/>
        <v>#DIV/0!</v>
      </c>
      <c r="BA337" s="18" t="e">
        <f>ABS(AY337-AY328)</f>
        <v>#DIV/0!</v>
      </c>
      <c r="BB337" s="18" t="e">
        <f t="shared" si="122"/>
        <v>#DIV/0!</v>
      </c>
      <c r="BC337" s="18" t="e">
        <f t="shared" si="116"/>
        <v>#DIV/0!</v>
      </c>
      <c r="BD337" s="18" t="e">
        <f t="shared" si="117"/>
        <v>#DIV/0!</v>
      </c>
      <c r="BE337" s="19" t="e">
        <f t="shared" si="118"/>
        <v>#DIV/0!</v>
      </c>
      <c r="BF337" s="82" t="e">
        <f t="shared" si="119"/>
        <v>#DIV/0!</v>
      </c>
      <c r="BG337" s="45"/>
      <c r="BI337" s="80" t="e">
        <f t="shared" si="120"/>
        <v>#DIV/0!</v>
      </c>
      <c r="BJ337" s="45"/>
    </row>
    <row r="338" spans="1:62" ht="15.6" thickBot="1" x14ac:dyDescent="0.35">
      <c r="A338" s="28">
        <f>A337+1</f>
        <v>81</v>
      </c>
      <c r="B338" s="29" t="s">
        <v>16</v>
      </c>
      <c r="C338" s="62">
        <f>E338-E326</f>
        <v>0</v>
      </c>
      <c r="D338" s="29"/>
      <c r="E338" s="62"/>
      <c r="F338" s="8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10"/>
      <c r="AS338" s="10"/>
      <c r="AT338" s="10"/>
      <c r="AU338" s="10"/>
      <c r="AV338" s="10"/>
      <c r="AW338" s="11">
        <f t="shared" si="113"/>
        <v>0</v>
      </c>
      <c r="AX338" s="11">
        <f t="shared" si="121"/>
        <v>0</v>
      </c>
      <c r="AY338" s="12" t="e">
        <f t="shared" si="114"/>
        <v>#DIV/0!</v>
      </c>
      <c r="AZ338" s="12" t="e">
        <f t="shared" si="115"/>
        <v>#DIV/0!</v>
      </c>
      <c r="BA338" s="12" t="e">
        <f>ABS(AY338-AY326)</f>
        <v>#DIV/0!</v>
      </c>
      <c r="BB338" s="12" t="e">
        <f t="shared" si="122"/>
        <v>#DIV/0!</v>
      </c>
      <c r="BC338" s="12" t="e">
        <f t="shared" si="116"/>
        <v>#DIV/0!</v>
      </c>
      <c r="BD338" s="12" t="e">
        <f t="shared" si="117"/>
        <v>#DIV/0!</v>
      </c>
      <c r="BE338" s="13" t="e">
        <f t="shared" si="118"/>
        <v>#DIV/0!</v>
      </c>
      <c r="BF338" s="80" t="e">
        <f t="shared" si="119"/>
        <v>#DIV/0!</v>
      </c>
      <c r="BG338" s="43" t="e">
        <f>IF(AND(BF338="Accept",BF339="Accept",BF340="Accept"),"ACCPET","REJECT")</f>
        <v>#DIV/0!</v>
      </c>
      <c r="BI338" s="80" t="e">
        <f t="shared" si="120"/>
        <v>#DIV/0!</v>
      </c>
      <c r="BJ338" s="43" t="e">
        <f>IF(AND(BI338="Accept",BI339="Accept",BI340="Accept"),"ACCEPT","REJECT")</f>
        <v>#DIV/0!</v>
      </c>
    </row>
    <row r="339" spans="1:62" ht="15.6" thickBot="1" x14ac:dyDescent="0.35">
      <c r="A339" s="30">
        <f>A338</f>
        <v>81</v>
      </c>
      <c r="B339" s="31" t="s">
        <v>11</v>
      </c>
      <c r="C339" s="63"/>
      <c r="D339" s="31"/>
      <c r="E339" s="63"/>
      <c r="F339" s="2"/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1"/>
      <c r="AS339" s="1"/>
      <c r="AT339" s="1"/>
      <c r="AU339" s="1"/>
      <c r="AV339" s="1"/>
      <c r="AW339" s="4">
        <f t="shared" si="113"/>
        <v>0</v>
      </c>
      <c r="AX339" s="4">
        <f t="shared" si="121"/>
        <v>0</v>
      </c>
      <c r="AY339" s="5" t="e">
        <f t="shared" si="114"/>
        <v>#DIV/0!</v>
      </c>
      <c r="AZ339" s="5" t="e">
        <f t="shared" si="115"/>
        <v>#DIV/0!</v>
      </c>
      <c r="BA339" s="5" t="e">
        <f>ABS(AY339-AY327)</f>
        <v>#DIV/0!</v>
      </c>
      <c r="BB339" s="5" t="e">
        <f t="shared" si="122"/>
        <v>#DIV/0!</v>
      </c>
      <c r="BC339" s="5" t="e">
        <f t="shared" si="116"/>
        <v>#DIV/0!</v>
      </c>
      <c r="BD339" s="5" t="e">
        <f t="shared" si="117"/>
        <v>#DIV/0!</v>
      </c>
      <c r="BE339" s="6" t="e">
        <f t="shared" si="118"/>
        <v>#DIV/0!</v>
      </c>
      <c r="BF339" s="81" t="e">
        <f t="shared" si="119"/>
        <v>#DIV/0!</v>
      </c>
      <c r="BG339" s="44"/>
      <c r="BI339" s="80" t="e">
        <f t="shared" si="120"/>
        <v>#DIV/0!</v>
      </c>
      <c r="BJ339" s="44"/>
    </row>
    <row r="340" spans="1:62" ht="15.6" thickBot="1" x14ac:dyDescent="0.35">
      <c r="A340" s="32">
        <f>A339</f>
        <v>81</v>
      </c>
      <c r="B340" s="33" t="s">
        <v>17</v>
      </c>
      <c r="C340" s="64"/>
      <c r="D340" s="33"/>
      <c r="E340" s="64"/>
      <c r="F340" s="14"/>
      <c r="G340" s="14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6"/>
      <c r="AS340" s="16"/>
      <c r="AT340" s="16"/>
      <c r="AU340" s="16"/>
      <c r="AV340" s="16"/>
      <c r="AW340" s="17">
        <f t="shared" si="113"/>
        <v>0</v>
      </c>
      <c r="AX340" s="17">
        <f t="shared" si="121"/>
        <v>0</v>
      </c>
      <c r="AY340" s="18" t="e">
        <f t="shared" si="114"/>
        <v>#DIV/0!</v>
      </c>
      <c r="AZ340" s="18" t="e">
        <f t="shared" si="115"/>
        <v>#DIV/0!</v>
      </c>
      <c r="BA340" s="18" t="e">
        <f>ABS(AY340-AY328)</f>
        <v>#DIV/0!</v>
      </c>
      <c r="BB340" s="18" t="e">
        <f t="shared" si="122"/>
        <v>#DIV/0!</v>
      </c>
      <c r="BC340" s="18" t="e">
        <f t="shared" si="116"/>
        <v>#DIV/0!</v>
      </c>
      <c r="BD340" s="18" t="e">
        <f t="shared" si="117"/>
        <v>#DIV/0!</v>
      </c>
      <c r="BE340" s="19" t="e">
        <f t="shared" si="118"/>
        <v>#DIV/0!</v>
      </c>
      <c r="BF340" s="82" t="e">
        <f t="shared" si="119"/>
        <v>#DIV/0!</v>
      </c>
      <c r="BG340" s="45"/>
      <c r="BI340" s="80" t="e">
        <f t="shared" si="120"/>
        <v>#DIV/0!</v>
      </c>
      <c r="BJ340" s="45"/>
    </row>
    <row r="341" spans="1:62" ht="15.6" thickBot="1" x14ac:dyDescent="0.35">
      <c r="A341" s="28">
        <f>A340+1</f>
        <v>82</v>
      </c>
      <c r="B341" s="29" t="s">
        <v>16</v>
      </c>
      <c r="C341" s="62">
        <f>E341-E326</f>
        <v>0</v>
      </c>
      <c r="D341" s="29"/>
      <c r="E341" s="62"/>
      <c r="F341" s="8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10"/>
      <c r="AS341" s="10"/>
      <c r="AT341" s="10"/>
      <c r="AU341" s="10"/>
      <c r="AV341" s="10"/>
      <c r="AW341" s="11">
        <f t="shared" si="113"/>
        <v>0</v>
      </c>
      <c r="AX341" s="11">
        <f t="shared" si="121"/>
        <v>0</v>
      </c>
      <c r="AY341" s="12" t="e">
        <f t="shared" si="114"/>
        <v>#DIV/0!</v>
      </c>
      <c r="AZ341" s="12" t="e">
        <f t="shared" si="115"/>
        <v>#DIV/0!</v>
      </c>
      <c r="BA341" s="12" t="e">
        <f>ABS(AY341-AY326)</f>
        <v>#DIV/0!</v>
      </c>
      <c r="BB341" s="12" t="e">
        <f t="shared" si="122"/>
        <v>#DIV/0!</v>
      </c>
      <c r="BC341" s="12" t="e">
        <f t="shared" si="116"/>
        <v>#DIV/0!</v>
      </c>
      <c r="BD341" s="12" t="e">
        <f t="shared" si="117"/>
        <v>#DIV/0!</v>
      </c>
      <c r="BE341" s="13" t="e">
        <f t="shared" si="118"/>
        <v>#DIV/0!</v>
      </c>
      <c r="BF341" s="80" t="e">
        <f t="shared" si="119"/>
        <v>#DIV/0!</v>
      </c>
      <c r="BG341" s="43" t="e">
        <f>IF(AND(BF341="Accept",BF342="Accept",BF343="Accept"),"ACCPET","REJECT")</f>
        <v>#DIV/0!</v>
      </c>
      <c r="BI341" s="80" t="e">
        <f t="shared" si="120"/>
        <v>#DIV/0!</v>
      </c>
      <c r="BJ341" s="43" t="e">
        <f>IF(AND(BI341="Accept",BI342="Accept",BI343="Accept"),"ACCEPT","REJECT")</f>
        <v>#DIV/0!</v>
      </c>
    </row>
    <row r="342" spans="1:62" ht="15.6" thickBot="1" x14ac:dyDescent="0.35">
      <c r="A342" s="30">
        <f>A341</f>
        <v>82</v>
      </c>
      <c r="B342" s="31" t="s">
        <v>11</v>
      </c>
      <c r="C342" s="63"/>
      <c r="D342" s="31"/>
      <c r="E342" s="63"/>
      <c r="F342" s="2"/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1"/>
      <c r="AS342" s="1"/>
      <c r="AT342" s="1"/>
      <c r="AU342" s="1"/>
      <c r="AV342" s="1"/>
      <c r="AW342" s="4">
        <f t="shared" si="113"/>
        <v>0</v>
      </c>
      <c r="AX342" s="4">
        <f t="shared" si="121"/>
        <v>0</v>
      </c>
      <c r="AY342" s="5" t="e">
        <f t="shared" si="114"/>
        <v>#DIV/0!</v>
      </c>
      <c r="AZ342" s="5" t="e">
        <f t="shared" si="115"/>
        <v>#DIV/0!</v>
      </c>
      <c r="BA342" s="5" t="e">
        <f>ABS(AY342-AY327)</f>
        <v>#DIV/0!</v>
      </c>
      <c r="BB342" s="5" t="e">
        <f t="shared" si="122"/>
        <v>#DIV/0!</v>
      </c>
      <c r="BC342" s="5" t="e">
        <f t="shared" si="116"/>
        <v>#DIV/0!</v>
      </c>
      <c r="BD342" s="5" t="e">
        <f t="shared" si="117"/>
        <v>#DIV/0!</v>
      </c>
      <c r="BE342" s="6" t="e">
        <f t="shared" si="118"/>
        <v>#DIV/0!</v>
      </c>
      <c r="BF342" s="81" t="e">
        <f t="shared" si="119"/>
        <v>#DIV/0!</v>
      </c>
      <c r="BG342" s="44"/>
      <c r="BI342" s="80" t="e">
        <f t="shared" si="120"/>
        <v>#DIV/0!</v>
      </c>
      <c r="BJ342" s="44"/>
    </row>
    <row r="343" spans="1:62" ht="15.6" thickBot="1" x14ac:dyDescent="0.35">
      <c r="A343" s="32">
        <f>A342</f>
        <v>82</v>
      </c>
      <c r="B343" s="33" t="s">
        <v>17</v>
      </c>
      <c r="C343" s="64"/>
      <c r="D343" s="33"/>
      <c r="E343" s="64"/>
      <c r="F343" s="14"/>
      <c r="G343" s="14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6"/>
      <c r="AS343" s="16"/>
      <c r="AT343" s="16"/>
      <c r="AU343" s="16"/>
      <c r="AV343" s="16"/>
      <c r="AW343" s="17">
        <f t="shared" si="113"/>
        <v>0</v>
      </c>
      <c r="AX343" s="17">
        <f t="shared" si="121"/>
        <v>0</v>
      </c>
      <c r="AY343" s="18" t="e">
        <f t="shared" si="114"/>
        <v>#DIV/0!</v>
      </c>
      <c r="AZ343" s="18" t="e">
        <f t="shared" si="115"/>
        <v>#DIV/0!</v>
      </c>
      <c r="BA343" s="18" t="e">
        <f>ABS(AY343-AY328)</f>
        <v>#DIV/0!</v>
      </c>
      <c r="BB343" s="18" t="e">
        <f t="shared" si="122"/>
        <v>#DIV/0!</v>
      </c>
      <c r="BC343" s="18" t="e">
        <f t="shared" si="116"/>
        <v>#DIV/0!</v>
      </c>
      <c r="BD343" s="18" t="e">
        <f t="shared" si="117"/>
        <v>#DIV/0!</v>
      </c>
      <c r="BE343" s="19" t="e">
        <f t="shared" si="118"/>
        <v>#DIV/0!</v>
      </c>
      <c r="BF343" s="82" t="e">
        <f t="shared" si="119"/>
        <v>#DIV/0!</v>
      </c>
      <c r="BG343" s="45"/>
      <c r="BI343" s="80" t="e">
        <f t="shared" si="120"/>
        <v>#DIV/0!</v>
      </c>
      <c r="BJ343" s="45"/>
    </row>
    <row r="344" spans="1:62" ht="15.6" thickBot="1" x14ac:dyDescent="0.35">
      <c r="A344" s="28">
        <f>A343+1</f>
        <v>83</v>
      </c>
      <c r="B344" s="29" t="s">
        <v>16</v>
      </c>
      <c r="C344" s="62">
        <f>E344-E326</f>
        <v>0</v>
      </c>
      <c r="D344" s="29"/>
      <c r="E344" s="62"/>
      <c r="F344" s="8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10"/>
      <c r="AS344" s="10"/>
      <c r="AT344" s="10"/>
      <c r="AU344" s="10"/>
      <c r="AV344" s="10"/>
      <c r="AW344" s="11">
        <f t="shared" si="113"/>
        <v>0</v>
      </c>
      <c r="AX344" s="11">
        <f t="shared" si="121"/>
        <v>0</v>
      </c>
      <c r="AY344" s="12" t="e">
        <f t="shared" si="114"/>
        <v>#DIV/0!</v>
      </c>
      <c r="AZ344" s="12" t="e">
        <f t="shared" si="115"/>
        <v>#DIV/0!</v>
      </c>
      <c r="BA344" s="12" t="e">
        <f>ABS(AY344-AY326)</f>
        <v>#DIV/0!</v>
      </c>
      <c r="BB344" s="12" t="e">
        <f t="shared" si="122"/>
        <v>#DIV/0!</v>
      </c>
      <c r="BC344" s="12" t="e">
        <f t="shared" si="116"/>
        <v>#DIV/0!</v>
      </c>
      <c r="BD344" s="12" t="e">
        <f t="shared" si="117"/>
        <v>#DIV/0!</v>
      </c>
      <c r="BE344" s="13" t="e">
        <f t="shared" si="118"/>
        <v>#DIV/0!</v>
      </c>
      <c r="BF344" s="80" t="e">
        <f t="shared" si="119"/>
        <v>#DIV/0!</v>
      </c>
      <c r="BG344" s="43" t="e">
        <f>IF(AND(BF344="Accept",BF345="Accept",BF346="Accept"),"ACCPET","REJECT")</f>
        <v>#DIV/0!</v>
      </c>
      <c r="BI344" s="80" t="e">
        <f t="shared" si="120"/>
        <v>#DIV/0!</v>
      </c>
      <c r="BJ344" s="43" t="e">
        <f>IF(AND(BI344="Accept",BI345="Accept",BI346="Accept"),"ACCEPT","REJECT")</f>
        <v>#DIV/0!</v>
      </c>
    </row>
    <row r="345" spans="1:62" ht="15.6" thickBot="1" x14ac:dyDescent="0.35">
      <c r="A345" s="30">
        <f>A344</f>
        <v>83</v>
      </c>
      <c r="B345" s="31" t="s">
        <v>11</v>
      </c>
      <c r="C345" s="63"/>
      <c r="D345" s="31"/>
      <c r="E345" s="63"/>
      <c r="F345" s="2"/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1"/>
      <c r="AS345" s="1"/>
      <c r="AT345" s="1"/>
      <c r="AU345" s="1"/>
      <c r="AV345" s="1"/>
      <c r="AW345" s="4">
        <f t="shared" si="113"/>
        <v>0</v>
      </c>
      <c r="AX345" s="4">
        <f t="shared" si="121"/>
        <v>0</v>
      </c>
      <c r="AY345" s="5" t="e">
        <f t="shared" si="114"/>
        <v>#DIV/0!</v>
      </c>
      <c r="AZ345" s="5" t="e">
        <f t="shared" si="115"/>
        <v>#DIV/0!</v>
      </c>
      <c r="BA345" s="5" t="e">
        <f>ABS(AY345-AY327)</f>
        <v>#DIV/0!</v>
      </c>
      <c r="BB345" s="5" t="e">
        <f t="shared" si="122"/>
        <v>#DIV/0!</v>
      </c>
      <c r="BC345" s="5" t="e">
        <f t="shared" si="116"/>
        <v>#DIV/0!</v>
      </c>
      <c r="BD345" s="5" t="e">
        <f t="shared" si="117"/>
        <v>#DIV/0!</v>
      </c>
      <c r="BE345" s="6" t="e">
        <f t="shared" si="118"/>
        <v>#DIV/0!</v>
      </c>
      <c r="BF345" s="81" t="e">
        <f t="shared" si="119"/>
        <v>#DIV/0!</v>
      </c>
      <c r="BG345" s="44"/>
      <c r="BI345" s="80" t="e">
        <f t="shared" si="120"/>
        <v>#DIV/0!</v>
      </c>
      <c r="BJ345" s="44"/>
    </row>
    <row r="346" spans="1:62" ht="15.6" thickBot="1" x14ac:dyDescent="0.35">
      <c r="A346" s="32">
        <f>A345</f>
        <v>83</v>
      </c>
      <c r="B346" s="33" t="s">
        <v>17</v>
      </c>
      <c r="C346" s="64"/>
      <c r="D346" s="33"/>
      <c r="E346" s="64"/>
      <c r="F346" s="14"/>
      <c r="G346" s="14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6"/>
      <c r="AS346" s="16"/>
      <c r="AT346" s="16"/>
      <c r="AU346" s="16"/>
      <c r="AV346" s="16"/>
      <c r="AW346" s="17">
        <f t="shared" si="113"/>
        <v>0</v>
      </c>
      <c r="AX346" s="17">
        <f t="shared" si="121"/>
        <v>0</v>
      </c>
      <c r="AY346" s="18" t="e">
        <f t="shared" si="114"/>
        <v>#DIV/0!</v>
      </c>
      <c r="AZ346" s="18" t="e">
        <f t="shared" si="115"/>
        <v>#DIV/0!</v>
      </c>
      <c r="BA346" s="18" t="e">
        <f>ABS(AY346-AY328)</f>
        <v>#DIV/0!</v>
      </c>
      <c r="BB346" s="18" t="e">
        <f t="shared" si="122"/>
        <v>#DIV/0!</v>
      </c>
      <c r="BC346" s="18" t="e">
        <f t="shared" si="116"/>
        <v>#DIV/0!</v>
      </c>
      <c r="BD346" s="18" t="e">
        <f t="shared" si="117"/>
        <v>#DIV/0!</v>
      </c>
      <c r="BE346" s="19" t="e">
        <f t="shared" si="118"/>
        <v>#DIV/0!</v>
      </c>
      <c r="BF346" s="82" t="e">
        <f t="shared" si="119"/>
        <v>#DIV/0!</v>
      </c>
      <c r="BG346" s="45"/>
      <c r="BI346" s="80" t="e">
        <f t="shared" si="120"/>
        <v>#DIV/0!</v>
      </c>
      <c r="BJ346" s="45"/>
    </row>
    <row r="347" spans="1:62" ht="15.6" thickBot="1" x14ac:dyDescent="0.35">
      <c r="A347" s="28">
        <f>A346+1</f>
        <v>84</v>
      </c>
      <c r="B347" s="29" t="s">
        <v>16</v>
      </c>
      <c r="C347" s="62">
        <f>E347-E326</f>
        <v>0</v>
      </c>
      <c r="D347" s="29"/>
      <c r="E347" s="62"/>
      <c r="F347" s="8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10"/>
      <c r="AS347" s="10"/>
      <c r="AT347" s="10"/>
      <c r="AU347" s="10"/>
      <c r="AV347" s="10"/>
      <c r="AW347" s="11">
        <f t="shared" si="113"/>
        <v>0</v>
      </c>
      <c r="AX347" s="11">
        <f t="shared" si="121"/>
        <v>0</v>
      </c>
      <c r="AY347" s="12" t="e">
        <f t="shared" si="114"/>
        <v>#DIV/0!</v>
      </c>
      <c r="AZ347" s="12" t="e">
        <f t="shared" si="115"/>
        <v>#DIV/0!</v>
      </c>
      <c r="BA347" s="12" t="e">
        <f>ABS(AY347-AY326)</f>
        <v>#DIV/0!</v>
      </c>
      <c r="BB347" s="12" t="e">
        <f t="shared" si="122"/>
        <v>#DIV/0!</v>
      </c>
      <c r="BC347" s="12" t="e">
        <f t="shared" si="116"/>
        <v>#DIV/0!</v>
      </c>
      <c r="BD347" s="12" t="e">
        <f t="shared" si="117"/>
        <v>#DIV/0!</v>
      </c>
      <c r="BE347" s="13" t="e">
        <f t="shared" si="118"/>
        <v>#DIV/0!</v>
      </c>
      <c r="BF347" s="80" t="e">
        <f t="shared" si="119"/>
        <v>#DIV/0!</v>
      </c>
      <c r="BG347" s="43" t="e">
        <f>IF(AND(BF347="Accept",BF348="Accept",BF349="Accept"),"ACCPET","REJECT")</f>
        <v>#DIV/0!</v>
      </c>
      <c r="BI347" s="80" t="e">
        <f t="shared" si="120"/>
        <v>#DIV/0!</v>
      </c>
      <c r="BJ347" s="43" t="e">
        <f>IF(AND(BI347="Accept",BI348="Accept",BI349="Accept"),"ACCEPT","REJECT")</f>
        <v>#DIV/0!</v>
      </c>
    </row>
    <row r="348" spans="1:62" ht="15.6" thickBot="1" x14ac:dyDescent="0.35">
      <c r="A348" s="30">
        <f>A347</f>
        <v>84</v>
      </c>
      <c r="B348" s="31" t="s">
        <v>11</v>
      </c>
      <c r="C348" s="63"/>
      <c r="D348" s="31"/>
      <c r="E348" s="63"/>
      <c r="F348" s="2"/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1"/>
      <c r="AS348" s="1"/>
      <c r="AT348" s="1"/>
      <c r="AU348" s="1"/>
      <c r="AV348" s="1"/>
      <c r="AW348" s="4">
        <f t="shared" si="113"/>
        <v>0</v>
      </c>
      <c r="AX348" s="4">
        <f t="shared" si="121"/>
        <v>0</v>
      </c>
      <c r="AY348" s="5" t="e">
        <f t="shared" si="114"/>
        <v>#DIV/0!</v>
      </c>
      <c r="AZ348" s="5" t="e">
        <f t="shared" si="115"/>
        <v>#DIV/0!</v>
      </c>
      <c r="BA348" s="5" t="e">
        <f>ABS(AY348-AY327)</f>
        <v>#DIV/0!</v>
      </c>
      <c r="BB348" s="5" t="e">
        <f t="shared" si="122"/>
        <v>#DIV/0!</v>
      </c>
      <c r="BC348" s="5" t="e">
        <f t="shared" si="116"/>
        <v>#DIV/0!</v>
      </c>
      <c r="BD348" s="5" t="e">
        <f t="shared" si="117"/>
        <v>#DIV/0!</v>
      </c>
      <c r="BE348" s="6" t="e">
        <f t="shared" si="118"/>
        <v>#DIV/0!</v>
      </c>
      <c r="BF348" s="81" t="e">
        <f t="shared" si="119"/>
        <v>#DIV/0!</v>
      </c>
      <c r="BG348" s="44"/>
      <c r="BI348" s="80" t="e">
        <f t="shared" si="120"/>
        <v>#DIV/0!</v>
      </c>
      <c r="BJ348" s="44"/>
    </row>
    <row r="349" spans="1:62" ht="15.6" thickBot="1" x14ac:dyDescent="0.35">
      <c r="A349" s="32">
        <f>A348</f>
        <v>84</v>
      </c>
      <c r="B349" s="33" t="s">
        <v>17</v>
      </c>
      <c r="C349" s="64"/>
      <c r="D349" s="33"/>
      <c r="E349" s="64"/>
      <c r="F349" s="14"/>
      <c r="G349" s="14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6"/>
      <c r="AS349" s="16"/>
      <c r="AT349" s="16"/>
      <c r="AU349" s="16"/>
      <c r="AV349" s="16"/>
      <c r="AW349" s="17">
        <f t="shared" si="113"/>
        <v>0</v>
      </c>
      <c r="AX349" s="17">
        <f t="shared" si="121"/>
        <v>0</v>
      </c>
      <c r="AY349" s="18" t="e">
        <f t="shared" si="114"/>
        <v>#DIV/0!</v>
      </c>
      <c r="AZ349" s="18" t="e">
        <f t="shared" si="115"/>
        <v>#DIV/0!</v>
      </c>
      <c r="BA349" s="18" t="e">
        <f>ABS(AY349-AY328)</f>
        <v>#DIV/0!</v>
      </c>
      <c r="BB349" s="18" t="e">
        <f t="shared" si="122"/>
        <v>#DIV/0!</v>
      </c>
      <c r="BC349" s="18" t="e">
        <f t="shared" si="116"/>
        <v>#DIV/0!</v>
      </c>
      <c r="BD349" s="18" t="e">
        <f t="shared" si="117"/>
        <v>#DIV/0!</v>
      </c>
      <c r="BE349" s="19" t="e">
        <f t="shared" si="118"/>
        <v>#DIV/0!</v>
      </c>
      <c r="BF349" s="82" t="e">
        <f t="shared" si="119"/>
        <v>#DIV/0!</v>
      </c>
      <c r="BG349" s="45"/>
      <c r="BI349" s="80" t="e">
        <f t="shared" si="120"/>
        <v>#DIV/0!</v>
      </c>
      <c r="BJ349" s="45"/>
    </row>
    <row r="350" spans="1:62" x14ac:dyDescent="0.3">
      <c r="A350" s="35"/>
    </row>
    <row r="351" spans="1:62" x14ac:dyDescent="0.3">
      <c r="A351" s="35"/>
    </row>
    <row r="352" spans="1:62" x14ac:dyDescent="0.3">
      <c r="A352" s="35"/>
      <c r="BF352" s="74">
        <f>COUNTIF(BF358:BF378,"Reject")</f>
        <v>0</v>
      </c>
      <c r="BG352" s="48">
        <f>COUNTIF(BG358:BG378,"Reject")</f>
        <v>0</v>
      </c>
    </row>
    <row r="353" spans="1:62" s="7" customFormat="1" ht="28.8" customHeight="1" x14ac:dyDescent="0.3">
      <c r="A353" s="27" t="s">
        <v>13</v>
      </c>
      <c r="B353" s="27">
        <f>B324+1</f>
        <v>13</v>
      </c>
      <c r="C353" s="61"/>
      <c r="D353" s="27"/>
      <c r="E353" s="61"/>
      <c r="F353" s="20"/>
      <c r="G353" s="20"/>
      <c r="H353" s="34">
        <v>1</v>
      </c>
      <c r="I353" s="34">
        <v>2</v>
      </c>
      <c r="J353" s="34">
        <v>3</v>
      </c>
      <c r="K353" s="34">
        <v>4</v>
      </c>
      <c r="L353" s="34">
        <v>5</v>
      </c>
      <c r="M353" s="34">
        <v>6</v>
      </c>
      <c r="N353" s="34">
        <v>7</v>
      </c>
      <c r="O353" s="34">
        <v>8</v>
      </c>
      <c r="P353" s="34">
        <v>9</v>
      </c>
      <c r="Q353" s="34">
        <v>10</v>
      </c>
      <c r="R353" s="34">
        <v>11</v>
      </c>
      <c r="S353" s="34">
        <v>12</v>
      </c>
      <c r="T353" s="34">
        <v>13</v>
      </c>
      <c r="U353" s="34">
        <v>14</v>
      </c>
      <c r="V353" s="34">
        <v>15</v>
      </c>
      <c r="W353" s="34">
        <v>16</v>
      </c>
      <c r="X353" s="34">
        <v>17</v>
      </c>
      <c r="Y353" s="34">
        <v>18</v>
      </c>
      <c r="Z353" s="34">
        <v>19</v>
      </c>
      <c r="AA353" s="34">
        <v>20</v>
      </c>
      <c r="AB353" s="34">
        <v>21</v>
      </c>
      <c r="AC353" s="34">
        <v>22</v>
      </c>
      <c r="AD353" s="34">
        <v>23</v>
      </c>
      <c r="AE353" s="34">
        <v>24</v>
      </c>
      <c r="AF353" s="34">
        <v>25</v>
      </c>
      <c r="AG353" s="34">
        <v>26</v>
      </c>
      <c r="AH353" s="34">
        <v>27</v>
      </c>
      <c r="AI353" s="34">
        <v>28</v>
      </c>
      <c r="AJ353" s="34">
        <v>29</v>
      </c>
      <c r="AK353" s="34">
        <v>30</v>
      </c>
      <c r="AL353" s="34">
        <v>31</v>
      </c>
      <c r="AM353" s="34">
        <v>32</v>
      </c>
      <c r="AN353" s="34">
        <v>33</v>
      </c>
      <c r="AO353" s="34">
        <v>34</v>
      </c>
      <c r="AP353" s="34">
        <v>35</v>
      </c>
      <c r="AQ353" s="34">
        <v>36</v>
      </c>
      <c r="AR353" s="21"/>
      <c r="AS353" s="21"/>
      <c r="AT353" s="21"/>
      <c r="AU353" s="21"/>
      <c r="AV353" s="21"/>
      <c r="AW353" s="22" t="s">
        <v>0</v>
      </c>
      <c r="AX353" s="22" t="s">
        <v>1</v>
      </c>
      <c r="AY353" s="23" t="s">
        <v>2</v>
      </c>
      <c r="AZ353" s="23" t="s">
        <v>4</v>
      </c>
      <c r="BA353" s="23" t="s">
        <v>3</v>
      </c>
      <c r="BB353" s="23" t="s">
        <v>5</v>
      </c>
      <c r="BC353" s="23" t="s">
        <v>6</v>
      </c>
      <c r="BD353" s="23" t="s">
        <v>7</v>
      </c>
      <c r="BE353" s="24" t="s">
        <v>9</v>
      </c>
      <c r="BF353" s="75" t="s">
        <v>15</v>
      </c>
      <c r="BG353" s="39" t="s">
        <v>8</v>
      </c>
      <c r="BH353" s="37"/>
      <c r="BI353" s="75" t="s">
        <v>15</v>
      </c>
      <c r="BJ353" s="39" t="s">
        <v>8</v>
      </c>
    </row>
    <row r="354" spans="1:62" s="49" customFormat="1" ht="28.8" customHeight="1" thickBot="1" x14ac:dyDescent="0.3">
      <c r="C354" s="69" t="s">
        <v>27</v>
      </c>
      <c r="E354" s="65"/>
      <c r="F354" s="57"/>
      <c r="G354" s="50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2"/>
      <c r="AW354" s="53"/>
      <c r="AX354" s="53"/>
      <c r="AY354" s="53"/>
      <c r="AZ354" s="53"/>
      <c r="BA354" s="53"/>
      <c r="BB354" s="53"/>
      <c r="BC354" s="53"/>
      <c r="BD354" s="53"/>
      <c r="BE354" s="54"/>
      <c r="BF354" s="76"/>
      <c r="BG354" s="55"/>
      <c r="BH354" s="56"/>
      <c r="BI354" s="76"/>
      <c r="BJ354" s="55"/>
    </row>
    <row r="355" spans="1:62" x14ac:dyDescent="0.3">
      <c r="A355" s="28"/>
      <c r="B355" s="29" t="s">
        <v>16</v>
      </c>
      <c r="C355" s="62">
        <v>0</v>
      </c>
      <c r="D355" s="29"/>
      <c r="E355" s="62"/>
      <c r="F355" s="25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10"/>
      <c r="AS355" s="10"/>
      <c r="AT355" s="10"/>
      <c r="AU355" s="10"/>
      <c r="AV355" s="10"/>
      <c r="AW355" s="11">
        <f>COUNT(H355:AV355)</f>
        <v>0</v>
      </c>
      <c r="AX355" s="11"/>
      <c r="AY355" s="12" t="e">
        <f>AVERAGE(H355:AV355)</f>
        <v>#DIV/0!</v>
      </c>
      <c r="AZ355" s="12" t="e">
        <f>STDEV(H355:AV355)</f>
        <v>#DIV/0!</v>
      </c>
      <c r="BA355" s="12"/>
      <c r="BB355" s="12"/>
      <c r="BC355" s="12"/>
      <c r="BD355" s="12"/>
      <c r="BE355" s="13"/>
      <c r="BF355" s="77"/>
      <c r="BG355" s="40"/>
      <c r="BI355" s="77"/>
      <c r="BJ355" s="40"/>
    </row>
    <row r="356" spans="1:62" x14ac:dyDescent="0.3">
      <c r="A356" s="30"/>
      <c r="B356" s="31" t="s">
        <v>11</v>
      </c>
      <c r="C356" s="63"/>
      <c r="D356" s="31"/>
      <c r="E356" s="63"/>
      <c r="F356" s="2"/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1"/>
      <c r="AS356" s="1"/>
      <c r="AT356" s="1"/>
      <c r="AU356" s="1"/>
      <c r="AV356" s="1"/>
      <c r="AW356" s="4">
        <f t="shared" ref="AW356:AW378" si="123">COUNT(H356:AV356)</f>
        <v>0</v>
      </c>
      <c r="AX356" s="4"/>
      <c r="AY356" s="5" t="e">
        <f t="shared" ref="AY356:AY378" si="124">AVERAGE(H356:AV356)</f>
        <v>#DIV/0!</v>
      </c>
      <c r="AZ356" s="5" t="e">
        <f t="shared" ref="AZ356:AZ378" si="125">STDEV(H356:AV356)</f>
        <v>#DIV/0!</v>
      </c>
      <c r="BA356" s="5"/>
      <c r="BB356" s="5"/>
      <c r="BC356" s="5"/>
      <c r="BD356" s="5"/>
      <c r="BE356" s="6"/>
      <c r="BF356" s="78"/>
      <c r="BG356" s="41"/>
      <c r="BI356" s="78"/>
      <c r="BJ356" s="41"/>
    </row>
    <row r="357" spans="1:62" ht="15.6" thickBot="1" x14ac:dyDescent="0.35">
      <c r="A357" s="32"/>
      <c r="B357" s="33" t="s">
        <v>17</v>
      </c>
      <c r="C357" s="64"/>
      <c r="D357" s="33"/>
      <c r="E357" s="64"/>
      <c r="F357" s="14"/>
      <c r="G357" s="14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6"/>
      <c r="AS357" s="16"/>
      <c r="AT357" s="16"/>
      <c r="AU357" s="16"/>
      <c r="AV357" s="16"/>
      <c r="AW357" s="17">
        <f t="shared" si="123"/>
        <v>0</v>
      </c>
      <c r="AX357" s="17"/>
      <c r="AY357" s="18" t="e">
        <f t="shared" si="124"/>
        <v>#DIV/0!</v>
      </c>
      <c r="AZ357" s="18" t="e">
        <f t="shared" si="125"/>
        <v>#DIV/0!</v>
      </c>
      <c r="BA357" s="18"/>
      <c r="BB357" s="18"/>
      <c r="BC357" s="18"/>
      <c r="BD357" s="18"/>
      <c r="BE357" s="19"/>
      <c r="BF357" s="79"/>
      <c r="BG357" s="42"/>
      <c r="BI357" s="79"/>
      <c r="BJ357" s="42"/>
    </row>
    <row r="358" spans="1:62" ht="15.6" thickBot="1" x14ac:dyDescent="0.35">
      <c r="A358" s="28">
        <f>A347+1</f>
        <v>85</v>
      </c>
      <c r="B358" s="29" t="s">
        <v>16</v>
      </c>
      <c r="C358" s="62">
        <f>E358-E355</f>
        <v>0</v>
      </c>
      <c r="D358" s="29"/>
      <c r="E358" s="62"/>
      <c r="F358" s="8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10"/>
      <c r="AS358" s="10"/>
      <c r="AT358" s="10"/>
      <c r="AU358" s="10"/>
      <c r="AV358" s="10"/>
      <c r="AW358" s="11">
        <f t="shared" si="123"/>
        <v>0</v>
      </c>
      <c r="AX358" s="11">
        <f>AW355</f>
        <v>0</v>
      </c>
      <c r="AY358" s="12" t="e">
        <f t="shared" si="124"/>
        <v>#DIV/0!</v>
      </c>
      <c r="AZ358" s="12" t="e">
        <f t="shared" si="125"/>
        <v>#DIV/0!</v>
      </c>
      <c r="BA358" s="12" t="e">
        <f>ABS(AY358-AY355)</f>
        <v>#DIV/0!</v>
      </c>
      <c r="BB358" s="12" t="e">
        <f>AZ355</f>
        <v>#DIV/0!</v>
      </c>
      <c r="BC358" s="12" t="e">
        <f t="shared" ref="BC358:BC378" si="126">SQRT(((AW358-1)*AZ358^2+(AX358-1)*BB358^2)/(AW358+AX358-2))</f>
        <v>#DIV/0!</v>
      </c>
      <c r="BD358" s="12" t="e">
        <f t="shared" ref="BD358:BD378" si="127">BC358*SQRT((1/AW358)+(1/AX358))</f>
        <v>#DIV/0!</v>
      </c>
      <c r="BE358" s="13" t="e">
        <f t="shared" ref="BE358:BE378" si="128">BA358+1.995*BD358</f>
        <v>#DIV/0!</v>
      </c>
      <c r="BF358" s="80" t="e">
        <f t="shared" ref="BF358:BF378" si="129">IF($BE358&lt;=$BE$3,"Accept","Reject")</f>
        <v>#DIV/0!</v>
      </c>
      <c r="BG358" s="43" t="e">
        <f>IF(AND(BF358="Accept",BF359="Accept",BF360="Accept"),"ACCPET","REJECT")</f>
        <v>#DIV/0!</v>
      </c>
      <c r="BI358" s="80" t="e">
        <f t="shared" ref="BI358:BI378" si="130">IF($BE358&lt;=$BE$3,"Accept","Reject")</f>
        <v>#DIV/0!</v>
      </c>
      <c r="BJ358" s="43" t="e">
        <f>IF(AND(BI358="Accept",BI359="Accept",BI360="Accept"),"ACCEPT","REJECT")</f>
        <v>#DIV/0!</v>
      </c>
    </row>
    <row r="359" spans="1:62" ht="15.6" thickBot="1" x14ac:dyDescent="0.35">
      <c r="A359" s="30">
        <f>A358</f>
        <v>85</v>
      </c>
      <c r="B359" s="31" t="s">
        <v>11</v>
      </c>
      <c r="C359" s="63"/>
      <c r="D359" s="31"/>
      <c r="E359" s="63"/>
      <c r="F359" s="2"/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1"/>
      <c r="AS359" s="1"/>
      <c r="AT359" s="1"/>
      <c r="AU359" s="1"/>
      <c r="AV359" s="1"/>
      <c r="AW359" s="4">
        <f t="shared" si="123"/>
        <v>0</v>
      </c>
      <c r="AX359" s="4">
        <f>AW356</f>
        <v>0</v>
      </c>
      <c r="AY359" s="5" t="e">
        <f t="shared" si="124"/>
        <v>#DIV/0!</v>
      </c>
      <c r="AZ359" s="5" t="e">
        <f t="shared" si="125"/>
        <v>#DIV/0!</v>
      </c>
      <c r="BA359" s="5" t="e">
        <f>ABS(AY359-AY356)</f>
        <v>#DIV/0!</v>
      </c>
      <c r="BB359" s="5" t="e">
        <f>AZ356</f>
        <v>#DIV/0!</v>
      </c>
      <c r="BC359" s="5" t="e">
        <f t="shared" si="126"/>
        <v>#DIV/0!</v>
      </c>
      <c r="BD359" s="5" t="e">
        <f t="shared" si="127"/>
        <v>#DIV/0!</v>
      </c>
      <c r="BE359" s="6" t="e">
        <f t="shared" si="128"/>
        <v>#DIV/0!</v>
      </c>
      <c r="BF359" s="81" t="e">
        <f t="shared" si="129"/>
        <v>#DIV/0!</v>
      </c>
      <c r="BG359" s="44"/>
      <c r="BI359" s="80" t="e">
        <f t="shared" si="130"/>
        <v>#DIV/0!</v>
      </c>
      <c r="BJ359" s="44"/>
    </row>
    <row r="360" spans="1:62" ht="15.6" thickBot="1" x14ac:dyDescent="0.35">
      <c r="A360" s="32">
        <f>A359</f>
        <v>85</v>
      </c>
      <c r="B360" s="33" t="s">
        <v>17</v>
      </c>
      <c r="C360" s="64"/>
      <c r="D360" s="33"/>
      <c r="E360" s="64"/>
      <c r="F360" s="14"/>
      <c r="G360" s="14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6"/>
      <c r="AS360" s="16"/>
      <c r="AT360" s="16"/>
      <c r="AU360" s="16"/>
      <c r="AV360" s="16"/>
      <c r="AW360" s="17">
        <f t="shared" si="123"/>
        <v>0</v>
      </c>
      <c r="AX360" s="17">
        <f>AW357</f>
        <v>0</v>
      </c>
      <c r="AY360" s="18" t="e">
        <f t="shared" si="124"/>
        <v>#DIV/0!</v>
      </c>
      <c r="AZ360" s="18" t="e">
        <f t="shared" si="125"/>
        <v>#DIV/0!</v>
      </c>
      <c r="BA360" s="18" t="e">
        <f>ABS(AY360-AY357)</f>
        <v>#DIV/0!</v>
      </c>
      <c r="BB360" s="18" t="e">
        <f>AZ357</f>
        <v>#DIV/0!</v>
      </c>
      <c r="BC360" s="18" t="e">
        <f t="shared" si="126"/>
        <v>#DIV/0!</v>
      </c>
      <c r="BD360" s="18" t="e">
        <f t="shared" si="127"/>
        <v>#DIV/0!</v>
      </c>
      <c r="BE360" s="19" t="e">
        <f t="shared" si="128"/>
        <v>#DIV/0!</v>
      </c>
      <c r="BF360" s="82" t="e">
        <f t="shared" si="129"/>
        <v>#DIV/0!</v>
      </c>
      <c r="BG360" s="45"/>
      <c r="BI360" s="80" t="e">
        <f t="shared" si="130"/>
        <v>#DIV/0!</v>
      </c>
      <c r="BJ360" s="45"/>
    </row>
    <row r="361" spans="1:62" ht="15.6" thickBot="1" x14ac:dyDescent="0.35">
      <c r="A361" s="28">
        <f>A360+1</f>
        <v>86</v>
      </c>
      <c r="B361" s="29" t="s">
        <v>16</v>
      </c>
      <c r="C361" s="62">
        <f>E361-E355</f>
        <v>0</v>
      </c>
      <c r="D361" s="29"/>
      <c r="E361" s="62"/>
      <c r="F361" s="8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10"/>
      <c r="AS361" s="10"/>
      <c r="AT361" s="10"/>
      <c r="AU361" s="10"/>
      <c r="AV361" s="10"/>
      <c r="AW361" s="11">
        <f t="shared" si="123"/>
        <v>0</v>
      </c>
      <c r="AX361" s="11">
        <f t="shared" ref="AX361:AX378" si="131">AX358</f>
        <v>0</v>
      </c>
      <c r="AY361" s="12" t="e">
        <f t="shared" si="124"/>
        <v>#DIV/0!</v>
      </c>
      <c r="AZ361" s="12" t="e">
        <f t="shared" si="125"/>
        <v>#DIV/0!</v>
      </c>
      <c r="BA361" s="12" t="e">
        <f>ABS(AY361-AY355)</f>
        <v>#DIV/0!</v>
      </c>
      <c r="BB361" s="12" t="e">
        <f t="shared" ref="BB361:BB378" si="132">BB358</f>
        <v>#DIV/0!</v>
      </c>
      <c r="BC361" s="12" t="e">
        <f t="shared" si="126"/>
        <v>#DIV/0!</v>
      </c>
      <c r="BD361" s="12" t="e">
        <f t="shared" si="127"/>
        <v>#DIV/0!</v>
      </c>
      <c r="BE361" s="13" t="e">
        <f t="shared" si="128"/>
        <v>#DIV/0!</v>
      </c>
      <c r="BF361" s="80" t="e">
        <f t="shared" si="129"/>
        <v>#DIV/0!</v>
      </c>
      <c r="BG361" s="43" t="e">
        <f>IF(AND(BF361="Accept",BF362="Accept",BF363="Accept"),"ACCPET","REJECT")</f>
        <v>#DIV/0!</v>
      </c>
      <c r="BI361" s="80" t="e">
        <f t="shared" si="130"/>
        <v>#DIV/0!</v>
      </c>
      <c r="BJ361" s="43" t="e">
        <f>IF(AND(BI361="Accept",BI362="Accept",BI363="Accept"),"ACCEPT","REJECT")</f>
        <v>#DIV/0!</v>
      </c>
    </row>
    <row r="362" spans="1:62" ht="15.6" thickBot="1" x14ac:dyDescent="0.35">
      <c r="A362" s="30">
        <f>A361</f>
        <v>86</v>
      </c>
      <c r="B362" s="31" t="s">
        <v>11</v>
      </c>
      <c r="C362" s="63"/>
      <c r="D362" s="31"/>
      <c r="E362" s="63"/>
      <c r="F362" s="2"/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1"/>
      <c r="AS362" s="1"/>
      <c r="AT362" s="1"/>
      <c r="AU362" s="1"/>
      <c r="AV362" s="1"/>
      <c r="AW362" s="4">
        <f t="shared" si="123"/>
        <v>0</v>
      </c>
      <c r="AX362" s="4">
        <f t="shared" si="131"/>
        <v>0</v>
      </c>
      <c r="AY362" s="5" t="e">
        <f t="shared" si="124"/>
        <v>#DIV/0!</v>
      </c>
      <c r="AZ362" s="5" t="e">
        <f t="shared" si="125"/>
        <v>#DIV/0!</v>
      </c>
      <c r="BA362" s="5" t="e">
        <f>ABS(AY362-AY356)</f>
        <v>#DIV/0!</v>
      </c>
      <c r="BB362" s="5" t="e">
        <f t="shared" si="132"/>
        <v>#DIV/0!</v>
      </c>
      <c r="BC362" s="5" t="e">
        <f t="shared" si="126"/>
        <v>#DIV/0!</v>
      </c>
      <c r="BD362" s="5" t="e">
        <f t="shared" si="127"/>
        <v>#DIV/0!</v>
      </c>
      <c r="BE362" s="6" t="e">
        <f t="shared" si="128"/>
        <v>#DIV/0!</v>
      </c>
      <c r="BF362" s="81" t="e">
        <f t="shared" si="129"/>
        <v>#DIV/0!</v>
      </c>
      <c r="BG362" s="44"/>
      <c r="BI362" s="80" t="e">
        <f t="shared" si="130"/>
        <v>#DIV/0!</v>
      </c>
      <c r="BJ362" s="44"/>
    </row>
    <row r="363" spans="1:62" ht="15.6" thickBot="1" x14ac:dyDescent="0.35">
      <c r="A363" s="32">
        <f>A362</f>
        <v>86</v>
      </c>
      <c r="B363" s="33" t="s">
        <v>17</v>
      </c>
      <c r="C363" s="64"/>
      <c r="D363" s="33"/>
      <c r="E363" s="64"/>
      <c r="F363" s="14"/>
      <c r="G363" s="14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6"/>
      <c r="AS363" s="16"/>
      <c r="AT363" s="16"/>
      <c r="AU363" s="16"/>
      <c r="AV363" s="16"/>
      <c r="AW363" s="17">
        <f t="shared" si="123"/>
        <v>0</v>
      </c>
      <c r="AX363" s="17">
        <f t="shared" si="131"/>
        <v>0</v>
      </c>
      <c r="AY363" s="18" t="e">
        <f t="shared" si="124"/>
        <v>#DIV/0!</v>
      </c>
      <c r="AZ363" s="18" t="e">
        <f t="shared" si="125"/>
        <v>#DIV/0!</v>
      </c>
      <c r="BA363" s="18" t="e">
        <f>ABS(AY363-AY357)</f>
        <v>#DIV/0!</v>
      </c>
      <c r="BB363" s="18" t="e">
        <f t="shared" si="132"/>
        <v>#DIV/0!</v>
      </c>
      <c r="BC363" s="18" t="e">
        <f t="shared" si="126"/>
        <v>#DIV/0!</v>
      </c>
      <c r="BD363" s="18" t="e">
        <f t="shared" si="127"/>
        <v>#DIV/0!</v>
      </c>
      <c r="BE363" s="19" t="e">
        <f t="shared" si="128"/>
        <v>#DIV/0!</v>
      </c>
      <c r="BF363" s="82" t="e">
        <f t="shared" si="129"/>
        <v>#DIV/0!</v>
      </c>
      <c r="BG363" s="45"/>
      <c r="BI363" s="80" t="e">
        <f t="shared" si="130"/>
        <v>#DIV/0!</v>
      </c>
      <c r="BJ363" s="45"/>
    </row>
    <row r="364" spans="1:62" ht="15.6" thickBot="1" x14ac:dyDescent="0.35">
      <c r="A364" s="28">
        <f>A363+1</f>
        <v>87</v>
      </c>
      <c r="B364" s="29" t="s">
        <v>16</v>
      </c>
      <c r="C364" s="62">
        <f>E364-E355</f>
        <v>0</v>
      </c>
      <c r="D364" s="29"/>
      <c r="E364" s="62"/>
      <c r="F364" s="8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10"/>
      <c r="AS364" s="10"/>
      <c r="AT364" s="10"/>
      <c r="AU364" s="10"/>
      <c r="AV364" s="10"/>
      <c r="AW364" s="11">
        <f t="shared" si="123"/>
        <v>0</v>
      </c>
      <c r="AX364" s="11">
        <f t="shared" si="131"/>
        <v>0</v>
      </c>
      <c r="AY364" s="12" t="e">
        <f t="shared" si="124"/>
        <v>#DIV/0!</v>
      </c>
      <c r="AZ364" s="12" t="e">
        <f t="shared" si="125"/>
        <v>#DIV/0!</v>
      </c>
      <c r="BA364" s="12" t="e">
        <f>ABS(AY364-AY355)</f>
        <v>#DIV/0!</v>
      </c>
      <c r="BB364" s="12" t="e">
        <f t="shared" si="132"/>
        <v>#DIV/0!</v>
      </c>
      <c r="BC364" s="12" t="e">
        <f t="shared" si="126"/>
        <v>#DIV/0!</v>
      </c>
      <c r="BD364" s="12" t="e">
        <f t="shared" si="127"/>
        <v>#DIV/0!</v>
      </c>
      <c r="BE364" s="13" t="e">
        <f t="shared" si="128"/>
        <v>#DIV/0!</v>
      </c>
      <c r="BF364" s="80" t="e">
        <f t="shared" si="129"/>
        <v>#DIV/0!</v>
      </c>
      <c r="BG364" s="43" t="e">
        <f>IF(AND(BF364="Accept",BF365="Accept",BF366="Accept"),"ACCPET","REJECT")</f>
        <v>#DIV/0!</v>
      </c>
      <c r="BI364" s="80" t="e">
        <f t="shared" si="130"/>
        <v>#DIV/0!</v>
      </c>
      <c r="BJ364" s="43" t="e">
        <f>IF(AND(BI364="Accept",BI365="Accept",BI366="Accept"),"ACCEPT","REJECT")</f>
        <v>#DIV/0!</v>
      </c>
    </row>
    <row r="365" spans="1:62" ht="15.6" thickBot="1" x14ac:dyDescent="0.35">
      <c r="A365" s="30">
        <f>A364</f>
        <v>87</v>
      </c>
      <c r="B365" s="31" t="s">
        <v>11</v>
      </c>
      <c r="C365" s="63"/>
      <c r="D365" s="31"/>
      <c r="E365" s="63"/>
      <c r="F365" s="2"/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1"/>
      <c r="AS365" s="1"/>
      <c r="AT365" s="1"/>
      <c r="AU365" s="1"/>
      <c r="AV365" s="1"/>
      <c r="AW365" s="4">
        <f t="shared" si="123"/>
        <v>0</v>
      </c>
      <c r="AX365" s="4">
        <f t="shared" si="131"/>
        <v>0</v>
      </c>
      <c r="AY365" s="5" t="e">
        <f t="shared" si="124"/>
        <v>#DIV/0!</v>
      </c>
      <c r="AZ365" s="5" t="e">
        <f t="shared" si="125"/>
        <v>#DIV/0!</v>
      </c>
      <c r="BA365" s="5" t="e">
        <f>ABS(AY365-AY356)</f>
        <v>#DIV/0!</v>
      </c>
      <c r="BB365" s="5" t="e">
        <f t="shared" si="132"/>
        <v>#DIV/0!</v>
      </c>
      <c r="BC365" s="5" t="e">
        <f t="shared" si="126"/>
        <v>#DIV/0!</v>
      </c>
      <c r="BD365" s="5" t="e">
        <f t="shared" si="127"/>
        <v>#DIV/0!</v>
      </c>
      <c r="BE365" s="6" t="e">
        <f t="shared" si="128"/>
        <v>#DIV/0!</v>
      </c>
      <c r="BF365" s="81" t="e">
        <f t="shared" si="129"/>
        <v>#DIV/0!</v>
      </c>
      <c r="BG365" s="44"/>
      <c r="BI365" s="80" t="e">
        <f t="shared" si="130"/>
        <v>#DIV/0!</v>
      </c>
      <c r="BJ365" s="44"/>
    </row>
    <row r="366" spans="1:62" ht="15.6" thickBot="1" x14ac:dyDescent="0.35">
      <c r="A366" s="32">
        <f>A365</f>
        <v>87</v>
      </c>
      <c r="B366" s="33" t="s">
        <v>17</v>
      </c>
      <c r="C366" s="64"/>
      <c r="D366" s="33"/>
      <c r="E366" s="64"/>
      <c r="F366" s="14"/>
      <c r="G366" s="14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6"/>
      <c r="AS366" s="16"/>
      <c r="AT366" s="16"/>
      <c r="AU366" s="16"/>
      <c r="AV366" s="16"/>
      <c r="AW366" s="17">
        <f t="shared" si="123"/>
        <v>0</v>
      </c>
      <c r="AX366" s="17">
        <f t="shared" si="131"/>
        <v>0</v>
      </c>
      <c r="AY366" s="18" t="e">
        <f t="shared" si="124"/>
        <v>#DIV/0!</v>
      </c>
      <c r="AZ366" s="18" t="e">
        <f t="shared" si="125"/>
        <v>#DIV/0!</v>
      </c>
      <c r="BA366" s="18" t="e">
        <f>ABS(AY366-AY357)</f>
        <v>#DIV/0!</v>
      </c>
      <c r="BB366" s="18" t="e">
        <f t="shared" si="132"/>
        <v>#DIV/0!</v>
      </c>
      <c r="BC366" s="18" t="e">
        <f t="shared" si="126"/>
        <v>#DIV/0!</v>
      </c>
      <c r="BD366" s="18" t="e">
        <f t="shared" si="127"/>
        <v>#DIV/0!</v>
      </c>
      <c r="BE366" s="19" t="e">
        <f t="shared" si="128"/>
        <v>#DIV/0!</v>
      </c>
      <c r="BF366" s="82" t="e">
        <f t="shared" si="129"/>
        <v>#DIV/0!</v>
      </c>
      <c r="BG366" s="45"/>
      <c r="BI366" s="80" t="e">
        <f t="shared" si="130"/>
        <v>#DIV/0!</v>
      </c>
      <c r="BJ366" s="45"/>
    </row>
    <row r="367" spans="1:62" ht="15.6" thickBot="1" x14ac:dyDescent="0.35">
      <c r="A367" s="28">
        <f>A366+1</f>
        <v>88</v>
      </c>
      <c r="B367" s="29" t="s">
        <v>16</v>
      </c>
      <c r="C367" s="62">
        <f>E367-E355</f>
        <v>0</v>
      </c>
      <c r="D367" s="29"/>
      <c r="E367" s="62"/>
      <c r="F367" s="8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10"/>
      <c r="AS367" s="10"/>
      <c r="AT367" s="10"/>
      <c r="AU367" s="10"/>
      <c r="AV367" s="10"/>
      <c r="AW367" s="11">
        <f t="shared" si="123"/>
        <v>0</v>
      </c>
      <c r="AX367" s="11">
        <f t="shared" si="131"/>
        <v>0</v>
      </c>
      <c r="AY367" s="12" t="e">
        <f t="shared" si="124"/>
        <v>#DIV/0!</v>
      </c>
      <c r="AZ367" s="12" t="e">
        <f t="shared" si="125"/>
        <v>#DIV/0!</v>
      </c>
      <c r="BA367" s="12" t="e">
        <f>ABS(AY367-AY355)</f>
        <v>#DIV/0!</v>
      </c>
      <c r="BB367" s="12" t="e">
        <f t="shared" si="132"/>
        <v>#DIV/0!</v>
      </c>
      <c r="BC367" s="12" t="e">
        <f t="shared" si="126"/>
        <v>#DIV/0!</v>
      </c>
      <c r="BD367" s="12" t="e">
        <f t="shared" si="127"/>
        <v>#DIV/0!</v>
      </c>
      <c r="BE367" s="13" t="e">
        <f t="shared" si="128"/>
        <v>#DIV/0!</v>
      </c>
      <c r="BF367" s="80" t="e">
        <f t="shared" si="129"/>
        <v>#DIV/0!</v>
      </c>
      <c r="BG367" s="43" t="e">
        <f>IF(AND(BF367="Accept",BF368="Accept",BF369="Accept"),"ACCPET","REJECT")</f>
        <v>#DIV/0!</v>
      </c>
      <c r="BI367" s="80" t="e">
        <f t="shared" si="130"/>
        <v>#DIV/0!</v>
      </c>
      <c r="BJ367" s="43" t="e">
        <f>IF(AND(BI367="Accept",BI368="Accept",BI369="Accept"),"ACCEPT","REJECT")</f>
        <v>#DIV/0!</v>
      </c>
    </row>
    <row r="368" spans="1:62" ht="15.6" thickBot="1" x14ac:dyDescent="0.35">
      <c r="A368" s="30">
        <f>A367</f>
        <v>88</v>
      </c>
      <c r="B368" s="31" t="s">
        <v>11</v>
      </c>
      <c r="C368" s="63"/>
      <c r="D368" s="31"/>
      <c r="E368" s="63"/>
      <c r="F368" s="2"/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1"/>
      <c r="AS368" s="1"/>
      <c r="AT368" s="1"/>
      <c r="AU368" s="1"/>
      <c r="AV368" s="1"/>
      <c r="AW368" s="4">
        <f t="shared" si="123"/>
        <v>0</v>
      </c>
      <c r="AX368" s="4">
        <f t="shared" si="131"/>
        <v>0</v>
      </c>
      <c r="AY368" s="5" t="e">
        <f t="shared" si="124"/>
        <v>#DIV/0!</v>
      </c>
      <c r="AZ368" s="5" t="e">
        <f t="shared" si="125"/>
        <v>#DIV/0!</v>
      </c>
      <c r="BA368" s="5" t="e">
        <f>ABS(AY368-AY356)</f>
        <v>#DIV/0!</v>
      </c>
      <c r="BB368" s="5" t="e">
        <f t="shared" si="132"/>
        <v>#DIV/0!</v>
      </c>
      <c r="BC368" s="5" t="e">
        <f t="shared" si="126"/>
        <v>#DIV/0!</v>
      </c>
      <c r="BD368" s="5" t="e">
        <f t="shared" si="127"/>
        <v>#DIV/0!</v>
      </c>
      <c r="BE368" s="6" t="e">
        <f t="shared" si="128"/>
        <v>#DIV/0!</v>
      </c>
      <c r="BF368" s="81" t="e">
        <f t="shared" si="129"/>
        <v>#DIV/0!</v>
      </c>
      <c r="BG368" s="44"/>
      <c r="BI368" s="80" t="e">
        <f t="shared" si="130"/>
        <v>#DIV/0!</v>
      </c>
      <c r="BJ368" s="44"/>
    </row>
    <row r="369" spans="1:62" ht="15.6" thickBot="1" x14ac:dyDescent="0.35">
      <c r="A369" s="32">
        <f>A368</f>
        <v>88</v>
      </c>
      <c r="B369" s="33" t="s">
        <v>17</v>
      </c>
      <c r="C369" s="64"/>
      <c r="D369" s="33"/>
      <c r="E369" s="64"/>
      <c r="F369" s="14"/>
      <c r="G369" s="14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6"/>
      <c r="AS369" s="16"/>
      <c r="AT369" s="16"/>
      <c r="AU369" s="16"/>
      <c r="AV369" s="16"/>
      <c r="AW369" s="17">
        <f t="shared" si="123"/>
        <v>0</v>
      </c>
      <c r="AX369" s="17">
        <f t="shared" si="131"/>
        <v>0</v>
      </c>
      <c r="AY369" s="18" t="e">
        <f t="shared" si="124"/>
        <v>#DIV/0!</v>
      </c>
      <c r="AZ369" s="18" t="e">
        <f t="shared" si="125"/>
        <v>#DIV/0!</v>
      </c>
      <c r="BA369" s="18" t="e">
        <f>ABS(AY369-AY357)</f>
        <v>#DIV/0!</v>
      </c>
      <c r="BB369" s="18" t="e">
        <f t="shared" si="132"/>
        <v>#DIV/0!</v>
      </c>
      <c r="BC369" s="18" t="e">
        <f t="shared" si="126"/>
        <v>#DIV/0!</v>
      </c>
      <c r="BD369" s="18" t="e">
        <f t="shared" si="127"/>
        <v>#DIV/0!</v>
      </c>
      <c r="BE369" s="19" t="e">
        <f t="shared" si="128"/>
        <v>#DIV/0!</v>
      </c>
      <c r="BF369" s="82" t="e">
        <f t="shared" si="129"/>
        <v>#DIV/0!</v>
      </c>
      <c r="BG369" s="45"/>
      <c r="BI369" s="80" t="e">
        <f t="shared" si="130"/>
        <v>#DIV/0!</v>
      </c>
      <c r="BJ369" s="45"/>
    </row>
    <row r="370" spans="1:62" ht="15.6" thickBot="1" x14ac:dyDescent="0.35">
      <c r="A370" s="28">
        <f>A369+1</f>
        <v>89</v>
      </c>
      <c r="B370" s="29" t="s">
        <v>16</v>
      </c>
      <c r="C370" s="62">
        <f>E370-E355</f>
        <v>0</v>
      </c>
      <c r="D370" s="29"/>
      <c r="E370" s="62"/>
      <c r="F370" s="8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10"/>
      <c r="AS370" s="10"/>
      <c r="AT370" s="10"/>
      <c r="AU370" s="10"/>
      <c r="AV370" s="10"/>
      <c r="AW370" s="11">
        <f t="shared" si="123"/>
        <v>0</v>
      </c>
      <c r="AX370" s="11">
        <f t="shared" si="131"/>
        <v>0</v>
      </c>
      <c r="AY370" s="12" t="e">
        <f t="shared" si="124"/>
        <v>#DIV/0!</v>
      </c>
      <c r="AZ370" s="12" t="e">
        <f t="shared" si="125"/>
        <v>#DIV/0!</v>
      </c>
      <c r="BA370" s="12" t="e">
        <f>ABS(AY370-AY355)</f>
        <v>#DIV/0!</v>
      </c>
      <c r="BB370" s="12" t="e">
        <f t="shared" si="132"/>
        <v>#DIV/0!</v>
      </c>
      <c r="BC370" s="12" t="e">
        <f t="shared" si="126"/>
        <v>#DIV/0!</v>
      </c>
      <c r="BD370" s="12" t="e">
        <f t="shared" si="127"/>
        <v>#DIV/0!</v>
      </c>
      <c r="BE370" s="13" t="e">
        <f t="shared" si="128"/>
        <v>#DIV/0!</v>
      </c>
      <c r="BF370" s="80" t="e">
        <f t="shared" si="129"/>
        <v>#DIV/0!</v>
      </c>
      <c r="BG370" s="43" t="e">
        <f>IF(AND(BF370="Accept",BF371="Accept",BF372="Accept"),"ACCPET","REJECT")</f>
        <v>#DIV/0!</v>
      </c>
      <c r="BI370" s="80" t="e">
        <f t="shared" si="130"/>
        <v>#DIV/0!</v>
      </c>
      <c r="BJ370" s="43" t="e">
        <f>IF(AND(BI370="Accept",BI371="Accept",BI372="Accept"),"ACCEPT","REJECT")</f>
        <v>#DIV/0!</v>
      </c>
    </row>
    <row r="371" spans="1:62" ht="15.6" thickBot="1" x14ac:dyDescent="0.35">
      <c r="A371" s="30">
        <f>A370</f>
        <v>89</v>
      </c>
      <c r="B371" s="31" t="s">
        <v>11</v>
      </c>
      <c r="C371" s="63"/>
      <c r="D371" s="31"/>
      <c r="E371" s="63"/>
      <c r="F371" s="2"/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1"/>
      <c r="AS371" s="1"/>
      <c r="AT371" s="1"/>
      <c r="AU371" s="1"/>
      <c r="AV371" s="1"/>
      <c r="AW371" s="4">
        <f t="shared" si="123"/>
        <v>0</v>
      </c>
      <c r="AX371" s="4">
        <f t="shared" si="131"/>
        <v>0</v>
      </c>
      <c r="AY371" s="5" t="e">
        <f t="shared" si="124"/>
        <v>#DIV/0!</v>
      </c>
      <c r="AZ371" s="5" t="e">
        <f t="shared" si="125"/>
        <v>#DIV/0!</v>
      </c>
      <c r="BA371" s="5" t="e">
        <f>ABS(AY371-AY356)</f>
        <v>#DIV/0!</v>
      </c>
      <c r="BB371" s="5" t="e">
        <f t="shared" si="132"/>
        <v>#DIV/0!</v>
      </c>
      <c r="BC371" s="5" t="e">
        <f t="shared" si="126"/>
        <v>#DIV/0!</v>
      </c>
      <c r="BD371" s="5" t="e">
        <f t="shared" si="127"/>
        <v>#DIV/0!</v>
      </c>
      <c r="BE371" s="6" t="e">
        <f t="shared" si="128"/>
        <v>#DIV/0!</v>
      </c>
      <c r="BF371" s="81" t="e">
        <f t="shared" si="129"/>
        <v>#DIV/0!</v>
      </c>
      <c r="BG371" s="44"/>
      <c r="BI371" s="80" t="e">
        <f t="shared" si="130"/>
        <v>#DIV/0!</v>
      </c>
      <c r="BJ371" s="44"/>
    </row>
    <row r="372" spans="1:62" ht="15.6" thickBot="1" x14ac:dyDescent="0.35">
      <c r="A372" s="32">
        <f>A371</f>
        <v>89</v>
      </c>
      <c r="B372" s="33" t="s">
        <v>17</v>
      </c>
      <c r="C372" s="64"/>
      <c r="D372" s="33"/>
      <c r="E372" s="64"/>
      <c r="F372" s="14"/>
      <c r="G372" s="14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6"/>
      <c r="AS372" s="16"/>
      <c r="AT372" s="16"/>
      <c r="AU372" s="16"/>
      <c r="AV372" s="16"/>
      <c r="AW372" s="17">
        <f t="shared" si="123"/>
        <v>0</v>
      </c>
      <c r="AX372" s="17">
        <f t="shared" si="131"/>
        <v>0</v>
      </c>
      <c r="AY372" s="18" t="e">
        <f t="shared" si="124"/>
        <v>#DIV/0!</v>
      </c>
      <c r="AZ372" s="18" t="e">
        <f t="shared" si="125"/>
        <v>#DIV/0!</v>
      </c>
      <c r="BA372" s="18" t="e">
        <f>ABS(AY372-AY357)</f>
        <v>#DIV/0!</v>
      </c>
      <c r="BB372" s="18" t="e">
        <f t="shared" si="132"/>
        <v>#DIV/0!</v>
      </c>
      <c r="BC372" s="18" t="e">
        <f t="shared" si="126"/>
        <v>#DIV/0!</v>
      </c>
      <c r="BD372" s="18" t="e">
        <f t="shared" si="127"/>
        <v>#DIV/0!</v>
      </c>
      <c r="BE372" s="19" t="e">
        <f t="shared" si="128"/>
        <v>#DIV/0!</v>
      </c>
      <c r="BF372" s="82" t="e">
        <f t="shared" si="129"/>
        <v>#DIV/0!</v>
      </c>
      <c r="BG372" s="45"/>
      <c r="BI372" s="80" t="e">
        <f t="shared" si="130"/>
        <v>#DIV/0!</v>
      </c>
      <c r="BJ372" s="45"/>
    </row>
    <row r="373" spans="1:62" ht="15.6" thickBot="1" x14ac:dyDescent="0.35">
      <c r="A373" s="28">
        <f>A372+1</f>
        <v>90</v>
      </c>
      <c r="B373" s="29" t="s">
        <v>16</v>
      </c>
      <c r="C373" s="62">
        <f>E373-E355</f>
        <v>0</v>
      </c>
      <c r="D373" s="29"/>
      <c r="E373" s="62"/>
      <c r="F373" s="8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10"/>
      <c r="AS373" s="10"/>
      <c r="AT373" s="10"/>
      <c r="AU373" s="10"/>
      <c r="AV373" s="10"/>
      <c r="AW373" s="11">
        <f t="shared" si="123"/>
        <v>0</v>
      </c>
      <c r="AX373" s="11">
        <f t="shared" si="131"/>
        <v>0</v>
      </c>
      <c r="AY373" s="12" t="e">
        <f t="shared" si="124"/>
        <v>#DIV/0!</v>
      </c>
      <c r="AZ373" s="12" t="e">
        <f t="shared" si="125"/>
        <v>#DIV/0!</v>
      </c>
      <c r="BA373" s="12" t="e">
        <f>ABS(AY373-AY355)</f>
        <v>#DIV/0!</v>
      </c>
      <c r="BB373" s="12" t="e">
        <f t="shared" si="132"/>
        <v>#DIV/0!</v>
      </c>
      <c r="BC373" s="12" t="e">
        <f t="shared" si="126"/>
        <v>#DIV/0!</v>
      </c>
      <c r="BD373" s="12" t="e">
        <f t="shared" si="127"/>
        <v>#DIV/0!</v>
      </c>
      <c r="BE373" s="13" t="e">
        <f t="shared" si="128"/>
        <v>#DIV/0!</v>
      </c>
      <c r="BF373" s="80" t="e">
        <f t="shared" si="129"/>
        <v>#DIV/0!</v>
      </c>
      <c r="BG373" s="43" t="e">
        <f>IF(AND(BF373="Accept",BF374="Accept",BF375="Accept"),"ACCPET","REJECT")</f>
        <v>#DIV/0!</v>
      </c>
      <c r="BI373" s="80" t="e">
        <f t="shared" si="130"/>
        <v>#DIV/0!</v>
      </c>
      <c r="BJ373" s="43" t="e">
        <f>IF(AND(BI373="Accept",BI374="Accept",BI375="Accept"),"ACCEPT","REJECT")</f>
        <v>#DIV/0!</v>
      </c>
    </row>
    <row r="374" spans="1:62" ht="15.6" thickBot="1" x14ac:dyDescent="0.35">
      <c r="A374" s="30">
        <f>A373</f>
        <v>90</v>
      </c>
      <c r="B374" s="31" t="s">
        <v>11</v>
      </c>
      <c r="C374" s="63"/>
      <c r="D374" s="31"/>
      <c r="E374" s="63"/>
      <c r="F374" s="2"/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1"/>
      <c r="AS374" s="1"/>
      <c r="AT374" s="1"/>
      <c r="AU374" s="1"/>
      <c r="AV374" s="1"/>
      <c r="AW374" s="4">
        <f t="shared" si="123"/>
        <v>0</v>
      </c>
      <c r="AX374" s="4">
        <f t="shared" si="131"/>
        <v>0</v>
      </c>
      <c r="AY374" s="5" t="e">
        <f t="shared" si="124"/>
        <v>#DIV/0!</v>
      </c>
      <c r="AZ374" s="5" t="e">
        <f t="shared" si="125"/>
        <v>#DIV/0!</v>
      </c>
      <c r="BA374" s="5" t="e">
        <f>ABS(AY374-AY356)</f>
        <v>#DIV/0!</v>
      </c>
      <c r="BB374" s="5" t="e">
        <f t="shared" si="132"/>
        <v>#DIV/0!</v>
      </c>
      <c r="BC374" s="5" t="e">
        <f t="shared" si="126"/>
        <v>#DIV/0!</v>
      </c>
      <c r="BD374" s="5" t="e">
        <f t="shared" si="127"/>
        <v>#DIV/0!</v>
      </c>
      <c r="BE374" s="6" t="e">
        <f t="shared" si="128"/>
        <v>#DIV/0!</v>
      </c>
      <c r="BF374" s="81" t="e">
        <f t="shared" si="129"/>
        <v>#DIV/0!</v>
      </c>
      <c r="BG374" s="44"/>
      <c r="BI374" s="80" t="e">
        <f t="shared" si="130"/>
        <v>#DIV/0!</v>
      </c>
      <c r="BJ374" s="44"/>
    </row>
    <row r="375" spans="1:62" ht="15.6" thickBot="1" x14ac:dyDescent="0.35">
      <c r="A375" s="32">
        <f>A374</f>
        <v>90</v>
      </c>
      <c r="B375" s="33" t="s">
        <v>17</v>
      </c>
      <c r="C375" s="64"/>
      <c r="D375" s="33"/>
      <c r="E375" s="64"/>
      <c r="F375" s="14"/>
      <c r="G375" s="14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6"/>
      <c r="AS375" s="16"/>
      <c r="AT375" s="16"/>
      <c r="AU375" s="16"/>
      <c r="AV375" s="16"/>
      <c r="AW375" s="17">
        <f t="shared" si="123"/>
        <v>0</v>
      </c>
      <c r="AX375" s="17">
        <f t="shared" si="131"/>
        <v>0</v>
      </c>
      <c r="AY375" s="18" t="e">
        <f t="shared" si="124"/>
        <v>#DIV/0!</v>
      </c>
      <c r="AZ375" s="18" t="e">
        <f t="shared" si="125"/>
        <v>#DIV/0!</v>
      </c>
      <c r="BA375" s="18" t="e">
        <f>ABS(AY375-AY357)</f>
        <v>#DIV/0!</v>
      </c>
      <c r="BB375" s="18" t="e">
        <f t="shared" si="132"/>
        <v>#DIV/0!</v>
      </c>
      <c r="BC375" s="18" t="e">
        <f t="shared" si="126"/>
        <v>#DIV/0!</v>
      </c>
      <c r="BD375" s="18" t="e">
        <f t="shared" si="127"/>
        <v>#DIV/0!</v>
      </c>
      <c r="BE375" s="19" t="e">
        <f t="shared" si="128"/>
        <v>#DIV/0!</v>
      </c>
      <c r="BF375" s="82" t="e">
        <f t="shared" si="129"/>
        <v>#DIV/0!</v>
      </c>
      <c r="BG375" s="45"/>
      <c r="BI375" s="80" t="e">
        <f t="shared" si="130"/>
        <v>#DIV/0!</v>
      </c>
      <c r="BJ375" s="45"/>
    </row>
    <row r="376" spans="1:62" ht="15.6" thickBot="1" x14ac:dyDescent="0.35">
      <c r="A376" s="28">
        <f>A375+1</f>
        <v>91</v>
      </c>
      <c r="B376" s="29" t="s">
        <v>16</v>
      </c>
      <c r="C376" s="62">
        <f>E376-E355</f>
        <v>0</v>
      </c>
      <c r="D376" s="29"/>
      <c r="E376" s="62"/>
      <c r="F376" s="8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10"/>
      <c r="AS376" s="10"/>
      <c r="AT376" s="10"/>
      <c r="AU376" s="10"/>
      <c r="AV376" s="10"/>
      <c r="AW376" s="11">
        <f t="shared" si="123"/>
        <v>0</v>
      </c>
      <c r="AX376" s="11">
        <f t="shared" si="131"/>
        <v>0</v>
      </c>
      <c r="AY376" s="12" t="e">
        <f t="shared" si="124"/>
        <v>#DIV/0!</v>
      </c>
      <c r="AZ376" s="12" t="e">
        <f t="shared" si="125"/>
        <v>#DIV/0!</v>
      </c>
      <c r="BA376" s="12" t="e">
        <f>ABS(AY376-AY355)</f>
        <v>#DIV/0!</v>
      </c>
      <c r="BB376" s="12" t="e">
        <f t="shared" si="132"/>
        <v>#DIV/0!</v>
      </c>
      <c r="BC376" s="12" t="e">
        <f t="shared" si="126"/>
        <v>#DIV/0!</v>
      </c>
      <c r="BD376" s="12" t="e">
        <f t="shared" si="127"/>
        <v>#DIV/0!</v>
      </c>
      <c r="BE376" s="13" t="e">
        <f t="shared" si="128"/>
        <v>#DIV/0!</v>
      </c>
      <c r="BF376" s="80" t="e">
        <f t="shared" si="129"/>
        <v>#DIV/0!</v>
      </c>
      <c r="BG376" s="43" t="e">
        <f>IF(AND(BF376="Accept",BF377="Accept",BF378="Accept"),"ACCPET","REJECT")</f>
        <v>#DIV/0!</v>
      </c>
      <c r="BI376" s="80" t="e">
        <f t="shared" si="130"/>
        <v>#DIV/0!</v>
      </c>
      <c r="BJ376" s="43" t="e">
        <f>IF(AND(BI376="Accept",BI377="Accept",BI378="Accept"),"ACCEPT","REJECT")</f>
        <v>#DIV/0!</v>
      </c>
    </row>
    <row r="377" spans="1:62" ht="15.6" thickBot="1" x14ac:dyDescent="0.35">
      <c r="A377" s="30">
        <f>A376</f>
        <v>91</v>
      </c>
      <c r="B377" s="31" t="s">
        <v>11</v>
      </c>
      <c r="C377" s="63"/>
      <c r="D377" s="31"/>
      <c r="E377" s="63"/>
      <c r="F377" s="2"/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1"/>
      <c r="AS377" s="1"/>
      <c r="AT377" s="1"/>
      <c r="AU377" s="1"/>
      <c r="AV377" s="1"/>
      <c r="AW377" s="4">
        <f t="shared" si="123"/>
        <v>0</v>
      </c>
      <c r="AX377" s="4">
        <f t="shared" si="131"/>
        <v>0</v>
      </c>
      <c r="AY377" s="5" t="e">
        <f t="shared" si="124"/>
        <v>#DIV/0!</v>
      </c>
      <c r="AZ377" s="5" t="e">
        <f t="shared" si="125"/>
        <v>#DIV/0!</v>
      </c>
      <c r="BA377" s="5" t="e">
        <f>ABS(AY377-AY356)</f>
        <v>#DIV/0!</v>
      </c>
      <c r="BB377" s="5" t="e">
        <f t="shared" si="132"/>
        <v>#DIV/0!</v>
      </c>
      <c r="BC377" s="5" t="e">
        <f t="shared" si="126"/>
        <v>#DIV/0!</v>
      </c>
      <c r="BD377" s="5" t="e">
        <f t="shared" si="127"/>
        <v>#DIV/0!</v>
      </c>
      <c r="BE377" s="6" t="e">
        <f t="shared" si="128"/>
        <v>#DIV/0!</v>
      </c>
      <c r="BF377" s="81" t="e">
        <f t="shared" si="129"/>
        <v>#DIV/0!</v>
      </c>
      <c r="BG377" s="44"/>
      <c r="BI377" s="80" t="e">
        <f t="shared" si="130"/>
        <v>#DIV/0!</v>
      </c>
      <c r="BJ377" s="44"/>
    </row>
    <row r="378" spans="1:62" ht="15.6" thickBot="1" x14ac:dyDescent="0.35">
      <c r="A378" s="32">
        <f>A377</f>
        <v>91</v>
      </c>
      <c r="B378" s="33" t="s">
        <v>17</v>
      </c>
      <c r="C378" s="64"/>
      <c r="D378" s="33"/>
      <c r="E378" s="64"/>
      <c r="F378" s="14"/>
      <c r="G378" s="14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6"/>
      <c r="AS378" s="16"/>
      <c r="AT378" s="16"/>
      <c r="AU378" s="16"/>
      <c r="AV378" s="16"/>
      <c r="AW378" s="17">
        <f t="shared" si="123"/>
        <v>0</v>
      </c>
      <c r="AX378" s="17">
        <f t="shared" si="131"/>
        <v>0</v>
      </c>
      <c r="AY378" s="18" t="e">
        <f t="shared" si="124"/>
        <v>#DIV/0!</v>
      </c>
      <c r="AZ378" s="18" t="e">
        <f t="shared" si="125"/>
        <v>#DIV/0!</v>
      </c>
      <c r="BA378" s="18" t="e">
        <f>ABS(AY378-AY357)</f>
        <v>#DIV/0!</v>
      </c>
      <c r="BB378" s="18" t="e">
        <f t="shared" si="132"/>
        <v>#DIV/0!</v>
      </c>
      <c r="BC378" s="18" t="e">
        <f t="shared" si="126"/>
        <v>#DIV/0!</v>
      </c>
      <c r="BD378" s="18" t="e">
        <f t="shared" si="127"/>
        <v>#DIV/0!</v>
      </c>
      <c r="BE378" s="19" t="e">
        <f t="shared" si="128"/>
        <v>#DIV/0!</v>
      </c>
      <c r="BF378" s="82" t="e">
        <f t="shared" si="129"/>
        <v>#DIV/0!</v>
      </c>
      <c r="BG378" s="45"/>
      <c r="BI378" s="80" t="e">
        <f t="shared" si="130"/>
        <v>#DIV/0!</v>
      </c>
      <c r="BJ378" s="45"/>
    </row>
    <row r="379" spans="1:62" x14ac:dyDescent="0.3">
      <c r="A379" s="35"/>
    </row>
    <row r="380" spans="1:62" x14ac:dyDescent="0.3">
      <c r="A380" s="35"/>
    </row>
    <row r="381" spans="1:62" x14ac:dyDescent="0.3">
      <c r="A381" s="35"/>
      <c r="BG381" s="48"/>
    </row>
  </sheetData>
  <phoneticPr fontId="4" type="noConversion"/>
  <conditionalFormatting sqref="F1:F1048576">
    <cfRule type="duplicateValues" dxfId="5" priority="7"/>
  </conditionalFormatting>
  <conditionalFormatting sqref="BN10:BP10">
    <cfRule type="expression" dxfId="4" priority="5">
      <formula>$BO$10</formula>
    </cfRule>
  </conditionalFormatting>
  <conditionalFormatting sqref="BE1:BE1048576">
    <cfRule type="cellIs" dxfId="3" priority="4" operator="greaterThanOrEqual">
      <formula>$BE$3</formula>
    </cfRule>
  </conditionalFormatting>
  <conditionalFormatting sqref="C1 C3:C1048576 B3">
    <cfRule type="cellIs" dxfId="2" priority="2" operator="lessThanOrEqual">
      <formula>$C$3*-1</formula>
    </cfRule>
    <cfRule type="cellIs" dxfId="1" priority="3" operator="greaterThanOrEqual">
      <formula>$C$3</formula>
    </cfRule>
  </conditionalFormatting>
  <conditionalFormatting sqref="G1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4095-3C24-4F20-AC1F-20C603873F19}">
  <dimension ref="A3:P27"/>
  <sheetViews>
    <sheetView topLeftCell="A10" zoomScale="115" zoomScaleNormal="115" workbookViewId="0">
      <selection activeCell="S19" sqref="S19"/>
    </sheetView>
  </sheetViews>
  <sheetFormatPr defaultRowHeight="15" x14ac:dyDescent="0.3"/>
  <cols>
    <col min="15" max="15" width="3.625" customWidth="1"/>
  </cols>
  <sheetData>
    <row r="3" spans="1:16" x14ac:dyDescent="0.3">
      <c r="A3" s="70"/>
      <c r="B3" s="92" t="s">
        <v>46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70"/>
      <c r="P3" s="70"/>
    </row>
    <row r="4" spans="1:16" x14ac:dyDescent="0.3">
      <c r="A4" s="70" t="s">
        <v>47</v>
      </c>
      <c r="B4" s="91" t="s">
        <v>31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70"/>
      <c r="P4" s="70"/>
    </row>
    <row r="5" spans="1:16" s="7" customFormat="1" ht="49.2" customHeight="1" x14ac:dyDescent="0.3">
      <c r="A5" s="71"/>
      <c r="B5" s="71" t="s">
        <v>33</v>
      </c>
      <c r="C5" s="71" t="s">
        <v>34</v>
      </c>
      <c r="D5" s="71" t="s">
        <v>35</v>
      </c>
      <c r="E5" s="71" t="s">
        <v>36</v>
      </c>
      <c r="F5" s="71" t="s">
        <v>37</v>
      </c>
      <c r="G5" s="71" t="s">
        <v>38</v>
      </c>
      <c r="H5" s="71" t="s">
        <v>39</v>
      </c>
      <c r="I5" s="71" t="s">
        <v>40</v>
      </c>
      <c r="J5" s="71" t="s">
        <v>41</v>
      </c>
      <c r="K5" s="71" t="s">
        <v>42</v>
      </c>
      <c r="L5" s="71" t="s">
        <v>43</v>
      </c>
      <c r="M5" s="71" t="s">
        <v>44</v>
      </c>
      <c r="N5" s="71" t="s">
        <v>45</v>
      </c>
      <c r="O5" s="71"/>
      <c r="P5" s="73" t="s">
        <v>32</v>
      </c>
    </row>
    <row r="6" spans="1:16" x14ac:dyDescent="0.3">
      <c r="A6" s="70" t="s">
        <v>48</v>
      </c>
      <c r="B6" s="72">
        <v>0</v>
      </c>
      <c r="C6" s="72">
        <v>0</v>
      </c>
      <c r="D6" s="72">
        <v>0</v>
      </c>
      <c r="E6" s="72">
        <v>0</v>
      </c>
      <c r="F6" s="72">
        <v>0</v>
      </c>
      <c r="G6" s="72"/>
      <c r="H6" s="72"/>
      <c r="I6" s="72"/>
      <c r="J6" s="72"/>
      <c r="K6" s="72"/>
      <c r="L6" s="72"/>
      <c r="M6" s="72"/>
      <c r="N6" s="72"/>
      <c r="O6" s="72"/>
      <c r="P6" s="72">
        <v>0</v>
      </c>
    </row>
    <row r="7" spans="1:16" x14ac:dyDescent="0.3">
      <c r="A7" s="70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</row>
    <row r="8" spans="1:16" x14ac:dyDescent="0.3">
      <c r="A8" s="70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pans="1:16" x14ac:dyDescent="0.3">
      <c r="A9" s="70" t="s">
        <v>29</v>
      </c>
      <c r="B9" s="72">
        <v>-0.16962500000000702</v>
      </c>
      <c r="C9" s="72">
        <v>-0.13630000000000209</v>
      </c>
      <c r="D9" s="72">
        <v>-9.3524999999999636E-2</v>
      </c>
      <c r="E9" s="72">
        <v>-7.2450000000010562E-2</v>
      </c>
      <c r="F9" s="72">
        <v>-5.6749999999993861E-2</v>
      </c>
      <c r="G9" s="72"/>
      <c r="H9" s="72"/>
      <c r="I9" s="72"/>
      <c r="J9" s="72"/>
      <c r="K9" s="72"/>
      <c r="L9" s="72"/>
      <c r="M9" s="72"/>
      <c r="N9" s="72"/>
      <c r="O9" s="72"/>
      <c r="P9" s="72">
        <f>AVERAGE(B9:N9)</f>
        <v>-0.10573000000000263</v>
      </c>
    </row>
    <row r="10" spans="1:16" x14ac:dyDescent="0.3">
      <c r="A10" s="70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</row>
    <row r="11" spans="1:16" x14ac:dyDescent="0.3">
      <c r="A11" s="70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</row>
    <row r="12" spans="1:16" x14ac:dyDescent="0.3">
      <c r="A12" s="70" t="s">
        <v>28</v>
      </c>
      <c r="B12" s="72">
        <v>-0.38680000000001158</v>
      </c>
      <c r="C12" s="72">
        <v>-0.34570000000000078</v>
      </c>
      <c r="D12" s="72">
        <v>-0.31517499999998932</v>
      </c>
      <c r="E12" s="72">
        <v>-0.28784999999999883</v>
      </c>
      <c r="F12" s="72">
        <v>-0.26902499999999918</v>
      </c>
      <c r="G12" s="72"/>
      <c r="H12" s="72"/>
      <c r="I12" s="72"/>
      <c r="J12" s="72"/>
      <c r="K12" s="72"/>
      <c r="L12" s="72"/>
      <c r="M12" s="72"/>
      <c r="N12" s="72"/>
      <c r="O12" s="72"/>
      <c r="P12" s="72">
        <f t="shared" ref="P12:P27" si="0">AVERAGE(B12:N12)</f>
        <v>-0.32090999999999992</v>
      </c>
    </row>
    <row r="13" spans="1:16" x14ac:dyDescent="0.3">
      <c r="A13" s="70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</row>
    <row r="14" spans="1:16" x14ac:dyDescent="0.3">
      <c r="A14" s="70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</row>
    <row r="15" spans="1:16" x14ac:dyDescent="0.3">
      <c r="A15" s="70" t="s">
        <v>23</v>
      </c>
      <c r="B15" s="72">
        <v>-0.39470000000001448</v>
      </c>
      <c r="C15" s="72">
        <v>-0.27350000000000207</v>
      </c>
      <c r="D15" s="72">
        <v>-0.32734999999999914</v>
      </c>
      <c r="E15" s="72">
        <v>-0.23235000000000383</v>
      </c>
      <c r="F15" s="72">
        <v>-0.26962500000000134</v>
      </c>
      <c r="G15" s="72"/>
      <c r="H15" s="72"/>
      <c r="I15" s="72"/>
      <c r="J15" s="72"/>
      <c r="K15" s="72"/>
      <c r="L15" s="72"/>
      <c r="M15" s="72"/>
      <c r="N15" s="72"/>
      <c r="O15" s="72"/>
      <c r="P15" s="72">
        <f t="shared" si="0"/>
        <v>-0.29950500000000418</v>
      </c>
    </row>
    <row r="16" spans="1:16" x14ac:dyDescent="0.3">
      <c r="A16" s="70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</row>
    <row r="17" spans="1:16" x14ac:dyDescent="0.3">
      <c r="A17" s="7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 x14ac:dyDescent="0.3">
      <c r="A18" s="70" t="s">
        <v>24</v>
      </c>
      <c r="B18" s="72">
        <v>-0.61445000000001215</v>
      </c>
      <c r="C18" s="72">
        <v>-0.33672500000000127</v>
      </c>
      <c r="D18" s="72">
        <v>-0.44447500000000062</v>
      </c>
      <c r="E18" s="72">
        <v>-0.35119999999999862</v>
      </c>
      <c r="F18" s="72">
        <v>-0.38932499999999237</v>
      </c>
      <c r="G18" s="72"/>
      <c r="H18" s="72"/>
      <c r="I18" s="72"/>
      <c r="J18" s="72"/>
      <c r="K18" s="72"/>
      <c r="L18" s="72"/>
      <c r="M18" s="72"/>
      <c r="N18" s="72"/>
      <c r="O18" s="72"/>
      <c r="P18" s="72">
        <f t="shared" si="0"/>
        <v>-0.42723500000000103</v>
      </c>
    </row>
    <row r="19" spans="1:16" x14ac:dyDescent="0.3">
      <c r="A19" s="70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</row>
    <row r="20" spans="1:16" x14ac:dyDescent="0.3">
      <c r="A20" s="70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</row>
    <row r="21" spans="1:16" x14ac:dyDescent="0.3">
      <c r="A21" s="70" t="s">
        <v>25</v>
      </c>
      <c r="B21" s="72">
        <v>-0.12177500000001018</v>
      </c>
      <c r="C21" s="72">
        <v>0.19245000000000445</v>
      </c>
      <c r="D21" s="72">
        <v>0.19867500000000859</v>
      </c>
      <c r="E21" s="72">
        <v>0.42842500000000072</v>
      </c>
      <c r="F21" s="72">
        <v>0.31272500000000747</v>
      </c>
      <c r="G21" s="72"/>
      <c r="H21" s="72"/>
      <c r="I21" s="72"/>
      <c r="J21" s="72"/>
      <c r="K21" s="72"/>
      <c r="L21" s="72"/>
      <c r="M21" s="72"/>
      <c r="N21" s="72"/>
      <c r="O21" s="72"/>
      <c r="P21" s="89">
        <f t="shared" si="0"/>
        <v>0.20210000000000222</v>
      </c>
    </row>
    <row r="22" spans="1:16" x14ac:dyDescent="0.3">
      <c r="A22" s="70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89"/>
    </row>
    <row r="23" spans="1:16" x14ac:dyDescent="0.3">
      <c r="A23" s="70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89"/>
    </row>
    <row r="24" spans="1:16" x14ac:dyDescent="0.3">
      <c r="A24" s="70" t="s">
        <v>26</v>
      </c>
      <c r="B24" s="72">
        <v>1.7599999999994509E-2</v>
      </c>
      <c r="C24" s="72">
        <v>0.21874999999999645</v>
      </c>
      <c r="D24" s="72">
        <v>0.29887500000000244</v>
      </c>
      <c r="E24" s="72">
        <v>0.4666999999999959</v>
      </c>
      <c r="F24" s="72">
        <v>0.32287500000000691</v>
      </c>
      <c r="G24" s="72"/>
      <c r="H24" s="72"/>
      <c r="I24" s="72"/>
      <c r="J24" s="72"/>
      <c r="K24" s="72"/>
      <c r="L24" s="72"/>
      <c r="M24" s="72"/>
      <c r="N24" s="72"/>
      <c r="O24" s="72"/>
      <c r="P24" s="89">
        <f t="shared" si="0"/>
        <v>0.26495999999999925</v>
      </c>
    </row>
    <row r="25" spans="1:16" x14ac:dyDescent="0.3">
      <c r="A25" s="70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89"/>
    </row>
    <row r="26" spans="1:16" x14ac:dyDescent="0.3">
      <c r="A26" s="70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89"/>
    </row>
    <row r="27" spans="1:16" x14ac:dyDescent="0.3">
      <c r="A27" s="70" t="s">
        <v>30</v>
      </c>
      <c r="B27" s="72">
        <v>-0.48425000000000296</v>
      </c>
      <c r="C27" s="72">
        <v>-0.29720000000000724</v>
      </c>
      <c r="D27" s="72">
        <v>-0.11284999999999812</v>
      </c>
      <c r="E27" s="72">
        <v>-5.6500000000006878E-2</v>
      </c>
      <c r="F27" s="72">
        <v>-9.4199999999997175E-2</v>
      </c>
      <c r="G27" s="72"/>
      <c r="H27" s="72"/>
      <c r="I27" s="72"/>
      <c r="J27" s="72"/>
      <c r="K27" s="72"/>
      <c r="L27" s="72"/>
      <c r="M27" s="72"/>
      <c r="N27" s="72"/>
      <c r="O27" s="72"/>
      <c r="P27" s="89">
        <f t="shared" si="0"/>
        <v>-0.20900000000000246</v>
      </c>
    </row>
  </sheetData>
  <mergeCells count="2">
    <mergeCell ref="B4:N4"/>
    <mergeCell ref="B3:N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0528_XXPcs_TC local amb</vt:lpstr>
      <vt:lpstr>Bench Local ambient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Shah</dc:creator>
  <cp:lastModifiedBy>tpikaliu</cp:lastModifiedBy>
  <dcterms:created xsi:type="dcterms:W3CDTF">2018-05-21T19:32:58Z</dcterms:created>
  <dcterms:modified xsi:type="dcterms:W3CDTF">2018-05-29T07:27:52Z</dcterms:modified>
</cp:coreProperties>
</file>