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zammataro/Dropbox/My Mac (Lucas-MacBook-Pro.local)/Documents/YALE/ENDOMETRIALS_PEMBRO_STUDY_08.06.2020/Data_for_Eric_03.22.2021/"/>
    </mc:Choice>
  </mc:AlternateContent>
  <xr:revisionPtr revIDLastSave="0" documentId="13_ncr:1_{3666A595-3170-0048-BE53-12F552B6D21B}" xr6:coauthVersionLast="46" xr6:coauthVersionMax="46" xr10:uidLastSave="{00000000-0000-0000-0000-000000000000}"/>
  <bookViews>
    <workbookView xWindow="180" yWindow="2420" windowWidth="31520" windowHeight="15940" xr2:uid="{F33C7862-BBAB-594A-A217-017955F98C3B}"/>
  </bookViews>
  <sheets>
    <sheet name="Integrated" sheetId="3" r:id="rId1"/>
    <sheet name="RECIST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B26" i="3"/>
  <c r="D26" i="3" s="1"/>
  <c r="B25" i="3"/>
  <c r="D25" i="3" s="1"/>
  <c r="B24" i="3"/>
  <c r="D24" i="3" s="1"/>
  <c r="B23" i="3"/>
  <c r="D23" i="3" s="1"/>
  <c r="B22" i="3"/>
  <c r="D22" i="3" s="1"/>
  <c r="B21" i="3"/>
  <c r="D21" i="3" s="1"/>
  <c r="B20" i="3"/>
  <c r="D20" i="3" s="1"/>
  <c r="B19" i="3"/>
  <c r="D19" i="3" s="1"/>
  <c r="B18" i="3"/>
  <c r="D18" i="3" s="1"/>
  <c r="B17" i="3"/>
  <c r="D17" i="3" s="1"/>
  <c r="B16" i="3"/>
  <c r="D16" i="3" s="1"/>
  <c r="B15" i="3"/>
  <c r="D15" i="3" s="1"/>
  <c r="B14" i="3"/>
  <c r="D14" i="3" s="1"/>
  <c r="B13" i="3"/>
  <c r="D13" i="3" s="1"/>
  <c r="B12" i="3"/>
  <c r="D12" i="3" s="1"/>
  <c r="B11" i="3"/>
  <c r="D11" i="3" s="1"/>
  <c r="B10" i="3"/>
  <c r="D10" i="3" s="1"/>
  <c r="B9" i="3"/>
  <c r="D9" i="3" s="1"/>
  <c r="B8" i="3"/>
  <c r="D8" i="3" s="1"/>
  <c r="B7" i="3"/>
  <c r="D7" i="3" s="1"/>
  <c r="B6" i="3"/>
  <c r="D6" i="3" s="1"/>
  <c r="B5" i="3"/>
  <c r="D5" i="3" s="1"/>
  <c r="B4" i="3"/>
  <c r="D4" i="3" s="1"/>
  <c r="B3" i="3"/>
  <c r="D3" i="3" s="1"/>
  <c r="B2" i="3"/>
  <c r="D2" i="3" s="1"/>
</calcChain>
</file>

<file path=xl/sharedStrings.xml><?xml version="1.0" encoding="utf-8"?>
<sst xmlns="http://schemas.openxmlformats.org/spreadsheetml/2006/main" count="239" uniqueCount="104">
  <si>
    <t>Tumor_type (P/R)</t>
  </si>
  <si>
    <t>Best Response</t>
  </si>
  <si>
    <t>New Recist 12.28.2020</t>
  </si>
  <si>
    <t>PEM16</t>
  </si>
  <si>
    <t>PD</t>
  </si>
  <si>
    <t>PEM01</t>
  </si>
  <si>
    <t>PEM26</t>
  </si>
  <si>
    <t>PEM03</t>
  </si>
  <si>
    <t>SD</t>
  </si>
  <si>
    <t>PEM10</t>
  </si>
  <si>
    <t>PEM17</t>
  </si>
  <si>
    <t>PEM15</t>
  </si>
  <si>
    <t>PEM07</t>
  </si>
  <si>
    <t>PEM09</t>
  </si>
  <si>
    <t>PEM08</t>
  </si>
  <si>
    <t>PEM18</t>
  </si>
  <si>
    <t>PR</t>
  </si>
  <si>
    <t>PEM19</t>
  </si>
  <si>
    <t>PEM22</t>
  </si>
  <si>
    <t>PEM14</t>
  </si>
  <si>
    <t>PEM13</t>
  </si>
  <si>
    <t>PEM21</t>
  </si>
  <si>
    <t>PEM25</t>
  </si>
  <si>
    <t>PEM12</t>
  </si>
  <si>
    <t>PEM05</t>
  </si>
  <si>
    <t>PEM02</t>
  </si>
  <si>
    <t>PEM11</t>
  </si>
  <si>
    <t>PEM20</t>
  </si>
  <si>
    <t>PEM06</t>
  </si>
  <si>
    <t>CR</t>
  </si>
  <si>
    <t>PEM23</t>
  </si>
  <si>
    <t>STUDY #</t>
  </si>
  <si>
    <t>TUMOR_ID</t>
  </si>
  <si>
    <t>F1 TMB</t>
  </si>
  <si>
    <t>F1 MMR mutation</t>
  </si>
  <si>
    <t>MMR somatic mut WES</t>
  </si>
  <si>
    <t>HIC MSI YALE</t>
  </si>
  <si>
    <t>PCR MSI YALE</t>
  </si>
  <si>
    <t>Methylation</t>
  </si>
  <si>
    <t>28 m/mB</t>
  </si>
  <si>
    <t>MLH1 E89*, N535fs*23</t>
  </si>
  <si>
    <t>loss MLH-1 and PMS2</t>
  </si>
  <si>
    <t>high</t>
  </si>
  <si>
    <t>yes MLH1</t>
  </si>
  <si>
    <t>141 m/mB</t>
  </si>
  <si>
    <t>MSH2 F896fs*11</t>
  </si>
  <si>
    <t>MSH2 F896fs*11; MSH3 D380fs</t>
  </si>
  <si>
    <t>loss PMS2</t>
  </si>
  <si>
    <t>NO</t>
  </si>
  <si>
    <t xml:space="preserve">410 Muts/Mb </t>
  </si>
  <si>
    <t>MSH2 G692E, MSH6 F1088fs*2,G1105fs*3</t>
  </si>
  <si>
    <t>MSH6 fs1088; MSH3 A57T</t>
  </si>
  <si>
    <t>loss PMS2 and MLH1</t>
  </si>
  <si>
    <t>16 m/mB</t>
  </si>
  <si>
    <t>MSH2 L488V (variant of unkn. sign.)</t>
  </si>
  <si>
    <t>MSH2 L488V; MSH6 G93R; MSH3 K517fs, Y789delinsX</t>
  </si>
  <si>
    <t>loss of MLH-1 and PMS2</t>
  </si>
  <si>
    <t>450 Muts/Mb</t>
  </si>
  <si>
    <t>MSH2E425*, E580*, A230fs*2</t>
  </si>
  <si>
    <t>MSH6: fs1088, D515N, A753T; MLH1 T367I; MSH2 R35H, E425*; MLH3 D1011Y,  K543T</t>
  </si>
  <si>
    <t>loss MSH2 and MSH</t>
  </si>
  <si>
    <t>MSH3 K383fs*32</t>
  </si>
  <si>
    <t>MSH3 K383fs*32, MLH3 N674fs</t>
  </si>
  <si>
    <t>35m/mb</t>
  </si>
  <si>
    <t>MSH6 E956D</t>
  </si>
  <si>
    <t>MSH6 P808delinsPNVT, MLH1 I501_I501insLLFLF; PMS2: D428delinsEIKTLPYL, Q42fs</t>
  </si>
  <si>
    <t>51 m/mB</t>
  </si>
  <si>
    <t>MSH6 F1088fs*2</t>
  </si>
  <si>
    <t>MSH6 F1088fs</t>
  </si>
  <si>
    <t>loss MLH-1, MSH6 and PMS2</t>
  </si>
  <si>
    <t>144 m/mB</t>
  </si>
  <si>
    <t>MSH6 K115*</t>
  </si>
  <si>
    <t>loss MSH6</t>
  </si>
  <si>
    <t>58m/mb</t>
  </si>
  <si>
    <t>MSH6 F1088fs*2, R732*</t>
  </si>
  <si>
    <t>MSH6 F1088fs, MSH6 R732*</t>
  </si>
  <si>
    <t>13 m/mB</t>
  </si>
  <si>
    <t>MSH6 F1088fs*2,5, MSH2 I883fs*16</t>
  </si>
  <si>
    <t>MSH6 F1088fs, MSH2 E881fs</t>
  </si>
  <si>
    <t>loss MLH1 and PMS2</t>
  </si>
  <si>
    <t>22 m/mB</t>
  </si>
  <si>
    <t>no</t>
  </si>
  <si>
    <t>38 m/mB</t>
  </si>
  <si>
    <t>20 m/mB</t>
  </si>
  <si>
    <t>9 m/mB</t>
  </si>
  <si>
    <t>39 m/mB</t>
  </si>
  <si>
    <t>22m/mB</t>
  </si>
  <si>
    <t>24 m/mB</t>
  </si>
  <si>
    <t>34m/mb</t>
  </si>
  <si>
    <t>33m/mb</t>
  </si>
  <si>
    <t xml:space="preserve">20 m/Mb </t>
  </si>
  <si>
    <t>MSH6 758_759insTACTTT; MSH2 C199fs; MLH3 K585fs</t>
  </si>
  <si>
    <t>MSH6 K676fs; MSH3 D170A</t>
  </si>
  <si>
    <t>low</t>
  </si>
  <si>
    <t>26 m/mB</t>
  </si>
  <si>
    <t>MSH6 L1030F</t>
  </si>
  <si>
    <t>24m/mB</t>
  </si>
  <si>
    <t>loss of MLH-1 and PMS-2</t>
  </si>
  <si>
    <t>PEM24</t>
  </si>
  <si>
    <t>8m/mb</t>
  </si>
  <si>
    <t>MMR retained</t>
  </si>
  <si>
    <t>Low</t>
  </si>
  <si>
    <t>TMB from WES (m/mB)</t>
  </si>
  <si>
    <t>RECIST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</si>
</sst>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50FB9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1FB9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m/d/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m/d/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51FB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mbro.12.28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heet2"/>
      <sheetName val="snv"/>
      <sheetName val="PEM25_PEM26"/>
      <sheetName val="PEM25_PEM26_SNV_APC_and_MSH-I"/>
      <sheetName val="PEM25_PEM26_varcode"/>
      <sheetName val="Sheet7"/>
      <sheetName val="cnv"/>
      <sheetName val="snv+cnv cbioportal_input"/>
      <sheetName val="snv+cnv cbioportal_input_APC"/>
      <sheetName val="snv+cnv cbioportal input_MSH-I"/>
      <sheetName val="snv+cnv cbioportal APC PriVsRec"/>
      <sheetName val="APC_cBioportal_panel_Recurrence"/>
      <sheetName val="NOTA"/>
      <sheetName val="APC_cBioportal_panel_Primary"/>
      <sheetName val="Only_Primaries"/>
      <sheetName val="Only_Recurrents"/>
      <sheetName val="Sheet3"/>
      <sheetName val="APC"/>
      <sheetName val="TMB_from_WES"/>
      <sheetName val="TMB_integrated"/>
      <sheetName val="TMB_old"/>
      <sheetName val="Sheet1"/>
      <sheetName val="MR_Filtered"/>
      <sheetName val="MR_NOT_filtered"/>
    </sheetNames>
    <sheetDataSet>
      <sheetData sheetId="0">
        <row r="1">
          <cell r="F1" t="str">
            <v>N</v>
          </cell>
          <cell r="G1" t="str">
            <v>T</v>
          </cell>
        </row>
        <row r="2">
          <cell r="E2" t="str">
            <v>Paired_Normal_Code</v>
          </cell>
          <cell r="F2" t="str">
            <v>Normal_Code</v>
          </cell>
          <cell r="G2" t="str">
            <v>Tumor_Code</v>
          </cell>
        </row>
        <row r="3">
          <cell r="E3" t="str">
            <v>PEM01</v>
          </cell>
          <cell r="F3" t="str">
            <v>RPEM01</v>
          </cell>
          <cell r="G3" t="str">
            <v>X16-3406</v>
          </cell>
        </row>
        <row r="4">
          <cell r="E4" t="str">
            <v>PEM02</v>
          </cell>
          <cell r="F4" t="str">
            <v>RPEM02</v>
          </cell>
          <cell r="G4" t="str">
            <v>S16-23182</v>
          </cell>
        </row>
        <row r="5">
          <cell r="E5" t="str">
            <v>PEM03</v>
          </cell>
          <cell r="F5" t="str">
            <v>RPEM03</v>
          </cell>
          <cell r="G5" t="str">
            <v>S12-8472</v>
          </cell>
        </row>
        <row r="6">
          <cell r="F6" t="str">
            <v>RPEM03</v>
          </cell>
          <cell r="G6" t="str">
            <v>S17-19976</v>
          </cell>
        </row>
        <row r="7">
          <cell r="E7" t="str">
            <v>PEM05</v>
          </cell>
          <cell r="F7" t="str">
            <v>RPEM05</v>
          </cell>
          <cell r="G7" t="str">
            <v>S16-5035</v>
          </cell>
        </row>
        <row r="8">
          <cell r="E8" t="str">
            <v>PEM06</v>
          </cell>
          <cell r="F8" t="str">
            <v>RPEM06</v>
          </cell>
          <cell r="G8" t="str">
            <v>S16-7493</v>
          </cell>
        </row>
        <row r="9">
          <cell r="E9" t="str">
            <v>PEM07</v>
          </cell>
          <cell r="F9" t="str">
            <v>RPEM07</v>
          </cell>
          <cell r="G9" t="str">
            <v>SB13-11770</v>
          </cell>
        </row>
        <row r="10">
          <cell r="F10" t="str">
            <v>RPEM07</v>
          </cell>
          <cell r="G10" t="str">
            <v>S18-18016</v>
          </cell>
        </row>
        <row r="11">
          <cell r="E11" t="str">
            <v>PEM08</v>
          </cell>
          <cell r="F11" t="str">
            <v>RPEM08</v>
          </cell>
          <cell r="G11" t="str">
            <v>SB15-01762</v>
          </cell>
        </row>
        <row r="12">
          <cell r="F12" t="str">
            <v>RPEM08</v>
          </cell>
          <cell r="G12" t="str">
            <v>S17-20830</v>
          </cell>
        </row>
        <row r="13">
          <cell r="F13" t="str">
            <v>RPEM08</v>
          </cell>
          <cell r="G13" t="str">
            <v>krch98</v>
          </cell>
        </row>
        <row r="14">
          <cell r="E14" t="str">
            <v>PEM09</v>
          </cell>
          <cell r="F14" t="str">
            <v>RPEM09</v>
          </cell>
          <cell r="G14" t="str">
            <v>X14-1264</v>
          </cell>
        </row>
        <row r="15">
          <cell r="F15" t="str">
            <v>RPEM09</v>
          </cell>
          <cell r="G15" t="str">
            <v>NP-19-388</v>
          </cell>
        </row>
        <row r="16">
          <cell r="E16" t="str">
            <v>PEM10</v>
          </cell>
          <cell r="F16" t="str">
            <v>RPEM10</v>
          </cell>
          <cell r="G16" t="str">
            <v>S14-19078</v>
          </cell>
        </row>
        <row r="17">
          <cell r="F17" t="str">
            <v>RPEM10</v>
          </cell>
          <cell r="G17" t="str">
            <v>KR-CH-106</v>
          </cell>
        </row>
        <row r="18">
          <cell r="E18" t="str">
            <v>PEM11</v>
          </cell>
          <cell r="F18" t="str">
            <v>RPEM11</v>
          </cell>
          <cell r="G18" t="str">
            <v>S13-26062</v>
          </cell>
        </row>
        <row r="19">
          <cell r="E19" t="str">
            <v>PEM12</v>
          </cell>
          <cell r="F19" t="str">
            <v>RPEM12</v>
          </cell>
          <cell r="G19" t="str">
            <v>S16-55617</v>
          </cell>
        </row>
        <row r="20">
          <cell r="F20" t="str">
            <v>RPEM12</v>
          </cell>
          <cell r="G20" t="str">
            <v>krch114</v>
          </cell>
        </row>
        <row r="21">
          <cell r="E21" t="str">
            <v>PEM13</v>
          </cell>
          <cell r="F21" t="str">
            <v>RPEM13</v>
          </cell>
          <cell r="G21" t="str">
            <v>X18-362</v>
          </cell>
        </row>
        <row r="22">
          <cell r="E22" t="str">
            <v>PEM14</v>
          </cell>
          <cell r="F22" t="str">
            <v>RPEM14</v>
          </cell>
          <cell r="G22" t="str">
            <v>S18-490</v>
          </cell>
        </row>
        <row r="23">
          <cell r="F23" t="str">
            <v>RPEM14</v>
          </cell>
          <cell r="G23" t="str">
            <v>end_28_k_29_430</v>
          </cell>
        </row>
        <row r="24">
          <cell r="E24" t="str">
            <v>PEM15</v>
          </cell>
          <cell r="F24" t="str">
            <v>RPEM15</v>
          </cell>
          <cell r="G24" t="str">
            <v>S18-3780</v>
          </cell>
        </row>
        <row r="25">
          <cell r="E25" t="str">
            <v>PEM16</v>
          </cell>
          <cell r="F25" t="str">
            <v>RPEM16</v>
          </cell>
          <cell r="G25" t="str">
            <v>S18-8922</v>
          </cell>
        </row>
        <row r="26">
          <cell r="E26" t="str">
            <v>PEM17</v>
          </cell>
          <cell r="F26" t="str">
            <v>RPEM17</v>
          </cell>
          <cell r="G26" t="str">
            <v>S18-11740</v>
          </cell>
        </row>
        <row r="27">
          <cell r="E27" t="str">
            <v>PEM18</v>
          </cell>
          <cell r="F27" t="str">
            <v>RPEM18</v>
          </cell>
          <cell r="G27" t="str">
            <v>S17-2219</v>
          </cell>
        </row>
        <row r="28">
          <cell r="E28" t="str">
            <v>PEM19</v>
          </cell>
          <cell r="F28" t="str">
            <v>RPEM19</v>
          </cell>
          <cell r="G28" t="str">
            <v>S16-18558</v>
          </cell>
        </row>
        <row r="29">
          <cell r="F29" t="str">
            <v>RPEM19</v>
          </cell>
          <cell r="G29" t="str">
            <v>S19-21211</v>
          </cell>
        </row>
        <row r="30">
          <cell r="E30" t="str">
            <v>PEM20</v>
          </cell>
          <cell r="F30" t="str">
            <v>RPEM20</v>
          </cell>
          <cell r="G30" t="str">
            <v>S16-21208</v>
          </cell>
        </row>
        <row r="31">
          <cell r="E31" t="str">
            <v>PEM21</v>
          </cell>
          <cell r="F31" t="str">
            <v>RPEM21</v>
          </cell>
          <cell r="G31" t="str">
            <v>S12-19631</v>
          </cell>
        </row>
        <row r="32">
          <cell r="E32" t="str">
            <v>PEM22</v>
          </cell>
          <cell r="F32" t="str">
            <v>RPEM22</v>
          </cell>
          <cell r="G32" t="str">
            <v>S15-32317</v>
          </cell>
        </row>
        <row r="33">
          <cell r="E33" t="str">
            <v>PEM23</v>
          </cell>
          <cell r="F33" t="str">
            <v>RPEM23</v>
          </cell>
          <cell r="G33" t="str">
            <v>S18-23897</v>
          </cell>
        </row>
        <row r="34">
          <cell r="E34" t="str">
            <v>PEM24</v>
          </cell>
          <cell r="F34" t="str">
            <v>RPEM24</v>
          </cell>
          <cell r="G34" t="str">
            <v>S19-17681</v>
          </cell>
        </row>
        <row r="35">
          <cell r="E35" t="str">
            <v>PEM25</v>
          </cell>
          <cell r="F35" t="str">
            <v>RPEM25</v>
          </cell>
          <cell r="G35" t="str">
            <v>S19-17973</v>
          </cell>
        </row>
        <row r="36">
          <cell r="E36" t="str">
            <v>PEM26</v>
          </cell>
          <cell r="F36" t="str">
            <v>RPEM26</v>
          </cell>
          <cell r="G36" t="str">
            <v>S19-35439</v>
          </cell>
        </row>
        <row r="37">
          <cell r="F37" t="str">
            <v>RPEM26</v>
          </cell>
          <cell r="G37" t="str">
            <v>X-20-1574</v>
          </cell>
        </row>
        <row r="39">
          <cell r="E39" t="str">
            <v>Marshall</v>
          </cell>
          <cell r="F39" t="str">
            <v>PBL463</v>
          </cell>
          <cell r="G39" t="str">
            <v>krch-101</v>
          </cell>
        </row>
        <row r="40">
          <cell r="F40" t="str">
            <v>PBL463</v>
          </cell>
          <cell r="G40" t="str">
            <v>krch-118</v>
          </cell>
        </row>
        <row r="41">
          <cell r="E41" t="str">
            <v>Randall</v>
          </cell>
          <cell r="F41" t="str">
            <v>PBL530</v>
          </cell>
          <cell r="G41" t="str">
            <v>WS17-12118</v>
          </cell>
        </row>
        <row r="42">
          <cell r="F42" t="str">
            <v>PBL530</v>
          </cell>
          <cell r="G42" t="str">
            <v>S19-00135</v>
          </cell>
        </row>
        <row r="45">
          <cell r="E45" t="str">
            <v>New Recist 12.28.2020</v>
          </cell>
        </row>
        <row r="46">
          <cell r="B46" t="str">
            <v>PEM16</v>
          </cell>
          <cell r="E46">
            <v>39.57</v>
          </cell>
        </row>
        <row r="47">
          <cell r="B47" t="str">
            <v>PEM01</v>
          </cell>
          <cell r="E47">
            <v>17.13</v>
          </cell>
        </row>
        <row r="48">
          <cell r="B48" t="str">
            <v>PEM26</v>
          </cell>
          <cell r="E48">
            <v>-3.59</v>
          </cell>
        </row>
        <row r="49">
          <cell r="B49" t="str">
            <v>PEM03</v>
          </cell>
          <cell r="E49">
            <v>12.75</v>
          </cell>
        </row>
        <row r="50">
          <cell r="B50" t="str">
            <v>PEM10</v>
          </cell>
          <cell r="E50">
            <v>0.34</v>
          </cell>
        </row>
        <row r="51">
          <cell r="B51" t="str">
            <v>PEM17</v>
          </cell>
          <cell r="E51">
            <v>0</v>
          </cell>
        </row>
        <row r="52">
          <cell r="B52" t="str">
            <v>PEM15</v>
          </cell>
          <cell r="E52">
            <v>-6.8</v>
          </cell>
        </row>
        <row r="53">
          <cell r="B53" t="str">
            <v>PEM07</v>
          </cell>
          <cell r="E53">
            <v>-12.69</v>
          </cell>
        </row>
        <row r="54">
          <cell r="B54" t="str">
            <v>PEM09</v>
          </cell>
          <cell r="E54">
            <v>-24.8</v>
          </cell>
        </row>
        <row r="55">
          <cell r="B55" t="str">
            <v>PEM08</v>
          </cell>
          <cell r="E55">
            <v>-28.93</v>
          </cell>
        </row>
        <row r="56">
          <cell r="B56" t="str">
            <v>PEM18</v>
          </cell>
          <cell r="E56">
            <v>-31.59</v>
          </cell>
        </row>
        <row r="57">
          <cell r="B57" t="str">
            <v>PEM19</v>
          </cell>
          <cell r="E57">
            <v>-35.64</v>
          </cell>
        </row>
        <row r="58">
          <cell r="B58" t="str">
            <v>PEM22</v>
          </cell>
          <cell r="E58">
            <v>-41.68</v>
          </cell>
        </row>
        <row r="59">
          <cell r="B59" t="str">
            <v>PEM14</v>
          </cell>
          <cell r="E59">
            <v>-44.4</v>
          </cell>
        </row>
        <row r="60">
          <cell r="B60" t="str">
            <v>PEM13</v>
          </cell>
          <cell r="E60">
            <v>-43.81</v>
          </cell>
        </row>
        <row r="61">
          <cell r="B61" t="str">
            <v>PEM21</v>
          </cell>
          <cell r="E61">
            <v>-45.91</v>
          </cell>
        </row>
        <row r="62">
          <cell r="B62" t="str">
            <v>PEM25</v>
          </cell>
          <cell r="E62">
            <v>-50</v>
          </cell>
        </row>
        <row r="63">
          <cell r="B63" t="str">
            <v>PEM12</v>
          </cell>
          <cell r="E63">
            <v>-57.75</v>
          </cell>
        </row>
        <row r="64">
          <cell r="B64" t="str">
            <v>PEM05</v>
          </cell>
          <cell r="E64">
            <v>-78.17</v>
          </cell>
        </row>
        <row r="65">
          <cell r="B65" t="str">
            <v>PEM02</v>
          </cell>
          <cell r="E65">
            <v>-88.16</v>
          </cell>
        </row>
        <row r="66">
          <cell r="B66" t="str">
            <v>PEM11</v>
          </cell>
          <cell r="E66">
            <v>-89.98</v>
          </cell>
        </row>
        <row r="67">
          <cell r="B67" t="str">
            <v>PEM20</v>
          </cell>
          <cell r="E67">
            <v>-91.9</v>
          </cell>
        </row>
        <row r="68">
          <cell r="B68" t="str">
            <v>PEM06</v>
          </cell>
          <cell r="E68">
            <v>-100</v>
          </cell>
        </row>
        <row r="69">
          <cell r="B69" t="str">
            <v>PEM23</v>
          </cell>
          <cell r="E69">
            <v>-100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ID</v>
          </cell>
          <cell r="B1" t="str">
            <v>Num mut</v>
          </cell>
          <cell r="C1" t="str">
            <v>TMB</v>
          </cell>
        </row>
        <row r="2">
          <cell r="A2" t="str">
            <v>end_28_k_29_430</v>
          </cell>
          <cell r="B2">
            <v>2932</v>
          </cell>
          <cell r="C2">
            <v>97.733333333333334</v>
          </cell>
        </row>
        <row r="3">
          <cell r="A3" t="str">
            <v>KR-CH-106</v>
          </cell>
          <cell r="B3">
            <v>1195</v>
          </cell>
          <cell r="C3">
            <v>39.833333333333336</v>
          </cell>
        </row>
        <row r="4">
          <cell r="A4" t="str">
            <v>krch114</v>
          </cell>
          <cell r="B4">
            <v>1272</v>
          </cell>
          <cell r="C4">
            <v>42.4</v>
          </cell>
        </row>
        <row r="5">
          <cell r="A5" t="str">
            <v>krch98</v>
          </cell>
          <cell r="B5">
            <v>1161</v>
          </cell>
          <cell r="C5">
            <v>38.700000000000003</v>
          </cell>
        </row>
        <row r="6">
          <cell r="A6" t="str">
            <v>NP-19-388</v>
          </cell>
          <cell r="B6">
            <v>1550</v>
          </cell>
          <cell r="C6">
            <v>51.666666666666664</v>
          </cell>
        </row>
        <row r="7">
          <cell r="A7" t="str">
            <v>S12-19631</v>
          </cell>
          <cell r="B7">
            <v>416</v>
          </cell>
          <cell r="C7">
            <v>13.866666666666667</v>
          </cell>
        </row>
        <row r="8">
          <cell r="A8" t="str">
            <v>S12-8472</v>
          </cell>
          <cell r="B8">
            <v>223</v>
          </cell>
          <cell r="C8">
            <v>7.4333333333333336</v>
          </cell>
        </row>
        <row r="9">
          <cell r="A9" t="str">
            <v>S13-26062</v>
          </cell>
          <cell r="B9">
            <v>470</v>
          </cell>
          <cell r="C9">
            <v>15.666666666666666</v>
          </cell>
        </row>
        <row r="10">
          <cell r="A10" t="str">
            <v>S14-19078</v>
          </cell>
          <cell r="B10">
            <v>582</v>
          </cell>
          <cell r="C10">
            <v>19.399999999999999</v>
          </cell>
        </row>
        <row r="11">
          <cell r="A11" t="str">
            <v>S15-32317</v>
          </cell>
          <cell r="B11">
            <v>350</v>
          </cell>
          <cell r="C11">
            <v>11.666666666666666</v>
          </cell>
        </row>
        <row r="12">
          <cell r="A12" t="str">
            <v>S16-18558</v>
          </cell>
          <cell r="B12">
            <v>1719</v>
          </cell>
          <cell r="C12">
            <v>57.3</v>
          </cell>
        </row>
        <row r="13">
          <cell r="A13" t="str">
            <v>S16-21208</v>
          </cell>
          <cell r="B13">
            <v>1511</v>
          </cell>
          <cell r="C13">
            <v>50.366666666666667</v>
          </cell>
        </row>
        <row r="14">
          <cell r="A14" t="str">
            <v>S16-23182</v>
          </cell>
          <cell r="B14">
            <v>4938</v>
          </cell>
          <cell r="C14">
            <v>164.6</v>
          </cell>
        </row>
        <row r="15">
          <cell r="A15" t="str">
            <v>S16-5035</v>
          </cell>
          <cell r="B15">
            <v>592</v>
          </cell>
          <cell r="C15">
            <v>19.733333333333334</v>
          </cell>
        </row>
        <row r="16">
          <cell r="A16" t="str">
            <v>S16-55617</v>
          </cell>
          <cell r="B16">
            <v>617</v>
          </cell>
          <cell r="C16">
            <v>20.566666666666666</v>
          </cell>
        </row>
        <row r="17">
          <cell r="A17" t="str">
            <v>S16-7493</v>
          </cell>
          <cell r="B17">
            <v>1201</v>
          </cell>
          <cell r="C17">
            <v>40.033333333333331</v>
          </cell>
        </row>
        <row r="18">
          <cell r="A18" t="str">
            <v>S17-19976</v>
          </cell>
          <cell r="B18">
            <v>1043</v>
          </cell>
          <cell r="C18">
            <v>34.766666666666666</v>
          </cell>
        </row>
        <row r="19">
          <cell r="A19" t="str">
            <v>S17-20830</v>
          </cell>
          <cell r="B19">
            <v>669</v>
          </cell>
          <cell r="C19">
            <v>22.3</v>
          </cell>
        </row>
        <row r="20">
          <cell r="A20" t="str">
            <v>S17-2219</v>
          </cell>
          <cell r="B20">
            <v>1693</v>
          </cell>
          <cell r="C20">
            <v>56.43333333333333</v>
          </cell>
        </row>
        <row r="21">
          <cell r="A21" t="str">
            <v>S18-11740</v>
          </cell>
          <cell r="B21">
            <v>2649</v>
          </cell>
          <cell r="C21">
            <v>88.3</v>
          </cell>
        </row>
        <row r="22">
          <cell r="A22" t="str">
            <v>S18-18016</v>
          </cell>
          <cell r="B22">
            <v>1413</v>
          </cell>
          <cell r="C22">
            <v>47.1</v>
          </cell>
        </row>
        <row r="23">
          <cell r="A23" t="str">
            <v>S18-23897</v>
          </cell>
          <cell r="B23">
            <v>4389</v>
          </cell>
          <cell r="C23">
            <v>146.30000000000001</v>
          </cell>
        </row>
        <row r="24">
          <cell r="A24" t="str">
            <v>S18-3780</v>
          </cell>
          <cell r="B24">
            <v>3174</v>
          </cell>
          <cell r="C24">
            <v>105.8</v>
          </cell>
        </row>
        <row r="25">
          <cell r="A25" t="str">
            <v>S18-490</v>
          </cell>
          <cell r="B25">
            <v>872</v>
          </cell>
          <cell r="C25">
            <v>29.066666666666666</v>
          </cell>
        </row>
        <row r="26">
          <cell r="A26" t="str">
            <v>S18-8922</v>
          </cell>
          <cell r="B26">
            <v>847</v>
          </cell>
          <cell r="C26">
            <v>28.233333333333334</v>
          </cell>
        </row>
        <row r="27">
          <cell r="A27" t="str">
            <v>S19-17681</v>
          </cell>
          <cell r="B27">
            <v>181</v>
          </cell>
          <cell r="C27">
            <v>6.0333333333333332</v>
          </cell>
        </row>
        <row r="28">
          <cell r="A28" t="str">
            <v>S19-17973</v>
          </cell>
          <cell r="B28">
            <v>13348</v>
          </cell>
          <cell r="C28">
            <v>444.93333333333334</v>
          </cell>
        </row>
        <row r="29">
          <cell r="A29" t="str">
            <v>S19-21211</v>
          </cell>
          <cell r="B29">
            <v>1272</v>
          </cell>
          <cell r="C29">
            <v>42.4</v>
          </cell>
        </row>
        <row r="30">
          <cell r="A30" t="str">
            <v>S19-35439</v>
          </cell>
          <cell r="B30">
            <v>859</v>
          </cell>
          <cell r="C30">
            <v>28.633333333333333</v>
          </cell>
        </row>
        <row r="31">
          <cell r="A31" t="str">
            <v>SB13-11770</v>
          </cell>
          <cell r="B31">
            <v>746</v>
          </cell>
          <cell r="C31">
            <v>24.866666666666667</v>
          </cell>
        </row>
        <row r="32">
          <cell r="A32" t="str">
            <v>SB15-01762</v>
          </cell>
          <cell r="B32">
            <v>364</v>
          </cell>
          <cell r="C32">
            <v>12.133333333333333</v>
          </cell>
        </row>
        <row r="33">
          <cell r="A33" t="str">
            <v>X14-1264</v>
          </cell>
          <cell r="B33">
            <v>922</v>
          </cell>
          <cell r="C33">
            <v>30.733333333333334</v>
          </cell>
        </row>
        <row r="34">
          <cell r="A34" t="str">
            <v>X16-3406</v>
          </cell>
          <cell r="B34">
            <v>1024</v>
          </cell>
          <cell r="C34">
            <v>34.133333333333333</v>
          </cell>
        </row>
        <row r="35">
          <cell r="A35" t="str">
            <v>X18-362</v>
          </cell>
          <cell r="B35">
            <v>686</v>
          </cell>
          <cell r="C35">
            <v>22.866666666666667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6C924-3E5B-864A-950B-AB63907937F6}" name="Table1" displayName="Table1" ref="A1:K26" totalsRowShown="0" headerRowDxfId="12" dataDxfId="11">
  <tableColumns count="11">
    <tableColumn id="1" xr3:uid="{760C9A23-CF96-BF49-82F4-9F737E9DF64C}" name="STUDY #" dataDxfId="10"/>
    <tableColumn id="8" xr3:uid="{AE1CC678-0143-DA48-B138-D462762FC011}" name="TUMOR_ID" dataDxfId="9">
      <calculatedColumnFormula>VLOOKUP(Table1[[#This Row],[STUDY '#]],[1]info!E:G,3,0)</calculatedColumnFormula>
    </tableColumn>
    <tableColumn id="2" xr3:uid="{9124F7A2-413B-AE4F-92C3-DA8B196027BB}" name="F1 TMB" dataDxfId="8"/>
    <tableColumn id="9" xr3:uid="{42443EBF-F77F-8D4C-B5DB-BAC705F4CB48}" name="TMB from WES (m/mB)" dataDxfId="7">
      <calculatedColumnFormula>VLOOKUP(Table1[[#This Row],[TUMOR_ID]],[1]TMB_from_WES!A:C,3,0)</calculatedColumnFormula>
    </tableColumn>
    <tableColumn id="3" xr3:uid="{B94634D8-B43E-BD44-8395-8CDC0EFB29B9}" name="F1 MMR mutation" dataDxfId="6"/>
    <tableColumn id="4" xr3:uid="{C6B72303-1DDE-6B4A-957B-69A4F1A18312}" name="MMR somatic mut WES" dataDxfId="5"/>
    <tableColumn id="5" xr3:uid="{1B4BE138-E251-444C-99A7-862038C908DE}" name="HIC MSI YALE" dataDxfId="4"/>
    <tableColumn id="6" xr3:uid="{4D4B9154-3059-6B42-B9EF-7F716F4E7355}" name="PCR MSI YALE" dataDxfId="3"/>
    <tableColumn id="7" xr3:uid="{8331E0ED-9B43-F54C-B951-06C95A3FAD38}" name="Methylation" dataDxfId="2"/>
    <tableColumn id="11" xr3:uid="{DB509E37-6993-D44C-9E78-46B05786B25D}" name="Best Response" dataDxfId="1">
      <calculatedColumnFormula>VLOOKUP(Table1[[#This Row],[STUDY '#]],RECIST!A:C,2,0)</calculatedColumnFormula>
    </tableColumn>
    <tableColumn id="12" xr3:uid="{7E0B47E9-A5C5-CB44-8D0E-5662A1B96B4C}" name="RECIST" dataDxfId="0">
      <calculatedColumnFormula>VLOOKUP(Table1[[#This Row],[STUDY '#]],RECIST!A:C,3,0)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490D-2BC0-A742-AF09-A2C1C16E112B}">
  <dimension ref="A1:K26"/>
  <sheetViews>
    <sheetView tabSelected="1" workbookViewId="0">
      <selection activeCell="J27" sqref="J27"/>
    </sheetView>
  </sheetViews>
  <sheetFormatPr baseColWidth="10" defaultRowHeight="16" x14ac:dyDescent="0.2"/>
  <cols>
    <col min="1" max="1" width="8.33203125" bestFit="1" customWidth="1"/>
    <col min="2" max="2" width="11" bestFit="1" customWidth="1"/>
    <col min="3" max="3" width="12.83203125" bestFit="1" customWidth="1"/>
    <col min="4" max="4" width="9.5" bestFit="1" customWidth="1"/>
    <col min="5" max="5" width="36.6640625" bestFit="1" customWidth="1"/>
    <col min="6" max="6" width="73.33203125" bestFit="1" customWidth="1"/>
    <col min="7" max="7" width="25" bestFit="1" customWidth="1"/>
    <col min="8" max="8" width="12.5" bestFit="1" customWidth="1"/>
    <col min="9" max="9" width="11.1640625" bestFit="1" customWidth="1"/>
    <col min="10" max="10" width="13.1640625" bestFit="1" customWidth="1"/>
  </cols>
  <sheetData>
    <row r="1" spans="1:11" ht="51" x14ac:dyDescent="0.2">
      <c r="A1" s="18" t="s">
        <v>31</v>
      </c>
      <c r="B1" s="18" t="s">
        <v>32</v>
      </c>
      <c r="C1" s="18" t="s">
        <v>33</v>
      </c>
      <c r="D1" s="19" t="s">
        <v>102</v>
      </c>
      <c r="E1" s="18" t="s">
        <v>34</v>
      </c>
      <c r="F1" s="18" t="s">
        <v>35</v>
      </c>
      <c r="G1" s="18" t="s">
        <v>36</v>
      </c>
      <c r="H1" s="18" t="s">
        <v>37</v>
      </c>
      <c r="I1" s="18" t="s">
        <v>38</v>
      </c>
      <c r="J1" s="21" t="s">
        <v>1</v>
      </c>
      <c r="K1" s="21" t="s">
        <v>103</v>
      </c>
    </row>
    <row r="2" spans="1:11" x14ac:dyDescent="0.2">
      <c r="A2" s="15" t="s">
        <v>13</v>
      </c>
      <c r="B2" s="15" t="str">
        <f>VLOOKUP(Table1[[#This Row],[STUDY '#]],[1]info!E:G,3,0)</f>
        <v>X14-1264</v>
      </c>
      <c r="C2" s="15" t="s">
        <v>39</v>
      </c>
      <c r="D2" s="20">
        <f>VLOOKUP(Table1[[#This Row],[TUMOR_ID]],[1]TMB_from_WES!A:C,3,0)</f>
        <v>30.733333333333334</v>
      </c>
      <c r="E2" s="16" t="s">
        <v>40</v>
      </c>
      <c r="F2" s="16" t="s">
        <v>40</v>
      </c>
      <c r="G2" s="15" t="s">
        <v>41</v>
      </c>
      <c r="H2" s="16" t="s">
        <v>42</v>
      </c>
      <c r="I2" s="16" t="s">
        <v>43</v>
      </c>
      <c r="J2" s="10" t="str">
        <f>VLOOKUP(Table1[[#This Row],[STUDY '#]],RECIST!A:C,2,0)</f>
        <v>SD</v>
      </c>
      <c r="K2" s="10">
        <f>VLOOKUP(Table1[[#This Row],[STUDY '#]],RECIST!A:C,3,0)</f>
        <v>-24.8</v>
      </c>
    </row>
    <row r="3" spans="1:11" x14ac:dyDescent="0.2">
      <c r="A3" s="15" t="s">
        <v>25</v>
      </c>
      <c r="B3" s="15" t="str">
        <f>VLOOKUP(Table1[[#This Row],[STUDY '#]],[1]info!E:G,3,0)</f>
        <v>S16-23182</v>
      </c>
      <c r="C3" s="15" t="s">
        <v>44</v>
      </c>
      <c r="D3" s="20">
        <f>VLOOKUP(Table1[[#This Row],[TUMOR_ID]],[1]TMB_from_WES!A:C,3,0)</f>
        <v>164.6</v>
      </c>
      <c r="E3" s="16" t="s">
        <v>45</v>
      </c>
      <c r="F3" s="16" t="s">
        <v>46</v>
      </c>
      <c r="G3" s="15" t="s">
        <v>47</v>
      </c>
      <c r="H3" s="16" t="s">
        <v>42</v>
      </c>
      <c r="I3" s="16" t="s">
        <v>48</v>
      </c>
      <c r="J3" s="10" t="str">
        <f>VLOOKUP(Table1[[#This Row],[STUDY '#]],RECIST!A:C,2,0)</f>
        <v>PR</v>
      </c>
      <c r="K3" s="10">
        <f>VLOOKUP(Table1[[#This Row],[STUDY '#]],RECIST!A:C,3,0)</f>
        <v>-88.16</v>
      </c>
    </row>
    <row r="4" spans="1:11" x14ac:dyDescent="0.2">
      <c r="A4" s="15" t="s">
        <v>6</v>
      </c>
      <c r="B4" s="15" t="str">
        <f>VLOOKUP(Table1[[#This Row],[STUDY '#]],[1]info!E:G,3,0)</f>
        <v>S19-35439</v>
      </c>
      <c r="C4" s="15" t="s">
        <v>49</v>
      </c>
      <c r="D4" s="20">
        <f>VLOOKUP(Table1[[#This Row],[TUMOR_ID]],[1]TMB_from_WES!A:C,3,0)</f>
        <v>28.633333333333333</v>
      </c>
      <c r="E4" s="17" t="s">
        <v>50</v>
      </c>
      <c r="F4" s="15" t="s">
        <v>51</v>
      </c>
      <c r="G4" s="17" t="s">
        <v>52</v>
      </c>
      <c r="H4" s="17" t="s">
        <v>42</v>
      </c>
      <c r="I4" s="17" t="s">
        <v>43</v>
      </c>
      <c r="J4" s="10" t="str">
        <f>VLOOKUP(Table1[[#This Row],[STUDY '#]],RECIST!A:C,2,0)</f>
        <v>PD</v>
      </c>
      <c r="K4" s="10">
        <f>VLOOKUP(Table1[[#This Row],[STUDY '#]],RECIST!A:C,3,0)</f>
        <v>-3.59</v>
      </c>
    </row>
    <row r="5" spans="1:11" x14ac:dyDescent="0.2">
      <c r="A5" s="15" t="s">
        <v>17</v>
      </c>
      <c r="B5" s="15" t="str">
        <f>VLOOKUP(Table1[[#This Row],[STUDY '#]],[1]info!E:G,3,0)</f>
        <v>S16-18558</v>
      </c>
      <c r="C5" s="15" t="s">
        <v>53</v>
      </c>
      <c r="D5" s="20">
        <f>VLOOKUP(Table1[[#This Row],[TUMOR_ID]],[1]TMB_from_WES!A:C,3,0)</f>
        <v>57.3</v>
      </c>
      <c r="E5" s="15" t="s">
        <v>54</v>
      </c>
      <c r="F5" s="15" t="s">
        <v>55</v>
      </c>
      <c r="G5" s="15" t="s">
        <v>56</v>
      </c>
      <c r="H5" s="16" t="s">
        <v>42</v>
      </c>
      <c r="I5" s="16" t="s">
        <v>43</v>
      </c>
      <c r="J5" s="10" t="str">
        <f>VLOOKUP(Table1[[#This Row],[STUDY '#]],RECIST!A:C,2,0)</f>
        <v>PR</v>
      </c>
      <c r="K5" s="10">
        <f>VLOOKUP(Table1[[#This Row],[STUDY '#]],RECIST!A:C,3,0)</f>
        <v>-35.64</v>
      </c>
    </row>
    <row r="6" spans="1:11" x14ac:dyDescent="0.2">
      <c r="A6" s="15" t="s">
        <v>22</v>
      </c>
      <c r="B6" s="15" t="str">
        <f>VLOOKUP(Table1[[#This Row],[STUDY '#]],[1]info!E:G,3,0)</f>
        <v>S19-17973</v>
      </c>
      <c r="C6" s="15" t="s">
        <v>57</v>
      </c>
      <c r="D6" s="20">
        <f>VLOOKUP(Table1[[#This Row],[TUMOR_ID]],[1]TMB_from_WES!A:C,3,0)</f>
        <v>444.93333333333334</v>
      </c>
      <c r="E6" s="17" t="s">
        <v>58</v>
      </c>
      <c r="F6" s="3" t="s">
        <v>59</v>
      </c>
      <c r="G6" s="17" t="s">
        <v>60</v>
      </c>
      <c r="H6" s="17" t="s">
        <v>42</v>
      </c>
      <c r="I6" s="17" t="s">
        <v>48</v>
      </c>
      <c r="J6" s="10" t="str">
        <f>VLOOKUP(Table1[[#This Row],[STUDY '#]],RECIST!A:C,2,0)</f>
        <v>PR</v>
      </c>
      <c r="K6" s="10">
        <f>VLOOKUP(Table1[[#This Row],[STUDY '#]],RECIST!A:C,3,0)</f>
        <v>-50</v>
      </c>
    </row>
    <row r="7" spans="1:11" x14ac:dyDescent="0.2">
      <c r="A7" s="15" t="s">
        <v>21</v>
      </c>
      <c r="B7" s="15" t="str">
        <f>VLOOKUP(Table1[[#This Row],[STUDY '#]],[1]info!E:G,3,0)</f>
        <v>S12-19631</v>
      </c>
      <c r="C7" s="15" t="s">
        <v>53</v>
      </c>
      <c r="D7" s="20">
        <f>VLOOKUP(Table1[[#This Row],[TUMOR_ID]],[1]TMB_from_WES!A:C,3,0)</f>
        <v>13.866666666666667</v>
      </c>
      <c r="E7" s="15" t="s">
        <v>61</v>
      </c>
      <c r="F7" s="15" t="s">
        <v>62</v>
      </c>
      <c r="G7" s="15" t="s">
        <v>56</v>
      </c>
      <c r="H7" s="16" t="s">
        <v>42</v>
      </c>
      <c r="I7" s="16" t="s">
        <v>43</v>
      </c>
      <c r="J7" s="10" t="str">
        <f>VLOOKUP(Table1[[#This Row],[STUDY '#]],RECIST!A:C,2,0)</f>
        <v>PR</v>
      </c>
      <c r="K7" s="10">
        <f>VLOOKUP(Table1[[#This Row],[STUDY '#]],RECIST!A:C,3,0)</f>
        <v>-45.91</v>
      </c>
    </row>
    <row r="8" spans="1:11" x14ac:dyDescent="0.2">
      <c r="A8" s="15" t="s">
        <v>11</v>
      </c>
      <c r="B8" s="15" t="str">
        <f>VLOOKUP(Table1[[#This Row],[STUDY '#]],[1]info!E:G,3,0)</f>
        <v>S18-3780</v>
      </c>
      <c r="C8" s="15" t="s">
        <v>63</v>
      </c>
      <c r="D8" s="20">
        <f>VLOOKUP(Table1[[#This Row],[TUMOR_ID]],[1]TMB_from_WES!A:C,3,0)</f>
        <v>105.8</v>
      </c>
      <c r="E8" s="16" t="s">
        <v>64</v>
      </c>
      <c r="F8" s="16" t="s">
        <v>65</v>
      </c>
      <c r="G8" s="15" t="s">
        <v>41</v>
      </c>
      <c r="H8" s="16" t="s">
        <v>42</v>
      </c>
      <c r="I8" s="16" t="s">
        <v>43</v>
      </c>
      <c r="J8" s="10" t="str">
        <f>VLOOKUP(Table1[[#This Row],[STUDY '#]],RECIST!A:C,2,0)</f>
        <v>SD</v>
      </c>
      <c r="K8" s="10">
        <f>VLOOKUP(Table1[[#This Row],[STUDY '#]],RECIST!A:C,3,0)</f>
        <v>-6.8</v>
      </c>
    </row>
    <row r="9" spans="1:11" x14ac:dyDescent="0.2">
      <c r="A9" s="15" t="s">
        <v>28</v>
      </c>
      <c r="B9" s="15" t="str">
        <f>VLOOKUP(Table1[[#This Row],[STUDY '#]],[1]info!E:G,3,0)</f>
        <v>S16-7493</v>
      </c>
      <c r="C9" s="15" t="s">
        <v>66</v>
      </c>
      <c r="D9" s="20">
        <f>VLOOKUP(Table1[[#This Row],[TUMOR_ID]],[1]TMB_from_WES!A:C,3,0)</f>
        <v>40.033333333333331</v>
      </c>
      <c r="E9" s="16" t="s">
        <v>67</v>
      </c>
      <c r="F9" s="16" t="s">
        <v>68</v>
      </c>
      <c r="G9" s="15" t="s">
        <v>69</v>
      </c>
      <c r="H9" s="16" t="s">
        <v>42</v>
      </c>
      <c r="I9" s="16" t="s">
        <v>43</v>
      </c>
      <c r="J9" s="10" t="str">
        <f>VLOOKUP(Table1[[#This Row],[STUDY '#]],RECIST!A:C,2,0)</f>
        <v>CR</v>
      </c>
      <c r="K9" s="10">
        <f>VLOOKUP(Table1[[#This Row],[STUDY '#]],RECIST!A:C,3,0)</f>
        <v>-100</v>
      </c>
    </row>
    <row r="10" spans="1:11" x14ac:dyDescent="0.2">
      <c r="A10" s="15" t="s">
        <v>30</v>
      </c>
      <c r="B10" s="15" t="str">
        <f>VLOOKUP(Table1[[#This Row],[STUDY '#]],[1]info!E:G,3,0)</f>
        <v>S18-23897</v>
      </c>
      <c r="C10" s="15" t="s">
        <v>70</v>
      </c>
      <c r="D10" s="20">
        <f>VLOOKUP(Table1[[#This Row],[TUMOR_ID]],[1]TMB_from_WES!A:C,3,0)</f>
        <v>146.30000000000001</v>
      </c>
      <c r="E10" s="15" t="s">
        <v>67</v>
      </c>
      <c r="F10" s="15" t="s">
        <v>71</v>
      </c>
      <c r="G10" s="15" t="s">
        <v>72</v>
      </c>
      <c r="H10" s="16" t="s">
        <v>42</v>
      </c>
      <c r="I10" s="16" t="s">
        <v>48</v>
      </c>
      <c r="J10" s="10" t="str">
        <f>VLOOKUP(Table1[[#This Row],[STUDY '#]],RECIST!A:C,2,0)</f>
        <v>CR</v>
      </c>
      <c r="K10" s="10">
        <f>VLOOKUP(Table1[[#This Row],[STUDY '#]],RECIST!A:C,3,0)</f>
        <v>-100</v>
      </c>
    </row>
    <row r="11" spans="1:11" x14ac:dyDescent="0.2">
      <c r="A11" s="15" t="s">
        <v>19</v>
      </c>
      <c r="B11" s="15" t="str">
        <f>VLOOKUP(Table1[[#This Row],[STUDY '#]],[1]info!E:G,3,0)</f>
        <v>S18-490</v>
      </c>
      <c r="C11" s="15" t="s">
        <v>73</v>
      </c>
      <c r="D11" s="20">
        <f>VLOOKUP(Table1[[#This Row],[TUMOR_ID]],[1]TMB_from_WES!A:C,3,0)</f>
        <v>29.066666666666666</v>
      </c>
      <c r="E11" s="16" t="s">
        <v>74</v>
      </c>
      <c r="F11" s="16" t="s">
        <v>75</v>
      </c>
      <c r="G11" s="15" t="s">
        <v>72</v>
      </c>
      <c r="H11" s="16" t="s">
        <v>42</v>
      </c>
      <c r="I11" s="16" t="s">
        <v>48</v>
      </c>
      <c r="J11" s="10" t="str">
        <f>VLOOKUP(Table1[[#This Row],[STUDY '#]],RECIST!A:C,2,0)</f>
        <v>PR</v>
      </c>
      <c r="K11" s="10">
        <f>VLOOKUP(Table1[[#This Row],[STUDY '#]],RECIST!A:C,3,0)</f>
        <v>-44.4</v>
      </c>
    </row>
    <row r="12" spans="1:11" x14ac:dyDescent="0.2">
      <c r="A12" s="15" t="s">
        <v>24</v>
      </c>
      <c r="B12" s="15" t="str">
        <f>VLOOKUP(Table1[[#This Row],[STUDY '#]],[1]info!E:G,3,0)</f>
        <v>S16-5035</v>
      </c>
      <c r="C12" s="15" t="s">
        <v>76</v>
      </c>
      <c r="D12" s="20">
        <f>VLOOKUP(Table1[[#This Row],[TUMOR_ID]],[1]TMB_from_WES!A:C,3,0)</f>
        <v>19.733333333333334</v>
      </c>
      <c r="E12" s="16" t="s">
        <v>77</v>
      </c>
      <c r="F12" s="16" t="s">
        <v>78</v>
      </c>
      <c r="G12" s="15" t="s">
        <v>79</v>
      </c>
      <c r="H12" s="16" t="s">
        <v>42</v>
      </c>
      <c r="I12" s="16" t="s">
        <v>48</v>
      </c>
      <c r="J12" s="10" t="str">
        <f>VLOOKUP(Table1[[#This Row],[STUDY '#]],RECIST!A:C,2,0)</f>
        <v>PR</v>
      </c>
      <c r="K12" s="10">
        <f>VLOOKUP(Table1[[#This Row],[STUDY '#]],RECIST!A:C,3,0)</f>
        <v>-78.17</v>
      </c>
    </row>
    <row r="13" spans="1:11" x14ac:dyDescent="0.2">
      <c r="A13" s="15" t="s">
        <v>5</v>
      </c>
      <c r="B13" s="15" t="str">
        <f>VLOOKUP(Table1[[#This Row],[STUDY '#]],[1]info!E:G,3,0)</f>
        <v>X16-3406</v>
      </c>
      <c r="C13" s="16" t="s">
        <v>80</v>
      </c>
      <c r="D13" s="20">
        <f>VLOOKUP(Table1[[#This Row],[TUMOR_ID]],[1]TMB_from_WES!A:C,3,0)</f>
        <v>34.133333333333333</v>
      </c>
      <c r="E13" s="16" t="s">
        <v>81</v>
      </c>
      <c r="F13" s="16" t="s">
        <v>81</v>
      </c>
      <c r="G13" s="15" t="s">
        <v>41</v>
      </c>
      <c r="H13" s="16" t="s">
        <v>42</v>
      </c>
      <c r="I13" s="16" t="s">
        <v>43</v>
      </c>
      <c r="J13" s="10" t="str">
        <f>VLOOKUP(Table1[[#This Row],[STUDY '#]],RECIST!A:C,2,0)</f>
        <v>PD</v>
      </c>
      <c r="K13" s="10">
        <f>VLOOKUP(Table1[[#This Row],[STUDY '#]],RECIST!A:C,3,0)</f>
        <v>17.13</v>
      </c>
    </row>
    <row r="14" spans="1:11" x14ac:dyDescent="0.2">
      <c r="A14" s="15" t="s">
        <v>7</v>
      </c>
      <c r="B14" s="15" t="str">
        <f>VLOOKUP(Table1[[#This Row],[STUDY '#]],[1]info!E:G,3,0)</f>
        <v>S12-8472</v>
      </c>
      <c r="C14" s="15" t="s">
        <v>82</v>
      </c>
      <c r="D14" s="20">
        <f>VLOOKUP(Table1[[#This Row],[TUMOR_ID]],[1]TMB_from_WES!A:C,3,0)</f>
        <v>7.4333333333333336</v>
      </c>
      <c r="E14" s="16" t="s">
        <v>81</v>
      </c>
      <c r="F14" s="16" t="s">
        <v>81</v>
      </c>
      <c r="G14" s="15" t="s">
        <v>79</v>
      </c>
      <c r="H14" s="16" t="s">
        <v>42</v>
      </c>
      <c r="I14" s="16" t="s">
        <v>43</v>
      </c>
      <c r="J14" s="10" t="str">
        <f>VLOOKUP(Table1[[#This Row],[STUDY '#]],RECIST!A:C,2,0)</f>
        <v>SD</v>
      </c>
      <c r="K14" s="10">
        <f>VLOOKUP(Table1[[#This Row],[STUDY '#]],RECIST!A:C,3,0)</f>
        <v>12.75</v>
      </c>
    </row>
    <row r="15" spans="1:11" x14ac:dyDescent="0.2">
      <c r="A15" s="15" t="s">
        <v>12</v>
      </c>
      <c r="B15" s="15" t="str">
        <f>VLOOKUP(Table1[[#This Row],[STUDY '#]],[1]info!E:G,3,0)</f>
        <v>SB13-11770</v>
      </c>
      <c r="C15" s="15" t="s">
        <v>83</v>
      </c>
      <c r="D15" s="20">
        <f>VLOOKUP(Table1[[#This Row],[TUMOR_ID]],[1]TMB_from_WES!A:C,3,0)</f>
        <v>24.866666666666667</v>
      </c>
      <c r="E15" s="16" t="s">
        <v>81</v>
      </c>
      <c r="F15" s="16" t="s">
        <v>81</v>
      </c>
      <c r="G15" s="15" t="s">
        <v>41</v>
      </c>
      <c r="H15" s="16" t="s">
        <v>42</v>
      </c>
      <c r="I15" s="16" t="s">
        <v>43</v>
      </c>
      <c r="J15" s="10" t="str">
        <f>VLOOKUP(Table1[[#This Row],[STUDY '#]],RECIST!A:C,2,0)</f>
        <v>SD</v>
      </c>
      <c r="K15" s="10">
        <f>VLOOKUP(Table1[[#This Row],[STUDY '#]],RECIST!A:C,3,0)</f>
        <v>-12.69</v>
      </c>
    </row>
    <row r="16" spans="1:11" x14ac:dyDescent="0.2">
      <c r="A16" s="15" t="s">
        <v>14</v>
      </c>
      <c r="B16" s="15" t="str">
        <f>VLOOKUP(Table1[[#This Row],[STUDY '#]],[1]info!E:G,3,0)</f>
        <v>SB15-01762</v>
      </c>
      <c r="C16" s="15" t="s">
        <v>84</v>
      </c>
      <c r="D16" s="20">
        <f>VLOOKUP(Table1[[#This Row],[TUMOR_ID]],[1]TMB_from_WES!A:C,3,0)</f>
        <v>12.133333333333333</v>
      </c>
      <c r="E16" s="16" t="s">
        <v>81</v>
      </c>
      <c r="F16" s="16" t="s">
        <v>81</v>
      </c>
      <c r="G16" s="15" t="s">
        <v>41</v>
      </c>
      <c r="H16" s="16" t="s">
        <v>42</v>
      </c>
      <c r="I16" s="16" t="s">
        <v>43</v>
      </c>
      <c r="J16" s="10" t="str">
        <f>VLOOKUP(Table1[[#This Row],[STUDY '#]],RECIST!A:C,2,0)</f>
        <v>SD</v>
      </c>
      <c r="K16" s="10">
        <f>VLOOKUP(Table1[[#This Row],[STUDY '#]],RECIST!A:C,3,0)</f>
        <v>-28.93</v>
      </c>
    </row>
    <row r="17" spans="1:11" x14ac:dyDescent="0.2">
      <c r="A17" s="15" t="s">
        <v>9</v>
      </c>
      <c r="B17" s="15" t="str">
        <f>VLOOKUP(Table1[[#This Row],[STUDY '#]],[1]info!E:G,3,0)</f>
        <v>S14-19078</v>
      </c>
      <c r="C17" s="15" t="s">
        <v>85</v>
      </c>
      <c r="D17" s="20">
        <f>VLOOKUP(Table1[[#This Row],[TUMOR_ID]],[1]TMB_from_WES!A:C,3,0)</f>
        <v>19.399999999999999</v>
      </c>
      <c r="E17" s="16" t="s">
        <v>81</v>
      </c>
      <c r="F17" s="16" t="s">
        <v>81</v>
      </c>
      <c r="G17" s="15" t="s">
        <v>41</v>
      </c>
      <c r="H17" s="16" t="s">
        <v>42</v>
      </c>
      <c r="I17" s="16" t="s">
        <v>43</v>
      </c>
      <c r="J17" s="10" t="str">
        <f>VLOOKUP(Table1[[#This Row],[STUDY '#]],RECIST!A:C,2,0)</f>
        <v>SD</v>
      </c>
      <c r="K17" s="10">
        <f>VLOOKUP(Table1[[#This Row],[STUDY '#]],RECIST!A:C,3,0)</f>
        <v>0.34</v>
      </c>
    </row>
    <row r="18" spans="1:11" x14ac:dyDescent="0.2">
      <c r="A18" s="15" t="s">
        <v>26</v>
      </c>
      <c r="B18" s="15" t="str">
        <f>VLOOKUP(Table1[[#This Row],[STUDY '#]],[1]info!E:G,3,0)</f>
        <v>S13-26062</v>
      </c>
      <c r="C18" s="15" t="s">
        <v>86</v>
      </c>
      <c r="D18" s="20">
        <f>VLOOKUP(Table1[[#This Row],[TUMOR_ID]],[1]TMB_from_WES!A:C,3,0)</f>
        <v>15.666666666666666</v>
      </c>
      <c r="E18" s="16" t="s">
        <v>81</v>
      </c>
      <c r="F18" s="16" t="s">
        <v>81</v>
      </c>
      <c r="G18" s="15" t="s">
        <v>41</v>
      </c>
      <c r="H18" s="16" t="s">
        <v>42</v>
      </c>
      <c r="I18" s="16" t="s">
        <v>43</v>
      </c>
      <c r="J18" s="10" t="str">
        <f>VLOOKUP(Table1[[#This Row],[STUDY '#]],RECIST!A:C,2,0)</f>
        <v>PR</v>
      </c>
      <c r="K18" s="10">
        <f>VLOOKUP(Table1[[#This Row],[STUDY '#]],RECIST!A:C,3,0)</f>
        <v>-89.98</v>
      </c>
    </row>
    <row r="19" spans="1:11" x14ac:dyDescent="0.2">
      <c r="A19" s="15" t="s">
        <v>23</v>
      </c>
      <c r="B19" s="15" t="str">
        <f>VLOOKUP(Table1[[#This Row],[STUDY '#]],[1]info!E:G,3,0)</f>
        <v>S16-55617</v>
      </c>
      <c r="C19" s="15" t="s">
        <v>87</v>
      </c>
      <c r="D19" s="20">
        <f>VLOOKUP(Table1[[#This Row],[TUMOR_ID]],[1]TMB_from_WES!A:C,3,0)</f>
        <v>20.566666666666666</v>
      </c>
      <c r="E19" s="16" t="s">
        <v>81</v>
      </c>
      <c r="F19" s="16" t="s">
        <v>81</v>
      </c>
      <c r="G19" s="15" t="s">
        <v>41</v>
      </c>
      <c r="H19" s="16" t="s">
        <v>42</v>
      </c>
      <c r="I19" s="16" t="s">
        <v>43</v>
      </c>
      <c r="J19" s="10" t="str">
        <f>VLOOKUP(Table1[[#This Row],[STUDY '#]],RECIST!A:C,2,0)</f>
        <v>PR</v>
      </c>
      <c r="K19" s="10">
        <f>VLOOKUP(Table1[[#This Row],[STUDY '#]],RECIST!A:C,3,0)</f>
        <v>-57.75</v>
      </c>
    </row>
    <row r="20" spans="1:11" x14ac:dyDescent="0.2">
      <c r="A20" s="15" t="s">
        <v>20</v>
      </c>
      <c r="B20" s="15" t="str">
        <f>VLOOKUP(Table1[[#This Row],[STUDY '#]],[1]info!E:G,3,0)</f>
        <v>X18-362</v>
      </c>
      <c r="C20" s="15" t="s">
        <v>88</v>
      </c>
      <c r="D20" s="20">
        <f>VLOOKUP(Table1[[#This Row],[TUMOR_ID]],[1]TMB_from_WES!A:C,3,0)</f>
        <v>22.866666666666667</v>
      </c>
      <c r="E20" s="16" t="s">
        <v>81</v>
      </c>
      <c r="F20" s="16" t="s">
        <v>81</v>
      </c>
      <c r="G20" s="15" t="s">
        <v>41</v>
      </c>
      <c r="H20" s="16" t="s">
        <v>42</v>
      </c>
      <c r="I20" s="16" t="s">
        <v>43</v>
      </c>
      <c r="J20" s="10" t="str">
        <f>VLOOKUP(Table1[[#This Row],[STUDY '#]],RECIST!A:C,2,0)</f>
        <v>PR</v>
      </c>
      <c r="K20" s="10">
        <f>VLOOKUP(Table1[[#This Row],[STUDY '#]],RECIST!A:C,3,0)</f>
        <v>-43.81</v>
      </c>
    </row>
    <row r="21" spans="1:11" x14ac:dyDescent="0.2">
      <c r="A21" s="15" t="s">
        <v>3</v>
      </c>
      <c r="B21" s="15" t="str">
        <f>VLOOKUP(Table1[[#This Row],[STUDY '#]],[1]info!E:G,3,0)</f>
        <v>S18-8922</v>
      </c>
      <c r="C21" s="15" t="s">
        <v>89</v>
      </c>
      <c r="D21" s="20">
        <f>VLOOKUP(Table1[[#This Row],[TUMOR_ID]],[1]TMB_from_WES!A:C,3,0)</f>
        <v>28.233333333333334</v>
      </c>
      <c r="E21" s="16" t="s">
        <v>81</v>
      </c>
      <c r="F21" s="16" t="s">
        <v>81</v>
      </c>
      <c r="G21" s="15" t="s">
        <v>41</v>
      </c>
      <c r="H21" s="16" t="s">
        <v>42</v>
      </c>
      <c r="I21" s="16" t="s">
        <v>43</v>
      </c>
      <c r="J21" s="10" t="str">
        <f>VLOOKUP(Table1[[#This Row],[STUDY '#]],RECIST!A:C,2,0)</f>
        <v>PD</v>
      </c>
      <c r="K21" s="10">
        <f>VLOOKUP(Table1[[#This Row],[STUDY '#]],RECIST!A:C,3,0)</f>
        <v>39.57</v>
      </c>
    </row>
    <row r="22" spans="1:11" x14ac:dyDescent="0.2">
      <c r="A22" s="15" t="s">
        <v>10</v>
      </c>
      <c r="B22" s="15" t="str">
        <f>VLOOKUP(Table1[[#This Row],[STUDY '#]],[1]info!E:G,3,0)</f>
        <v>S18-11740</v>
      </c>
      <c r="C22" s="15" t="s">
        <v>90</v>
      </c>
      <c r="D22" s="20">
        <f>VLOOKUP(Table1[[#This Row],[TUMOR_ID]],[1]TMB_from_WES!A:C,3,0)</f>
        <v>88.3</v>
      </c>
      <c r="E22" s="16" t="s">
        <v>81</v>
      </c>
      <c r="F22" s="15" t="s">
        <v>91</v>
      </c>
      <c r="G22" s="15" t="s">
        <v>79</v>
      </c>
      <c r="H22" s="16" t="s">
        <v>42</v>
      </c>
      <c r="I22" s="16" t="s">
        <v>43</v>
      </c>
      <c r="J22" s="10" t="str">
        <f>VLOOKUP(Table1[[#This Row],[STUDY '#]],RECIST!A:C,2,0)</f>
        <v>SD</v>
      </c>
      <c r="K22" s="10">
        <f>VLOOKUP(Table1[[#This Row],[STUDY '#]],RECIST!A:C,3,0)</f>
        <v>0</v>
      </c>
    </row>
    <row r="23" spans="1:11" x14ac:dyDescent="0.2">
      <c r="A23" s="15" t="s">
        <v>15</v>
      </c>
      <c r="B23" s="15" t="str">
        <f>VLOOKUP(Table1[[#This Row],[STUDY '#]],[1]info!E:G,3,0)</f>
        <v>S17-2219</v>
      </c>
      <c r="C23" s="15" t="s">
        <v>90</v>
      </c>
      <c r="D23" s="20">
        <f>VLOOKUP(Table1[[#This Row],[TUMOR_ID]],[1]TMB_from_WES!A:C,3,0)</f>
        <v>56.43333333333333</v>
      </c>
      <c r="E23" s="16" t="s">
        <v>81</v>
      </c>
      <c r="F23" s="15" t="s">
        <v>92</v>
      </c>
      <c r="G23" s="15" t="s">
        <v>79</v>
      </c>
      <c r="H23" s="16" t="s">
        <v>93</v>
      </c>
      <c r="I23" s="16" t="s">
        <v>43</v>
      </c>
      <c r="J23" s="10" t="str">
        <f>VLOOKUP(Table1[[#This Row],[STUDY '#]],RECIST!A:C,2,0)</f>
        <v>PR</v>
      </c>
      <c r="K23" s="10">
        <f>VLOOKUP(Table1[[#This Row],[STUDY '#]],RECIST!A:C,3,0)</f>
        <v>-31.59</v>
      </c>
    </row>
    <row r="24" spans="1:11" x14ac:dyDescent="0.2">
      <c r="A24" s="15" t="s">
        <v>27</v>
      </c>
      <c r="B24" s="15" t="str">
        <f>VLOOKUP(Table1[[#This Row],[STUDY '#]],[1]info!E:G,3,0)</f>
        <v>S16-21208</v>
      </c>
      <c r="C24" s="15" t="s">
        <v>94</v>
      </c>
      <c r="D24" s="20">
        <f>VLOOKUP(Table1[[#This Row],[TUMOR_ID]],[1]TMB_from_WES!A:C,3,0)</f>
        <v>50.366666666666667</v>
      </c>
      <c r="E24" s="15" t="s">
        <v>81</v>
      </c>
      <c r="F24" s="15" t="s">
        <v>95</v>
      </c>
      <c r="G24" s="15" t="s">
        <v>56</v>
      </c>
      <c r="H24" s="16" t="s">
        <v>42</v>
      </c>
      <c r="I24" s="16" t="s">
        <v>43</v>
      </c>
      <c r="J24" s="10" t="str">
        <f>VLOOKUP(Table1[[#This Row],[STUDY '#]],RECIST!A:C,2,0)</f>
        <v>PR</v>
      </c>
      <c r="K24" s="10">
        <f>VLOOKUP(Table1[[#This Row],[STUDY '#]],RECIST!A:C,3,0)</f>
        <v>-91.9</v>
      </c>
    </row>
    <row r="25" spans="1:11" x14ac:dyDescent="0.2">
      <c r="A25" s="15" t="s">
        <v>18</v>
      </c>
      <c r="B25" s="15" t="str">
        <f>VLOOKUP(Table1[[#This Row],[STUDY '#]],[1]info!E:G,3,0)</f>
        <v>S15-32317</v>
      </c>
      <c r="C25" s="15" t="s">
        <v>96</v>
      </c>
      <c r="D25" s="20">
        <f>VLOOKUP(Table1[[#This Row],[TUMOR_ID]],[1]TMB_from_WES!A:C,3,0)</f>
        <v>11.666666666666666</v>
      </c>
      <c r="E25" s="15" t="s">
        <v>81</v>
      </c>
      <c r="F25" s="15" t="s">
        <v>81</v>
      </c>
      <c r="G25" s="15" t="s">
        <v>97</v>
      </c>
      <c r="H25" s="16" t="s">
        <v>42</v>
      </c>
      <c r="I25" s="16" t="s">
        <v>43</v>
      </c>
      <c r="J25" s="10" t="str">
        <f>VLOOKUP(Table1[[#This Row],[STUDY '#]],RECIST!A:C,2,0)</f>
        <v>PR</v>
      </c>
      <c r="K25" s="10">
        <f>VLOOKUP(Table1[[#This Row],[STUDY '#]],RECIST!A:C,3,0)</f>
        <v>-41.68</v>
      </c>
    </row>
    <row r="26" spans="1:11" x14ac:dyDescent="0.2">
      <c r="A26" s="15" t="s">
        <v>98</v>
      </c>
      <c r="B26" s="15" t="str">
        <f>VLOOKUP(Table1[[#This Row],[STUDY '#]],[1]info!E:G,3,0)</f>
        <v>S19-17681</v>
      </c>
      <c r="C26" s="15" t="s">
        <v>99</v>
      </c>
      <c r="D26" s="20">
        <f>VLOOKUP(Table1[[#This Row],[TUMOR_ID]],[1]TMB_from_WES!A:C,3,0)</f>
        <v>6.0333333333333332</v>
      </c>
      <c r="E26" s="15" t="s">
        <v>81</v>
      </c>
      <c r="F26" s="15" t="s">
        <v>81</v>
      </c>
      <c r="G26" s="17" t="s">
        <v>100</v>
      </c>
      <c r="H26" s="17" t="s">
        <v>101</v>
      </c>
      <c r="I26" s="17" t="s">
        <v>48</v>
      </c>
      <c r="J26" s="10" t="str">
        <f>VLOOKUP(Table1[[#This Row],[STUDY '#]],RECIST!A:C,2,0)</f>
        <v>PD</v>
      </c>
      <c r="K26" s="10">
        <f>VLOOKUP(Table1[[#This Row],[STUDY '#]],RECIST!A:C,3,0)</f>
        <v>-7.08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28D9-6842-994E-B245-5B1B7BF79DAB}">
  <dimension ref="A1:C26"/>
  <sheetViews>
    <sheetView workbookViewId="0">
      <selection activeCell="A2" sqref="A2:A26"/>
    </sheetView>
  </sheetViews>
  <sheetFormatPr baseColWidth="10" defaultRowHeight="16" x14ac:dyDescent="0.2"/>
  <cols>
    <col min="2" max="2" width="13.1640625" bestFit="1" customWidth="1"/>
    <col min="3" max="3" width="20.1640625" bestFit="1" customWidth="1"/>
  </cols>
  <sheetData>
    <row r="1" spans="1:3" x14ac:dyDescent="0.2">
      <c r="A1" s="1" t="s">
        <v>0</v>
      </c>
      <c r="B1" s="2" t="s">
        <v>1</v>
      </c>
      <c r="C1" s="11" t="s">
        <v>2</v>
      </c>
    </row>
    <row r="2" spans="1:3" x14ac:dyDescent="0.2">
      <c r="A2" s="14" t="s">
        <v>3</v>
      </c>
      <c r="B2" s="4" t="s">
        <v>4</v>
      </c>
      <c r="C2" s="12">
        <v>39.57</v>
      </c>
    </row>
    <row r="3" spans="1:3" x14ac:dyDescent="0.2">
      <c r="A3" s="14" t="s">
        <v>5</v>
      </c>
      <c r="B3" s="4" t="s">
        <v>4</v>
      </c>
      <c r="C3" s="12">
        <v>17.13</v>
      </c>
    </row>
    <row r="4" spans="1:3" x14ac:dyDescent="0.2">
      <c r="A4" s="14" t="s">
        <v>6</v>
      </c>
      <c r="B4" s="4" t="s">
        <v>4</v>
      </c>
      <c r="C4" s="12">
        <v>-3.59</v>
      </c>
    </row>
    <row r="5" spans="1:3" x14ac:dyDescent="0.2">
      <c r="A5" s="14" t="s">
        <v>98</v>
      </c>
      <c r="B5" s="4" t="s">
        <v>4</v>
      </c>
      <c r="C5" s="12">
        <v>-7.08</v>
      </c>
    </row>
    <row r="6" spans="1:3" x14ac:dyDescent="0.2">
      <c r="A6" s="14" t="s">
        <v>7</v>
      </c>
      <c r="B6" s="5" t="s">
        <v>8</v>
      </c>
      <c r="C6" s="12">
        <v>12.75</v>
      </c>
    </row>
    <row r="7" spans="1:3" x14ac:dyDescent="0.2">
      <c r="A7" s="14" t="s">
        <v>9</v>
      </c>
      <c r="B7" s="5" t="s">
        <v>8</v>
      </c>
      <c r="C7" s="12">
        <v>0.34</v>
      </c>
    </row>
    <row r="8" spans="1:3" x14ac:dyDescent="0.2">
      <c r="A8" s="14" t="s">
        <v>10</v>
      </c>
      <c r="B8" s="6" t="s">
        <v>8</v>
      </c>
      <c r="C8" s="12">
        <v>0</v>
      </c>
    </row>
    <row r="9" spans="1:3" x14ac:dyDescent="0.2">
      <c r="A9" s="14" t="s">
        <v>11</v>
      </c>
      <c r="B9" s="6" t="s">
        <v>8</v>
      </c>
      <c r="C9" s="12">
        <v>-6.8</v>
      </c>
    </row>
    <row r="10" spans="1:3" x14ac:dyDescent="0.2">
      <c r="A10" s="14" t="s">
        <v>12</v>
      </c>
      <c r="B10" s="5" t="s">
        <v>8</v>
      </c>
      <c r="C10" s="12">
        <v>-12.69</v>
      </c>
    </row>
    <row r="11" spans="1:3" x14ac:dyDescent="0.2">
      <c r="A11" s="14" t="s">
        <v>13</v>
      </c>
      <c r="B11" s="5" t="s">
        <v>8</v>
      </c>
      <c r="C11" s="12">
        <v>-24.8</v>
      </c>
    </row>
    <row r="12" spans="1:3" x14ac:dyDescent="0.2">
      <c r="A12" s="14" t="s">
        <v>14</v>
      </c>
      <c r="B12" s="5" t="s">
        <v>8</v>
      </c>
      <c r="C12" s="12">
        <v>-28.93</v>
      </c>
    </row>
    <row r="13" spans="1:3" x14ac:dyDescent="0.2">
      <c r="A13" s="14" t="s">
        <v>15</v>
      </c>
      <c r="B13" s="7" t="s">
        <v>16</v>
      </c>
      <c r="C13" s="12">
        <v>-31.59</v>
      </c>
    </row>
    <row r="14" spans="1:3" x14ac:dyDescent="0.2">
      <c r="A14" s="14" t="s">
        <v>17</v>
      </c>
      <c r="B14" s="7" t="s">
        <v>16</v>
      </c>
      <c r="C14" s="12">
        <v>-35.64</v>
      </c>
    </row>
    <row r="15" spans="1:3" x14ac:dyDescent="0.2">
      <c r="A15" s="14" t="s">
        <v>18</v>
      </c>
      <c r="B15" s="13" t="s">
        <v>16</v>
      </c>
      <c r="C15" s="12">
        <v>-41.68</v>
      </c>
    </row>
    <row r="16" spans="1:3" x14ac:dyDescent="0.2">
      <c r="A16" s="14" t="s">
        <v>19</v>
      </c>
      <c r="B16" s="7" t="s">
        <v>16</v>
      </c>
      <c r="C16" s="12">
        <v>-44.4</v>
      </c>
    </row>
    <row r="17" spans="1:3" x14ac:dyDescent="0.2">
      <c r="A17" s="14" t="s">
        <v>20</v>
      </c>
      <c r="B17" s="7" t="s">
        <v>16</v>
      </c>
      <c r="C17" s="12">
        <v>-43.81</v>
      </c>
    </row>
    <row r="18" spans="1:3" x14ac:dyDescent="0.2">
      <c r="A18" s="14" t="s">
        <v>21</v>
      </c>
      <c r="B18" s="9" t="s">
        <v>16</v>
      </c>
      <c r="C18" s="12">
        <v>-45.91</v>
      </c>
    </row>
    <row r="19" spans="1:3" x14ac:dyDescent="0.2">
      <c r="A19" s="14" t="s">
        <v>22</v>
      </c>
      <c r="B19" s="9" t="s">
        <v>16</v>
      </c>
      <c r="C19" s="12">
        <v>-50</v>
      </c>
    </row>
    <row r="20" spans="1:3" x14ac:dyDescent="0.2">
      <c r="A20" s="14" t="s">
        <v>23</v>
      </c>
      <c r="B20" s="9" t="s">
        <v>16</v>
      </c>
      <c r="C20" s="12">
        <v>-57.75</v>
      </c>
    </row>
    <row r="21" spans="1:3" x14ac:dyDescent="0.2">
      <c r="A21" s="14" t="s">
        <v>24</v>
      </c>
      <c r="B21" s="7" t="s">
        <v>16</v>
      </c>
      <c r="C21" s="12">
        <v>-78.17</v>
      </c>
    </row>
    <row r="22" spans="1:3" x14ac:dyDescent="0.2">
      <c r="A22" s="14" t="s">
        <v>25</v>
      </c>
      <c r="B22" s="7" t="s">
        <v>16</v>
      </c>
      <c r="C22" s="12">
        <v>-88.16</v>
      </c>
    </row>
    <row r="23" spans="1:3" x14ac:dyDescent="0.2">
      <c r="A23" s="14" t="s">
        <v>26</v>
      </c>
      <c r="B23" s="7" t="s">
        <v>16</v>
      </c>
      <c r="C23" s="12">
        <v>-89.98</v>
      </c>
    </row>
    <row r="24" spans="1:3" x14ac:dyDescent="0.2">
      <c r="A24" s="14" t="s">
        <v>27</v>
      </c>
      <c r="B24" s="7" t="s">
        <v>16</v>
      </c>
      <c r="C24" s="12">
        <v>-91.9</v>
      </c>
    </row>
    <row r="25" spans="1:3" x14ac:dyDescent="0.2">
      <c r="A25" s="14" t="s">
        <v>28</v>
      </c>
      <c r="B25" s="8" t="s">
        <v>29</v>
      </c>
      <c r="C25" s="12">
        <v>-100</v>
      </c>
    </row>
    <row r="26" spans="1:3" x14ac:dyDescent="0.2">
      <c r="A26" s="14" t="s">
        <v>30</v>
      </c>
      <c r="B26" s="8" t="s">
        <v>29</v>
      </c>
      <c r="C26" s="12"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Integrated</vt:lpstr>
      <vt:lpstr>RECIST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Zammataro, Luca</dc:creator>
  <cp:lastModifiedBy>Zammataro, Luca</cp:lastModifiedBy>
  <dcterms:created xsi:type="dcterms:W3CDTF">2021-03-22T14:22:40Z</dcterms:created>
  <dcterms:modified xsi:type="dcterms:W3CDTF">2021-03-22T14:57:09Z</dcterms:modified>
</cp:coreProperties>
</file>