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chi.watanabe\Documents\baseball\"/>
    </mc:Choice>
  </mc:AlternateContent>
  <bookViews>
    <workbookView xWindow="0" yWindow="0" windowWidth="24000" windowHeight="9510" activeTab="1"/>
  </bookViews>
  <sheets>
    <sheet name="得点" sheetId="2" r:id="rId1"/>
    <sheet name="得点 per 打席数" sheetId="9" r:id="rId2"/>
    <sheet name="打点" sheetId="3" r:id="rId3"/>
    <sheet name="打点vs" sheetId="4" r:id="rId4"/>
    <sheet name="生還率" sheetId="7" r:id="rId5"/>
    <sheet name=" 3つ並べてみる" sheetId="8" r:id="rId6"/>
    <sheet name="E" sheetId="5" r:id="rId7"/>
    <sheet name="ハムはほんとに4番で点とってるの 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9" l="1"/>
  <c r="I27" i="9"/>
  <c r="H27" i="9"/>
  <c r="G27" i="9"/>
  <c r="F27" i="9"/>
  <c r="E27" i="9"/>
  <c r="D27" i="9"/>
  <c r="C27" i="9"/>
  <c r="K27" i="9" s="1"/>
  <c r="B27" i="9"/>
  <c r="J26" i="9"/>
  <c r="I26" i="9"/>
  <c r="H26" i="9"/>
  <c r="G26" i="9"/>
  <c r="F26" i="9"/>
  <c r="E26" i="9"/>
  <c r="D26" i="9"/>
  <c r="K26" i="9" s="1"/>
  <c r="C26" i="9"/>
  <c r="B26" i="9"/>
  <c r="J25" i="9"/>
  <c r="I25" i="9"/>
  <c r="H25" i="9"/>
  <c r="G25" i="9"/>
  <c r="F25" i="9"/>
  <c r="E25" i="9"/>
  <c r="K25" i="9" s="1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K23" i="9" s="1"/>
  <c r="B23" i="9"/>
  <c r="J22" i="9"/>
  <c r="I22" i="9"/>
  <c r="H22" i="9"/>
  <c r="G22" i="9"/>
  <c r="F22" i="9"/>
  <c r="E22" i="9"/>
  <c r="D22" i="9"/>
  <c r="K22" i="9" s="1"/>
  <c r="C22" i="9"/>
  <c r="B22" i="9"/>
  <c r="J21" i="9"/>
  <c r="I21" i="9"/>
  <c r="H21" i="9"/>
  <c r="G21" i="9"/>
  <c r="F21" i="9"/>
  <c r="E21" i="9"/>
  <c r="K21" i="9" s="1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K19" i="9" s="1"/>
  <c r="B19" i="9"/>
  <c r="J18" i="9"/>
  <c r="I18" i="9"/>
  <c r="H18" i="9"/>
  <c r="G18" i="9"/>
  <c r="F18" i="9"/>
  <c r="E18" i="9"/>
  <c r="D18" i="9"/>
  <c r="K18" i="9" s="1"/>
  <c r="C18" i="9"/>
  <c r="B18" i="9"/>
  <c r="J17" i="9"/>
  <c r="I17" i="9"/>
  <c r="H17" i="9"/>
  <c r="G17" i="9"/>
  <c r="F17" i="9"/>
  <c r="E17" i="9"/>
  <c r="K17" i="9" s="1"/>
  <c r="D17" i="9"/>
  <c r="C17" i="9"/>
  <c r="B17" i="9"/>
  <c r="J16" i="9"/>
  <c r="I16" i="9"/>
  <c r="H16" i="9"/>
  <c r="G16" i="9"/>
  <c r="F16" i="9"/>
  <c r="E16" i="9"/>
  <c r="D16" i="9"/>
  <c r="C16" i="9"/>
  <c r="B16" i="9"/>
  <c r="K16" i="9" s="1"/>
  <c r="K24" i="9"/>
  <c r="K20" i="9"/>
  <c r="K13" i="9"/>
  <c r="K12" i="9"/>
  <c r="K11" i="9"/>
  <c r="K10" i="9"/>
  <c r="K9" i="9"/>
  <c r="K8" i="9"/>
  <c r="K7" i="9"/>
  <c r="K6" i="9"/>
  <c r="K5" i="9"/>
  <c r="K4" i="9"/>
  <c r="K3" i="9"/>
  <c r="K2" i="9"/>
  <c r="J49" i="7" l="1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J31" i="7" s="1"/>
  <c r="J32" i="7" s="1"/>
  <c r="I18" i="7"/>
  <c r="I31" i="7" s="1"/>
  <c r="I32" i="7" s="1"/>
  <c r="H18" i="7"/>
  <c r="H31" i="7" s="1"/>
  <c r="H32" i="7" s="1"/>
  <c r="G18" i="7"/>
  <c r="G31" i="7" s="1"/>
  <c r="G32" i="7" s="1"/>
  <c r="F18" i="7"/>
  <c r="F31" i="7" s="1"/>
  <c r="F32" i="7" s="1"/>
  <c r="E18" i="7"/>
  <c r="E31" i="7" s="1"/>
  <c r="E32" i="7" s="1"/>
  <c r="D18" i="7"/>
  <c r="D31" i="7" s="1"/>
  <c r="D32" i="7" s="1"/>
  <c r="C18" i="7"/>
  <c r="C31" i="7" s="1"/>
  <c r="C32" i="7" s="1"/>
  <c r="B18" i="7"/>
  <c r="B31" i="7" s="1"/>
  <c r="B32" i="7" s="1"/>
  <c r="J17" i="7"/>
  <c r="I17" i="7"/>
  <c r="H17" i="7"/>
  <c r="G17" i="7"/>
  <c r="F17" i="7"/>
  <c r="E17" i="7"/>
  <c r="D17" i="7"/>
  <c r="C17" i="7"/>
  <c r="B17" i="7"/>
  <c r="J16" i="7"/>
  <c r="J33" i="7" s="1"/>
  <c r="J34" i="7" s="1"/>
  <c r="I16" i="7"/>
  <c r="I33" i="7" s="1"/>
  <c r="I34" i="7" s="1"/>
  <c r="H16" i="7"/>
  <c r="H33" i="7" s="1"/>
  <c r="H34" i="7" s="1"/>
  <c r="G16" i="7"/>
  <c r="G33" i="7" s="1"/>
  <c r="G34" i="7" s="1"/>
  <c r="F16" i="7"/>
  <c r="F33" i="7" s="1"/>
  <c r="F34" i="7" s="1"/>
  <c r="E16" i="7"/>
  <c r="E33" i="7" s="1"/>
  <c r="E34" i="7" s="1"/>
  <c r="D16" i="7"/>
  <c r="D33" i="7" s="1"/>
  <c r="D34" i="7" s="1"/>
  <c r="C16" i="7"/>
  <c r="C33" i="7" s="1"/>
  <c r="C34" i="7" s="1"/>
  <c r="B16" i="7"/>
  <c r="B29" i="7" s="1"/>
  <c r="B30" i="7" s="1"/>
  <c r="E29" i="7" l="1"/>
  <c r="E30" i="7" s="1"/>
  <c r="F29" i="7"/>
  <c r="F30" i="7" s="1"/>
  <c r="B33" i="7"/>
  <c r="B34" i="7" s="1"/>
  <c r="D29" i="7"/>
  <c r="D30" i="7" s="1"/>
  <c r="H29" i="7"/>
  <c r="H30" i="7" s="1"/>
  <c r="I29" i="7"/>
  <c r="I30" i="7" s="1"/>
  <c r="J29" i="7"/>
  <c r="J30" i="7" s="1"/>
  <c r="C29" i="7"/>
  <c r="C30" i="7" s="1"/>
  <c r="G29" i="7"/>
  <c r="G30" i="7" s="1"/>
  <c r="BF13" i="4"/>
  <c r="BF12" i="4"/>
  <c r="BF11" i="4"/>
  <c r="BF10" i="4"/>
  <c r="BF9" i="4"/>
  <c r="BF8" i="4"/>
  <c r="BF7" i="4"/>
  <c r="BF6" i="4"/>
  <c r="BF5" i="4"/>
  <c r="BF4" i="4"/>
  <c r="BF3" i="4"/>
  <c r="BF2" i="4"/>
  <c r="BE13" i="4"/>
  <c r="BE12" i="4"/>
  <c r="BE11" i="4"/>
  <c r="BE10" i="4"/>
  <c r="BE9" i="4"/>
  <c r="BE8" i="4"/>
  <c r="BE7" i="4"/>
  <c r="BE6" i="4"/>
  <c r="BE5" i="4"/>
  <c r="BE4" i="4"/>
  <c r="BE3" i="4"/>
  <c r="BE2" i="4"/>
  <c r="BD13" i="4"/>
  <c r="BD12" i="4"/>
  <c r="BD11" i="4"/>
  <c r="BD10" i="4"/>
  <c r="BD9" i="4"/>
  <c r="BD8" i="4"/>
  <c r="BD7" i="4"/>
  <c r="BD6" i="4"/>
  <c r="BD5" i="4"/>
  <c r="BD4" i="4"/>
  <c r="BD3" i="4"/>
  <c r="BD2" i="4"/>
  <c r="BC13" i="4"/>
  <c r="BC12" i="4"/>
  <c r="BC11" i="4"/>
  <c r="BC10" i="4"/>
  <c r="BC9" i="4"/>
  <c r="BC8" i="4"/>
  <c r="BC7" i="4"/>
  <c r="BC6" i="4"/>
  <c r="BC5" i="4"/>
  <c r="BC4" i="4"/>
  <c r="BC3" i="4"/>
  <c r="BC2" i="4"/>
  <c r="BB13" i="4"/>
  <c r="BB12" i="4"/>
  <c r="BB11" i="4"/>
  <c r="BB10" i="4"/>
  <c r="BB9" i="4"/>
  <c r="BB8" i="4"/>
  <c r="BB7" i="4"/>
  <c r="BB6" i="4"/>
  <c r="BB5" i="4"/>
  <c r="BB4" i="4"/>
  <c r="BB3" i="4"/>
  <c r="BB2" i="4"/>
  <c r="BA13" i="4"/>
  <c r="BA12" i="4"/>
  <c r="BA11" i="4"/>
  <c r="BA10" i="4"/>
  <c r="BA9" i="4"/>
  <c r="BA8" i="4"/>
  <c r="BA7" i="4"/>
  <c r="BA6" i="4"/>
  <c r="BA5" i="4"/>
  <c r="BA4" i="4"/>
  <c r="BA3" i="4"/>
  <c r="BA2" i="4"/>
  <c r="AZ13" i="4"/>
  <c r="AZ12" i="4"/>
  <c r="AZ11" i="4"/>
  <c r="AZ10" i="4"/>
  <c r="AZ9" i="4"/>
  <c r="AZ8" i="4"/>
  <c r="AZ7" i="4"/>
  <c r="AZ6" i="4"/>
  <c r="AZ5" i="4"/>
  <c r="AZ4" i="4"/>
  <c r="AZ3" i="4"/>
  <c r="AZ2" i="4"/>
  <c r="AX14" i="4"/>
  <c r="AW14" i="4"/>
  <c r="AV14" i="4"/>
  <c r="AU14" i="4"/>
  <c r="AT14" i="4"/>
  <c r="AS14" i="4"/>
  <c r="AR14" i="4"/>
  <c r="AQ14" i="4"/>
  <c r="AP14" i="4"/>
  <c r="AX13" i="4"/>
  <c r="AW13" i="4"/>
  <c r="AV13" i="4"/>
  <c r="AU13" i="4"/>
  <c r="AT13" i="4"/>
  <c r="AS13" i="4"/>
  <c r="AR13" i="4"/>
  <c r="AQ13" i="4"/>
  <c r="AP13" i="4"/>
  <c r="AX12" i="4"/>
  <c r="AW12" i="4"/>
  <c r="AV12" i="4"/>
  <c r="AU12" i="4"/>
  <c r="AT12" i="4"/>
  <c r="AS12" i="4"/>
  <c r="AR12" i="4"/>
  <c r="AQ12" i="4"/>
  <c r="AP12" i="4"/>
  <c r="AX11" i="4"/>
  <c r="AW11" i="4"/>
  <c r="AV11" i="4"/>
  <c r="AU11" i="4"/>
  <c r="AT11" i="4"/>
  <c r="AS11" i="4"/>
  <c r="AR11" i="4"/>
  <c r="AQ11" i="4"/>
  <c r="AP11" i="4"/>
  <c r="AX10" i="4"/>
  <c r="AW10" i="4"/>
  <c r="AV10" i="4"/>
  <c r="AU10" i="4"/>
  <c r="AT10" i="4"/>
  <c r="AS10" i="4"/>
  <c r="AR10" i="4"/>
  <c r="AQ10" i="4"/>
  <c r="AP10" i="4"/>
  <c r="AX9" i="4"/>
  <c r="AW9" i="4"/>
  <c r="AV9" i="4"/>
  <c r="AU9" i="4"/>
  <c r="AT9" i="4"/>
  <c r="AS9" i="4"/>
  <c r="AR9" i="4"/>
  <c r="AQ9" i="4"/>
  <c r="AP9" i="4"/>
  <c r="AX8" i="4"/>
  <c r="AW8" i="4"/>
  <c r="AV8" i="4"/>
  <c r="AU8" i="4"/>
  <c r="AT8" i="4"/>
  <c r="AS8" i="4"/>
  <c r="AR8" i="4"/>
  <c r="AQ8" i="4"/>
  <c r="AP8" i="4"/>
  <c r="AX7" i="4"/>
  <c r="AW7" i="4"/>
  <c r="AV7" i="4"/>
  <c r="AU7" i="4"/>
  <c r="AT7" i="4"/>
  <c r="AS7" i="4"/>
  <c r="AR7" i="4"/>
  <c r="AQ7" i="4"/>
  <c r="AP7" i="4"/>
  <c r="AX6" i="4"/>
  <c r="AW6" i="4"/>
  <c r="AV6" i="4"/>
  <c r="AU6" i="4"/>
  <c r="AT6" i="4"/>
  <c r="AS6" i="4"/>
  <c r="AR6" i="4"/>
  <c r="AQ6" i="4"/>
  <c r="AP6" i="4"/>
  <c r="AX5" i="4"/>
  <c r="AW5" i="4"/>
  <c r="AV5" i="4"/>
  <c r="AU5" i="4"/>
  <c r="AT5" i="4"/>
  <c r="AS5" i="4"/>
  <c r="AR5" i="4"/>
  <c r="AQ5" i="4"/>
  <c r="AP5" i="4"/>
  <c r="AX4" i="4"/>
  <c r="AW4" i="4"/>
  <c r="AV4" i="4"/>
  <c r="AU4" i="4"/>
  <c r="AT4" i="4"/>
  <c r="AS4" i="4"/>
  <c r="AR4" i="4"/>
  <c r="AQ4" i="4"/>
  <c r="AP4" i="4"/>
  <c r="AX3" i="4"/>
  <c r="AW3" i="4"/>
  <c r="AV3" i="4"/>
  <c r="AU3" i="4"/>
  <c r="AT3" i="4"/>
  <c r="AS3" i="4"/>
  <c r="AR3" i="4"/>
  <c r="AQ3" i="4"/>
  <c r="AP3" i="4"/>
  <c r="AX2" i="4"/>
  <c r="AW2" i="4"/>
  <c r="AV2" i="4"/>
  <c r="AU2" i="4"/>
  <c r="AT2" i="4"/>
  <c r="AS2" i="4"/>
  <c r="AR2" i="4"/>
  <c r="AQ2" i="4"/>
  <c r="AP2" i="4"/>
  <c r="AN13" i="4"/>
  <c r="AM13" i="4"/>
  <c r="AL13" i="4"/>
  <c r="AK13" i="4"/>
  <c r="AJ13" i="4"/>
  <c r="AI13" i="4"/>
  <c r="AH13" i="4"/>
  <c r="AG13" i="4"/>
  <c r="AF13" i="4"/>
  <c r="AN12" i="4"/>
  <c r="AM12" i="4"/>
  <c r="AL12" i="4"/>
  <c r="AK12" i="4"/>
  <c r="AJ12" i="4"/>
  <c r="AI12" i="4"/>
  <c r="AH12" i="4"/>
  <c r="AG12" i="4"/>
  <c r="AF12" i="4"/>
  <c r="AN11" i="4"/>
  <c r="AM11" i="4"/>
  <c r="AL11" i="4"/>
  <c r="AK11" i="4"/>
  <c r="AJ11" i="4"/>
  <c r="AI11" i="4"/>
  <c r="AH11" i="4"/>
  <c r="AG11" i="4"/>
  <c r="AF11" i="4"/>
  <c r="AN10" i="4"/>
  <c r="AM10" i="4"/>
  <c r="AL10" i="4"/>
  <c r="AK10" i="4"/>
  <c r="AJ10" i="4"/>
  <c r="AI10" i="4"/>
  <c r="AH10" i="4"/>
  <c r="AG10" i="4"/>
  <c r="AF10" i="4"/>
  <c r="AN9" i="4"/>
  <c r="AM9" i="4"/>
  <c r="AL9" i="4"/>
  <c r="AK9" i="4"/>
  <c r="AJ9" i="4"/>
  <c r="AI9" i="4"/>
  <c r="AH9" i="4"/>
  <c r="AG9" i="4"/>
  <c r="AF9" i="4"/>
  <c r="AN8" i="4"/>
  <c r="AM8" i="4"/>
  <c r="AL8" i="4"/>
  <c r="AK8" i="4"/>
  <c r="AJ8" i="4"/>
  <c r="AI8" i="4"/>
  <c r="AH8" i="4"/>
  <c r="AG8" i="4"/>
  <c r="AF8" i="4"/>
  <c r="AN7" i="4"/>
  <c r="AM7" i="4"/>
  <c r="AL7" i="4"/>
  <c r="AK7" i="4"/>
  <c r="AJ7" i="4"/>
  <c r="AI7" i="4"/>
  <c r="AH7" i="4"/>
  <c r="AG7" i="4"/>
  <c r="AF7" i="4"/>
  <c r="AN6" i="4"/>
  <c r="AM6" i="4"/>
  <c r="AL6" i="4"/>
  <c r="AK6" i="4"/>
  <c r="AJ6" i="4"/>
  <c r="AI6" i="4"/>
  <c r="AH6" i="4"/>
  <c r="AG6" i="4"/>
  <c r="AF6" i="4"/>
  <c r="AN5" i="4"/>
  <c r="AM5" i="4"/>
  <c r="AL5" i="4"/>
  <c r="AK5" i="4"/>
  <c r="AJ5" i="4"/>
  <c r="AI5" i="4"/>
  <c r="AH5" i="4"/>
  <c r="AG5" i="4"/>
  <c r="AF5" i="4"/>
  <c r="AN4" i="4"/>
  <c r="AM4" i="4"/>
  <c r="AL4" i="4"/>
  <c r="AK4" i="4"/>
  <c r="AJ4" i="4"/>
  <c r="AI4" i="4"/>
  <c r="AH4" i="4"/>
  <c r="AG4" i="4"/>
  <c r="AF4" i="4"/>
  <c r="AN3" i="4"/>
  <c r="AM3" i="4"/>
  <c r="AL3" i="4"/>
  <c r="AK3" i="4"/>
  <c r="AJ3" i="4"/>
  <c r="AI3" i="4"/>
  <c r="AH3" i="4"/>
  <c r="AG3" i="4"/>
  <c r="AF3" i="4"/>
  <c r="AN2" i="4"/>
  <c r="AM2" i="4"/>
  <c r="AL2" i="4"/>
  <c r="AK2" i="4"/>
  <c r="AJ2" i="4"/>
  <c r="AI2" i="4"/>
  <c r="AH2" i="4"/>
  <c r="AG2" i="4"/>
  <c r="AF2" i="4"/>
  <c r="AD13" i="4"/>
  <c r="AC13" i="4"/>
  <c r="AB13" i="4"/>
  <c r="AA13" i="4"/>
  <c r="Z13" i="4"/>
  <c r="Y13" i="4"/>
  <c r="X13" i="4"/>
  <c r="W13" i="4"/>
  <c r="V13" i="4"/>
  <c r="AD12" i="4"/>
  <c r="AC12" i="4"/>
  <c r="AB12" i="4"/>
  <c r="AA12" i="4"/>
  <c r="Z12" i="4"/>
  <c r="Y12" i="4"/>
  <c r="X12" i="4"/>
  <c r="W12" i="4"/>
  <c r="V12" i="4"/>
  <c r="AD11" i="4"/>
  <c r="AC11" i="4"/>
  <c r="AB11" i="4"/>
  <c r="AA11" i="4"/>
  <c r="Z11" i="4"/>
  <c r="Y11" i="4"/>
  <c r="X11" i="4"/>
  <c r="W11" i="4"/>
  <c r="V11" i="4"/>
  <c r="AD10" i="4"/>
  <c r="AC10" i="4"/>
  <c r="AB10" i="4"/>
  <c r="AA10" i="4"/>
  <c r="Z10" i="4"/>
  <c r="Y10" i="4"/>
  <c r="X10" i="4"/>
  <c r="W10" i="4"/>
  <c r="V10" i="4"/>
  <c r="AD9" i="4"/>
  <c r="AC9" i="4"/>
  <c r="AB9" i="4"/>
  <c r="AA9" i="4"/>
  <c r="Z9" i="4"/>
  <c r="Y9" i="4"/>
  <c r="X9" i="4"/>
  <c r="W9" i="4"/>
  <c r="V9" i="4"/>
  <c r="AD8" i="4"/>
  <c r="AC8" i="4"/>
  <c r="AB8" i="4"/>
  <c r="AA8" i="4"/>
  <c r="Z8" i="4"/>
  <c r="Y8" i="4"/>
  <c r="X8" i="4"/>
  <c r="W8" i="4"/>
  <c r="V8" i="4"/>
  <c r="AD7" i="4"/>
  <c r="AC7" i="4"/>
  <c r="AB7" i="4"/>
  <c r="AA7" i="4"/>
  <c r="Z7" i="4"/>
  <c r="Y7" i="4"/>
  <c r="X7" i="4"/>
  <c r="W7" i="4"/>
  <c r="V7" i="4"/>
  <c r="AD6" i="4"/>
  <c r="AC6" i="4"/>
  <c r="AB6" i="4"/>
  <c r="AA6" i="4"/>
  <c r="Z6" i="4"/>
  <c r="Y6" i="4"/>
  <c r="X6" i="4"/>
  <c r="W6" i="4"/>
  <c r="V6" i="4"/>
  <c r="AD5" i="4"/>
  <c r="AC5" i="4"/>
  <c r="AB5" i="4"/>
  <c r="AA5" i="4"/>
  <c r="Z5" i="4"/>
  <c r="Y5" i="4"/>
  <c r="X5" i="4"/>
  <c r="W5" i="4"/>
  <c r="V5" i="4"/>
  <c r="AD4" i="4"/>
  <c r="AC4" i="4"/>
  <c r="AB4" i="4"/>
  <c r="AA4" i="4"/>
  <c r="Z4" i="4"/>
  <c r="Y4" i="4"/>
  <c r="X4" i="4"/>
  <c r="W4" i="4"/>
  <c r="V4" i="4"/>
  <c r="AD3" i="4"/>
  <c r="AC3" i="4"/>
  <c r="AB3" i="4"/>
  <c r="AA3" i="4"/>
  <c r="Z3" i="4"/>
  <c r="Y3" i="4"/>
  <c r="X3" i="4"/>
  <c r="W3" i="4"/>
  <c r="V3" i="4"/>
  <c r="AD2" i="4"/>
  <c r="AC2" i="4"/>
  <c r="AB2" i="4"/>
  <c r="AA2" i="4"/>
  <c r="Z2" i="4"/>
  <c r="Y2" i="4"/>
  <c r="X2" i="4"/>
  <c r="W2" i="4"/>
  <c r="V2" i="4"/>
  <c r="T13" i="4"/>
  <c r="S13" i="4"/>
  <c r="R13" i="4"/>
  <c r="Q13" i="4"/>
  <c r="P13" i="4"/>
  <c r="O13" i="4"/>
  <c r="N13" i="4"/>
  <c r="M13" i="4"/>
  <c r="L13" i="4"/>
  <c r="T12" i="4"/>
  <c r="S12" i="4"/>
  <c r="R12" i="4"/>
  <c r="Q12" i="4"/>
  <c r="P12" i="4"/>
  <c r="O12" i="4"/>
  <c r="N12" i="4"/>
  <c r="M12" i="4"/>
  <c r="L12" i="4"/>
  <c r="T11" i="4"/>
  <c r="S11" i="4"/>
  <c r="R11" i="4"/>
  <c r="Q11" i="4"/>
  <c r="P11" i="4"/>
  <c r="O11" i="4"/>
  <c r="N11" i="4"/>
  <c r="M11" i="4"/>
  <c r="L11" i="4"/>
  <c r="T10" i="4"/>
  <c r="S10" i="4"/>
  <c r="R10" i="4"/>
  <c r="Q10" i="4"/>
  <c r="P10" i="4"/>
  <c r="O10" i="4"/>
  <c r="N10" i="4"/>
  <c r="M10" i="4"/>
  <c r="L10" i="4"/>
  <c r="T9" i="4"/>
  <c r="S9" i="4"/>
  <c r="R9" i="4"/>
  <c r="Q9" i="4"/>
  <c r="P9" i="4"/>
  <c r="O9" i="4"/>
  <c r="N9" i="4"/>
  <c r="M9" i="4"/>
  <c r="L9" i="4"/>
  <c r="T8" i="4"/>
  <c r="S8" i="4"/>
  <c r="R8" i="4"/>
  <c r="Q8" i="4"/>
  <c r="P8" i="4"/>
  <c r="O8" i="4"/>
  <c r="N8" i="4"/>
  <c r="M8" i="4"/>
  <c r="L8" i="4"/>
  <c r="T7" i="4"/>
  <c r="S7" i="4"/>
  <c r="R7" i="4"/>
  <c r="Q7" i="4"/>
  <c r="P7" i="4"/>
  <c r="O7" i="4"/>
  <c r="N7" i="4"/>
  <c r="M7" i="4"/>
  <c r="L7" i="4"/>
  <c r="T6" i="4"/>
  <c r="S6" i="4"/>
  <c r="R6" i="4"/>
  <c r="Q6" i="4"/>
  <c r="P6" i="4"/>
  <c r="O6" i="4"/>
  <c r="N6" i="4"/>
  <c r="M6" i="4"/>
  <c r="L6" i="4"/>
  <c r="T5" i="4"/>
  <c r="S5" i="4"/>
  <c r="R5" i="4"/>
  <c r="Q5" i="4"/>
  <c r="P5" i="4"/>
  <c r="O5" i="4"/>
  <c r="N5" i="4"/>
  <c r="M5" i="4"/>
  <c r="L5" i="4"/>
  <c r="T4" i="4"/>
  <c r="S4" i="4"/>
  <c r="R4" i="4"/>
  <c r="Q4" i="4"/>
  <c r="P4" i="4"/>
  <c r="O4" i="4"/>
  <c r="N4" i="4"/>
  <c r="M4" i="4"/>
  <c r="L4" i="4"/>
  <c r="T3" i="4"/>
  <c r="S3" i="4"/>
  <c r="R3" i="4"/>
  <c r="Q3" i="4"/>
  <c r="P3" i="4"/>
  <c r="O3" i="4"/>
  <c r="N3" i="4"/>
  <c r="M3" i="4"/>
  <c r="L3" i="4"/>
  <c r="T2" i="4"/>
  <c r="S2" i="4"/>
  <c r="R2" i="4"/>
  <c r="Q2" i="4"/>
  <c r="P2" i="4"/>
  <c r="O2" i="4"/>
  <c r="N2" i="4"/>
  <c r="M2" i="4"/>
  <c r="L2" i="4"/>
  <c r="J13" i="4"/>
  <c r="I13" i="4"/>
  <c r="H13" i="4"/>
  <c r="G13" i="4"/>
  <c r="F13" i="4"/>
  <c r="E13" i="4"/>
  <c r="D13" i="4"/>
  <c r="J12" i="4"/>
  <c r="I12" i="4"/>
  <c r="H12" i="4"/>
  <c r="G12" i="4"/>
  <c r="F12" i="4"/>
  <c r="E12" i="4"/>
  <c r="D12" i="4"/>
  <c r="J11" i="4"/>
  <c r="I11" i="4"/>
  <c r="H11" i="4"/>
  <c r="G11" i="4"/>
  <c r="F11" i="4"/>
  <c r="E11" i="4"/>
  <c r="D11" i="4"/>
  <c r="J10" i="4"/>
  <c r="I10" i="4"/>
  <c r="H10" i="4"/>
  <c r="G10" i="4"/>
  <c r="F10" i="4"/>
  <c r="E10" i="4"/>
  <c r="D10" i="4"/>
  <c r="J9" i="4"/>
  <c r="I9" i="4"/>
  <c r="H9" i="4"/>
  <c r="G9" i="4"/>
  <c r="F9" i="4"/>
  <c r="E9" i="4"/>
  <c r="D9" i="4"/>
  <c r="J8" i="4"/>
  <c r="I8" i="4"/>
  <c r="H8" i="4"/>
  <c r="G8" i="4"/>
  <c r="F8" i="4"/>
  <c r="E8" i="4"/>
  <c r="D8" i="4"/>
  <c r="J7" i="4"/>
  <c r="I7" i="4"/>
  <c r="H7" i="4"/>
  <c r="G7" i="4"/>
  <c r="F7" i="4"/>
  <c r="E7" i="4"/>
  <c r="D7" i="4"/>
  <c r="J6" i="4"/>
  <c r="I6" i="4"/>
  <c r="H6" i="4"/>
  <c r="G6" i="4"/>
  <c r="F6" i="4"/>
  <c r="E6" i="4"/>
  <c r="D6" i="4"/>
  <c r="J5" i="4"/>
  <c r="I5" i="4"/>
  <c r="H5" i="4"/>
  <c r="G5" i="4"/>
  <c r="F5" i="4"/>
  <c r="E5" i="4"/>
  <c r="D5" i="4"/>
  <c r="J4" i="4"/>
  <c r="I4" i="4"/>
  <c r="H4" i="4"/>
  <c r="G4" i="4"/>
  <c r="F4" i="4"/>
  <c r="E4" i="4"/>
  <c r="D4" i="4"/>
  <c r="J3" i="4"/>
  <c r="I3" i="4"/>
  <c r="H3" i="4"/>
  <c r="G3" i="4"/>
  <c r="F3" i="4"/>
  <c r="E3" i="4"/>
  <c r="D3" i="4"/>
  <c r="J2" i="4"/>
  <c r="I2" i="4"/>
  <c r="H2" i="4"/>
  <c r="G2" i="4"/>
  <c r="F2" i="4"/>
  <c r="E2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B65" i="3"/>
  <c r="B76" i="3"/>
  <c r="B75" i="3"/>
  <c r="B74" i="3"/>
  <c r="B73" i="3"/>
  <c r="B72" i="3"/>
  <c r="B71" i="3"/>
  <c r="B70" i="3"/>
  <c r="B69" i="3"/>
  <c r="B68" i="3"/>
  <c r="B67" i="3"/>
  <c r="B66" i="3"/>
  <c r="D31" i="3"/>
  <c r="D32" i="3" s="1"/>
  <c r="J32" i="3"/>
  <c r="I32" i="3"/>
  <c r="H32" i="3"/>
  <c r="G32" i="3"/>
  <c r="F32" i="3"/>
  <c r="E32" i="3"/>
  <c r="C32" i="3"/>
  <c r="B32" i="3"/>
  <c r="J31" i="2"/>
  <c r="I31" i="2"/>
  <c r="H31" i="2"/>
  <c r="G31" i="2"/>
  <c r="F31" i="2"/>
  <c r="E31" i="2"/>
  <c r="D31" i="2"/>
  <c r="C31" i="2"/>
  <c r="B31" i="2"/>
  <c r="E216" i="5" l="1"/>
  <c r="D216" i="5"/>
  <c r="E185" i="5"/>
  <c r="D185" i="5"/>
  <c r="E159" i="5"/>
  <c r="D159" i="5"/>
  <c r="E139" i="5"/>
  <c r="D139" i="5"/>
  <c r="E121" i="5"/>
  <c r="D121" i="5"/>
  <c r="E94" i="5"/>
  <c r="D94" i="5"/>
  <c r="M24" i="5" l="1"/>
  <c r="L24" i="5"/>
  <c r="K24" i="5"/>
  <c r="J24" i="5"/>
  <c r="I24" i="5"/>
  <c r="H24" i="5"/>
  <c r="N23" i="5"/>
  <c r="N22" i="5"/>
  <c r="N21" i="5"/>
  <c r="N20" i="5"/>
  <c r="N19" i="5"/>
  <c r="N18" i="5"/>
  <c r="N17" i="5"/>
  <c r="N16" i="5"/>
  <c r="N15" i="5"/>
  <c r="M23" i="5"/>
  <c r="M22" i="5"/>
  <c r="M21" i="5"/>
  <c r="M20" i="5"/>
  <c r="M19" i="5"/>
  <c r="M18" i="5"/>
  <c r="M17" i="5"/>
  <c r="M16" i="5"/>
  <c r="M15" i="5"/>
  <c r="L23" i="5"/>
  <c r="L22" i="5"/>
  <c r="L21" i="5"/>
  <c r="L20" i="5"/>
  <c r="L19" i="5"/>
  <c r="L18" i="5"/>
  <c r="L17" i="5"/>
  <c r="L16" i="5"/>
  <c r="L15" i="5"/>
  <c r="K23" i="5"/>
  <c r="K22" i="5"/>
  <c r="K21" i="5"/>
  <c r="K20" i="5"/>
  <c r="K19" i="5"/>
  <c r="K18" i="5"/>
  <c r="K17" i="5"/>
  <c r="K16" i="5"/>
  <c r="K15" i="5"/>
  <c r="J23" i="5"/>
  <c r="J22" i="5"/>
  <c r="J21" i="5"/>
  <c r="J20" i="5"/>
  <c r="J19" i="5"/>
  <c r="J18" i="5"/>
  <c r="J17" i="5"/>
  <c r="J16" i="5"/>
  <c r="J15" i="5"/>
  <c r="I23" i="5"/>
  <c r="I22" i="5"/>
  <c r="I21" i="5"/>
  <c r="I20" i="5"/>
  <c r="I19" i="5"/>
  <c r="I18" i="5"/>
  <c r="I17" i="5"/>
  <c r="I16" i="5"/>
  <c r="I15" i="5"/>
  <c r="H23" i="5"/>
  <c r="H22" i="5"/>
  <c r="H21" i="5"/>
  <c r="H20" i="5"/>
  <c r="H19" i="5"/>
  <c r="H18" i="5"/>
  <c r="H17" i="5"/>
  <c r="H16" i="5"/>
  <c r="H15" i="5"/>
  <c r="N11" i="5"/>
  <c r="N10" i="5"/>
  <c r="N9" i="5"/>
  <c r="N8" i="5"/>
  <c r="N7" i="5"/>
  <c r="N6" i="5"/>
  <c r="N5" i="5"/>
  <c r="N4" i="5"/>
  <c r="N3" i="5"/>
  <c r="M11" i="5"/>
  <c r="M10" i="5"/>
  <c r="M9" i="5"/>
  <c r="M8" i="5"/>
  <c r="M7" i="5"/>
  <c r="M6" i="5"/>
  <c r="M5" i="5"/>
  <c r="M4" i="5"/>
  <c r="M3" i="5"/>
  <c r="L11" i="5"/>
  <c r="L10" i="5"/>
  <c r="L9" i="5"/>
  <c r="L8" i="5"/>
  <c r="L7" i="5"/>
  <c r="L6" i="5"/>
  <c r="L5" i="5"/>
  <c r="L4" i="5"/>
  <c r="H11" i="5"/>
  <c r="I10" i="5"/>
  <c r="I9" i="5"/>
  <c r="I8" i="5"/>
  <c r="I7" i="5"/>
  <c r="I6" i="5"/>
  <c r="I5" i="5"/>
  <c r="I4" i="5"/>
  <c r="I3" i="5"/>
  <c r="I11" i="5"/>
  <c r="J10" i="5"/>
  <c r="J9" i="5"/>
  <c r="J8" i="5"/>
  <c r="J7" i="5"/>
  <c r="J6" i="5"/>
  <c r="J5" i="5"/>
  <c r="J4" i="5"/>
  <c r="J3" i="5"/>
  <c r="J11" i="5"/>
  <c r="K10" i="5"/>
  <c r="K9" i="5"/>
  <c r="K8" i="5"/>
  <c r="K7" i="5"/>
  <c r="K6" i="5"/>
  <c r="K5" i="5"/>
  <c r="K4" i="5"/>
  <c r="K3" i="5"/>
  <c r="K11" i="5"/>
  <c r="L3" i="5"/>
  <c r="H10" i="5"/>
  <c r="H9" i="5"/>
  <c r="H8" i="5"/>
  <c r="H7" i="5"/>
  <c r="H6" i="5"/>
  <c r="H5" i="5"/>
  <c r="H4" i="5"/>
  <c r="H3" i="5"/>
  <c r="I27" i="3" l="1"/>
  <c r="E27" i="3"/>
  <c r="C27" i="3"/>
  <c r="I23" i="3"/>
  <c r="G23" i="3"/>
  <c r="B23" i="3"/>
  <c r="G19" i="3"/>
  <c r="F19" i="3"/>
  <c r="B19" i="3"/>
  <c r="AA23" i="4"/>
  <c r="K14" i="3"/>
  <c r="D28" i="3" s="1"/>
  <c r="K13" i="3"/>
  <c r="J27" i="3" s="1"/>
  <c r="K12" i="3"/>
  <c r="K11" i="3"/>
  <c r="E25" i="3" s="1"/>
  <c r="K10" i="3"/>
  <c r="E24" i="3" s="1"/>
  <c r="K9" i="3"/>
  <c r="C23" i="3" s="1"/>
  <c r="K8" i="3"/>
  <c r="K7" i="3"/>
  <c r="D21" i="3" s="1"/>
  <c r="K6" i="3"/>
  <c r="I20" i="3" s="1"/>
  <c r="K5" i="3"/>
  <c r="K4" i="3"/>
  <c r="K3" i="3"/>
  <c r="H17" i="3" s="1"/>
  <c r="K14" i="2"/>
  <c r="K13" i="2"/>
  <c r="K12" i="2"/>
  <c r="K11" i="2"/>
  <c r="K10" i="2"/>
  <c r="K9" i="2"/>
  <c r="K8" i="2"/>
  <c r="K7" i="2"/>
  <c r="K6" i="2"/>
  <c r="K5" i="2"/>
  <c r="K4" i="2"/>
  <c r="K3" i="2"/>
  <c r="D20" i="3" l="1"/>
  <c r="J20" i="3"/>
  <c r="F24" i="3"/>
  <c r="I28" i="3"/>
  <c r="AM32" i="4" s="1"/>
  <c r="E20" i="3"/>
  <c r="I24" i="3"/>
  <c r="AM28" i="4" s="1"/>
  <c r="G28" i="3"/>
  <c r="C17" i="3"/>
  <c r="H20" i="3"/>
  <c r="D24" i="3"/>
  <c r="J24" i="3"/>
  <c r="E28" i="3"/>
  <c r="B20" i="3"/>
  <c r="I18" i="3"/>
  <c r="E18" i="3"/>
  <c r="H18" i="3"/>
  <c r="C18" i="3"/>
  <c r="G18" i="3"/>
  <c r="B18" i="3"/>
  <c r="F18" i="3"/>
  <c r="P29" i="4" s="1"/>
  <c r="I22" i="3"/>
  <c r="AM26" i="4" s="1"/>
  <c r="E22" i="3"/>
  <c r="Y26" i="4" s="1"/>
  <c r="J22" i="3"/>
  <c r="D22" i="3"/>
  <c r="H22" i="3"/>
  <c r="C22" i="3"/>
  <c r="G22" i="3"/>
  <c r="B22" i="3"/>
  <c r="I26" i="3"/>
  <c r="S30" i="4" s="1"/>
  <c r="E26" i="3"/>
  <c r="O30" i="4" s="1"/>
  <c r="F26" i="3"/>
  <c r="J26" i="3"/>
  <c r="D26" i="3"/>
  <c r="H26" i="3"/>
  <c r="C26" i="3"/>
  <c r="J18" i="3"/>
  <c r="T25" i="4" s="1"/>
  <c r="AF22" i="4"/>
  <c r="AF30" i="4"/>
  <c r="F22" i="3"/>
  <c r="G26" i="3"/>
  <c r="AF26" i="4"/>
  <c r="B55" i="3"/>
  <c r="J17" i="3"/>
  <c r="F17" i="3"/>
  <c r="B17" i="3"/>
  <c r="G17" i="3"/>
  <c r="E17" i="3"/>
  <c r="I17" i="3"/>
  <c r="D17" i="3"/>
  <c r="AR21" i="4" s="1"/>
  <c r="J21" i="3"/>
  <c r="F21" i="3"/>
  <c r="AT30" i="4" s="1"/>
  <c r="B21" i="3"/>
  <c r="L25" i="4" s="1"/>
  <c r="H21" i="3"/>
  <c r="AV27" i="4" s="1"/>
  <c r="C21" i="3"/>
  <c r="G21" i="3"/>
  <c r="E21" i="3"/>
  <c r="O25" i="4" s="1"/>
  <c r="J25" i="3"/>
  <c r="AN29" i="4" s="1"/>
  <c r="F25" i="3"/>
  <c r="Z29" i="4" s="1"/>
  <c r="B25" i="3"/>
  <c r="I25" i="3"/>
  <c r="AM29" i="4" s="1"/>
  <c r="D25" i="3"/>
  <c r="AR29" i="4" s="1"/>
  <c r="H25" i="3"/>
  <c r="C25" i="3"/>
  <c r="G25" i="3"/>
  <c r="AA29" i="4" s="1"/>
  <c r="D18" i="3"/>
  <c r="AL24" i="4"/>
  <c r="I21" i="3"/>
  <c r="B26" i="3"/>
  <c r="V27" i="4"/>
  <c r="AA30" i="4"/>
  <c r="AA27" i="4"/>
  <c r="AS28" i="4"/>
  <c r="H19" i="3"/>
  <c r="D19" i="3"/>
  <c r="H23" i="3"/>
  <c r="R27" i="4" s="1"/>
  <c r="D23" i="3"/>
  <c r="AR27" i="4" s="1"/>
  <c r="H27" i="3"/>
  <c r="D27" i="3"/>
  <c r="AH24" i="4"/>
  <c r="C19" i="3"/>
  <c r="I19" i="3"/>
  <c r="AN28" i="4"/>
  <c r="AN22" i="4"/>
  <c r="E23" i="3"/>
  <c r="J23" i="3"/>
  <c r="F27" i="3"/>
  <c r="I31" i="3"/>
  <c r="G20" i="3"/>
  <c r="C20" i="3"/>
  <c r="G24" i="3"/>
  <c r="C24" i="3"/>
  <c r="B28" i="3"/>
  <c r="F28" i="3"/>
  <c r="B62" i="3" s="1"/>
  <c r="J28" i="3"/>
  <c r="AA32" i="4"/>
  <c r="E19" i="3"/>
  <c r="J19" i="3"/>
  <c r="F20" i="3"/>
  <c r="F23" i="3"/>
  <c r="B24" i="3"/>
  <c r="H24" i="3"/>
  <c r="B27" i="3"/>
  <c r="G27" i="3"/>
  <c r="H28" i="3"/>
  <c r="C28" i="3"/>
  <c r="H18" i="2"/>
  <c r="D18" i="2"/>
  <c r="G18" i="2"/>
  <c r="C18" i="2"/>
  <c r="J18" i="2"/>
  <c r="F18" i="2"/>
  <c r="B18" i="2"/>
  <c r="I18" i="2"/>
  <c r="E18" i="2"/>
  <c r="H22" i="2"/>
  <c r="D22" i="2"/>
  <c r="G22" i="2"/>
  <c r="C22" i="2"/>
  <c r="J22" i="2"/>
  <c r="F22" i="2"/>
  <c r="B22" i="2"/>
  <c r="E22" i="2"/>
  <c r="I22" i="2"/>
  <c r="H26" i="2"/>
  <c r="D26" i="2"/>
  <c r="G26" i="2"/>
  <c r="C26" i="2"/>
  <c r="J26" i="2"/>
  <c r="F26" i="2"/>
  <c r="B26" i="2"/>
  <c r="I26" i="2"/>
  <c r="E26" i="2"/>
  <c r="K18" i="2"/>
  <c r="K22" i="2"/>
  <c r="K26" i="2"/>
  <c r="G19" i="2"/>
  <c r="C19" i="2"/>
  <c r="J19" i="2"/>
  <c r="F19" i="2"/>
  <c r="B19" i="2"/>
  <c r="I19" i="2"/>
  <c r="E19" i="2"/>
  <c r="H19" i="2"/>
  <c r="D19" i="2"/>
  <c r="G23" i="2"/>
  <c r="C23" i="2"/>
  <c r="J23" i="2"/>
  <c r="F23" i="2"/>
  <c r="B23" i="2"/>
  <c r="I23" i="2"/>
  <c r="E23" i="2"/>
  <c r="H23" i="2"/>
  <c r="D23" i="2"/>
  <c r="G27" i="2"/>
  <c r="C27" i="2"/>
  <c r="J27" i="2"/>
  <c r="F27" i="2"/>
  <c r="B27" i="2"/>
  <c r="I27" i="2"/>
  <c r="E27" i="2"/>
  <c r="H27" i="2"/>
  <c r="D27" i="2"/>
  <c r="K19" i="2"/>
  <c r="K23" i="2"/>
  <c r="K27" i="2"/>
  <c r="J20" i="2"/>
  <c r="F20" i="2"/>
  <c r="B20" i="2"/>
  <c r="I20" i="2"/>
  <c r="E20" i="2"/>
  <c r="H20" i="2"/>
  <c r="D20" i="2"/>
  <c r="G20" i="2"/>
  <c r="C20" i="2"/>
  <c r="J24" i="2"/>
  <c r="F24" i="2"/>
  <c r="B24" i="2"/>
  <c r="I24" i="2"/>
  <c r="E24" i="2"/>
  <c r="H24" i="2"/>
  <c r="D24" i="2"/>
  <c r="C24" i="2"/>
  <c r="G24" i="2"/>
  <c r="J28" i="2"/>
  <c r="F28" i="2"/>
  <c r="B28" i="2"/>
  <c r="I28" i="2"/>
  <c r="E28" i="2"/>
  <c r="H28" i="2"/>
  <c r="D28" i="2"/>
  <c r="G28" i="2"/>
  <c r="C28" i="2"/>
  <c r="K20" i="2"/>
  <c r="K24" i="2"/>
  <c r="K28" i="2"/>
  <c r="I17" i="2"/>
  <c r="E17" i="2"/>
  <c r="H17" i="2"/>
  <c r="D17" i="2"/>
  <c r="G17" i="2"/>
  <c r="C17" i="2"/>
  <c r="B17" i="2"/>
  <c r="J17" i="2"/>
  <c r="F17" i="2"/>
  <c r="I21" i="2"/>
  <c r="E21" i="2"/>
  <c r="H21" i="2"/>
  <c r="D21" i="2"/>
  <c r="G21" i="2"/>
  <c r="C21" i="2"/>
  <c r="J21" i="2"/>
  <c r="F21" i="2"/>
  <c r="B21" i="2"/>
  <c r="I25" i="2"/>
  <c r="E25" i="2"/>
  <c r="H25" i="2"/>
  <c r="D25" i="2"/>
  <c r="G25" i="2"/>
  <c r="C25" i="2"/>
  <c r="J25" i="2"/>
  <c r="F25" i="2"/>
  <c r="B25" i="2"/>
  <c r="K17" i="2"/>
  <c r="K21" i="2"/>
  <c r="K25" i="2"/>
  <c r="BF24" i="4"/>
  <c r="P21" i="4"/>
  <c r="AS22" i="4"/>
  <c r="O22" i="4"/>
  <c r="O32" i="4"/>
  <c r="O28" i="4"/>
  <c r="S32" i="4"/>
  <c r="S28" i="4"/>
  <c r="X32" i="4"/>
  <c r="X25" i="4"/>
  <c r="X24" i="4"/>
  <c r="AB30" i="4"/>
  <c r="AB26" i="4"/>
  <c r="AB22" i="4"/>
  <c r="AG29" i="4"/>
  <c r="AG30" i="4"/>
  <c r="AU24" i="4"/>
  <c r="AK21" i="4"/>
  <c r="AK30" i="4"/>
  <c r="AK23" i="4"/>
  <c r="AP22" i="4"/>
  <c r="AP32" i="4"/>
  <c r="AP29" i="4"/>
  <c r="AT32" i="4"/>
  <c r="AT28" i="4"/>
  <c r="AT26" i="4"/>
  <c r="AT31" i="4"/>
  <c r="AT25" i="4"/>
  <c r="AT23" i="4"/>
  <c r="AN25" i="4"/>
  <c r="AX32" i="4"/>
  <c r="AX31" i="4"/>
  <c r="AX28" i="4"/>
  <c r="AX27" i="4"/>
  <c r="AX24" i="4"/>
  <c r="AX22" i="4"/>
  <c r="AF29" i="4"/>
  <c r="L29" i="4"/>
  <c r="AW30" i="4"/>
  <c r="O27" i="4"/>
  <c r="S31" i="4"/>
  <c r="Y22" i="4"/>
  <c r="AR26" i="4"/>
  <c r="AJ21" i="4"/>
  <c r="AP23" i="4"/>
  <c r="AU22" i="4"/>
  <c r="Q32" i="4"/>
  <c r="Q26" i="4"/>
  <c r="V31" i="4"/>
  <c r="V28" i="4"/>
  <c r="V23" i="4"/>
  <c r="Z25" i="4"/>
  <c r="Z23" i="4"/>
  <c r="Z30" i="4"/>
  <c r="Z28" i="4"/>
  <c r="Z26" i="4"/>
  <c r="Z24" i="4"/>
  <c r="AI27" i="4"/>
  <c r="AI23" i="4"/>
  <c r="AI30" i="4"/>
  <c r="AI26" i="4"/>
  <c r="AI22" i="4"/>
  <c r="AI21" i="4"/>
  <c r="AM31" i="4"/>
  <c r="AM27" i="4"/>
  <c r="AM23" i="4"/>
  <c r="AM24" i="4"/>
  <c r="AM22" i="4"/>
  <c r="AR31" i="4"/>
  <c r="AR25" i="4"/>
  <c r="AR23" i="4"/>
  <c r="AL25" i="4"/>
  <c r="AQ26" i="4"/>
  <c r="L27" i="4"/>
  <c r="AN27" i="4"/>
  <c r="T27" i="4"/>
  <c r="O21" i="4"/>
  <c r="O24" i="4"/>
  <c r="Q25" i="4"/>
  <c r="O31" i="4"/>
  <c r="AD24" i="4"/>
  <c r="AM25" i="4"/>
  <c r="AH31" i="4"/>
  <c r="AR28" i="4"/>
  <c r="AR32" i="4"/>
  <c r="L31" i="4"/>
  <c r="T31" i="4"/>
  <c r="AH27" i="4" l="1"/>
  <c r="W32" i="4"/>
  <c r="AA31" i="4"/>
  <c r="AK31" i="4"/>
  <c r="AJ27" i="4"/>
  <c r="AT27" i="4"/>
  <c r="Z27" i="4"/>
  <c r="BF23" i="4"/>
  <c r="AT24" i="4"/>
  <c r="AJ29" i="4"/>
  <c r="AK28" i="4"/>
  <c r="AA28" i="4"/>
  <c r="AJ31" i="4"/>
  <c r="AQ28" i="4"/>
  <c r="AX30" i="4"/>
  <c r="AX26" i="4"/>
  <c r="AX21" i="4"/>
  <c r="AX29" i="4"/>
  <c r="AX25" i="4"/>
  <c r="AL30" i="4"/>
  <c r="AK22" i="4"/>
  <c r="Q28" i="4"/>
  <c r="AA22" i="4"/>
  <c r="Q30" i="4"/>
  <c r="Q22" i="4"/>
  <c r="Q29" i="4"/>
  <c r="S26" i="4"/>
  <c r="S25" i="4"/>
  <c r="S27" i="4"/>
  <c r="S22" i="4"/>
  <c r="B58" i="3"/>
  <c r="X28" i="4"/>
  <c r="AN24" i="4"/>
  <c r="AN31" i="4"/>
  <c r="AN32" i="4"/>
  <c r="AD32" i="4"/>
  <c r="AB29" i="4"/>
  <c r="AB24" i="4"/>
  <c r="AB31" i="4"/>
  <c r="AB23" i="4"/>
  <c r="B60" i="3"/>
  <c r="M28" i="4"/>
  <c r="AF24" i="4"/>
  <c r="AF27" i="4"/>
  <c r="V24" i="4"/>
  <c r="AF25" i="4"/>
  <c r="AF23" i="4"/>
  <c r="AL21" i="4"/>
  <c r="AL23" i="4"/>
  <c r="AI25" i="4"/>
  <c r="AI32" i="4"/>
  <c r="AI31" i="4"/>
  <c r="AI29" i="4"/>
  <c r="AI24" i="4"/>
  <c r="AI28" i="4"/>
  <c r="AH28" i="4"/>
  <c r="AH23" i="4"/>
  <c r="AR24" i="4"/>
  <c r="B54" i="3"/>
  <c r="AH32" i="4"/>
  <c r="AH25" i="4"/>
  <c r="BD32" i="4"/>
  <c r="AL28" i="4"/>
  <c r="AG25" i="4"/>
  <c r="AN30" i="4"/>
  <c r="B56" i="3"/>
  <c r="P31" i="4"/>
  <c r="AS24" i="4"/>
  <c r="Z22" i="4"/>
  <c r="V25" i="4"/>
  <c r="AG27" i="4"/>
  <c r="BC32" i="4"/>
  <c r="AK29" i="4"/>
  <c r="E31" i="3"/>
  <c r="AQ30" i="4"/>
  <c r="AN26" i="4"/>
  <c r="AN23" i="4"/>
  <c r="AD25" i="4"/>
  <c r="AD31" i="4"/>
  <c r="AD29" i="4"/>
  <c r="AD27" i="4"/>
  <c r="AD23" i="4"/>
  <c r="AD21" i="4"/>
  <c r="AC31" i="4"/>
  <c r="AC21" i="4"/>
  <c r="AC29" i="4"/>
  <c r="AC25" i="4"/>
  <c r="AC27" i="4"/>
  <c r="AC23" i="4"/>
  <c r="C53" i="3"/>
  <c r="N26" i="4"/>
  <c r="B52" i="3"/>
  <c r="N22" i="4"/>
  <c r="N21" i="4"/>
  <c r="N24" i="4"/>
  <c r="AH22" i="4"/>
  <c r="N28" i="4"/>
  <c r="N30" i="4"/>
  <c r="B59" i="3"/>
  <c r="AH29" i="4"/>
  <c r="AV26" i="4"/>
  <c r="AV30" i="4"/>
  <c r="AV24" i="4"/>
  <c r="AV28" i="4"/>
  <c r="AV32" i="4"/>
  <c r="AV22" i="4"/>
  <c r="AH21" i="4"/>
  <c r="B51" i="3"/>
  <c r="B31" i="3"/>
  <c r="C51" i="3"/>
  <c r="BA30" i="4"/>
  <c r="BA28" i="4"/>
  <c r="C31" i="3"/>
  <c r="C54" i="3"/>
  <c r="M27" i="4"/>
  <c r="M22" i="4"/>
  <c r="M25" i="4"/>
  <c r="M31" i="4"/>
  <c r="AD30" i="4"/>
  <c r="AD22" i="4"/>
  <c r="AV21" i="4"/>
  <c r="AV29" i="4"/>
  <c r="AC24" i="4"/>
  <c r="AM30" i="4"/>
  <c r="Z32" i="4"/>
  <c r="M32" i="4"/>
  <c r="AG23" i="4"/>
  <c r="AQ32" i="4"/>
  <c r="T29" i="4"/>
  <c r="N27" i="4"/>
  <c r="AG22" i="4"/>
  <c r="W24" i="4"/>
  <c r="AG31" i="4"/>
  <c r="AQ24" i="4"/>
  <c r="AB27" i="4"/>
  <c r="X21" i="4"/>
  <c r="X29" i="4"/>
  <c r="BF25" i="4"/>
  <c r="N32" i="4"/>
  <c r="BA32" i="4"/>
  <c r="H31" i="3"/>
  <c r="AL32" i="4"/>
  <c r="BB24" i="4"/>
  <c r="C58" i="3"/>
  <c r="BB27" i="4"/>
  <c r="BB22" i="4"/>
  <c r="BB31" i="4"/>
  <c r="BB26" i="4"/>
  <c r="BB21" i="4"/>
  <c r="BB30" i="4"/>
  <c r="BB25" i="4"/>
  <c r="BB23" i="4"/>
  <c r="BB29" i="4"/>
  <c r="Y29" i="4"/>
  <c r="Y23" i="4"/>
  <c r="Y25" i="4"/>
  <c r="Y21" i="4"/>
  <c r="Y31" i="4"/>
  <c r="Y27" i="4"/>
  <c r="C62" i="3"/>
  <c r="BF22" i="4"/>
  <c r="BF30" i="4"/>
  <c r="BF26" i="4"/>
  <c r="W25" i="4"/>
  <c r="W31" i="4"/>
  <c r="W29" i="4"/>
  <c r="W27" i="4"/>
  <c r="W23" i="4"/>
  <c r="W21" i="4"/>
  <c r="B61" i="3"/>
  <c r="B53" i="3"/>
  <c r="BD26" i="4"/>
  <c r="BD22" i="4"/>
  <c r="BD27" i="4"/>
  <c r="BD21" i="4"/>
  <c r="BD31" i="4"/>
  <c r="BD25" i="4"/>
  <c r="C60" i="3"/>
  <c r="BD29" i="4"/>
  <c r="BD24" i="4"/>
  <c r="BD23" i="4"/>
  <c r="BD28" i="4"/>
  <c r="AL26" i="4"/>
  <c r="AS31" i="4"/>
  <c r="AS23" i="4"/>
  <c r="AS21" i="4"/>
  <c r="AS29" i="4"/>
  <c r="AS27" i="4"/>
  <c r="AS25" i="4"/>
  <c r="C55" i="3"/>
  <c r="AP21" i="4"/>
  <c r="AP31" i="4"/>
  <c r="F31" i="3"/>
  <c r="BA24" i="4"/>
  <c r="BA21" i="4"/>
  <c r="BA23" i="4"/>
  <c r="AF21" i="4"/>
  <c r="AF32" i="4"/>
  <c r="T30" i="4"/>
  <c r="T28" i="4"/>
  <c r="T26" i="4"/>
  <c r="T23" i="4"/>
  <c r="T22" i="4"/>
  <c r="T32" i="4"/>
  <c r="T24" i="4"/>
  <c r="AZ32" i="4"/>
  <c r="AZ28" i="4"/>
  <c r="AZ24" i="4"/>
  <c r="AZ30" i="4"/>
  <c r="AZ25" i="4"/>
  <c r="C56" i="3"/>
  <c r="AZ29" i="4"/>
  <c r="AZ23" i="4"/>
  <c r="AZ21" i="4"/>
  <c r="AZ27" i="4"/>
  <c r="AZ22" i="4"/>
  <c r="AZ31" i="4"/>
  <c r="P32" i="4"/>
  <c r="P30" i="4"/>
  <c r="P26" i="4"/>
  <c r="P22" i="4"/>
  <c r="P24" i="4"/>
  <c r="R32" i="4"/>
  <c r="R30" i="4"/>
  <c r="R28" i="4"/>
  <c r="R25" i="4"/>
  <c r="R24" i="4"/>
  <c r="R26" i="4"/>
  <c r="R22" i="4"/>
  <c r="AC32" i="4"/>
  <c r="AD28" i="4"/>
  <c r="V32" i="4"/>
  <c r="S23" i="4"/>
  <c r="AC28" i="4"/>
  <c r="P27" i="4"/>
  <c r="W26" i="4"/>
  <c r="AV23" i="4"/>
  <c r="AV31" i="4"/>
  <c r="Z21" i="4"/>
  <c r="V26" i="4"/>
  <c r="Q24" i="4"/>
  <c r="M30" i="4"/>
  <c r="W22" i="4"/>
  <c r="AL27" i="4"/>
  <c r="AR22" i="4"/>
  <c r="Y30" i="4"/>
  <c r="N25" i="4"/>
  <c r="N31" i="4"/>
  <c r="AC26" i="4"/>
  <c r="AX23" i="4"/>
  <c r="P25" i="4"/>
  <c r="AP25" i="4"/>
  <c r="AP24" i="4"/>
  <c r="AP26" i="4"/>
  <c r="AK24" i="4"/>
  <c r="AK25" i="4"/>
  <c r="AG24" i="4"/>
  <c r="AG28" i="4"/>
  <c r="AG21" i="4"/>
  <c r="R23" i="4"/>
  <c r="AB28" i="4"/>
  <c r="AB32" i="4"/>
  <c r="X26" i="4"/>
  <c r="X30" i="4"/>
  <c r="AC22" i="4"/>
  <c r="T21" i="4"/>
  <c r="BF21" i="4"/>
  <c r="BF27" i="4"/>
  <c r="Y32" i="4"/>
  <c r="BB32" i="4"/>
  <c r="R31" i="4"/>
  <c r="AH26" i="4"/>
  <c r="AW27" i="4"/>
  <c r="AW31" i="4"/>
  <c r="AW29" i="4"/>
  <c r="AW25" i="4"/>
  <c r="AW21" i="4"/>
  <c r="AW23" i="4"/>
  <c r="BC21" i="4"/>
  <c r="BC27" i="4"/>
  <c r="BC22" i="4"/>
  <c r="BC31" i="4"/>
  <c r="BC26" i="4"/>
  <c r="BC30" i="4"/>
  <c r="BC24" i="4"/>
  <c r="C59" i="3"/>
  <c r="BC28" i="4"/>
  <c r="BC23" i="4"/>
  <c r="AU29" i="4"/>
  <c r="AU21" i="4"/>
  <c r="AU27" i="4"/>
  <c r="AU25" i="4"/>
  <c r="AU23" i="4"/>
  <c r="AU31" i="4"/>
  <c r="J31" i="3"/>
  <c r="P23" i="4"/>
  <c r="C57" i="3"/>
  <c r="BA26" i="4"/>
  <c r="AU30" i="4"/>
  <c r="AU26" i="4"/>
  <c r="L30" i="4"/>
  <c r="L26" i="4"/>
  <c r="L24" i="4"/>
  <c r="L23" i="4"/>
  <c r="L32" i="4"/>
  <c r="L28" i="4"/>
  <c r="C52" i="3"/>
  <c r="L21" i="4"/>
  <c r="O23" i="4"/>
  <c r="W30" i="4"/>
  <c r="N29" i="4"/>
  <c r="AP27" i="4"/>
  <c r="AM21" i="4"/>
  <c r="AD26" i="4"/>
  <c r="V22" i="4"/>
  <c r="M26" i="4"/>
  <c r="M23" i="4"/>
  <c r="AW28" i="4"/>
  <c r="AV25" i="4"/>
  <c r="AW24" i="4"/>
  <c r="Z31" i="4"/>
  <c r="V21" i="4"/>
  <c r="V30" i="4"/>
  <c r="M24" i="4"/>
  <c r="AQ22" i="4"/>
  <c r="AJ25" i="4"/>
  <c r="O29" i="4"/>
  <c r="Y28" i="4"/>
  <c r="M29" i="4"/>
  <c r="M21" i="4"/>
  <c r="AC30" i="4"/>
  <c r="W28" i="4"/>
  <c r="AW26" i="4"/>
  <c r="AT21" i="4"/>
  <c r="AT29" i="4"/>
  <c r="AT22" i="4"/>
  <c r="AP28" i="4"/>
  <c r="AK26" i="4"/>
  <c r="AK27" i="4"/>
  <c r="AG26" i="4"/>
  <c r="AB21" i="4"/>
  <c r="AB25" i="4"/>
  <c r="N23" i="4"/>
  <c r="X23" i="4"/>
  <c r="X27" i="4"/>
  <c r="X31" i="4"/>
  <c r="AW22" i="4"/>
  <c r="O26" i="4"/>
  <c r="AN21" i="4"/>
  <c r="AW32" i="4"/>
  <c r="BE32" i="4"/>
  <c r="BF28" i="4"/>
  <c r="BF31" i="4"/>
  <c r="AS32" i="4"/>
  <c r="AF31" i="4"/>
  <c r="BE27" i="4"/>
  <c r="BE23" i="4"/>
  <c r="BE26" i="4"/>
  <c r="BE21" i="4"/>
  <c r="C61" i="3"/>
  <c r="BE30" i="4"/>
  <c r="BE25" i="4"/>
  <c r="BE29" i="4"/>
  <c r="BE24" i="4"/>
  <c r="BE28" i="4"/>
  <c r="BE22" i="4"/>
  <c r="AJ32" i="4"/>
  <c r="AJ30" i="4"/>
  <c r="AJ28" i="4"/>
  <c r="AJ26" i="4"/>
  <c r="AJ22" i="4"/>
  <c r="AJ23" i="4"/>
  <c r="AU28" i="4"/>
  <c r="BF29" i="4"/>
  <c r="Y24" i="4"/>
  <c r="AA26" i="4"/>
  <c r="B57" i="3"/>
  <c r="V29" i="4"/>
  <c r="AL22" i="4"/>
  <c r="AL31" i="4"/>
  <c r="R29" i="4"/>
  <c r="AL29" i="4"/>
  <c r="AQ25" i="4"/>
  <c r="AQ21" i="4"/>
  <c r="AQ31" i="4"/>
  <c r="AQ29" i="4"/>
  <c r="AQ27" i="4"/>
  <c r="G31" i="3"/>
  <c r="AA21" i="4"/>
  <c r="BA29" i="4"/>
  <c r="R21" i="4"/>
  <c r="BA25" i="4"/>
  <c r="BA22" i="4"/>
  <c r="BA31" i="4"/>
  <c r="AS30" i="4"/>
  <c r="AS26" i="4"/>
  <c r="Q27" i="4"/>
  <c r="Q21" i="4"/>
  <c r="Q31" i="4"/>
  <c r="Q23" i="4"/>
  <c r="S24" i="4"/>
  <c r="S29" i="4"/>
  <c r="S21" i="4"/>
  <c r="B30" i="2"/>
  <c r="E30" i="2"/>
  <c r="C30" i="2"/>
  <c r="I30" i="2"/>
  <c r="F30" i="2"/>
  <c r="G30" i="2"/>
  <c r="D30" i="2"/>
  <c r="J30" i="2"/>
  <c r="H30" i="2"/>
  <c r="AX17" i="4" l="1"/>
  <c r="AO9" i="4"/>
  <c r="AO28" i="4" s="1"/>
  <c r="AF28" i="4"/>
  <c r="AO5" i="4"/>
  <c r="AJ24" i="4"/>
  <c r="AO13" i="4"/>
  <c r="AO32" i="4" s="1"/>
  <c r="AG32" i="4"/>
  <c r="U3" i="4"/>
  <c r="L22" i="4"/>
  <c r="BC14" i="4"/>
  <c r="BC15" i="4" s="1"/>
  <c r="BC16" i="4" s="1"/>
  <c r="BC25" i="4"/>
  <c r="AE3" i="4"/>
  <c r="AE22" i="4" s="1"/>
  <c r="X22" i="4"/>
  <c r="AK17" i="4"/>
  <c r="AK32" i="4"/>
  <c r="AE5" i="4"/>
  <c r="AE24" i="4" s="1"/>
  <c r="AA24" i="4"/>
  <c r="U9" i="4"/>
  <c r="U28" i="4" s="1"/>
  <c r="P28" i="4"/>
  <c r="AY4" i="4"/>
  <c r="AY23" i="4" s="1"/>
  <c r="AQ23" i="4"/>
  <c r="AO11" i="4"/>
  <c r="AO30" i="4" s="1"/>
  <c r="AH30" i="4"/>
  <c r="AY11" i="4"/>
  <c r="AY30" i="4" s="1"/>
  <c r="AP30" i="4"/>
  <c r="BA14" i="4"/>
  <c r="BA15" i="4" s="1"/>
  <c r="BA16" i="4" s="1"/>
  <c r="AY13" i="4"/>
  <c r="AY32" i="4" s="1"/>
  <c r="AU32" i="4"/>
  <c r="AR17" i="4"/>
  <c r="AR30" i="4"/>
  <c r="AC17" i="4"/>
  <c r="AE6" i="4"/>
  <c r="AE25" i="4" s="1"/>
  <c r="AA25" i="4"/>
  <c r="AO10" i="4"/>
  <c r="AO29" i="4" s="1"/>
  <c r="AI17" i="4"/>
  <c r="AY12" i="4"/>
  <c r="AY31" i="4" s="1"/>
  <c r="W17" i="4"/>
  <c r="AE12" i="4"/>
  <c r="AE31" i="4" s="1"/>
  <c r="Y17" i="4"/>
  <c r="U13" i="4"/>
  <c r="U32" i="4" s="1"/>
  <c r="AB17" i="4"/>
  <c r="AO3" i="4"/>
  <c r="AO22" i="4" s="1"/>
  <c r="AO4" i="4"/>
  <c r="AO23" i="4" s="1"/>
  <c r="U12" i="4"/>
  <c r="U31" i="4" s="1"/>
  <c r="AY3" i="4"/>
  <c r="AY22" i="4" s="1"/>
  <c r="AY7" i="4"/>
  <c r="AY26" i="4" s="1"/>
  <c r="AE7" i="4"/>
  <c r="AE26" i="4" s="1"/>
  <c r="U5" i="4"/>
  <c r="U24" i="4" s="1"/>
  <c r="AY5" i="4"/>
  <c r="AY24" i="4" s="1"/>
  <c r="U6" i="4"/>
  <c r="U25" i="4" s="1"/>
  <c r="AN17" i="4"/>
  <c r="AL17" i="4"/>
  <c r="AO8" i="4"/>
  <c r="AO27" i="4" s="1"/>
  <c r="AE9" i="4"/>
  <c r="AE28" i="4" s="1"/>
  <c r="BA17" i="4"/>
  <c r="AY9" i="4"/>
  <c r="AY28" i="4" s="1"/>
  <c r="BE17" i="4"/>
  <c r="AE11" i="4"/>
  <c r="AE30" i="4" s="1"/>
  <c r="AY8" i="4"/>
  <c r="AY27" i="4" s="1"/>
  <c r="AU17" i="4"/>
  <c r="AG17" i="4"/>
  <c r="AY6" i="4"/>
  <c r="AZ17" i="4"/>
  <c r="AF17" i="4"/>
  <c r="AY2" i="4"/>
  <c r="AY21" i="4" s="1"/>
  <c r="BF14" i="4"/>
  <c r="BF15" i="4" s="1"/>
  <c r="BF16" i="4" s="1"/>
  <c r="BB14" i="4"/>
  <c r="BB15" i="4" s="1"/>
  <c r="BB16" i="4" s="1"/>
  <c r="AE2" i="4"/>
  <c r="AE21" i="4" s="1"/>
  <c r="AY10" i="4"/>
  <c r="AY29" i="4" s="1"/>
  <c r="AO12" i="4"/>
  <c r="AO31" i="4" s="1"/>
  <c r="AO7" i="4"/>
  <c r="AO26" i="4" s="1"/>
  <c r="AT17" i="4"/>
  <c r="AO6" i="4"/>
  <c r="AO25" i="4" s="1"/>
  <c r="U11" i="4"/>
  <c r="U30" i="4" s="1"/>
  <c r="BC17" i="4"/>
  <c r="AE13" i="4"/>
  <c r="AE32" i="4" s="1"/>
  <c r="AZ14" i="4"/>
  <c r="AZ15" i="4" s="1"/>
  <c r="AZ16" i="4" s="1"/>
  <c r="BD17" i="4"/>
  <c r="AE4" i="4"/>
  <c r="BD14" i="4"/>
  <c r="BD15" i="4" s="1"/>
  <c r="BD16" i="4" s="1"/>
  <c r="U10" i="4"/>
  <c r="U29" i="4" s="1"/>
  <c r="Z17" i="4"/>
  <c r="AS17" i="4"/>
  <c r="AV17" i="4"/>
  <c r="AE10" i="4"/>
  <c r="AE29" i="4" s="1"/>
  <c r="X17" i="4"/>
  <c r="AM17" i="4"/>
  <c r="U8" i="4"/>
  <c r="U27" i="4" s="1"/>
  <c r="AH17" i="4"/>
  <c r="AD17" i="4"/>
  <c r="U7" i="4"/>
  <c r="U26" i="4" s="1"/>
  <c r="AO2" i="4"/>
  <c r="AO21" i="4" s="1"/>
  <c r="AP17" i="4"/>
  <c r="AJ17" i="4"/>
  <c r="V17" i="4"/>
  <c r="BF17" i="4"/>
  <c r="AQ17" i="4"/>
  <c r="AA17" i="4"/>
  <c r="BE14" i="4"/>
  <c r="BE15" i="4" s="1"/>
  <c r="BE16" i="4" s="1"/>
  <c r="AW17" i="4"/>
  <c r="U2" i="4"/>
  <c r="U21" i="4" s="1"/>
  <c r="BB17" i="4"/>
  <c r="AE8" i="4"/>
  <c r="AE27" i="4" s="1"/>
  <c r="U4" i="4"/>
  <c r="U23" i="4" s="1"/>
  <c r="K2" i="4"/>
  <c r="K9" i="4"/>
  <c r="K28" i="4" s="1"/>
  <c r="K12" i="4"/>
  <c r="K31" i="4" s="1"/>
  <c r="K6" i="4"/>
  <c r="K25" i="4" s="1"/>
  <c r="K13" i="4"/>
  <c r="K32" i="4" s="1"/>
  <c r="K3" i="4"/>
  <c r="K22" i="4" s="1"/>
  <c r="K10" i="4"/>
  <c r="K29" i="4" s="1"/>
  <c r="K4" i="4"/>
  <c r="K23" i="4" s="1"/>
  <c r="K7" i="4"/>
  <c r="K26" i="4" s="1"/>
  <c r="K5" i="4"/>
  <c r="K24" i="4" s="1"/>
  <c r="K8" i="4"/>
  <c r="K27" i="4" s="1"/>
  <c r="K11" i="4"/>
  <c r="K30" i="4" s="1"/>
  <c r="K35" i="4" l="1"/>
  <c r="K37" i="4" s="1"/>
  <c r="AO49" i="4" s="1"/>
  <c r="AO64" i="4" s="1"/>
  <c r="AO17" i="4"/>
  <c r="AO14" i="4"/>
  <c r="AO15" i="4" s="1"/>
  <c r="AO16" i="4" s="1"/>
  <c r="AE17" i="4"/>
  <c r="AY14" i="4"/>
  <c r="AY15" i="4" s="1"/>
  <c r="AY16" i="4" s="1"/>
  <c r="AY17" i="4"/>
  <c r="AE14" i="4"/>
  <c r="AE15" i="4" s="1"/>
  <c r="AE16" i="4" s="1"/>
  <c r="U14" i="4"/>
  <c r="U15" i="4" s="1"/>
  <c r="U16" i="4" s="1"/>
  <c r="U17" i="4"/>
  <c r="K17" i="4"/>
  <c r="K14" i="4"/>
  <c r="K15" i="4" s="1"/>
  <c r="K16" i="4" s="1"/>
  <c r="AK50" i="4" l="1"/>
  <c r="AK65" i="4" s="1"/>
  <c r="AO41" i="4"/>
  <c r="AO56" i="4" s="1"/>
  <c r="U44" i="4"/>
  <c r="U59" i="4" s="1"/>
  <c r="K45" i="4"/>
  <c r="K60" i="4" s="1"/>
  <c r="AY48" i="4"/>
  <c r="AY63" i="4" s="1"/>
  <c r="U50" i="4"/>
  <c r="U65" i="4" s="1"/>
  <c r="AE39" i="4"/>
  <c r="AE54" i="4" s="1"/>
  <c r="U41" i="4"/>
  <c r="U56" i="4" s="1"/>
  <c r="AO45" i="4"/>
  <c r="AO60" i="4" s="1"/>
  <c r="K50" i="4"/>
  <c r="K65" i="4" s="1"/>
  <c r="AJ42" i="4"/>
  <c r="AJ57" i="4" s="1"/>
  <c r="AQ41" i="4"/>
  <c r="AQ56" i="4" s="1"/>
  <c r="AY42" i="4"/>
  <c r="AY57" i="4" s="1"/>
  <c r="AF46" i="4"/>
  <c r="AF61" i="4" s="1"/>
  <c r="AE45" i="4"/>
  <c r="AE60" i="4" s="1"/>
  <c r="U49" i="4"/>
  <c r="U64" i="4" s="1"/>
  <c r="K43" i="4"/>
  <c r="K58" i="4" s="1"/>
  <c r="L40" i="4"/>
  <c r="L55" i="4" s="1"/>
  <c r="AG50" i="4"/>
  <c r="AG65" i="4" s="1"/>
  <c r="AH48" i="4"/>
  <c r="AH63" i="4" s="1"/>
  <c r="AY45" i="4"/>
  <c r="AY60" i="4" s="1"/>
  <c r="K49" i="4"/>
  <c r="K64" i="4" s="1"/>
  <c r="AE42" i="4"/>
  <c r="AE57" i="4" s="1"/>
  <c r="AE43" i="4"/>
  <c r="AE58" i="4" s="1"/>
  <c r="U42" i="4"/>
  <c r="U57" i="4" s="1"/>
  <c r="U45" i="4"/>
  <c r="U60" i="4" s="1"/>
  <c r="K41" i="4"/>
  <c r="K56" i="4" s="1"/>
  <c r="AY47" i="4"/>
  <c r="AY62" i="4" s="1"/>
  <c r="K40" i="4"/>
  <c r="K55" i="4" s="1"/>
  <c r="X40" i="4"/>
  <c r="X55" i="4" s="1"/>
  <c r="AA43" i="4"/>
  <c r="AA58" i="4" s="1"/>
  <c r="AE47" i="4"/>
  <c r="AE62" i="4" s="1"/>
  <c r="AO46" i="4"/>
  <c r="AO61" i="4" s="1"/>
  <c r="AR48" i="4"/>
  <c r="AR63" i="4" s="1"/>
  <c r="AY44" i="4"/>
  <c r="AY59" i="4" s="1"/>
  <c r="BF50" i="4"/>
  <c r="BF65" i="4" s="1"/>
  <c r="BC47" i="4"/>
  <c r="BC62" i="4" s="1"/>
  <c r="AZ44" i="4"/>
  <c r="AZ59" i="4" s="1"/>
  <c r="BB46" i="4"/>
  <c r="BB61" i="4" s="1"/>
  <c r="K39" i="4"/>
  <c r="K54" i="4" s="1"/>
  <c r="BA45" i="4"/>
  <c r="BA60" i="4" s="1"/>
  <c r="AE41" i="4"/>
  <c r="AE56" i="4" s="1"/>
  <c r="U40" i="4"/>
  <c r="U55" i="4" s="1"/>
  <c r="BD48" i="4"/>
  <c r="BD63" i="4" s="1"/>
  <c r="AY43" i="4"/>
  <c r="AY58" i="4" s="1"/>
  <c r="AO42" i="4"/>
  <c r="AO57" i="4" s="1"/>
  <c r="BE49" i="4"/>
  <c r="BE64" i="4" s="1"/>
  <c r="AA41" i="4"/>
  <c r="AA56" i="4" s="1"/>
  <c r="AR46" i="4"/>
  <c r="AR61" i="4" s="1"/>
  <c r="AM45" i="4"/>
  <c r="AM60" i="4" s="1"/>
  <c r="V49" i="4"/>
  <c r="V64" i="4" s="1"/>
  <c r="AX46" i="4"/>
  <c r="AX61" i="4" s="1"/>
  <c r="AK39" i="4"/>
  <c r="AK54" i="4" s="1"/>
  <c r="P39" i="4"/>
  <c r="P54" i="4" s="1"/>
  <c r="R45" i="4"/>
  <c r="R60" i="4" s="1"/>
  <c r="AH49" i="4"/>
  <c r="AH64" i="4" s="1"/>
  <c r="AM40" i="4"/>
  <c r="AM55" i="4" s="1"/>
  <c r="Z43" i="4"/>
  <c r="Z58" i="4" s="1"/>
  <c r="AX40" i="4"/>
  <c r="AX55" i="4" s="1"/>
  <c r="AP40" i="4"/>
  <c r="AP55" i="4" s="1"/>
  <c r="O50" i="4"/>
  <c r="O65" i="4" s="1"/>
  <c r="AL42" i="4"/>
  <c r="AL57" i="4" s="1"/>
  <c r="Y44" i="4"/>
  <c r="Y59" i="4" s="1"/>
  <c r="O42" i="4"/>
  <c r="O57" i="4" s="1"/>
  <c r="AI39" i="4"/>
  <c r="AI54" i="4" s="1"/>
  <c r="Q50" i="4"/>
  <c r="Q65" i="4" s="1"/>
  <c r="AX50" i="4"/>
  <c r="AX65" i="4" s="1"/>
  <c r="AG48" i="4"/>
  <c r="AG63" i="4" s="1"/>
  <c r="V45" i="4"/>
  <c r="V60" i="4" s="1"/>
  <c r="AR39" i="4"/>
  <c r="AR54" i="4" s="1"/>
  <c r="AM44" i="4"/>
  <c r="AM59" i="4" s="1"/>
  <c r="AQ44" i="4"/>
  <c r="AQ59" i="4" s="1"/>
  <c r="AI45" i="4"/>
  <c r="AI60" i="4" s="1"/>
  <c r="Y40" i="4"/>
  <c r="Y55" i="4" s="1"/>
  <c r="AP47" i="4"/>
  <c r="AP62" i="4" s="1"/>
  <c r="S50" i="4"/>
  <c r="S65" i="4" s="1"/>
  <c r="AA47" i="4"/>
  <c r="AA62" i="4" s="1"/>
  <c r="T43" i="4"/>
  <c r="T58" i="4" s="1"/>
  <c r="O49" i="4"/>
  <c r="O64" i="4" s="1"/>
  <c r="AI44" i="4"/>
  <c r="AI59" i="4" s="1"/>
  <c r="AP41" i="4"/>
  <c r="AP56" i="4" s="1"/>
  <c r="AT41" i="4"/>
  <c r="AT56" i="4" s="1"/>
  <c r="AB40" i="4"/>
  <c r="AB55" i="4" s="1"/>
  <c r="AA50" i="4"/>
  <c r="AA65" i="4" s="1"/>
  <c r="AA45" i="4"/>
  <c r="AA60" i="4" s="1"/>
  <c r="Q43" i="4"/>
  <c r="Q58" i="4" s="1"/>
  <c r="AM49" i="4"/>
  <c r="AM64" i="4" s="1"/>
  <c r="Q44" i="4"/>
  <c r="Q59" i="4" s="1"/>
  <c r="AX49" i="4"/>
  <c r="AX64" i="4" s="1"/>
  <c r="AU42" i="4"/>
  <c r="AU57" i="4" s="1"/>
  <c r="BF42" i="4"/>
  <c r="BF57" i="4" s="1"/>
  <c r="Z47" i="4"/>
  <c r="Z62" i="4" s="1"/>
  <c r="AM46" i="4"/>
  <c r="AM61" i="4" s="1"/>
  <c r="L45" i="4"/>
  <c r="L60" i="4" s="1"/>
  <c r="AI41" i="4"/>
  <c r="AI56" i="4" s="1"/>
  <c r="AR44" i="4"/>
  <c r="AR59" i="4" s="1"/>
  <c r="AT49" i="4"/>
  <c r="AT64" i="4" s="1"/>
  <c r="AB48" i="4"/>
  <c r="AB63" i="4" s="1"/>
  <c r="AR47" i="4"/>
  <c r="AR62" i="4" s="1"/>
  <c r="AF44" i="4"/>
  <c r="AF59" i="4" s="1"/>
  <c r="AR50" i="4"/>
  <c r="AR65" i="4" s="1"/>
  <c r="AR49" i="4"/>
  <c r="AR64" i="4" s="1"/>
  <c r="Z48" i="4"/>
  <c r="Z63" i="4" s="1"/>
  <c r="L47" i="4"/>
  <c r="L62" i="4" s="1"/>
  <c r="AK48" i="4"/>
  <c r="AK63" i="4" s="1"/>
  <c r="AS40" i="4"/>
  <c r="AS55" i="4" s="1"/>
  <c r="AM47" i="4"/>
  <c r="AM62" i="4" s="1"/>
  <c r="P47" i="4"/>
  <c r="P62" i="4" s="1"/>
  <c r="T45" i="4"/>
  <c r="T60" i="4" s="1"/>
  <c r="Z42" i="4"/>
  <c r="Z57" i="4" s="1"/>
  <c r="S49" i="4"/>
  <c r="S64" i="4" s="1"/>
  <c r="AT44" i="4"/>
  <c r="AT59" i="4" s="1"/>
  <c r="X43" i="4"/>
  <c r="X58" i="4" s="1"/>
  <c r="AN40" i="4"/>
  <c r="AN55" i="4" s="1"/>
  <c r="AT48" i="4"/>
  <c r="AT63" i="4" s="1"/>
  <c r="AN45" i="4"/>
  <c r="AN60" i="4" s="1"/>
  <c r="AI48" i="4"/>
  <c r="AI63" i="4" s="1"/>
  <c r="AJ39" i="4"/>
  <c r="AJ54" i="4" s="1"/>
  <c r="AT43" i="4"/>
  <c r="AT58" i="4" s="1"/>
  <c r="AB44" i="4"/>
  <c r="AB59" i="4" s="1"/>
  <c r="AN46" i="4"/>
  <c r="AN61" i="4" s="1"/>
  <c r="AF48" i="4"/>
  <c r="AF63" i="4" s="1"/>
  <c r="L49" i="4"/>
  <c r="L64" i="4" s="1"/>
  <c r="AR43" i="4"/>
  <c r="AR58" i="4" s="1"/>
  <c r="Z46" i="4"/>
  <c r="Z61" i="4" s="1"/>
  <c r="AW48" i="4"/>
  <c r="AW63" i="4" s="1"/>
  <c r="AT50" i="4"/>
  <c r="AT65" i="4" s="1"/>
  <c r="S46" i="4"/>
  <c r="S61" i="4" s="1"/>
  <c r="AN47" i="4"/>
  <c r="AN62" i="4" s="1"/>
  <c r="AF40" i="4"/>
  <c r="AF55" i="4" s="1"/>
  <c r="AD42" i="4"/>
  <c r="AD57" i="4" s="1"/>
  <c r="AM41" i="4"/>
  <c r="AM56" i="4" s="1"/>
  <c r="V46" i="4"/>
  <c r="V61" i="4" s="1"/>
  <c r="AX45" i="4"/>
  <c r="AX60" i="4" s="1"/>
  <c r="AG47" i="4"/>
  <c r="AG62" i="4" s="1"/>
  <c r="AR45" i="4"/>
  <c r="AR60" i="4" s="1"/>
  <c r="O43" i="4"/>
  <c r="O58" i="4" s="1"/>
  <c r="AM50" i="4"/>
  <c r="AM65" i="4" s="1"/>
  <c r="AL43" i="4"/>
  <c r="AL58" i="4" s="1"/>
  <c r="Z41" i="4"/>
  <c r="Z56" i="4" s="1"/>
  <c r="AF47" i="4"/>
  <c r="AF62" i="4" s="1"/>
  <c r="AP50" i="4"/>
  <c r="AP65" i="4" s="1"/>
  <c r="O46" i="4"/>
  <c r="O61" i="4" s="1"/>
  <c r="AH42" i="4"/>
  <c r="AH57" i="4" s="1"/>
  <c r="T49" i="4"/>
  <c r="T64" i="4" s="1"/>
  <c r="AR41" i="4"/>
  <c r="AR56" i="4" s="1"/>
  <c r="Z44" i="4"/>
  <c r="Z59" i="4" s="1"/>
  <c r="O45" i="4"/>
  <c r="O60" i="4" s="1"/>
  <c r="AT46" i="4"/>
  <c r="AT61" i="4" s="1"/>
  <c r="X50" i="4"/>
  <c r="X65" i="4" s="1"/>
  <c r="AA48" i="4"/>
  <c r="AA63" i="4" s="1"/>
  <c r="O48" i="4"/>
  <c r="O63" i="4" s="1"/>
  <c r="AM43" i="4"/>
  <c r="AM58" i="4" s="1"/>
  <c r="AM42" i="4"/>
  <c r="AM57" i="4" s="1"/>
  <c r="V41" i="4"/>
  <c r="V56" i="4" s="1"/>
  <c r="AX42" i="4"/>
  <c r="AX57" i="4" s="1"/>
  <c r="AK41" i="4"/>
  <c r="AK56" i="4" s="1"/>
  <c r="O40" i="4"/>
  <c r="O55" i="4" s="1"/>
  <c r="AV45" i="4"/>
  <c r="AV60" i="4" s="1"/>
  <c r="S48" i="4"/>
  <c r="S63" i="4" s="1"/>
  <c r="O39" i="4"/>
  <c r="O54" i="4" s="1"/>
  <c r="AI40" i="4"/>
  <c r="AI55" i="4" s="1"/>
  <c r="AU40" i="4"/>
  <c r="AU55" i="4" s="1"/>
  <c r="AN43" i="4"/>
  <c r="AN58" i="4" s="1"/>
  <c r="X42" i="4"/>
  <c r="X57" i="4" s="1"/>
  <c r="AS46" i="4"/>
  <c r="AS61" i="4" s="1"/>
  <c r="L43" i="4"/>
  <c r="L58" i="4" s="1"/>
  <c r="S39" i="4"/>
  <c r="S54" i="4" s="1"/>
  <c r="AQ39" i="4"/>
  <c r="AQ54" i="4" s="1"/>
  <c r="AJ40" i="4"/>
  <c r="AJ55" i="4" s="1"/>
  <c r="BF49" i="4"/>
  <c r="BF64" i="4" s="1"/>
  <c r="AK44" i="4"/>
  <c r="AK59" i="4" s="1"/>
  <c r="M42" i="4"/>
  <c r="M57" i="4" s="1"/>
  <c r="L46" i="4"/>
  <c r="L61" i="4" s="1"/>
  <c r="AU45" i="4"/>
  <c r="AU60" i="4" s="1"/>
  <c r="AW39" i="4"/>
  <c r="AW54" i="4" s="1"/>
  <c r="R41" i="4"/>
  <c r="R56" i="4" s="1"/>
  <c r="AR40" i="4"/>
  <c r="AR55" i="4" s="1"/>
  <c r="AC50" i="4"/>
  <c r="AC65" i="4" s="1"/>
  <c r="AZ49" i="4"/>
  <c r="AZ64" i="4" s="1"/>
  <c r="T41" i="4"/>
  <c r="T56" i="4" s="1"/>
  <c r="AS43" i="4"/>
  <c r="AS58" i="4" s="1"/>
  <c r="BD40" i="4"/>
  <c r="BD55" i="4" s="1"/>
  <c r="Y47" i="4"/>
  <c r="Y62" i="4" s="1"/>
  <c r="X39" i="4"/>
  <c r="X54" i="4" s="1"/>
  <c r="AD40" i="4"/>
  <c r="AD55" i="4" s="1"/>
  <c r="AV42" i="4"/>
  <c r="AV57" i="4" s="1"/>
  <c r="AD39" i="4"/>
  <c r="AD54" i="4" s="1"/>
  <c r="P49" i="4"/>
  <c r="P64" i="4" s="1"/>
  <c r="AI43" i="4"/>
  <c r="AI58" i="4" s="1"/>
  <c r="AN49" i="4"/>
  <c r="AN64" i="4" s="1"/>
  <c r="AX39" i="4"/>
  <c r="AX54" i="4" s="1"/>
  <c r="AH45" i="4"/>
  <c r="AH60" i="4" s="1"/>
  <c r="AQ45" i="4"/>
  <c r="AQ60" i="4" s="1"/>
  <c r="BE47" i="4"/>
  <c r="BE62" i="4" s="1"/>
  <c r="X41" i="4"/>
  <c r="X56" i="4" s="1"/>
  <c r="V48" i="4"/>
  <c r="V63" i="4" s="1"/>
  <c r="L44" i="4"/>
  <c r="L59" i="4" s="1"/>
  <c r="AW45" i="4"/>
  <c r="AW60" i="4" s="1"/>
  <c r="AP43" i="4"/>
  <c r="AP58" i="4" s="1"/>
  <c r="S41" i="4"/>
  <c r="S56" i="4" s="1"/>
  <c r="AZ41" i="4"/>
  <c r="AZ56" i="4" s="1"/>
  <c r="AF39" i="4"/>
  <c r="AF54" i="4" s="1"/>
  <c r="BD42" i="4"/>
  <c r="BD57" i="4" s="1"/>
  <c r="W49" i="4"/>
  <c r="W64" i="4" s="1"/>
  <c r="BB39" i="4"/>
  <c r="BB54" i="4" s="1"/>
  <c r="AB45" i="4"/>
  <c r="AB60" i="4" s="1"/>
  <c r="AD48" i="4"/>
  <c r="AD63" i="4" s="1"/>
  <c r="N48" i="4"/>
  <c r="N63" i="4" s="1"/>
  <c r="AD43" i="4"/>
  <c r="AD58" i="4" s="1"/>
  <c r="AH41" i="4"/>
  <c r="AH56" i="4" s="1"/>
  <c r="AB47" i="4"/>
  <c r="AB62" i="4" s="1"/>
  <c r="AK40" i="4"/>
  <c r="AK55" i="4" s="1"/>
  <c r="BF41" i="4"/>
  <c r="BF56" i="4" s="1"/>
  <c r="BA49" i="4"/>
  <c r="BA64" i="4" s="1"/>
  <c r="AL49" i="4"/>
  <c r="AL64" i="4" s="1"/>
  <c r="BE43" i="4"/>
  <c r="BE58" i="4" s="1"/>
  <c r="AW40" i="4"/>
  <c r="AW55" i="4" s="1"/>
  <c r="AT39" i="4"/>
  <c r="AT54" i="4" s="1"/>
  <c r="AV43" i="4"/>
  <c r="AV58" i="4" s="1"/>
  <c r="L50" i="4"/>
  <c r="L65" i="4" s="1"/>
  <c r="AU47" i="4"/>
  <c r="AU62" i="4" s="1"/>
  <c r="AH44" i="4"/>
  <c r="AH59" i="4" s="1"/>
  <c r="AK42" i="4"/>
  <c r="AK57" i="4" s="1"/>
  <c r="V44" i="4"/>
  <c r="V59" i="4" s="1"/>
  <c r="P42" i="4"/>
  <c r="P57" i="4" s="1"/>
  <c r="T50" i="4"/>
  <c r="T65" i="4" s="1"/>
  <c r="AL44" i="4"/>
  <c r="AL59" i="4" s="1"/>
  <c r="W43" i="4"/>
  <c r="W58" i="4" s="1"/>
  <c r="BF43" i="4"/>
  <c r="BF58" i="4" s="1"/>
  <c r="AV47" i="4"/>
  <c r="AV62" i="4" s="1"/>
  <c r="N46" i="4"/>
  <c r="N61" i="4" s="1"/>
  <c r="AD45" i="4"/>
  <c r="AD60" i="4" s="1"/>
  <c r="AG43" i="4"/>
  <c r="AG58" i="4" s="1"/>
  <c r="AL39" i="4"/>
  <c r="AL54" i="4" s="1"/>
  <c r="X46" i="4"/>
  <c r="X61" i="4" s="1"/>
  <c r="AX48" i="4"/>
  <c r="AX63" i="4" s="1"/>
  <c r="Q41" i="4"/>
  <c r="Q56" i="4" s="1"/>
  <c r="AQ49" i="4"/>
  <c r="AQ64" i="4" s="1"/>
  <c r="AJ48" i="4"/>
  <c r="AJ63" i="4" s="1"/>
  <c r="AS50" i="4"/>
  <c r="AS65" i="4" s="1"/>
  <c r="AK45" i="4"/>
  <c r="AK60" i="4" s="1"/>
  <c r="Z49" i="4"/>
  <c r="Z64" i="4" s="1"/>
  <c r="L41" i="4"/>
  <c r="L56" i="4" s="1"/>
  <c r="BC41" i="4"/>
  <c r="BC56" i="4" s="1"/>
  <c r="AW49" i="4"/>
  <c r="AW64" i="4" s="1"/>
  <c r="AB46" i="4"/>
  <c r="AB61" i="4" s="1"/>
  <c r="Y48" i="4"/>
  <c r="Y63" i="4" s="1"/>
  <c r="AD46" i="4"/>
  <c r="AD61" i="4" s="1"/>
  <c r="P50" i="4"/>
  <c r="P65" i="4" s="1"/>
  <c r="T48" i="4"/>
  <c r="T63" i="4" s="1"/>
  <c r="BD45" i="4"/>
  <c r="BD60" i="4" s="1"/>
  <c r="Y41" i="4"/>
  <c r="Y56" i="4" s="1"/>
  <c r="X47" i="4"/>
  <c r="X62" i="4" s="1"/>
  <c r="AV39" i="4"/>
  <c r="AV54" i="4" s="1"/>
  <c r="AH47" i="4"/>
  <c r="AH62" i="4" s="1"/>
  <c r="AD47" i="4"/>
  <c r="AD62" i="4" s="1"/>
  <c r="AL46" i="4"/>
  <c r="AL61" i="4" s="1"/>
  <c r="AF42" i="4"/>
  <c r="AF57" i="4" s="1"/>
  <c r="AA40" i="4"/>
  <c r="AA55" i="4" s="1"/>
  <c r="AT45" i="4"/>
  <c r="AT60" i="4" s="1"/>
  <c r="AW44" i="4"/>
  <c r="AW59" i="4" s="1"/>
  <c r="AG42" i="4"/>
  <c r="AG57" i="4" s="1"/>
  <c r="R40" i="4"/>
  <c r="R55" i="4" s="1"/>
  <c r="AZ45" i="4"/>
  <c r="AZ60" i="4" s="1"/>
  <c r="W45" i="4"/>
  <c r="W60" i="4" s="1"/>
  <c r="AG49" i="4"/>
  <c r="AG64" i="4" s="1"/>
  <c r="M40" i="4"/>
  <c r="M55" i="4" s="1"/>
  <c r="AN44" i="4"/>
  <c r="AN59" i="4" s="1"/>
  <c r="AI46" i="4"/>
  <c r="AI61" i="4" s="1"/>
  <c r="AL48" i="4"/>
  <c r="AL63" i="4" s="1"/>
  <c r="W50" i="4"/>
  <c r="W65" i="4" s="1"/>
  <c r="Q49" i="4"/>
  <c r="Q64" i="4" s="1"/>
  <c r="AL47" i="4"/>
  <c r="AL62" i="4" s="1"/>
  <c r="AJ50" i="4"/>
  <c r="AJ65" i="4" s="1"/>
  <c r="AN39" i="4"/>
  <c r="AN54" i="4" s="1"/>
  <c r="AT40" i="4"/>
  <c r="AT55" i="4" s="1"/>
  <c r="AW42" i="4"/>
  <c r="AW57" i="4" s="1"/>
  <c r="L42" i="4"/>
  <c r="L57" i="4" s="1"/>
  <c r="BC46" i="4"/>
  <c r="BC61" i="4" s="1"/>
  <c r="BB50" i="4"/>
  <c r="BB65" i="4" s="1"/>
  <c r="AK43" i="4"/>
  <c r="AK58" i="4" s="1"/>
  <c r="M48" i="4"/>
  <c r="M63" i="4" s="1"/>
  <c r="R44" i="4"/>
  <c r="R59" i="4" s="1"/>
  <c r="AZ39" i="4"/>
  <c r="AZ54" i="4" s="1"/>
  <c r="AF50" i="4"/>
  <c r="AF65" i="4" s="1"/>
  <c r="AS41" i="4"/>
  <c r="AS56" i="4" s="1"/>
  <c r="W47" i="4"/>
  <c r="W62" i="4" s="1"/>
  <c r="BB48" i="4"/>
  <c r="BB63" i="4" s="1"/>
  <c r="W42" i="4"/>
  <c r="W57" i="4" s="1"/>
  <c r="M45" i="4"/>
  <c r="M60" i="4" s="1"/>
  <c r="N42" i="4"/>
  <c r="N57" i="4" s="1"/>
  <c r="AD49" i="4"/>
  <c r="AD64" i="4" s="1"/>
  <c r="BD50" i="4"/>
  <c r="BD65" i="4" s="1"/>
  <c r="AF43" i="4"/>
  <c r="AF58" i="4" s="1"/>
  <c r="S40" i="4"/>
  <c r="S55" i="4" s="1"/>
  <c r="AJ49" i="4"/>
  <c r="AJ64" i="4" s="1"/>
  <c r="S47" i="4"/>
  <c r="S62" i="4" s="1"/>
  <c r="R47" i="4"/>
  <c r="R62" i="4" s="1"/>
  <c r="BE39" i="4"/>
  <c r="BE54" i="4" s="1"/>
  <c r="AT47" i="4"/>
  <c r="AT62" i="4" s="1"/>
  <c r="M44" i="4"/>
  <c r="M59" i="4" s="1"/>
  <c r="AU39" i="4"/>
  <c r="AU54" i="4" s="1"/>
  <c r="Y50" i="4"/>
  <c r="Y65" i="4" s="1"/>
  <c r="N49" i="4"/>
  <c r="N64" i="4" s="1"/>
  <c r="R42" i="4"/>
  <c r="R57" i="4" s="1"/>
  <c r="AZ48" i="4"/>
  <c r="AZ63" i="4" s="1"/>
  <c r="AP39" i="4"/>
  <c r="AP54" i="4" s="1"/>
  <c r="BD49" i="4"/>
  <c r="BD64" i="4" s="1"/>
  <c r="BF40" i="4"/>
  <c r="BF55" i="4" s="1"/>
  <c r="BB45" i="4"/>
  <c r="BB60" i="4" s="1"/>
  <c r="AG40" i="4"/>
  <c r="AG55" i="4" s="1"/>
  <c r="M49" i="4"/>
  <c r="M64" i="4" s="1"/>
  <c r="N39" i="4"/>
  <c r="N54" i="4" s="1"/>
  <c r="V43" i="4"/>
  <c r="V58" i="4" s="1"/>
  <c r="AI47" i="4"/>
  <c r="AI62" i="4" s="1"/>
  <c r="AN42" i="4"/>
  <c r="AN57" i="4" s="1"/>
  <c r="AX43" i="4"/>
  <c r="AX58" i="4" s="1"/>
  <c r="AK49" i="4"/>
  <c r="AK64" i="4" s="1"/>
  <c r="BA47" i="4"/>
  <c r="BA62" i="4" s="1"/>
  <c r="AU46" i="4"/>
  <c r="AU61" i="4" s="1"/>
  <c r="BE44" i="4"/>
  <c r="BE59" i="4" s="1"/>
  <c r="N41" i="4"/>
  <c r="N56" i="4" s="1"/>
  <c r="M39" i="4"/>
  <c r="M54" i="4" s="1"/>
  <c r="V40" i="4"/>
  <c r="V55" i="4" s="1"/>
  <c r="L48" i="4"/>
  <c r="L63" i="4" s="1"/>
  <c r="BC42" i="4"/>
  <c r="BC57" i="4" s="1"/>
  <c r="AC40" i="4"/>
  <c r="AC55" i="4" s="1"/>
  <c r="P43" i="4"/>
  <c r="P58" i="4" s="1"/>
  <c r="W44" i="4"/>
  <c r="W59" i="4" s="1"/>
  <c r="AZ40" i="4"/>
  <c r="AZ55" i="4" s="1"/>
  <c r="T46" i="4"/>
  <c r="T61" i="4" s="1"/>
  <c r="BD47" i="4"/>
  <c r="BD62" i="4" s="1"/>
  <c r="Y43" i="4"/>
  <c r="Y58" i="4" s="1"/>
  <c r="AQ42" i="4"/>
  <c r="AQ57" i="4" s="1"/>
  <c r="M43" i="4"/>
  <c r="M58" i="4" s="1"/>
  <c r="N40" i="4"/>
  <c r="N55" i="4" s="1"/>
  <c r="AN41" i="4"/>
  <c r="AN56" i="4" s="1"/>
  <c r="AH50" i="4"/>
  <c r="AH65" i="4" s="1"/>
  <c r="AF45" i="4"/>
  <c r="AF60" i="4" s="1"/>
  <c r="S43" i="4"/>
  <c r="S58" i="4" s="1"/>
  <c r="AK46" i="4"/>
  <c r="AK61" i="4" s="1"/>
  <c r="AS44" i="4"/>
  <c r="AS59" i="4" s="1"/>
  <c r="AL40" i="4"/>
  <c r="AL55" i="4" s="1"/>
  <c r="BE46" i="4"/>
  <c r="BE61" i="4" s="1"/>
  <c r="AW50" i="4"/>
  <c r="AW65" i="4" s="1"/>
  <c r="AW46" i="4"/>
  <c r="AW61" i="4" s="1"/>
  <c r="AU44" i="4"/>
  <c r="AU59" i="4" s="1"/>
  <c r="BC48" i="4"/>
  <c r="BC63" i="4" s="1"/>
  <c r="R49" i="4"/>
  <c r="R64" i="4" s="1"/>
  <c r="W40" i="4"/>
  <c r="W55" i="4" s="1"/>
  <c r="BA39" i="4"/>
  <c r="BA54" i="4" s="1"/>
  <c r="BB43" i="4"/>
  <c r="BB58" i="4" s="1"/>
  <c r="AH40" i="4"/>
  <c r="AH55" i="4" s="1"/>
  <c r="AB49" i="4"/>
  <c r="AB64" i="4" s="1"/>
  <c r="AS48" i="4"/>
  <c r="AS63" i="4" s="1"/>
  <c r="V47" i="4"/>
  <c r="V62" i="4" s="1"/>
  <c r="BE42" i="4"/>
  <c r="BE57" i="4" s="1"/>
  <c r="X45" i="4"/>
  <c r="X60" i="4" s="1"/>
  <c r="W46" i="4"/>
  <c r="W61" i="4" s="1"/>
  <c r="M41" i="4"/>
  <c r="M56" i="4" s="1"/>
  <c r="AU48" i="4"/>
  <c r="AU63" i="4" s="1"/>
  <c r="BC44" i="4"/>
  <c r="BC59" i="4" s="1"/>
  <c r="BF39" i="4"/>
  <c r="BF54" i="4" s="1"/>
  <c r="AP42" i="4"/>
  <c r="AP57" i="4" s="1"/>
  <c r="AV49" i="4"/>
  <c r="AV64" i="4" s="1"/>
  <c r="R48" i="4"/>
  <c r="R63" i="4" s="1"/>
  <c r="AZ43" i="4"/>
  <c r="AZ58" i="4" s="1"/>
  <c r="BA42" i="4"/>
  <c r="BA57" i="4" s="1"/>
  <c r="BD41" i="4"/>
  <c r="BD56" i="4" s="1"/>
  <c r="BF48" i="4"/>
  <c r="BF63" i="4" s="1"/>
  <c r="BB40" i="4"/>
  <c r="BB55" i="4" s="1"/>
  <c r="AQ50" i="4"/>
  <c r="AQ65" i="4" s="1"/>
  <c r="BA48" i="4"/>
  <c r="BA63" i="4" s="1"/>
  <c r="N44" i="4"/>
  <c r="N59" i="4" s="1"/>
  <c r="AQ48" i="4"/>
  <c r="AQ63" i="4" s="1"/>
  <c r="AR42" i="4"/>
  <c r="AR57" i="4" s="1"/>
  <c r="M46" i="4"/>
  <c r="M61" i="4" s="1"/>
  <c r="Q47" i="4"/>
  <c r="Q62" i="4" s="1"/>
  <c r="AT42" i="4"/>
  <c r="AT57" i="4" s="1"/>
  <c r="Q39" i="4"/>
  <c r="Q54" i="4" s="1"/>
  <c r="BF47" i="4"/>
  <c r="BF62" i="4" s="1"/>
  <c r="BF46" i="4"/>
  <c r="BF61" i="4" s="1"/>
  <c r="AC48" i="4"/>
  <c r="AC63" i="4" s="1"/>
  <c r="AP45" i="4"/>
  <c r="AP60" i="4" s="1"/>
  <c r="BC49" i="4"/>
  <c r="BC64" i="4" s="1"/>
  <c r="T39" i="4"/>
  <c r="T54" i="4" s="1"/>
  <c r="Q42" i="4"/>
  <c r="Q57" i="4" s="1"/>
  <c r="R50" i="4"/>
  <c r="R65" i="4" s="1"/>
  <c r="T42" i="4"/>
  <c r="T57" i="4" s="1"/>
  <c r="AS45" i="4"/>
  <c r="AS60" i="4" s="1"/>
  <c r="BD44" i="4"/>
  <c r="BD59" i="4" s="1"/>
  <c r="Y39" i="4"/>
  <c r="Y54" i="4" s="1"/>
  <c r="AL50" i="4"/>
  <c r="AL65" i="4" s="1"/>
  <c r="AG41" i="4"/>
  <c r="AG56" i="4" s="1"/>
  <c r="AV40" i="4"/>
  <c r="AV55" i="4" s="1"/>
  <c r="AC47" i="4"/>
  <c r="AC62" i="4" s="1"/>
  <c r="AN48" i="4"/>
  <c r="AN63" i="4" s="1"/>
  <c r="AL41" i="4"/>
  <c r="AL56" i="4" s="1"/>
  <c r="S45" i="4"/>
  <c r="S60" i="4" s="1"/>
  <c r="AX44" i="4"/>
  <c r="AX59" i="4" s="1"/>
  <c r="S42" i="4"/>
  <c r="S57" i="4" s="1"/>
  <c r="AQ47" i="4"/>
  <c r="AQ62" i="4" s="1"/>
  <c r="AJ46" i="4"/>
  <c r="AJ61" i="4" s="1"/>
  <c r="AF49" i="4"/>
  <c r="AF64" i="4" s="1"/>
  <c r="AG44" i="4"/>
  <c r="AG59" i="4" s="1"/>
  <c r="AJ43" i="4"/>
  <c r="AJ58" i="4" s="1"/>
  <c r="N47" i="4"/>
  <c r="N62" i="4" s="1"/>
  <c r="BA44" i="4"/>
  <c r="BA59" i="4" s="1"/>
  <c r="BC40" i="4"/>
  <c r="BC55" i="4" s="1"/>
  <c r="AB50" i="4"/>
  <c r="AB65" i="4" s="1"/>
  <c r="N43" i="4"/>
  <c r="N58" i="4" s="1"/>
  <c r="V50" i="4"/>
  <c r="V65" i="4" s="1"/>
  <c r="AZ47" i="4"/>
  <c r="AZ62" i="4" s="1"/>
  <c r="BA41" i="4"/>
  <c r="BA56" i="4" s="1"/>
  <c r="BD39" i="4"/>
  <c r="BD54" i="4" s="1"/>
  <c r="BB41" i="4"/>
  <c r="BB56" i="4" s="1"/>
  <c r="N45" i="4"/>
  <c r="N60" i="4" s="1"/>
  <c r="AV50" i="4"/>
  <c r="AV65" i="4" s="1"/>
  <c r="AC41" i="4"/>
  <c r="AC56" i="4" s="1"/>
  <c r="AK47" i="4"/>
  <c r="AK62" i="4" s="1"/>
  <c r="AH46" i="4"/>
  <c r="AH61" i="4" s="1"/>
  <c r="AB41" i="4"/>
  <c r="AB56" i="4" s="1"/>
  <c r="Q48" i="4"/>
  <c r="Q63" i="4" s="1"/>
  <c r="Z45" i="4"/>
  <c r="Z60" i="4" s="1"/>
  <c r="BA40" i="4"/>
  <c r="BA55" i="4" s="1"/>
  <c r="AA44" i="4"/>
  <c r="AA59" i="4" s="1"/>
  <c r="BE48" i="4"/>
  <c r="BE63" i="4" s="1"/>
  <c r="X49" i="4"/>
  <c r="X64" i="4" s="1"/>
  <c r="M47" i="4"/>
  <c r="M62" i="4" s="1"/>
  <c r="AD44" i="4"/>
  <c r="AD59" i="4" s="1"/>
  <c r="AU49" i="4"/>
  <c r="AU64" i="4" s="1"/>
  <c r="BC45" i="4"/>
  <c r="BC60" i="4" s="1"/>
  <c r="BF45" i="4"/>
  <c r="BF60" i="4" s="1"/>
  <c r="AP44" i="4"/>
  <c r="AP59" i="4" s="1"/>
  <c r="Z39" i="4"/>
  <c r="Z54" i="4" s="1"/>
  <c r="R46" i="4"/>
  <c r="R61" i="4" s="1"/>
  <c r="AZ46" i="4"/>
  <c r="AZ61" i="4" s="1"/>
  <c r="AS39" i="4"/>
  <c r="AS54" i="4" s="1"/>
  <c r="BF44" i="4"/>
  <c r="BF59" i="4" s="1"/>
  <c r="BA43" i="4"/>
  <c r="BA58" i="4" s="1"/>
  <c r="Y46" i="4"/>
  <c r="Y61" i="4" s="1"/>
  <c r="X44" i="4"/>
  <c r="X59" i="4" s="1"/>
  <c r="AZ50" i="4"/>
  <c r="AZ65" i="4" s="1"/>
  <c r="BA50" i="4"/>
  <c r="BA65" i="4" s="1"/>
  <c r="AG45" i="4"/>
  <c r="AG60" i="4" s="1"/>
  <c r="AJ45" i="4"/>
  <c r="AJ60" i="4" s="1"/>
  <c r="O47" i="4"/>
  <c r="O62" i="4" s="1"/>
  <c r="AV41" i="4"/>
  <c r="AV56" i="4" s="1"/>
  <c r="W39" i="4"/>
  <c r="W54" i="4" s="1"/>
  <c r="AV48" i="4"/>
  <c r="AV63" i="4" s="1"/>
  <c r="Q40" i="4"/>
  <c r="Q55" i="4" s="1"/>
  <c r="BE40" i="4"/>
  <c r="BE55" i="4" s="1"/>
  <c r="L39" i="4"/>
  <c r="L54" i="4" s="1"/>
  <c r="AL45" i="4"/>
  <c r="AL60" i="4" s="1"/>
  <c r="W41" i="4"/>
  <c r="W56" i="4" s="1"/>
  <c r="AC39" i="4"/>
  <c r="AC54" i="4" s="1"/>
  <c r="AX47" i="4"/>
  <c r="AX62" i="4" s="1"/>
  <c r="BE41" i="4"/>
  <c r="BE56" i="4" s="1"/>
  <c r="AU43" i="4"/>
  <c r="AU58" i="4" s="1"/>
  <c r="P45" i="4"/>
  <c r="P60" i="4" s="1"/>
  <c r="Y45" i="4"/>
  <c r="Y60" i="4" s="1"/>
  <c r="Z50" i="4"/>
  <c r="Z65" i="4" s="1"/>
  <c r="AC49" i="4"/>
  <c r="AC64" i="4" s="1"/>
  <c r="AF41" i="4"/>
  <c r="AF56" i="4" s="1"/>
  <c r="AJ47" i="4"/>
  <c r="AJ62" i="4" s="1"/>
  <c r="AB39" i="4"/>
  <c r="AB54" i="4" s="1"/>
  <c r="Y49" i="4"/>
  <c r="Y64" i="4" s="1"/>
  <c r="AC43" i="4"/>
  <c r="AC58" i="4" s="1"/>
  <c r="Q46" i="4"/>
  <c r="Q61" i="4" s="1"/>
  <c r="O44" i="4"/>
  <c r="O59" i="4" s="1"/>
  <c r="AG39" i="4"/>
  <c r="AG54" i="4" s="1"/>
  <c r="AS49" i="4"/>
  <c r="AS64" i="4" s="1"/>
  <c r="AQ43" i="4"/>
  <c r="AQ58" i="4" s="1"/>
  <c r="V39" i="4"/>
  <c r="V54" i="4" s="1"/>
  <c r="AS47" i="4"/>
  <c r="AS62" i="4" s="1"/>
  <c r="AD50" i="4"/>
  <c r="AD65" i="4" s="1"/>
  <c r="AX41" i="4"/>
  <c r="AX56" i="4" s="1"/>
  <c r="BD46" i="4"/>
  <c r="BD61" i="4" s="1"/>
  <c r="AI50" i="4"/>
  <c r="AI65" i="4" s="1"/>
  <c r="Y42" i="4"/>
  <c r="Y57" i="4" s="1"/>
  <c r="AM39" i="4"/>
  <c r="AM54" i="4" s="1"/>
  <c r="AC44" i="4"/>
  <c r="AC59" i="4" s="1"/>
  <c r="AP49" i="4"/>
  <c r="AP64" i="4" s="1"/>
  <c r="AM48" i="4"/>
  <c r="AM63" i="4" s="1"/>
  <c r="AI42" i="4"/>
  <c r="AI57" i="4" s="1"/>
  <c r="R39" i="4"/>
  <c r="R54" i="4" s="1"/>
  <c r="O41" i="4"/>
  <c r="O56" i="4" s="1"/>
  <c r="P48" i="4"/>
  <c r="P63" i="4" s="1"/>
  <c r="BB47" i="4"/>
  <c r="BB62" i="4" s="1"/>
  <c r="AD41" i="4"/>
  <c r="AD56" i="4" s="1"/>
  <c r="AA46" i="4"/>
  <c r="AA61" i="4" s="1"/>
  <c r="BE50" i="4"/>
  <c r="BE65" i="4" s="1"/>
  <c r="AU41" i="4"/>
  <c r="AU56" i="4" s="1"/>
  <c r="R43" i="4"/>
  <c r="R58" i="4" s="1"/>
  <c r="BB44" i="4"/>
  <c r="BB59" i="4" s="1"/>
  <c r="Z40" i="4"/>
  <c r="Z55" i="4" s="1"/>
  <c r="AA49" i="4"/>
  <c r="AA64" i="4" s="1"/>
  <c r="AB43" i="4"/>
  <c r="AB58" i="4" s="1"/>
  <c r="AW41" i="4"/>
  <c r="AW56" i="4" s="1"/>
  <c r="P40" i="4"/>
  <c r="P55" i="4" s="1"/>
  <c r="BB49" i="4"/>
  <c r="BB64" i="4" s="1"/>
  <c r="BA46" i="4"/>
  <c r="BA61" i="4" s="1"/>
  <c r="BC50" i="4"/>
  <c r="BC65" i="4" s="1"/>
  <c r="AN50" i="4"/>
  <c r="AN65" i="4" s="1"/>
  <c r="P44" i="4"/>
  <c r="P59" i="4" s="1"/>
  <c r="AC42" i="4"/>
  <c r="AC57" i="4" s="1"/>
  <c r="AG46" i="4"/>
  <c r="AG61" i="4" s="1"/>
  <c r="AJ41" i="4"/>
  <c r="AJ56" i="4" s="1"/>
  <c r="T47" i="4"/>
  <c r="T62" i="4" s="1"/>
  <c r="AQ46" i="4"/>
  <c r="AQ61" i="4" s="1"/>
  <c r="BE45" i="4"/>
  <c r="BE60" i="4" s="1"/>
  <c r="P41" i="4"/>
  <c r="P56" i="4" s="1"/>
  <c r="AC46" i="4"/>
  <c r="AC61" i="4" s="1"/>
  <c r="BD43" i="4"/>
  <c r="BD58" i="4" s="1"/>
  <c r="AH39" i="4"/>
  <c r="AH54" i="4" s="1"/>
  <c r="AB42" i="4"/>
  <c r="AB57" i="4" s="1"/>
  <c r="AJ44" i="4"/>
  <c r="AJ59" i="4" s="1"/>
  <c r="AW43" i="4"/>
  <c r="AW58" i="4" s="1"/>
  <c r="T44" i="4"/>
  <c r="T59" i="4" s="1"/>
  <c r="N50" i="4"/>
  <c r="N65" i="4" s="1"/>
  <c r="AH43" i="4"/>
  <c r="AH58" i="4" s="1"/>
  <c r="Q45" i="4"/>
  <c r="Q60" i="4" s="1"/>
  <c r="AP46" i="4"/>
  <c r="AP61" i="4" s="1"/>
  <c r="AW47" i="4"/>
  <c r="AW62" i="4" s="1"/>
  <c r="AZ42" i="4"/>
  <c r="AZ57" i="4" s="1"/>
  <c r="M50" i="4"/>
  <c r="M65" i="4" s="1"/>
  <c r="AI49" i="4"/>
  <c r="AI64" i="4" s="1"/>
  <c r="AA39" i="4"/>
  <c r="AA54" i="4" s="1"/>
  <c r="AQ40" i="4"/>
  <c r="AQ55" i="4" s="1"/>
  <c r="X48" i="4"/>
  <c r="X63" i="4" s="1"/>
  <c r="T40" i="4"/>
  <c r="T55" i="4" s="1"/>
  <c r="BB42" i="4"/>
  <c r="BB57" i="4" s="1"/>
  <c r="AV46" i="4"/>
  <c r="AV61" i="4" s="1"/>
  <c r="AS42" i="4"/>
  <c r="AS57" i="4" s="1"/>
  <c r="S44" i="4"/>
  <c r="S59" i="4" s="1"/>
  <c r="BC39" i="4"/>
  <c r="BC54" i="4" s="1"/>
  <c r="V42" i="4"/>
  <c r="V57" i="4" s="1"/>
  <c r="AV44" i="4"/>
  <c r="AV59" i="4" s="1"/>
  <c r="W48" i="4"/>
  <c r="W63" i="4" s="1"/>
  <c r="AC45" i="4"/>
  <c r="AC60" i="4" s="1"/>
  <c r="U46" i="4"/>
  <c r="U61" i="4" s="1"/>
  <c r="AE49" i="4"/>
  <c r="AE64" i="4" s="1"/>
  <c r="AE46" i="4"/>
  <c r="AE61" i="4" s="1"/>
  <c r="P46" i="4"/>
  <c r="P61" i="4" s="1"/>
  <c r="AE44" i="4"/>
  <c r="AE59" i="4" s="1"/>
  <c r="AE40" i="4"/>
  <c r="AE55" i="4" s="1"/>
  <c r="AU50" i="4"/>
  <c r="AU65" i="4" s="1"/>
  <c r="AE50" i="4"/>
  <c r="AE65" i="4" s="1"/>
  <c r="AY39" i="4"/>
  <c r="AY54" i="4" s="1"/>
  <c r="K46" i="4"/>
  <c r="K61" i="4" s="1"/>
  <c r="AP48" i="4"/>
  <c r="AP63" i="4" s="1"/>
  <c r="U47" i="4"/>
  <c r="U62" i="4" s="1"/>
  <c r="K44" i="4"/>
  <c r="K59" i="4" s="1"/>
  <c r="AO48" i="4"/>
  <c r="AO63" i="4" s="1"/>
  <c r="AO40" i="4"/>
  <c r="AO55" i="4" s="1"/>
  <c r="AE48" i="4"/>
  <c r="AE63" i="4" s="1"/>
  <c r="BC43" i="4"/>
  <c r="BC58" i="4" s="1"/>
  <c r="AY50" i="4"/>
  <c r="AY65" i="4" s="1"/>
  <c r="AO44" i="4"/>
  <c r="AO59" i="4" s="1"/>
  <c r="K47" i="4"/>
  <c r="K62" i="4" s="1"/>
  <c r="AY41" i="4"/>
  <c r="AY56" i="4" s="1"/>
  <c r="AY49" i="4"/>
  <c r="AY64" i="4" s="1"/>
  <c r="AY46" i="4"/>
  <c r="AY61" i="4" s="1"/>
  <c r="AO39" i="4"/>
  <c r="AO54" i="4" s="1"/>
  <c r="K48" i="4"/>
  <c r="K63" i="4" s="1"/>
  <c r="AO43" i="4"/>
  <c r="AO58" i="4" s="1"/>
  <c r="K42" i="4"/>
  <c r="K57" i="4" s="1"/>
  <c r="AA42" i="4"/>
  <c r="AA57" i="4" s="1"/>
  <c r="AY40" i="4"/>
  <c r="AY55" i="4" s="1"/>
  <c r="U39" i="4"/>
  <c r="U54" i="4" s="1"/>
  <c r="AO50" i="4"/>
  <c r="AO65" i="4" s="1"/>
  <c r="AO47" i="4"/>
  <c r="AO62" i="4" s="1"/>
  <c r="U43" i="4"/>
  <c r="U58" i="4" s="1"/>
  <c r="U48" i="4"/>
  <c r="U63" i="4" s="1"/>
</calcChain>
</file>

<file path=xl/comments1.xml><?xml version="1.0" encoding="utf-8"?>
<comments xmlns="http://schemas.openxmlformats.org/spreadsheetml/2006/main">
  <authors>
    <author>Watanabe, Taichi | Taichi | TRVDD</author>
  </authors>
  <commentList>
    <comment ref="C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打点が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ＭＳ Ｐゴシック"/>
            <family val="3"/>
            <charset val="128"/>
          </rPr>
          <t>番頼みなのになぜか2番の「生還率」が低い</t>
        </r>
      </text>
    </comment>
    <comment ref="E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ホームランによる自力で帰ってきた率がおそらく高い</t>
        </r>
      </text>
    </comment>
  </commentList>
</comments>
</file>

<file path=xl/sharedStrings.xml><?xml version="1.0" encoding="utf-8"?>
<sst xmlns="http://schemas.openxmlformats.org/spreadsheetml/2006/main" count="2008" uniqueCount="230">
  <si>
    <t>C</t>
  </si>
  <si>
    <t>D</t>
  </si>
  <si>
    <t>E</t>
  </si>
  <si>
    <t>F</t>
  </si>
  <si>
    <t>G</t>
  </si>
  <si>
    <t>H</t>
  </si>
  <si>
    <t>L</t>
  </si>
  <si>
    <t>M</t>
  </si>
  <si>
    <t>Bs</t>
  </si>
  <si>
    <t>S</t>
  </si>
  <si>
    <t>T</t>
  </si>
  <si>
    <t>DB</t>
  </si>
  <si>
    <t>sum</t>
    <phoneticPr fontId="1"/>
  </si>
  <si>
    <t>得点</t>
    <phoneticPr fontId="1"/>
  </si>
  <si>
    <t>打点</t>
    <phoneticPr fontId="1"/>
  </si>
  <si>
    <t>vs C</t>
    <phoneticPr fontId="1"/>
  </si>
  <si>
    <t>vs D</t>
    <phoneticPr fontId="1"/>
  </si>
  <si>
    <t>vs E</t>
    <phoneticPr fontId="1"/>
  </si>
  <si>
    <t>vs F</t>
    <phoneticPr fontId="1"/>
  </si>
  <si>
    <t>vs G</t>
    <phoneticPr fontId="1"/>
  </si>
  <si>
    <t>vs H</t>
    <phoneticPr fontId="1"/>
  </si>
  <si>
    <t>vs L</t>
    <phoneticPr fontId="1"/>
  </si>
  <si>
    <t>vs M</t>
    <phoneticPr fontId="1"/>
  </si>
  <si>
    <t>vs Bs</t>
    <phoneticPr fontId="1"/>
  </si>
  <si>
    <t>vs S</t>
    <phoneticPr fontId="1"/>
  </si>
  <si>
    <t>vs T</t>
    <phoneticPr fontId="1"/>
  </si>
  <si>
    <t>vs DB</t>
    <phoneticPr fontId="1"/>
  </si>
  <si>
    <t>nearlest one</t>
    <phoneticPr fontId="1"/>
  </si>
  <si>
    <t>2nd nearlest</t>
    <phoneticPr fontId="1"/>
  </si>
  <si>
    <t>打順ごとの分散。チーム間の差が大きい打順は？</t>
    <rPh sb="0" eb="2">
      <t>ダジュン</t>
    </rPh>
    <rPh sb="5" eb="7">
      <t>ブンサン</t>
    </rPh>
    <rPh sb="11" eb="12">
      <t>カン</t>
    </rPh>
    <rPh sb="13" eb="14">
      <t>サ</t>
    </rPh>
    <rPh sb="15" eb="16">
      <t>オオ</t>
    </rPh>
    <rPh sb="18" eb="20">
      <t>ダジュン</t>
    </rPh>
    <phoneticPr fontId="1"/>
  </si>
  <si>
    <t>打点：チーム総得点で正規化（小数のままだと見づらいので％）</t>
    <rPh sb="0" eb="2">
      <t>ダテン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</si>
  <si>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2番と3番の分散が一番大きいので、これでグラフ描いてみると？</t>
    <rPh sb="1" eb="2">
      <t>バン</t>
    </rPh>
    <rPh sb="4" eb="5">
      <t>バン</t>
    </rPh>
    <rPh sb="6" eb="8">
      <t>ブンサン</t>
    </rPh>
    <rPh sb="9" eb="12">
      <t>イチバンオオ</t>
    </rPh>
    <rPh sb="23" eb="24">
      <t>カ</t>
    </rPh>
    <phoneticPr fontId="1"/>
  </si>
  <si>
    <t>クリーンナップに集まってるかどうか</t>
    <rPh sb="8" eb="9">
      <t>アツ</t>
    </rPh>
    <phoneticPr fontId="1"/>
  </si>
  <si>
    <t>3-5番</t>
    <rPh sb="3" eb="4">
      <t>バン</t>
    </rPh>
    <phoneticPr fontId="1"/>
  </si>
  <si>
    <t>その他</t>
    <rPh sb="2" eb="3">
      <t>タ</t>
    </rPh>
    <phoneticPr fontId="1"/>
  </si>
  <si>
    <t>3/31-10/13</t>
    <phoneticPr fontId="1"/>
  </si>
  <si>
    <t>3-4月</t>
    <rPh sb="3" eb="4">
      <t>ガツ</t>
    </rPh>
    <phoneticPr fontId="1"/>
  </si>
  <si>
    <t>打順</t>
  </si>
  <si>
    <t>得点</t>
  </si>
  <si>
    <t>打点</t>
  </si>
  <si>
    <t>四死球</t>
  </si>
  <si>
    <t>安打</t>
  </si>
  <si>
    <t>1番</t>
  </si>
  <si>
    <t>2番</t>
  </si>
  <si>
    <t>3番</t>
  </si>
  <si>
    <t>4番</t>
  </si>
  <si>
    <t>5番</t>
  </si>
  <si>
    <t>6番</t>
  </si>
  <si>
    <t>7番</t>
  </si>
  <si>
    <t>8番</t>
  </si>
  <si>
    <t>9番</t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</si>
  <si>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</si>
  <si>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</si>
  <si>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</si>
  <si>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８月</t>
    <rPh sb="1" eb="2">
      <t>ガツ</t>
    </rPh>
    <phoneticPr fontId="1"/>
  </si>
  <si>
    <t>９月－１０月</t>
    <rPh sb="1" eb="2">
      <t>ガツ</t>
    </rPh>
    <rPh sb="5" eb="6">
      <t>ガツ</t>
    </rPh>
    <phoneticPr fontId="1"/>
  </si>
  <si>
    <t>打点（％）</t>
    <rPh sb="0" eb="2">
      <t>ダテン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</si>
  <si>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</si>
  <si>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</si>
  <si>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</si>
  <si>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</si>
  <si>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9－10月</t>
    <rPh sb="4" eb="5">
      <t>ガツ</t>
    </rPh>
    <phoneticPr fontId="1"/>
  </si>
  <si>
    <t>打点（点）</t>
    <rPh sb="0" eb="2">
      <t>ダテン</t>
    </rPh>
    <rPh sb="3" eb="4">
      <t>テン</t>
    </rPh>
    <phoneticPr fontId="1"/>
  </si>
  <si>
    <t>3月</t>
    <rPh sb="1" eb="2">
      <t>ガツ</t>
    </rPh>
    <phoneticPr fontId="1"/>
  </si>
  <si>
    <t>４月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</si>
  <si>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</si>
  <si>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</si>
  <si>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７月</t>
    <rPh sb="1" eb="2">
      <t>ガツ</t>
    </rPh>
    <phoneticPr fontId="1"/>
  </si>
  <si>
    <t>8月</t>
    <rPh sb="1" eb="2">
      <t>ガツ</t>
    </rPh>
    <phoneticPr fontId="1"/>
  </si>
  <si>
    <t>10月</t>
    <rPh sb="2" eb="3">
      <t>ガツ</t>
    </rPh>
    <phoneticPr fontId="1"/>
  </si>
  <si>
    <t>9月</t>
    <rPh sb="1" eb="2">
      <t>ガツ</t>
    </rPh>
    <phoneticPr fontId="1"/>
  </si>
  <si>
    <t>7西川</t>
  </si>
  <si>
    <t>4田中賢</t>
  </si>
  <si>
    <t>D大谷</t>
  </si>
  <si>
    <t>3中田</t>
  </si>
  <si>
    <t>9近藤</t>
  </si>
  <si>
    <t>5レアード</t>
  </si>
  <si>
    <t>8岡</t>
  </si>
  <si>
    <t>2市川</t>
  </si>
  <si>
    <t>6中島卓</t>
  </si>
  <si>
    <t>P有原</t>
  </si>
  <si>
    <t>L菊池</t>
  </si>
  <si>
    <t>2大野</t>
  </si>
  <si>
    <t>Pメンドーサ</t>
  </si>
  <si>
    <t>L野上</t>
  </si>
  <si>
    <t>Pエスコバー</t>
  </si>
  <si>
    <t>Lウルフ</t>
  </si>
  <si>
    <t>P高梨</t>
  </si>
  <si>
    <t>M石川</t>
  </si>
  <si>
    <t>8西川</t>
  </si>
  <si>
    <t>7横尾</t>
  </si>
  <si>
    <t>4石井一</t>
  </si>
  <si>
    <t>P加藤</t>
  </si>
  <si>
    <t>Mスタンリッジ</t>
  </si>
  <si>
    <t>P斎藤佑</t>
  </si>
  <si>
    <t>M佐々木</t>
  </si>
  <si>
    <t>P上沢</t>
  </si>
  <si>
    <t>Bs金子千尋</t>
  </si>
  <si>
    <t>Bsコーク</t>
  </si>
  <si>
    <t>8杉谷</t>
  </si>
  <si>
    <t>D田中賢</t>
  </si>
  <si>
    <t>Bs西</t>
  </si>
  <si>
    <t>3横尾</t>
  </si>
  <si>
    <t>H千賀</t>
  </si>
  <si>
    <t>7森山</t>
  </si>
  <si>
    <t>2清水</t>
  </si>
  <si>
    <t>H武田</t>
  </si>
  <si>
    <t>3森本</t>
  </si>
  <si>
    <t>P村田</t>
  </si>
  <si>
    <t>Hバンデンハーク</t>
  </si>
  <si>
    <t>P吉田</t>
  </si>
  <si>
    <t>E釜田</t>
  </si>
  <si>
    <t>D近藤</t>
  </si>
  <si>
    <t>3田中賢</t>
  </si>
  <si>
    <t>9岸里</t>
  </si>
  <si>
    <t>E美馬</t>
  </si>
  <si>
    <t>9岡</t>
  </si>
  <si>
    <t>E岸</t>
  </si>
  <si>
    <t>Bsディクソン</t>
  </si>
  <si>
    <t>9松本</t>
  </si>
  <si>
    <t>8大田</t>
  </si>
  <si>
    <t>7松本</t>
  </si>
  <si>
    <t>H東浜</t>
  </si>
  <si>
    <t>9淺間</t>
  </si>
  <si>
    <t>M西野</t>
  </si>
  <si>
    <t>D淺間</t>
  </si>
  <si>
    <t>P浦野</t>
  </si>
  <si>
    <t>D矢野</t>
  </si>
  <si>
    <t>6石井一</t>
  </si>
  <si>
    <t>Bs山岡</t>
  </si>
  <si>
    <t>L高橋光</t>
  </si>
  <si>
    <t>7大田</t>
  </si>
  <si>
    <t>L十亀</t>
  </si>
  <si>
    <t>M涌井</t>
  </si>
  <si>
    <t>M二木</t>
  </si>
  <si>
    <t>M唐川</t>
  </si>
  <si>
    <t>E辛島</t>
  </si>
  <si>
    <t>E則本</t>
  </si>
  <si>
    <t>4杉谷</t>
  </si>
  <si>
    <t>Bs山田</t>
  </si>
  <si>
    <t>Bs山崎福</t>
  </si>
  <si>
    <t>9杉谷</t>
  </si>
  <si>
    <t>P中村</t>
  </si>
  <si>
    <t>H松本裕</t>
  </si>
  <si>
    <t>DB濱口</t>
  </si>
  <si>
    <t>DB熊原</t>
  </si>
  <si>
    <t>DB井納</t>
  </si>
  <si>
    <t>1高梨</t>
  </si>
  <si>
    <t>T岩貞</t>
  </si>
  <si>
    <t>1メンドーサ</t>
  </si>
  <si>
    <t>T青柳</t>
  </si>
  <si>
    <t>1村田</t>
  </si>
  <si>
    <t>T小野</t>
  </si>
  <si>
    <t>C薮田</t>
  </si>
  <si>
    <t>7杉谷</t>
  </si>
  <si>
    <t>D大田</t>
  </si>
  <si>
    <t>C大瀬良</t>
  </si>
  <si>
    <t>C岡田</t>
  </si>
  <si>
    <t>Gマイコラス</t>
  </si>
  <si>
    <t>G田口</t>
  </si>
  <si>
    <t>G宮國</t>
  </si>
  <si>
    <t>1加藤</t>
  </si>
  <si>
    <t>D又吉</t>
  </si>
  <si>
    <t>1斎藤佑</t>
  </si>
  <si>
    <t>D大野</t>
  </si>
  <si>
    <t>1上沢</t>
  </si>
  <si>
    <t>D鈴木</t>
  </si>
  <si>
    <t>S星</t>
  </si>
  <si>
    <t>Sブキャナン</t>
  </si>
  <si>
    <t>1有原</t>
  </si>
  <si>
    <t>S石川</t>
  </si>
  <si>
    <t>7淺間</t>
  </si>
  <si>
    <t>E安樂</t>
  </si>
  <si>
    <t>Dレアード</t>
  </si>
  <si>
    <t>5大累</t>
  </si>
  <si>
    <t>H石川</t>
  </si>
  <si>
    <t>9ドレイク</t>
  </si>
  <si>
    <t>L岡本</t>
  </si>
  <si>
    <t>Lファイフ</t>
  </si>
  <si>
    <t>P井口</t>
  </si>
  <si>
    <t>P大谷</t>
  </si>
  <si>
    <t>2黒羽根</t>
  </si>
  <si>
    <t>E塩見</t>
  </si>
  <si>
    <t>Dドレイク</t>
  </si>
  <si>
    <t>P白村</t>
  </si>
  <si>
    <t>L多和田</t>
  </si>
  <si>
    <t>4太田</t>
  </si>
  <si>
    <t>P上原</t>
  </si>
  <si>
    <t>9大田</t>
  </si>
  <si>
    <t>7ドレイク</t>
  </si>
  <si>
    <t>3松本</t>
  </si>
  <si>
    <t>5太田</t>
  </si>
  <si>
    <t>4横尾</t>
  </si>
  <si>
    <t>6太田</t>
  </si>
  <si>
    <t>D横尾</t>
  </si>
  <si>
    <t>M酒居</t>
  </si>
  <si>
    <t>4渡邉</t>
  </si>
  <si>
    <t>P石川直</t>
  </si>
  <si>
    <t>E藤平</t>
  </si>
  <si>
    <t>D渡邉</t>
  </si>
  <si>
    <t>M関谷</t>
  </si>
  <si>
    <t>Bs松葉</t>
  </si>
  <si>
    <t>D高濱</t>
  </si>
  <si>
    <t>Bs山本</t>
  </si>
  <si>
    <t>P堀</t>
  </si>
  <si>
    <t>8松本</t>
  </si>
  <si>
    <t>5横尾</t>
  </si>
  <si>
    <t>Bs吉田凌</t>
  </si>
  <si>
    <t>1大谷</t>
  </si>
  <si>
    <t>9森山</t>
  </si>
  <si>
    <t>3今井</t>
  </si>
  <si>
    <t>6平沼</t>
  </si>
  <si>
    <t>Fウルフ</t>
  </si>
  <si>
    <t>ルート取ってみる</t>
    <rPh sb="3" eb="4">
      <t>ト</t>
    </rPh>
    <phoneticPr fontId="1"/>
  </si>
  <si>
    <t>大して差がなくて面白くないので1-100で正規化してみる</t>
    <rPh sb="0" eb="1">
      <t>タイ</t>
    </rPh>
    <rPh sb="3" eb="4">
      <t>サ</t>
    </rPh>
    <rPh sb="8" eb="10">
      <t>オモシロ</t>
    </rPh>
    <rPh sb="21" eb="24">
      <t>セイキカ</t>
    </rPh>
    <phoneticPr fontId="1"/>
  </si>
  <si>
    <t>maximum</t>
    <phoneticPr fontId="1"/>
  </si>
  <si>
    <t>minimum</t>
    <phoneticPr fontId="1"/>
  </si>
  <si>
    <t>range</t>
    <phoneticPr fontId="1"/>
  </si>
  <si>
    <t>100から引く</t>
    <rPh sb="5" eb="6">
      <t>ヒ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</si>
  <si>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</si>
  <si>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</si>
  <si>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燃えドラ度</t>
    <rPh sb="0" eb="1">
      <t>モ</t>
    </rPh>
    <rPh sb="4" eb="5">
      <t>ド</t>
    </rPh>
    <phoneticPr fontId="1"/>
  </si>
  <si>
    <t>生還率</t>
    <rPh sb="0" eb="3">
      <t>セイカンリツ</t>
    </rPh>
    <phoneticPr fontId="1"/>
  </si>
  <si>
    <t>得点：チーム総得点で正規化（小数のままだと見づらいので％）</t>
    <rPh sb="0" eb="2">
      <t>トクテン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</si>
  <si>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得点率</t>
    <rPh sb="2" eb="3">
      <t>リツ</t>
    </rPh>
    <phoneticPr fontId="1"/>
  </si>
  <si>
    <t>打点率</t>
    <rPh sb="2" eb="3">
      <t>リツ</t>
    </rPh>
    <phoneticPr fontId="1"/>
  </si>
  <si>
    <t>分散（パ）</t>
    <rPh sb="0" eb="2">
      <t>ブンサン</t>
    </rPh>
    <phoneticPr fontId="1"/>
  </si>
  <si>
    <t>分散（セ）</t>
    <rPh sb="0" eb="2">
      <t>ブンサン</t>
    </rPh>
    <phoneticPr fontId="1"/>
  </si>
  <si>
    <t>出塁数</t>
    <rPh sb="0" eb="3">
      <t>シュツルイスウ</t>
    </rPh>
    <phoneticPr fontId="1"/>
  </si>
  <si>
    <t>分布の割合</t>
    <rPh sb="0" eb="2">
      <t>ブンプ</t>
    </rPh>
    <rPh sb="3" eb="5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</si>
</sst>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Tahoma"/>
      <family val="2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得点!$A$17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得点!$B$17:$J$17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FB3-9DD1-45383DF30C16}"/>
            </c:ext>
          </c:extLst>
        </c:ser>
        <c:ser>
          <c:idx val="1"/>
          <c:order val="1"/>
          <c:tx>
            <c:strRef>
              <c:f>得点!$A$18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得点!$B$18:$J$18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4FB3-9DD1-45383DF30C16}"/>
            </c:ext>
          </c:extLst>
        </c:ser>
        <c:ser>
          <c:idx val="2"/>
          <c:order val="2"/>
          <c:tx>
            <c:strRef>
              <c:f>得点!$A$19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得点!$B$19:$J$19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A-4FB3-9DD1-45383DF30C16}"/>
            </c:ext>
          </c:extLst>
        </c:ser>
        <c:ser>
          <c:idx val="3"/>
          <c:order val="3"/>
          <c:tx>
            <c:strRef>
              <c:f>得点!$A$20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得点!$B$20:$J$20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A-4FB3-9DD1-45383DF30C16}"/>
            </c:ext>
          </c:extLst>
        </c:ser>
        <c:ser>
          <c:idx val="4"/>
          <c:order val="4"/>
          <c:tx>
            <c:strRef>
              <c:f>得点!$A$21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得点!$B$21:$J$21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A-4FB3-9DD1-45383DF30C16}"/>
            </c:ext>
          </c:extLst>
        </c:ser>
        <c:ser>
          <c:idx val="5"/>
          <c:order val="5"/>
          <c:tx>
            <c:strRef>
              <c:f>得点!$A$22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得点!$B$22:$J$22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A-4FB3-9DD1-45383DF30C16}"/>
            </c:ext>
          </c:extLst>
        </c:ser>
        <c:ser>
          <c:idx val="6"/>
          <c:order val="6"/>
          <c:tx>
            <c:strRef>
              <c:f>得点!$A$23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得点!$B$23:$J$23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AA-4FB3-9DD1-45383DF30C16}"/>
            </c:ext>
          </c:extLst>
        </c:ser>
        <c:ser>
          <c:idx val="7"/>
          <c:order val="7"/>
          <c:tx>
            <c:strRef>
              <c:f>得点!$A$24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得点!$B$24:$J$24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A-4FB3-9DD1-45383DF30C16}"/>
            </c:ext>
          </c:extLst>
        </c:ser>
        <c:ser>
          <c:idx val="8"/>
          <c:order val="8"/>
          <c:tx>
            <c:strRef>
              <c:f>得点!$A$25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得点!$B$25:$J$25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A-4FB3-9DD1-45383DF30C16}"/>
            </c:ext>
          </c:extLst>
        </c:ser>
        <c:ser>
          <c:idx val="9"/>
          <c:order val="9"/>
          <c:tx>
            <c:strRef>
              <c:f>得点!$A$26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得点!$B$26:$J$26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A-4FB3-9DD1-45383DF30C16}"/>
            </c:ext>
          </c:extLst>
        </c:ser>
        <c:ser>
          <c:idx val="10"/>
          <c:order val="10"/>
          <c:tx>
            <c:strRef>
              <c:f>得点!$A$27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得点!$B$27:$J$27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A-4FB3-9DD1-45383DF30C16}"/>
            </c:ext>
          </c:extLst>
        </c:ser>
        <c:ser>
          <c:idx val="11"/>
          <c:order val="11"/>
          <c:tx>
            <c:strRef>
              <c:f>得点!$A$28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得点!$B$28:$J$28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A-4FB3-9DD1-45383DF3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08672"/>
        <c:axId val="749509656"/>
      </c:lineChart>
      <c:catAx>
        <c:axId val="7495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9656"/>
        <c:crosses val="autoZero"/>
        <c:auto val="1"/>
        <c:lblAlgn val="ctr"/>
        <c:lblOffset val="100"/>
        <c:noMultiLvlLbl val="0"/>
      </c:catAx>
      <c:valAx>
        <c:axId val="7495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3つ並べてみる'!$B$2:$J$2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C-40A9-A926-5BD4DF9019C8}"/>
            </c:ext>
          </c:extLst>
        </c:ser>
        <c:ser>
          <c:idx val="1"/>
          <c:order val="1"/>
          <c:tx>
            <c:strRef>
              <c:f>' 3つ並べてみる'!$A$16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3つ並べてみる'!$B$16:$J$16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C-40A9-A926-5BD4DF9019C8}"/>
            </c:ext>
          </c:extLst>
        </c:ser>
        <c:ser>
          <c:idx val="2"/>
          <c:order val="2"/>
          <c:tx>
            <c:strRef>
              <c:f>' 3つ並べてみる'!$A$30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3つ並べてみる'!$B$30:$J$30</c:f>
              <c:numCache>
                <c:formatCode>General</c:formatCode>
                <c:ptCount val="9"/>
                <c:pt idx="0">
                  <c:v>39.300000000000004</c:v>
                </c:pt>
                <c:pt idx="1">
                  <c:v>46.9</c:v>
                </c:pt>
                <c:pt idx="2">
                  <c:v>42.1</c:v>
                </c:pt>
                <c:pt idx="3">
                  <c:v>37</c:v>
                </c:pt>
                <c:pt idx="4">
                  <c:v>37.700000000000003</c:v>
                </c:pt>
                <c:pt idx="5">
                  <c:v>30.9</c:v>
                </c:pt>
                <c:pt idx="6">
                  <c:v>30.8</c:v>
                </c:pt>
                <c:pt idx="7">
                  <c:v>32.9</c:v>
                </c:pt>
                <c:pt idx="8">
                  <c:v>22.900000000000002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C-40A9-A926-5BD4DF90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77376"/>
        <c:axId val="595777704"/>
      </c:lineChart>
      <c:catAx>
        <c:axId val="5957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704"/>
        <c:crosses val="autoZero"/>
        <c:auto val="1"/>
        <c:lblAlgn val="ctr"/>
        <c:lblOffset val="100"/>
        <c:noMultiLvlLbl val="0"/>
      </c:catAx>
      <c:valAx>
        <c:axId val="5957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3つ並べてみる'!$B$3:$J$3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C78-A69C-895BAD809D78}"/>
            </c:ext>
          </c:extLst>
        </c:ser>
        <c:ser>
          <c:idx val="1"/>
          <c:order val="1"/>
          <c:tx>
            <c:strRef>
              <c:f>' 3つ並べてみる'!$A$17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3つ並べてみる'!$B$17:$J$17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2-4C78-A69C-895BAD809D78}"/>
            </c:ext>
          </c:extLst>
        </c:ser>
        <c:ser>
          <c:idx val="2"/>
          <c:order val="2"/>
          <c:tx>
            <c:strRef>
              <c:f>' 3つ並べてみる'!$A$31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3つ並べてみる'!$B$31:$J$31</c:f>
              <c:numCache>
                <c:formatCode>General</c:formatCode>
                <c:ptCount val="9"/>
                <c:pt idx="0">
                  <c:v>33.5</c:v>
                </c:pt>
                <c:pt idx="1">
                  <c:v>27</c:v>
                </c:pt>
                <c:pt idx="2">
                  <c:v>28.999999999999996</c:v>
                </c:pt>
                <c:pt idx="3">
                  <c:v>38.800000000000004</c:v>
                </c:pt>
                <c:pt idx="4">
                  <c:v>35.6</c:v>
                </c:pt>
                <c:pt idx="5">
                  <c:v>28.000000000000004</c:v>
                </c:pt>
                <c:pt idx="6">
                  <c:v>30.8</c:v>
                </c:pt>
                <c:pt idx="7">
                  <c:v>22.400000000000002</c:v>
                </c:pt>
                <c:pt idx="8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2-4C78-A69C-895BAD80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30120"/>
        <c:axId val="597629792"/>
      </c:lineChart>
      <c:catAx>
        <c:axId val="5976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9792"/>
        <c:crosses val="autoZero"/>
        <c:auto val="1"/>
        <c:lblAlgn val="ctr"/>
        <c:lblOffset val="100"/>
        <c:noMultiLvlLbl val="0"/>
      </c:catAx>
      <c:valAx>
        <c:axId val="5976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3つ並べてみる'!$B$4:$J$4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77F-BF63-4AD9828EBC7C}"/>
            </c:ext>
          </c:extLst>
        </c:ser>
        <c:ser>
          <c:idx val="1"/>
          <c:order val="1"/>
          <c:tx>
            <c:strRef>
              <c:f>' 3つ並べてみる'!$A$18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3つ並べてみる'!$B$18:$J$18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D-477F-BF63-4AD9828EBC7C}"/>
            </c:ext>
          </c:extLst>
        </c:ser>
        <c:ser>
          <c:idx val="2"/>
          <c:order val="2"/>
          <c:tx>
            <c:strRef>
              <c:f>' 3つ並べてみる'!$A$32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3つ並べてみる'!$B$32:$J$32</c:f>
              <c:numCache>
                <c:formatCode>General</c:formatCode>
                <c:ptCount val="9"/>
                <c:pt idx="0">
                  <c:v>38.800000000000004</c:v>
                </c:pt>
                <c:pt idx="1">
                  <c:v>33.800000000000004</c:v>
                </c:pt>
                <c:pt idx="2">
                  <c:v>34.4</c:v>
                </c:pt>
                <c:pt idx="3">
                  <c:v>34.4</c:v>
                </c:pt>
                <c:pt idx="4">
                  <c:v>26.8</c:v>
                </c:pt>
                <c:pt idx="5">
                  <c:v>24.9</c:v>
                </c:pt>
                <c:pt idx="6">
                  <c:v>35</c:v>
                </c:pt>
                <c:pt idx="7">
                  <c:v>28.000000000000004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D-477F-BF63-4AD9828E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65168"/>
        <c:axId val="602037232"/>
      </c:lineChart>
      <c:catAx>
        <c:axId val="5993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037232"/>
        <c:crosses val="autoZero"/>
        <c:auto val="1"/>
        <c:lblAlgn val="ctr"/>
        <c:lblOffset val="100"/>
        <c:noMultiLvlLbl val="0"/>
      </c:catAx>
      <c:valAx>
        <c:axId val="6020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3つ並べてみる'!$B$5:$J$5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3-441F-8BAF-8AE91ACDF31D}"/>
            </c:ext>
          </c:extLst>
        </c:ser>
        <c:ser>
          <c:idx val="1"/>
          <c:order val="1"/>
          <c:tx>
            <c:strRef>
              <c:f>' 3つ並べてみる'!$A$19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3つ並べてみる'!$B$19:$J$19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3-441F-8BAF-8AE91ACDF31D}"/>
            </c:ext>
          </c:extLst>
        </c:ser>
        <c:ser>
          <c:idx val="2"/>
          <c:order val="2"/>
          <c:tx>
            <c:strRef>
              <c:f>' 3つ並べてみる'!$A$33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3つ並べてみる'!$B$33:$J$33</c:f>
              <c:numCache>
                <c:formatCode>General</c:formatCode>
                <c:ptCount val="9"/>
                <c:pt idx="0">
                  <c:v>34.599999999999994</c:v>
                </c:pt>
                <c:pt idx="1">
                  <c:v>37.1</c:v>
                </c:pt>
                <c:pt idx="2">
                  <c:v>28.7</c:v>
                </c:pt>
                <c:pt idx="3">
                  <c:v>33.700000000000003</c:v>
                </c:pt>
                <c:pt idx="4">
                  <c:v>27.500000000000004</c:v>
                </c:pt>
                <c:pt idx="5">
                  <c:v>21.7</c:v>
                </c:pt>
                <c:pt idx="6">
                  <c:v>26</c:v>
                </c:pt>
                <c:pt idx="7">
                  <c:v>31.900000000000002</c:v>
                </c:pt>
                <c:pt idx="8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3-441F-8BAF-8AE91ACD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34880"/>
        <c:axId val="485135864"/>
      </c:lineChart>
      <c:catAx>
        <c:axId val="4851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5864"/>
        <c:crosses val="autoZero"/>
        <c:auto val="1"/>
        <c:lblAlgn val="ctr"/>
        <c:lblOffset val="100"/>
        <c:noMultiLvlLbl val="0"/>
      </c:catAx>
      <c:valAx>
        <c:axId val="4851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3つ並べてみる'!$B$6:$J$6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A-415B-99F7-F6ABDA0F86F2}"/>
            </c:ext>
          </c:extLst>
        </c:ser>
        <c:ser>
          <c:idx val="1"/>
          <c:order val="1"/>
          <c:tx>
            <c:strRef>
              <c:f>' 3つ並べてみる'!$A$20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3つ並べてみる'!$B$20:$J$20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A-415B-99F7-F6ABDA0F86F2}"/>
            </c:ext>
          </c:extLst>
        </c:ser>
        <c:ser>
          <c:idx val="2"/>
          <c:order val="2"/>
          <c:tx>
            <c:strRef>
              <c:f>' 3つ並べてみる'!$A$34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3つ並べてみる'!$B$34:$J$34</c:f>
              <c:numCache>
                <c:formatCode>General</c:formatCode>
                <c:ptCount val="9"/>
                <c:pt idx="0">
                  <c:v>37.4</c:v>
                </c:pt>
                <c:pt idx="1">
                  <c:v>36.6</c:v>
                </c:pt>
                <c:pt idx="2">
                  <c:v>36.4</c:v>
                </c:pt>
                <c:pt idx="3">
                  <c:v>26.200000000000003</c:v>
                </c:pt>
                <c:pt idx="4">
                  <c:v>27.800000000000004</c:v>
                </c:pt>
                <c:pt idx="5">
                  <c:v>28.7</c:v>
                </c:pt>
                <c:pt idx="6">
                  <c:v>23.7</c:v>
                </c:pt>
                <c:pt idx="7">
                  <c:v>22</c:v>
                </c:pt>
                <c:pt idx="8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A-415B-99F7-F6ABDA0F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14632"/>
        <c:axId val="600014960"/>
      </c:lineChart>
      <c:catAx>
        <c:axId val="6000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960"/>
        <c:crosses val="autoZero"/>
        <c:auto val="1"/>
        <c:lblAlgn val="ctr"/>
        <c:lblOffset val="100"/>
        <c:noMultiLvlLbl val="0"/>
      </c:catAx>
      <c:valAx>
        <c:axId val="600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3つ並べてみる'!$B$7:$J$7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B83-8634-A396EA85087A}"/>
            </c:ext>
          </c:extLst>
        </c:ser>
        <c:ser>
          <c:idx val="1"/>
          <c:order val="1"/>
          <c:tx>
            <c:strRef>
              <c:f>' 3つ並べてみる'!$A$21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3つ並べてみる'!$B$21:$J$21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B83-8634-A396EA85087A}"/>
            </c:ext>
          </c:extLst>
        </c:ser>
        <c:ser>
          <c:idx val="2"/>
          <c:order val="2"/>
          <c:tx>
            <c:strRef>
              <c:f>' 3つ並べてみる'!$A$35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3つ並べてみる'!$B$35:$J$35</c:f>
              <c:numCache>
                <c:formatCode>General</c:formatCode>
                <c:ptCount val="9"/>
                <c:pt idx="0">
                  <c:v>42</c:v>
                </c:pt>
                <c:pt idx="1">
                  <c:v>42.8</c:v>
                </c:pt>
                <c:pt idx="2">
                  <c:v>39.5</c:v>
                </c:pt>
                <c:pt idx="3">
                  <c:v>33.200000000000003</c:v>
                </c:pt>
                <c:pt idx="4">
                  <c:v>33.300000000000004</c:v>
                </c:pt>
                <c:pt idx="5">
                  <c:v>30.9</c:v>
                </c:pt>
                <c:pt idx="6">
                  <c:v>32.5</c:v>
                </c:pt>
                <c:pt idx="7">
                  <c:v>36.799999999999997</c:v>
                </c:pt>
                <c:pt idx="8">
                  <c:v>29.799999999999997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F-4B83-8634-A396EA85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92112"/>
        <c:axId val="642896048"/>
      </c:lineChart>
      <c:catAx>
        <c:axId val="6428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6048"/>
        <c:crosses val="autoZero"/>
        <c:auto val="1"/>
        <c:lblAlgn val="ctr"/>
        <c:lblOffset val="100"/>
        <c:noMultiLvlLbl val="0"/>
      </c:catAx>
      <c:valAx>
        <c:axId val="642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3つ並べてみる'!$B$8:$J$8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F-4414-8146-6987F7262988}"/>
            </c:ext>
          </c:extLst>
        </c:ser>
        <c:ser>
          <c:idx val="1"/>
          <c:order val="1"/>
          <c:tx>
            <c:strRef>
              <c:f>' 3つ並べてみる'!$A$22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3つ並べてみる'!$B$22:$J$22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F-4414-8146-6987F7262988}"/>
            </c:ext>
          </c:extLst>
        </c:ser>
        <c:ser>
          <c:idx val="2"/>
          <c:order val="2"/>
          <c:tx>
            <c:strRef>
              <c:f>' 3つ並べてみる'!$A$36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3つ並べてみる'!$B$36:$J$36</c:f>
              <c:numCache>
                <c:formatCode>General</c:formatCode>
                <c:ptCount val="9"/>
                <c:pt idx="0">
                  <c:v>40</c:v>
                </c:pt>
                <c:pt idx="1">
                  <c:v>43</c:v>
                </c:pt>
                <c:pt idx="2">
                  <c:v>36.6</c:v>
                </c:pt>
                <c:pt idx="3">
                  <c:v>36.799999999999997</c:v>
                </c:pt>
                <c:pt idx="4">
                  <c:v>31.6</c:v>
                </c:pt>
                <c:pt idx="5">
                  <c:v>29.9</c:v>
                </c:pt>
                <c:pt idx="6">
                  <c:v>39.800000000000004</c:v>
                </c:pt>
                <c:pt idx="7">
                  <c:v>40.6</c:v>
                </c:pt>
                <c:pt idx="8">
                  <c:v>41.099999999999994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F-4414-8146-6987F726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5472"/>
        <c:axId val="639004160"/>
      </c:lineChart>
      <c:catAx>
        <c:axId val="6390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4160"/>
        <c:crosses val="autoZero"/>
        <c:auto val="1"/>
        <c:lblAlgn val="ctr"/>
        <c:lblOffset val="100"/>
        <c:noMultiLvlLbl val="0"/>
      </c:catAx>
      <c:valAx>
        <c:axId val="639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3つ並べてみる'!$B$9:$J$9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A-4F57-B852-CE9D9FDF43DD}"/>
            </c:ext>
          </c:extLst>
        </c:ser>
        <c:ser>
          <c:idx val="1"/>
          <c:order val="1"/>
          <c:tx>
            <c:strRef>
              <c:f>' 3つ並べてみる'!$A$23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3つ並べてみる'!$B$23:$J$23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A-4F57-B852-CE9D9FDF43DD}"/>
            </c:ext>
          </c:extLst>
        </c:ser>
        <c:ser>
          <c:idx val="2"/>
          <c:order val="2"/>
          <c:tx>
            <c:strRef>
              <c:f>' 3つ並べてみる'!$A$37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3つ並べてみる'!$B$37:$J$37</c:f>
              <c:numCache>
                <c:formatCode>General</c:formatCode>
                <c:ptCount val="9"/>
                <c:pt idx="0">
                  <c:v>35.4</c:v>
                </c:pt>
                <c:pt idx="1">
                  <c:v>33.5</c:v>
                </c:pt>
                <c:pt idx="2">
                  <c:v>27.900000000000002</c:v>
                </c:pt>
                <c:pt idx="3">
                  <c:v>31.6</c:v>
                </c:pt>
                <c:pt idx="4">
                  <c:v>29.4</c:v>
                </c:pt>
                <c:pt idx="5">
                  <c:v>26.3</c:v>
                </c:pt>
                <c:pt idx="6">
                  <c:v>22.3</c:v>
                </c:pt>
                <c:pt idx="7">
                  <c:v>30.3</c:v>
                </c:pt>
                <c:pt idx="8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A-4F57-B852-CE9D9FDF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80800"/>
        <c:axId val="607879816"/>
      </c:lineChart>
      <c:catAx>
        <c:axId val="607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79816"/>
        <c:crosses val="autoZero"/>
        <c:auto val="1"/>
        <c:lblAlgn val="ctr"/>
        <c:lblOffset val="100"/>
        <c:noMultiLvlLbl val="0"/>
      </c:catAx>
      <c:valAx>
        <c:axId val="607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3つ並べてみる'!$B$10:$J$10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722-8325-7D04476793AD}"/>
            </c:ext>
          </c:extLst>
        </c:ser>
        <c:ser>
          <c:idx val="1"/>
          <c:order val="1"/>
          <c:tx>
            <c:strRef>
              <c:f>' 3つ並べてみる'!$A$24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3つ並べてみる'!$B$24:$J$24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8-4722-8325-7D04476793AD}"/>
            </c:ext>
          </c:extLst>
        </c:ser>
        <c:ser>
          <c:idx val="2"/>
          <c:order val="2"/>
          <c:tx>
            <c:strRef>
              <c:f>' 3つ並べてみる'!$A$38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3つ並べてみる'!$B$38:$J$38</c:f>
              <c:numCache>
                <c:formatCode>General</c:formatCode>
                <c:ptCount val="9"/>
                <c:pt idx="0">
                  <c:v>32</c:v>
                </c:pt>
                <c:pt idx="1">
                  <c:v>32.200000000000003</c:v>
                </c:pt>
                <c:pt idx="2">
                  <c:v>32.1</c:v>
                </c:pt>
                <c:pt idx="3">
                  <c:v>33.200000000000003</c:v>
                </c:pt>
                <c:pt idx="4">
                  <c:v>25.900000000000002</c:v>
                </c:pt>
                <c:pt idx="5">
                  <c:v>31.1</c:v>
                </c:pt>
                <c:pt idx="6">
                  <c:v>29.599999999999998</c:v>
                </c:pt>
                <c:pt idx="7">
                  <c:v>30.4</c:v>
                </c:pt>
                <c:pt idx="8">
                  <c:v>34.699999999999996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8-4722-8325-7D044767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03064"/>
        <c:axId val="606782728"/>
      </c:lineChart>
      <c:catAx>
        <c:axId val="6068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2728"/>
        <c:crosses val="autoZero"/>
        <c:auto val="1"/>
        <c:lblAlgn val="ctr"/>
        <c:lblOffset val="100"/>
        <c:noMultiLvlLbl val="0"/>
      </c:catAx>
      <c:valAx>
        <c:axId val="6067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8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3つ並べてみる'!$B$11:$J$11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4DA8-BB65-F1A69BBA3B49}"/>
            </c:ext>
          </c:extLst>
        </c:ser>
        <c:ser>
          <c:idx val="1"/>
          <c:order val="1"/>
          <c:tx>
            <c:strRef>
              <c:f>' 3つ並べてみる'!$A$25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3つ並べてみる'!$B$25:$J$25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4DA8-BB65-F1A69BBA3B49}"/>
            </c:ext>
          </c:extLst>
        </c:ser>
        <c:ser>
          <c:idx val="2"/>
          <c:order val="2"/>
          <c:tx>
            <c:strRef>
              <c:f>' 3つ並べてみる'!$A$39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3つ並べてみる'!$B$39:$J$39</c:f>
              <c:numCache>
                <c:formatCode>General</c:formatCode>
                <c:ptCount val="9"/>
                <c:pt idx="0">
                  <c:v>29.099999999999998</c:v>
                </c:pt>
                <c:pt idx="1">
                  <c:v>33.700000000000003</c:v>
                </c:pt>
                <c:pt idx="2">
                  <c:v>35.5</c:v>
                </c:pt>
                <c:pt idx="3">
                  <c:v>28.4</c:v>
                </c:pt>
                <c:pt idx="4">
                  <c:v>26.8</c:v>
                </c:pt>
                <c:pt idx="5">
                  <c:v>22.400000000000002</c:v>
                </c:pt>
                <c:pt idx="6">
                  <c:v>26.900000000000002</c:v>
                </c:pt>
                <c:pt idx="7">
                  <c:v>23.799999999999997</c:v>
                </c:pt>
                <c:pt idx="8">
                  <c:v>35.699999999999996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A-4DA8-BB65-F1A69BBA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75648"/>
        <c:axId val="638795984"/>
      </c:lineChart>
      <c:catAx>
        <c:axId val="638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95984"/>
        <c:crosses val="autoZero"/>
        <c:auto val="1"/>
        <c:lblAlgn val="ctr"/>
        <c:lblOffset val="100"/>
        <c:noMultiLvlLbl val="0"/>
      </c:catAx>
      <c:valAx>
        <c:axId val="63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打点!$B$17:$J$17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E1B-B783-A6481ADA9BF4}"/>
            </c:ext>
          </c:extLst>
        </c:ser>
        <c:ser>
          <c:idx val="1"/>
          <c:order val="1"/>
          <c:tx>
            <c:strRef>
              <c:f>打点!$A$18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打点!$B$18:$J$18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E1B-B783-A6481ADA9BF4}"/>
            </c:ext>
          </c:extLst>
        </c:ser>
        <c:ser>
          <c:idx val="2"/>
          <c:order val="2"/>
          <c:tx>
            <c:strRef>
              <c:f>打点!$A$19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打点!$B$19:$J$19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0-4E1B-B783-A6481ADA9BF4}"/>
            </c:ext>
          </c:extLst>
        </c:ser>
        <c:ser>
          <c:idx val="3"/>
          <c:order val="3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0-4E1B-B783-A6481ADA9BF4}"/>
            </c:ext>
          </c:extLst>
        </c:ser>
        <c:ser>
          <c:idx val="4"/>
          <c:order val="4"/>
          <c:tx>
            <c:strRef>
              <c:f>打点!$A$21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打点!$B$21:$J$21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0-4E1B-B783-A6481ADA9BF4}"/>
            </c:ext>
          </c:extLst>
        </c:ser>
        <c:ser>
          <c:idx val="5"/>
          <c:order val="5"/>
          <c:tx>
            <c:strRef>
              <c:f>打点!$A$22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打点!$B$22:$J$22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0-4E1B-B783-A6481ADA9BF4}"/>
            </c:ext>
          </c:extLst>
        </c:ser>
        <c:ser>
          <c:idx val="6"/>
          <c:order val="6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E0-4E1B-B783-A6481ADA9BF4}"/>
            </c:ext>
          </c:extLst>
        </c:ser>
        <c:ser>
          <c:idx val="7"/>
          <c:order val="7"/>
          <c:tx>
            <c:strRef>
              <c:f>打点!$A$24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打点!$B$24:$J$24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E0-4E1B-B783-A6481ADA9BF4}"/>
            </c:ext>
          </c:extLst>
        </c:ser>
        <c:ser>
          <c:idx val="8"/>
          <c:order val="8"/>
          <c:tx>
            <c:strRef>
              <c:f>打点!$A$25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打点!$B$25:$J$25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E0-4E1B-B783-A6481ADA9BF4}"/>
            </c:ext>
          </c:extLst>
        </c:ser>
        <c:ser>
          <c:idx val="9"/>
          <c:order val="9"/>
          <c:tx>
            <c:strRef>
              <c:f>打点!$A$26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打点!$B$26:$J$26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E0-4E1B-B783-A6481ADA9BF4}"/>
            </c:ext>
          </c:extLst>
        </c:ser>
        <c:ser>
          <c:idx val="10"/>
          <c:order val="10"/>
          <c:tx>
            <c:strRef>
              <c:f>打点!$A$27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打点!$B$27:$J$27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E0-4E1B-B783-A6481ADA9BF4}"/>
            </c:ext>
          </c:extLst>
        </c:ser>
        <c:ser>
          <c:idx val="11"/>
          <c:order val="11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E0-4E1B-B783-A6481ADA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24552"/>
        <c:axId val="757225864"/>
      </c:lineChart>
      <c:catAx>
        <c:axId val="7572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5864"/>
        <c:crosses val="autoZero"/>
        <c:auto val="1"/>
        <c:lblAlgn val="ctr"/>
        <c:lblOffset val="100"/>
        <c:noMultiLvlLbl val="0"/>
      </c:catAx>
      <c:valAx>
        <c:axId val="7572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3つ並べてみる'!$B$12:$J$12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30C-A65B-C461A0BB911A}"/>
            </c:ext>
          </c:extLst>
        </c:ser>
        <c:ser>
          <c:idx val="1"/>
          <c:order val="1"/>
          <c:tx>
            <c:strRef>
              <c:f>' 3つ並べてみる'!$A$26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3つ並べてみる'!$B$26:$J$26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30C-A65B-C461A0BB911A}"/>
            </c:ext>
          </c:extLst>
        </c:ser>
        <c:ser>
          <c:idx val="2"/>
          <c:order val="2"/>
          <c:tx>
            <c:strRef>
              <c:f>' 3つ並べてみる'!$A$40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3つ並べてみる'!$B$40:$J$40</c:f>
              <c:numCache>
                <c:formatCode>General</c:formatCode>
                <c:ptCount val="9"/>
                <c:pt idx="0">
                  <c:v>32.1</c:v>
                </c:pt>
                <c:pt idx="1">
                  <c:v>37.6</c:v>
                </c:pt>
                <c:pt idx="2">
                  <c:v>31.900000000000002</c:v>
                </c:pt>
                <c:pt idx="3">
                  <c:v>32.1</c:v>
                </c:pt>
                <c:pt idx="4">
                  <c:v>39.300000000000004</c:v>
                </c:pt>
                <c:pt idx="5">
                  <c:v>28.199999999999996</c:v>
                </c:pt>
                <c:pt idx="6">
                  <c:v>25.5</c:v>
                </c:pt>
                <c:pt idx="7">
                  <c:v>29.9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30C-A65B-C461A0BB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68304"/>
        <c:axId val="638756824"/>
      </c:lineChart>
      <c:catAx>
        <c:axId val="6387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56824"/>
        <c:crosses val="autoZero"/>
        <c:auto val="1"/>
        <c:lblAlgn val="ctr"/>
        <c:lblOffset val="100"/>
        <c:noMultiLvlLbl val="0"/>
      </c:catAx>
      <c:valAx>
        <c:axId val="6387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3つ並べてみる'!$B$13:$J$13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464-973E-50A25DD0C0D6}"/>
            </c:ext>
          </c:extLst>
        </c:ser>
        <c:ser>
          <c:idx val="1"/>
          <c:order val="1"/>
          <c:tx>
            <c:strRef>
              <c:f>' 3つ並べてみる'!$A$27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3つ並べてみる'!$B$27:$J$27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464-973E-50A25DD0C0D6}"/>
            </c:ext>
          </c:extLst>
        </c:ser>
        <c:ser>
          <c:idx val="2"/>
          <c:order val="2"/>
          <c:tx>
            <c:strRef>
              <c:f>' 3つ並べてみる'!$A$41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3つ並べてみる'!$B$41:$J$41</c:f>
              <c:numCache>
                <c:formatCode>General</c:formatCode>
                <c:ptCount val="9"/>
                <c:pt idx="0">
                  <c:v>40.1</c:v>
                </c:pt>
                <c:pt idx="1">
                  <c:v>47.8</c:v>
                </c:pt>
                <c:pt idx="2">
                  <c:v>38.4</c:v>
                </c:pt>
                <c:pt idx="3">
                  <c:v>34.699999999999996</c:v>
                </c:pt>
                <c:pt idx="4">
                  <c:v>27.3</c:v>
                </c:pt>
                <c:pt idx="5">
                  <c:v>29.599999999999998</c:v>
                </c:pt>
                <c:pt idx="6">
                  <c:v>34.599999999999994</c:v>
                </c:pt>
                <c:pt idx="7">
                  <c:v>33.300000000000004</c:v>
                </c:pt>
                <c:pt idx="8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464-973E-50A25DD0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74912"/>
        <c:axId val="376750640"/>
      </c:lineChart>
      <c:catAx>
        <c:axId val="376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50640"/>
        <c:crosses val="autoZero"/>
        <c:auto val="1"/>
        <c:lblAlgn val="ctr"/>
        <c:lblOffset val="100"/>
        <c:noMultiLvlLbl val="0"/>
      </c:catAx>
      <c:valAx>
        <c:axId val="376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E!$H$2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E!$H$3:$H$11</c:f>
              <c:numCache>
                <c:formatCode>0_ </c:formatCode>
                <c:ptCount val="9"/>
                <c:pt idx="0">
                  <c:v>15.957446808510639</c:v>
                </c:pt>
                <c:pt idx="1">
                  <c:v>22.340425531914892</c:v>
                </c:pt>
                <c:pt idx="2">
                  <c:v>6.3829787234042552</c:v>
                </c:pt>
                <c:pt idx="3">
                  <c:v>9.5744680851063837</c:v>
                </c:pt>
                <c:pt idx="4">
                  <c:v>9.5744680851063837</c:v>
                </c:pt>
                <c:pt idx="5">
                  <c:v>8.5106382978723403</c:v>
                </c:pt>
                <c:pt idx="6">
                  <c:v>12.76595744680851</c:v>
                </c:pt>
                <c:pt idx="7">
                  <c:v>4.2553191489361701</c:v>
                </c:pt>
                <c:pt idx="8">
                  <c:v>10.638297872340425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D-4491-8EFF-AAFE56BCBC3E}"/>
            </c:ext>
          </c:extLst>
        </c:ser>
        <c:ser>
          <c:idx val="1"/>
          <c:order val="1"/>
          <c:tx>
            <c:strRef>
              <c:f>E!$I$2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E!$I$3:$I$11</c:f>
              <c:numCache>
                <c:formatCode>0_ </c:formatCode>
                <c:ptCount val="9"/>
                <c:pt idx="0">
                  <c:v>17.431192660550458</c:v>
                </c:pt>
                <c:pt idx="1">
                  <c:v>13.761467889908257</c:v>
                </c:pt>
                <c:pt idx="2">
                  <c:v>11.009174311926607</c:v>
                </c:pt>
                <c:pt idx="3">
                  <c:v>12.844036697247708</c:v>
                </c:pt>
                <c:pt idx="4">
                  <c:v>6.4220183486238538</c:v>
                </c:pt>
                <c:pt idx="5">
                  <c:v>7.3394495412844041</c:v>
                </c:pt>
                <c:pt idx="6">
                  <c:v>9.1743119266055047</c:v>
                </c:pt>
                <c:pt idx="7">
                  <c:v>11.009174311926607</c:v>
                </c:pt>
                <c:pt idx="8">
                  <c:v>11.009174311926607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D-4491-8EFF-AAFE56BCBC3E}"/>
            </c:ext>
          </c:extLst>
        </c:ser>
        <c:ser>
          <c:idx val="2"/>
          <c:order val="2"/>
          <c:tx>
            <c:strRef>
              <c:f>E!$J$2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E!$J$3:$J$11</c:f>
              <c:numCache>
                <c:formatCode>0_ </c:formatCode>
                <c:ptCount val="9"/>
                <c:pt idx="0">
                  <c:v>11.428571428571429</c:v>
                </c:pt>
                <c:pt idx="1">
                  <c:v>20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10</c:v>
                </c:pt>
                <c:pt idx="5">
                  <c:v>15.714285714285714</c:v>
                </c:pt>
                <c:pt idx="6">
                  <c:v>12.857142857142856</c:v>
                </c:pt>
                <c:pt idx="7">
                  <c:v>7.1428571428571423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D-4491-8EFF-AAFE56BCBC3E}"/>
            </c:ext>
          </c:extLst>
        </c:ser>
        <c:ser>
          <c:idx val="3"/>
          <c:order val="3"/>
          <c:tx>
            <c:strRef>
              <c:f>E!$K$2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E!$K$3:$K$11</c:f>
              <c:numCache>
                <c:formatCode>0_ </c:formatCode>
                <c:ptCount val="9"/>
                <c:pt idx="0">
                  <c:v>10.666666666666668</c:v>
                </c:pt>
                <c:pt idx="1">
                  <c:v>17.333333333333336</c:v>
                </c:pt>
                <c:pt idx="2">
                  <c:v>12</c:v>
                </c:pt>
                <c:pt idx="3">
                  <c:v>22.666666666666664</c:v>
                </c:pt>
                <c:pt idx="4">
                  <c:v>10.666666666666668</c:v>
                </c:pt>
                <c:pt idx="5">
                  <c:v>10.666666666666668</c:v>
                </c:pt>
                <c:pt idx="6">
                  <c:v>6.666666666666667</c:v>
                </c:pt>
                <c:pt idx="7">
                  <c:v>5.3333333333333339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D-4491-8EFF-AAFE56BCBC3E}"/>
            </c:ext>
          </c:extLst>
        </c:ser>
        <c:ser>
          <c:idx val="4"/>
          <c:order val="4"/>
          <c:tx>
            <c:strRef>
              <c:f>E!$L$2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E!$L$3:$L$11</c:f>
              <c:numCache>
                <c:formatCode>0_ </c:formatCode>
                <c:ptCount val="9"/>
                <c:pt idx="0">
                  <c:v>9.5890410958904102</c:v>
                </c:pt>
                <c:pt idx="1">
                  <c:v>17.80821917808219</c:v>
                </c:pt>
                <c:pt idx="2">
                  <c:v>8.2191780821917799</c:v>
                </c:pt>
                <c:pt idx="3">
                  <c:v>20.547945205479451</c:v>
                </c:pt>
                <c:pt idx="4">
                  <c:v>12.328767123287671</c:v>
                </c:pt>
                <c:pt idx="5">
                  <c:v>15.068493150684931</c:v>
                </c:pt>
                <c:pt idx="6">
                  <c:v>4.10958904109589</c:v>
                </c:pt>
                <c:pt idx="7">
                  <c:v>4.10958904109589</c:v>
                </c:pt>
                <c:pt idx="8">
                  <c:v>8.2191780821917799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D-4491-8EFF-AAFE56BCBC3E}"/>
            </c:ext>
          </c:extLst>
        </c:ser>
        <c:ser>
          <c:idx val="5"/>
          <c:order val="5"/>
          <c:tx>
            <c:strRef>
              <c:f>E!$M$2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E!$M$3:$M$11</c:f>
              <c:numCache>
                <c:formatCode>0_ </c:formatCode>
                <c:ptCount val="9"/>
                <c:pt idx="0">
                  <c:v>12.5</c:v>
                </c:pt>
                <c:pt idx="1">
                  <c:v>13.541666666666666</c:v>
                </c:pt>
                <c:pt idx="2">
                  <c:v>16.666666666666664</c:v>
                </c:pt>
                <c:pt idx="3">
                  <c:v>11.458333333333332</c:v>
                </c:pt>
                <c:pt idx="4">
                  <c:v>13.541666666666666</c:v>
                </c:pt>
                <c:pt idx="5">
                  <c:v>11.458333333333332</c:v>
                </c:pt>
                <c:pt idx="6">
                  <c:v>7.291666666666667</c:v>
                </c:pt>
                <c:pt idx="7">
                  <c:v>11.458333333333332</c:v>
                </c:pt>
                <c:pt idx="8">
                  <c:v>2.083333333333333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D-4491-8EFF-AAFE56B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54136"/>
        <c:axId val="490554464"/>
      </c:scatterChart>
      <c:valAx>
        <c:axId val="49055413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464"/>
        <c:crosses val="autoZero"/>
        <c:crossBetween val="midCat"/>
      </c:valAx>
      <c:valAx>
        <c:axId val="4905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E!$H$14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E!$H$15:$H$23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54C-B8F7-52BE5C8FCD16}"/>
            </c:ext>
          </c:extLst>
        </c:ser>
        <c:ser>
          <c:idx val="1"/>
          <c:order val="1"/>
          <c:tx>
            <c:strRef>
              <c:f>E!$I$14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E!$I$15:$I$23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1-454C-B8F7-52BE5C8FCD16}"/>
            </c:ext>
          </c:extLst>
        </c:ser>
        <c:ser>
          <c:idx val="2"/>
          <c:order val="2"/>
          <c:tx>
            <c:strRef>
              <c:f>E!$J$14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E!$J$15:$J$23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54C-B8F7-52BE5C8FCD16}"/>
            </c:ext>
          </c:extLst>
        </c:ser>
        <c:ser>
          <c:idx val="3"/>
          <c:order val="3"/>
          <c:tx>
            <c:strRef>
              <c:f>E!$K$14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E!$K$15:$K$23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1-454C-B8F7-52BE5C8FCD16}"/>
            </c:ext>
          </c:extLst>
        </c:ser>
        <c:ser>
          <c:idx val="4"/>
          <c:order val="4"/>
          <c:tx>
            <c:strRef>
              <c:f>E!$L$14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E!$L$15:$L$23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1-454C-B8F7-52BE5C8FCD16}"/>
            </c:ext>
          </c:extLst>
        </c:ser>
        <c:ser>
          <c:idx val="5"/>
          <c:order val="5"/>
          <c:tx>
            <c:strRef>
              <c:f>E!$M$14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E!$M$15:$M$23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1-454C-B8F7-52BE5C8F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5456"/>
        <c:axId val="489438736"/>
      </c:scatterChart>
      <c:valAx>
        <c:axId val="48943545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8736"/>
        <c:crosses val="autoZero"/>
        <c:crossBetween val="midCat"/>
      </c:valAx>
      <c:valAx>
        <c:axId val="48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4F-4920-B766-7822F43C388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6F7F2C-EDAC-4643-BF6C-8020F63E082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44F-4920-B766-7822F43C38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4B2654-AB0C-4465-8611-C2CB7CAE35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4F-4920-B766-7822F43C38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31F79E-B7C1-4B28-815B-8A45E4D02B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4F-4920-B766-7822F43C38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F41CB7A-67EC-4E93-87F8-8CFE386C9E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4F-4920-B766-7822F43C38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2CEBA8-6085-4335-A321-B62450DC9E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4F-4920-B766-7822F43C3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0CB18E-75D9-42D8-B6A1-2422484C0C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4F-4920-B766-7822F43C3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50B5306-FE30-4D3E-8D84-1DD5145C0C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4F-4920-B766-7822F43C38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094CE2-75D7-403E-8DE0-5171C0172C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44F-4920-B766-7822F43C38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E1B49C-D8F4-4412-B44A-2568A16AD3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4F-4920-B766-7822F43C38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B90FA5E-416C-4B8C-AC85-649505DABA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4F-4920-B766-7822F43C3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0E20EEA-3F02-4314-9F9B-59F3506CB4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4F-4920-B766-7822F43C38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BBD9AA1-061A-40B4-854C-EDFA7A1B4E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4F-4920-B766-7822F43C3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打点!$C$17:$C$28</c:f>
              <c:numCache>
                <c:formatCode>General</c:formatCode>
                <c:ptCount val="12"/>
                <c:pt idx="0">
                  <c:v>9.44</c:v>
                </c:pt>
                <c:pt idx="1">
                  <c:v>5.3789731051344738</c:v>
                </c:pt>
                <c:pt idx="2">
                  <c:v>17.20226843100189</c:v>
                </c:pt>
                <c:pt idx="3">
                  <c:v>8.8362068965517242</c:v>
                </c:pt>
                <c:pt idx="4">
                  <c:v>9.8501070663811561</c:v>
                </c:pt>
                <c:pt idx="5">
                  <c:v>11.301369863013697</c:v>
                </c:pt>
                <c:pt idx="6">
                  <c:v>8.4260731319554854</c:v>
                </c:pt>
                <c:pt idx="7">
                  <c:v>8.4745762711864394</c:v>
                </c:pt>
                <c:pt idx="8">
                  <c:v>5.8455114822546967</c:v>
                </c:pt>
                <c:pt idx="9">
                  <c:v>7.3710073710073711</c:v>
                </c:pt>
                <c:pt idx="10">
                  <c:v>7.6171875</c:v>
                </c:pt>
                <c:pt idx="11">
                  <c:v>10.669077757685352</c:v>
                </c:pt>
              </c:numCache>
            </c:numRef>
          </c:xVal>
          <c:y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44F-4920-B766-7822F43C38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打点!$C$50</c:f>
              <c:strCache>
                <c:ptCount val="1"/>
                <c:pt idx="0">
                  <c:v>その他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3578AA-2450-48A9-A4B7-CB8A5E84D3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54-4E07-842E-4FE8DB6642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2B51F6-CC7B-4104-8D98-DF4A673034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954-4E07-842E-4FE8DB6642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BE62D3-4D4A-4111-9093-2D184E142A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954-4E07-842E-4FE8DB6642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FBFC15-63B8-460D-9E85-C8897DC00C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954-4E07-842E-4FE8DB6642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171093-139C-464E-9D73-447C53C433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54-4E07-842E-4FE8DB6642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650624-C165-43B6-963F-DBD39C47B3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54-4E07-842E-4FE8DB6642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5644AA-BAAF-4151-826C-092AF91075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54-4E07-842E-4FE8DB6642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124FEFD-447B-447A-A006-BF68DDEA8E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54-4E07-842E-4FE8DB6642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78AF560-BDDF-423C-A651-6E7A467FAA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54-4E07-842E-4FE8DB6642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2C0C08-E4AC-4631-83DD-FC98943167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54-4E07-842E-4FE8DB6642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0F258A1-C3CC-445C-A851-83FC9DB827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54-4E07-842E-4FE8DB6642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200082A-9752-40F9-94BF-CFDFC9D3EC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54-4E07-842E-4FE8DB6642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打点!$B$51:$B$62</c:f>
              <c:numCache>
                <c:formatCode>General</c:formatCode>
                <c:ptCount val="12"/>
                <c:pt idx="0">
                  <c:v>48.160000000000004</c:v>
                </c:pt>
                <c:pt idx="1">
                  <c:v>48.410757946210268</c:v>
                </c:pt>
                <c:pt idx="2">
                  <c:v>36.294896030245745</c:v>
                </c:pt>
                <c:pt idx="3">
                  <c:v>51.939655172413794</c:v>
                </c:pt>
                <c:pt idx="4">
                  <c:v>48.822269807280506</c:v>
                </c:pt>
                <c:pt idx="5">
                  <c:v>51.027397260273972</c:v>
                </c:pt>
                <c:pt idx="6">
                  <c:v>43.720190779014303</c:v>
                </c:pt>
                <c:pt idx="7">
                  <c:v>41.64648910411622</c:v>
                </c:pt>
                <c:pt idx="8">
                  <c:v>39.457202505219215</c:v>
                </c:pt>
                <c:pt idx="9">
                  <c:v>53.808353808353807</c:v>
                </c:pt>
                <c:pt idx="10">
                  <c:v>46.484375</c:v>
                </c:pt>
                <c:pt idx="11">
                  <c:v>49.005424954792041</c:v>
                </c:pt>
              </c:numCache>
            </c:numRef>
          </c:xVal>
          <c:yVal>
            <c:numRef>
              <c:f>打点!$C$51:$C$62</c:f>
              <c:numCache>
                <c:formatCode>General</c:formatCode>
                <c:ptCount val="12"/>
                <c:pt idx="0">
                  <c:v>51.84</c:v>
                </c:pt>
                <c:pt idx="1">
                  <c:v>51.589242053789732</c:v>
                </c:pt>
                <c:pt idx="2">
                  <c:v>63.705103969754248</c:v>
                </c:pt>
                <c:pt idx="3">
                  <c:v>48.060344827586206</c:v>
                </c:pt>
                <c:pt idx="4">
                  <c:v>51.17773019271948</c:v>
                </c:pt>
                <c:pt idx="5">
                  <c:v>48.972602739726021</c:v>
                </c:pt>
                <c:pt idx="6">
                  <c:v>56.279809220985697</c:v>
                </c:pt>
                <c:pt idx="7">
                  <c:v>58.35351089588378</c:v>
                </c:pt>
                <c:pt idx="8">
                  <c:v>60.542797494780793</c:v>
                </c:pt>
                <c:pt idx="9">
                  <c:v>46.191646191646193</c:v>
                </c:pt>
                <c:pt idx="10">
                  <c:v>53.515625</c:v>
                </c:pt>
                <c:pt idx="11">
                  <c:v>50.994575045207952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打点!$A$51:$A$62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954-4E07-842E-4FE8DB664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7237672"/>
        <c:axId val="757240624"/>
      </c:scatterChart>
      <c:valAx>
        <c:axId val="75723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3-5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40624"/>
        <c:crosses val="autoZero"/>
        <c:crossBetween val="midCat"/>
      </c:valAx>
      <c:valAx>
        <c:axId val="757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その他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3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BA3CDCA-1C88-45F5-8E09-1739F02B3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6A-4D1D-90C1-CFF732A268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39E082-41FF-4E53-9902-07DE270280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76A-4D1D-90C1-CFF732A268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C03E25-DE79-4617-A5A3-DA956B22DA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6A-4D1D-90C1-CFF732A268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BC0390-8E45-4A32-A319-BF20AB3C36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6A-4D1D-90C1-CFF732A268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A8A530-AEDE-4643-94B6-2ACF27303B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6A-4D1D-90C1-CFF732A268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174C44-9E11-4CE6-B1B9-33DA183CB7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6A-4D1D-90C1-CFF732A268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B8BA0B-E2BC-464A-9761-19F88FE248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6A-4D1D-90C1-CFF732A268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C738E5-32C1-4B37-8762-D8CFFF096E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6A-4D1D-90C1-CFF732A268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5E2D6B-F98A-4DC2-982E-580D5F1FEF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6A-4D1D-90C1-CFF732A268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1171AA-4DAF-486B-8C25-416793D1FE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6A-4D1D-90C1-CFF732A268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D3D4548-F709-4923-898D-06847A934D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6A-4D1D-90C1-CFF732A268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0CBA9E4-A8CB-457E-A1DC-08F3B2A1E5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6A-4D1D-90C1-CFF732A26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打点!$E$17:$E$28</c:f>
              <c:numCache>
                <c:formatCode>General</c:formatCode>
                <c:ptCount val="12"/>
                <c:pt idx="0">
                  <c:v>19.2</c:v>
                </c:pt>
                <c:pt idx="1">
                  <c:v>23.471882640586799</c:v>
                </c:pt>
                <c:pt idx="2">
                  <c:v>14.744801512287333</c:v>
                </c:pt>
                <c:pt idx="3">
                  <c:v>17.241379310344829</c:v>
                </c:pt>
                <c:pt idx="4">
                  <c:v>18.843683083511777</c:v>
                </c:pt>
                <c:pt idx="5">
                  <c:v>15.41095890410959</c:v>
                </c:pt>
                <c:pt idx="6">
                  <c:v>14.785373608903022</c:v>
                </c:pt>
                <c:pt idx="7">
                  <c:v>14.043583535108958</c:v>
                </c:pt>
                <c:pt idx="8">
                  <c:v>17.536534446764094</c:v>
                </c:pt>
                <c:pt idx="9">
                  <c:v>19.41031941031941</c:v>
                </c:pt>
                <c:pt idx="10">
                  <c:v>14.0625</c:v>
                </c:pt>
                <c:pt idx="11">
                  <c:v>16.817359855334537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76A-4D1D-90C1-CFF732A268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打点!$B$3:$J$3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92</c:v>
                </c:pt>
                <c:pt idx="3">
                  <c:v>120</c:v>
                </c:pt>
                <c:pt idx="4">
                  <c:v>89</c:v>
                </c:pt>
                <c:pt idx="5">
                  <c:v>101</c:v>
                </c:pt>
                <c:pt idx="6">
                  <c:v>49</c:v>
                </c:pt>
                <c:pt idx="7">
                  <c:v>41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D-4779-91A6-05EF73531C42}"/>
            </c:ext>
          </c:extLst>
        </c:ser>
        <c:ser>
          <c:idx val="1"/>
          <c:order val="1"/>
          <c:tx>
            <c:strRef>
              <c:f>打点!$A$4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打点!$B$4:$J$4</c:f>
              <c:numCache>
                <c:formatCode>General</c:formatCode>
                <c:ptCount val="9"/>
                <c:pt idx="0">
                  <c:v>37</c:v>
                </c:pt>
                <c:pt idx="1">
                  <c:v>22</c:v>
                </c:pt>
                <c:pt idx="2">
                  <c:v>41</c:v>
                </c:pt>
                <c:pt idx="3">
                  <c:v>96</c:v>
                </c:pt>
                <c:pt idx="4">
                  <c:v>61</c:v>
                </c:pt>
                <c:pt idx="5">
                  <c:v>48</c:v>
                </c:pt>
                <c:pt idx="6">
                  <c:v>59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D-4779-91A6-05EF73531C42}"/>
            </c:ext>
          </c:extLst>
        </c:ser>
        <c:ser>
          <c:idx val="2"/>
          <c:order val="2"/>
          <c:tx>
            <c:strRef>
              <c:f>打点!$A$5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打点!$B$5:$J$5</c:f>
              <c:numCache>
                <c:formatCode>General</c:formatCode>
                <c:ptCount val="9"/>
                <c:pt idx="0">
                  <c:v>70</c:v>
                </c:pt>
                <c:pt idx="1">
                  <c:v>91</c:v>
                </c:pt>
                <c:pt idx="2">
                  <c:v>60</c:v>
                </c:pt>
                <c:pt idx="3">
                  <c:v>78</c:v>
                </c:pt>
                <c:pt idx="4">
                  <c:v>54</c:v>
                </c:pt>
                <c:pt idx="5">
                  <c:v>58</c:v>
                </c:pt>
                <c:pt idx="6">
                  <c:v>46</c:v>
                </c:pt>
                <c:pt idx="7">
                  <c:v>39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D-4779-91A6-05EF73531C42}"/>
            </c:ext>
          </c:extLst>
        </c:ser>
        <c:ser>
          <c:idx val="3"/>
          <c:order val="3"/>
          <c:tx>
            <c:strRef>
              <c:f>打点!$A$6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打点!$B$6:$J$6</c:f>
              <c:numCache>
                <c:formatCode>General</c:formatCode>
                <c:ptCount val="9"/>
                <c:pt idx="0">
                  <c:v>44</c:v>
                </c:pt>
                <c:pt idx="1">
                  <c:v>41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40</c:v>
                </c:pt>
                <c:pt idx="6">
                  <c:v>41</c:v>
                </c:pt>
                <c:pt idx="7">
                  <c:v>31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D-4779-91A6-05EF73531C42}"/>
            </c:ext>
          </c:extLst>
        </c:ser>
        <c:ser>
          <c:idx val="4"/>
          <c:order val="4"/>
          <c:tx>
            <c:strRef>
              <c:f>打点!$A$7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打点!$B$7:$J$7</c:f>
              <c:numCache>
                <c:formatCode>General</c:formatCode>
                <c:ptCount val="9"/>
                <c:pt idx="0">
                  <c:v>49</c:v>
                </c:pt>
                <c:pt idx="1">
                  <c:v>46</c:v>
                </c:pt>
                <c:pt idx="2">
                  <c:v>60</c:v>
                </c:pt>
                <c:pt idx="3">
                  <c:v>88</c:v>
                </c:pt>
                <c:pt idx="4">
                  <c:v>80</c:v>
                </c:pt>
                <c:pt idx="5">
                  <c:v>43</c:v>
                </c:pt>
                <c:pt idx="6">
                  <c:v>60</c:v>
                </c:pt>
                <c:pt idx="7">
                  <c:v>29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D-4779-91A6-05EF73531C42}"/>
            </c:ext>
          </c:extLst>
        </c:ser>
        <c:ser>
          <c:idx val="5"/>
          <c:order val="5"/>
          <c:tx>
            <c:strRef>
              <c:f>打点!$A$8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打点!$B$8:$J$8</c:f>
              <c:numCache>
                <c:formatCode>General</c:formatCode>
                <c:ptCount val="9"/>
                <c:pt idx="0">
                  <c:v>32</c:v>
                </c:pt>
                <c:pt idx="1">
                  <c:v>66</c:v>
                </c:pt>
                <c:pt idx="2">
                  <c:v>99</c:v>
                </c:pt>
                <c:pt idx="3">
                  <c:v>90</c:v>
                </c:pt>
                <c:pt idx="4">
                  <c:v>109</c:v>
                </c:pt>
                <c:pt idx="5">
                  <c:v>39</c:v>
                </c:pt>
                <c:pt idx="6">
                  <c:v>62</c:v>
                </c:pt>
                <c:pt idx="7">
                  <c:v>44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D-4779-91A6-05EF73531C42}"/>
            </c:ext>
          </c:extLst>
        </c:ser>
        <c:ser>
          <c:idx val="6"/>
          <c:order val="6"/>
          <c:tx>
            <c:strRef>
              <c:f>打点!$A$9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打点!$B$9:$J$9</c:f>
              <c:numCache>
                <c:formatCode>General</c:formatCode>
                <c:ptCount val="9"/>
                <c:pt idx="0">
                  <c:v>79</c:v>
                </c:pt>
                <c:pt idx="1">
                  <c:v>53</c:v>
                </c:pt>
                <c:pt idx="2">
                  <c:v>112</c:v>
                </c:pt>
                <c:pt idx="3">
                  <c:v>93</c:v>
                </c:pt>
                <c:pt idx="4">
                  <c:v>70</c:v>
                </c:pt>
                <c:pt idx="5">
                  <c:v>72</c:v>
                </c:pt>
                <c:pt idx="6">
                  <c:v>57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D-4779-91A6-05EF73531C42}"/>
            </c:ext>
          </c:extLst>
        </c:ser>
        <c:ser>
          <c:idx val="7"/>
          <c:order val="7"/>
          <c:tx>
            <c:strRef>
              <c:f>打点!$A$10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打点!$B$10:$J$10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49</c:v>
                </c:pt>
                <c:pt idx="7">
                  <c:v>41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D-4779-91A6-05EF73531C42}"/>
            </c:ext>
          </c:extLst>
        </c:ser>
        <c:ser>
          <c:idx val="8"/>
          <c:order val="8"/>
          <c:tx>
            <c:strRef>
              <c:f>打点!$A$11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打点!$B$11:$J$11</c:f>
              <c:numCache>
                <c:formatCode>General</c:formatCode>
                <c:ptCount val="9"/>
                <c:pt idx="0">
                  <c:v>63</c:v>
                </c:pt>
                <c:pt idx="1">
                  <c:v>28</c:v>
                </c:pt>
                <c:pt idx="2">
                  <c:v>65</c:v>
                </c:pt>
                <c:pt idx="3">
                  <c:v>84</c:v>
                </c:pt>
                <c:pt idx="4">
                  <c:v>40</c:v>
                </c:pt>
                <c:pt idx="5">
                  <c:v>70</c:v>
                </c:pt>
                <c:pt idx="6">
                  <c:v>53</c:v>
                </c:pt>
                <c:pt idx="7">
                  <c:v>41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D-4779-91A6-05EF73531C42}"/>
            </c:ext>
          </c:extLst>
        </c:ser>
        <c:ser>
          <c:idx val="9"/>
          <c:order val="9"/>
          <c:tx>
            <c:strRef>
              <c:f>打点!$A$12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打点!$B$12:$J$12</c:f>
              <c:numCache>
                <c:formatCode>General</c:formatCode>
                <c:ptCount val="9"/>
                <c:pt idx="0">
                  <c:v>43</c:v>
                </c:pt>
                <c:pt idx="1">
                  <c:v>30</c:v>
                </c:pt>
                <c:pt idx="2">
                  <c:v>86</c:v>
                </c:pt>
                <c:pt idx="3">
                  <c:v>79</c:v>
                </c:pt>
                <c:pt idx="4">
                  <c:v>54</c:v>
                </c:pt>
                <c:pt idx="5">
                  <c:v>32</c:v>
                </c:pt>
                <c:pt idx="6">
                  <c:v>32</c:v>
                </c:pt>
                <c:pt idx="7">
                  <c:v>44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D-4779-91A6-05EF73531C42}"/>
            </c:ext>
          </c:extLst>
        </c:ser>
        <c:ser>
          <c:idx val="10"/>
          <c:order val="10"/>
          <c:tx>
            <c:strRef>
              <c:f>打点!$A$13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打点!$B$13:$J$13</c:f>
              <c:numCache>
                <c:formatCode>General</c:formatCode>
                <c:ptCount val="9"/>
                <c:pt idx="0">
                  <c:v>54</c:v>
                </c:pt>
                <c:pt idx="1">
                  <c:v>39</c:v>
                </c:pt>
                <c:pt idx="2">
                  <c:v>84</c:v>
                </c:pt>
                <c:pt idx="3">
                  <c:v>72</c:v>
                </c:pt>
                <c:pt idx="4">
                  <c:v>82</c:v>
                </c:pt>
                <c:pt idx="5">
                  <c:v>48</c:v>
                </c:pt>
                <c:pt idx="6">
                  <c:v>66</c:v>
                </c:pt>
                <c:pt idx="7">
                  <c:v>52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2D-4779-91A6-05EF73531C42}"/>
            </c:ext>
          </c:extLst>
        </c:ser>
        <c:ser>
          <c:idx val="11"/>
          <c:order val="11"/>
          <c:tx>
            <c:strRef>
              <c:f>打点!$A$14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打点!$B$14:$J$14</c:f>
              <c:numCache>
                <c:formatCode>General</c:formatCode>
                <c:ptCount val="9"/>
                <c:pt idx="0">
                  <c:v>52</c:v>
                </c:pt>
                <c:pt idx="1">
                  <c:v>59</c:v>
                </c:pt>
                <c:pt idx="2">
                  <c:v>102</c:v>
                </c:pt>
                <c:pt idx="3">
                  <c:v>93</c:v>
                </c:pt>
                <c:pt idx="4">
                  <c:v>76</c:v>
                </c:pt>
                <c:pt idx="5">
                  <c:v>53</c:v>
                </c:pt>
                <c:pt idx="6">
                  <c:v>44</c:v>
                </c:pt>
                <c:pt idx="7">
                  <c:v>23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2D-4779-91A6-05EF7353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50888"/>
        <c:axId val="492548920"/>
      </c:lineChart>
      <c:catAx>
        <c:axId val="4925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48920"/>
        <c:crosses val="autoZero"/>
        <c:auto val="1"/>
        <c:lblAlgn val="ctr"/>
        <c:lblOffset val="100"/>
        <c:noMultiLvlLbl val="0"/>
      </c:catAx>
      <c:valAx>
        <c:axId val="4925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6-40C2-9CD7-123FE5892613}"/>
            </c:ext>
          </c:extLst>
        </c:ser>
        <c:ser>
          <c:idx val="1"/>
          <c:order val="1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6-40C2-9CD7-123FE5892613}"/>
            </c:ext>
          </c:extLst>
        </c:ser>
        <c:ser>
          <c:idx val="2"/>
          <c:order val="2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6-40C2-9CD7-123FE589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05048"/>
        <c:axId val="609405376"/>
      </c:lineChart>
      <c:catAx>
        <c:axId val="609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405376"/>
        <c:crosses val="autoZero"/>
        <c:auto val="1"/>
        <c:lblAlgn val="ctr"/>
        <c:lblOffset val="100"/>
        <c:noMultiLvlLbl val="0"/>
      </c:catAx>
      <c:valAx>
        <c:axId val="6094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B-4F34-A902-74887B5113B0}"/>
            </c:ext>
          </c:extLst>
        </c:ser>
        <c:ser>
          <c:idx val="1"/>
          <c:order val="1"/>
          <c:tx>
            <c:strRef>
              <c:f>打点!$A$21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打点!$B$21:$J$21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B-4F34-A902-74887B5113B0}"/>
            </c:ext>
          </c:extLst>
        </c:ser>
        <c:ser>
          <c:idx val="2"/>
          <c:order val="2"/>
          <c:tx>
            <c:strRef>
              <c:f>打点!$A$22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打点!$B$22:$J$22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B-4F34-A902-74887B5113B0}"/>
            </c:ext>
          </c:extLst>
        </c:ser>
        <c:ser>
          <c:idx val="3"/>
          <c:order val="3"/>
          <c:tx>
            <c:strRef>
              <c:f>打点!$A$26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打点!$B$26:$J$26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B-4F34-A902-74887B5113B0}"/>
            </c:ext>
          </c:extLst>
        </c:ser>
        <c:ser>
          <c:idx val="4"/>
          <c:order val="4"/>
          <c:tx>
            <c:strRef>
              <c:f>打点!$A$27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打点!$B$27:$J$27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B-4F34-A902-74887B5113B0}"/>
            </c:ext>
          </c:extLst>
        </c:ser>
        <c:ser>
          <c:idx val="5"/>
          <c:order val="5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B-4F34-A902-74887B51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969264"/>
        <c:axId val="639968608"/>
      </c:lineChart>
      <c:catAx>
        <c:axId val="6399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968608"/>
        <c:crosses val="autoZero"/>
        <c:auto val="1"/>
        <c:lblAlgn val="ctr"/>
        <c:lblOffset val="100"/>
        <c:noMultiLvlLbl val="0"/>
      </c:catAx>
      <c:valAx>
        <c:axId val="6399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9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生還率!$A$2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生還率!$B$2:$J$2</c:f>
              <c:numCache>
                <c:formatCode>General</c:formatCode>
                <c:ptCount val="9"/>
                <c:pt idx="0">
                  <c:v>0.39300000000000002</c:v>
                </c:pt>
                <c:pt idx="1">
                  <c:v>0.46899999999999997</c:v>
                </c:pt>
                <c:pt idx="2">
                  <c:v>0.42099999999999999</c:v>
                </c:pt>
                <c:pt idx="3">
                  <c:v>0.37</c:v>
                </c:pt>
                <c:pt idx="4">
                  <c:v>0.377</c:v>
                </c:pt>
                <c:pt idx="5">
                  <c:v>0.309</c:v>
                </c:pt>
                <c:pt idx="6">
                  <c:v>0.308</c:v>
                </c:pt>
                <c:pt idx="7">
                  <c:v>0.32900000000000001</c:v>
                </c:pt>
                <c:pt idx="8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5-4EE3-BCBE-4DBAF301C14F}"/>
            </c:ext>
          </c:extLst>
        </c:ser>
        <c:ser>
          <c:idx val="1"/>
          <c:order val="1"/>
          <c:tx>
            <c:strRef>
              <c:f>生還率!$A$3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生還率!$B$3:$J$3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0.38800000000000001</c:v>
                </c:pt>
                <c:pt idx="4">
                  <c:v>0.35599999999999998</c:v>
                </c:pt>
                <c:pt idx="5">
                  <c:v>0.28000000000000003</c:v>
                </c:pt>
                <c:pt idx="6">
                  <c:v>0.308</c:v>
                </c:pt>
                <c:pt idx="7">
                  <c:v>0.224</c:v>
                </c:pt>
                <c:pt idx="8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5-4EE3-BCBE-4DBAF301C14F}"/>
            </c:ext>
          </c:extLst>
        </c:ser>
        <c:ser>
          <c:idx val="2"/>
          <c:order val="2"/>
          <c:tx>
            <c:strRef>
              <c:f>生還率!$A$4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生還率!$B$4:$J$4</c:f>
              <c:numCache>
                <c:formatCode>General</c:formatCode>
                <c:ptCount val="9"/>
                <c:pt idx="0">
                  <c:v>0.38800000000000001</c:v>
                </c:pt>
                <c:pt idx="1">
                  <c:v>0.33800000000000002</c:v>
                </c:pt>
                <c:pt idx="2">
                  <c:v>0.34399999999999997</c:v>
                </c:pt>
                <c:pt idx="3">
                  <c:v>0.34399999999999997</c:v>
                </c:pt>
                <c:pt idx="4">
                  <c:v>0.26800000000000002</c:v>
                </c:pt>
                <c:pt idx="5">
                  <c:v>0.249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5-4EE3-BCBE-4DBAF301C14F}"/>
            </c:ext>
          </c:extLst>
        </c:ser>
        <c:ser>
          <c:idx val="3"/>
          <c:order val="3"/>
          <c:tx>
            <c:strRef>
              <c:f>生還率!$A$5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生還率!$B$5:$J$5</c:f>
              <c:numCache>
                <c:formatCode>General</c:formatCode>
                <c:ptCount val="9"/>
                <c:pt idx="0">
                  <c:v>0.34599999999999997</c:v>
                </c:pt>
                <c:pt idx="1">
                  <c:v>0.371</c:v>
                </c:pt>
                <c:pt idx="2">
                  <c:v>0.28699999999999998</c:v>
                </c:pt>
                <c:pt idx="3">
                  <c:v>0.33700000000000002</c:v>
                </c:pt>
                <c:pt idx="4">
                  <c:v>0.27500000000000002</c:v>
                </c:pt>
                <c:pt idx="5">
                  <c:v>0.217</c:v>
                </c:pt>
                <c:pt idx="6">
                  <c:v>0.26</c:v>
                </c:pt>
                <c:pt idx="7">
                  <c:v>0.31900000000000001</c:v>
                </c:pt>
                <c:pt idx="8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5-4EE3-BCBE-4DBAF301C14F}"/>
            </c:ext>
          </c:extLst>
        </c:ser>
        <c:ser>
          <c:idx val="4"/>
          <c:order val="4"/>
          <c:tx>
            <c:strRef>
              <c:f>生還率!$A$6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生還率!$B$6:$J$6</c:f>
              <c:numCache>
                <c:formatCode>General</c:formatCode>
                <c:ptCount val="9"/>
                <c:pt idx="0">
                  <c:v>0.374</c:v>
                </c:pt>
                <c:pt idx="1">
                  <c:v>0.36599999999999999</c:v>
                </c:pt>
                <c:pt idx="2">
                  <c:v>0.36399999999999999</c:v>
                </c:pt>
                <c:pt idx="3">
                  <c:v>0.26200000000000001</c:v>
                </c:pt>
                <c:pt idx="4">
                  <c:v>0.27800000000000002</c:v>
                </c:pt>
                <c:pt idx="5">
                  <c:v>0.28699999999999998</c:v>
                </c:pt>
                <c:pt idx="6">
                  <c:v>0.23699999999999999</c:v>
                </c:pt>
                <c:pt idx="7">
                  <c:v>0.22</c:v>
                </c:pt>
                <c:pt idx="8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5-4EE3-BCBE-4DBAF301C14F}"/>
            </c:ext>
          </c:extLst>
        </c:ser>
        <c:ser>
          <c:idx val="5"/>
          <c:order val="5"/>
          <c:tx>
            <c:strRef>
              <c:f>生還率!$A$7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生還率!$B$7:$J$7</c:f>
              <c:numCache>
                <c:formatCode>General</c:formatCode>
                <c:ptCount val="9"/>
                <c:pt idx="0">
                  <c:v>0.42</c:v>
                </c:pt>
                <c:pt idx="1">
                  <c:v>0.42799999999999999</c:v>
                </c:pt>
                <c:pt idx="2">
                  <c:v>0.39500000000000002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0.309</c:v>
                </c:pt>
                <c:pt idx="6">
                  <c:v>0.32500000000000001</c:v>
                </c:pt>
                <c:pt idx="7">
                  <c:v>0.36799999999999999</c:v>
                </c:pt>
                <c:pt idx="8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5-4EE3-BCBE-4DBAF301C14F}"/>
            </c:ext>
          </c:extLst>
        </c:ser>
        <c:ser>
          <c:idx val="6"/>
          <c:order val="6"/>
          <c:tx>
            <c:strRef>
              <c:f>生還率!$A$8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生還率!$B$8:$J$8</c:f>
              <c:numCache>
                <c:formatCode>General</c:formatCode>
                <c:ptCount val="9"/>
                <c:pt idx="0">
                  <c:v>0.4</c:v>
                </c:pt>
                <c:pt idx="1">
                  <c:v>0.43</c:v>
                </c:pt>
                <c:pt idx="2">
                  <c:v>0.36599999999999999</c:v>
                </c:pt>
                <c:pt idx="3">
                  <c:v>0.36799999999999999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5-4EE3-BCBE-4DBAF301C14F}"/>
            </c:ext>
          </c:extLst>
        </c:ser>
        <c:ser>
          <c:idx val="7"/>
          <c:order val="7"/>
          <c:tx>
            <c:strRef>
              <c:f>生還率!$A$9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生還率!$B$9:$J$9</c:f>
              <c:numCache>
                <c:formatCode>General</c:formatCode>
                <c:ptCount val="9"/>
                <c:pt idx="0">
                  <c:v>0.35399999999999998</c:v>
                </c:pt>
                <c:pt idx="1">
                  <c:v>0.33500000000000002</c:v>
                </c:pt>
                <c:pt idx="2">
                  <c:v>0.27900000000000003</c:v>
                </c:pt>
                <c:pt idx="3">
                  <c:v>0.316</c:v>
                </c:pt>
                <c:pt idx="4">
                  <c:v>0.29399999999999998</c:v>
                </c:pt>
                <c:pt idx="5">
                  <c:v>0.26300000000000001</c:v>
                </c:pt>
                <c:pt idx="6">
                  <c:v>0.223</c:v>
                </c:pt>
                <c:pt idx="7">
                  <c:v>0.30299999999999999</c:v>
                </c:pt>
                <c:pt idx="8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5-4EE3-BCBE-4DBAF301C14F}"/>
            </c:ext>
          </c:extLst>
        </c:ser>
        <c:ser>
          <c:idx val="8"/>
          <c:order val="8"/>
          <c:tx>
            <c:strRef>
              <c:f>生還率!$A$10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生還率!$B$10:$J$10</c:f>
              <c:numCache>
                <c:formatCode>General</c:formatCode>
                <c:ptCount val="9"/>
                <c:pt idx="0">
                  <c:v>0.32</c:v>
                </c:pt>
                <c:pt idx="1">
                  <c:v>0.32200000000000001</c:v>
                </c:pt>
                <c:pt idx="2">
                  <c:v>0.32100000000000001</c:v>
                </c:pt>
                <c:pt idx="3">
                  <c:v>0.33200000000000002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0.29599999999999999</c:v>
                </c:pt>
                <c:pt idx="7">
                  <c:v>0.30399999999999999</c:v>
                </c:pt>
                <c:pt idx="8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95-4EE3-BCBE-4DBAF301C14F}"/>
            </c:ext>
          </c:extLst>
        </c:ser>
        <c:ser>
          <c:idx val="9"/>
          <c:order val="9"/>
          <c:tx>
            <c:strRef>
              <c:f>生還率!$A$11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生還率!$B$11:$J$11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0.33700000000000002</c:v>
                </c:pt>
                <c:pt idx="2">
                  <c:v>0.35499999999999998</c:v>
                </c:pt>
                <c:pt idx="3">
                  <c:v>0.28399999999999997</c:v>
                </c:pt>
                <c:pt idx="4">
                  <c:v>0.26800000000000002</c:v>
                </c:pt>
                <c:pt idx="5">
                  <c:v>0.224</c:v>
                </c:pt>
                <c:pt idx="6">
                  <c:v>0.26900000000000002</c:v>
                </c:pt>
                <c:pt idx="7">
                  <c:v>0.23799999999999999</c:v>
                </c:pt>
                <c:pt idx="8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95-4EE3-BCBE-4DBAF301C14F}"/>
            </c:ext>
          </c:extLst>
        </c:ser>
        <c:ser>
          <c:idx val="10"/>
          <c:order val="10"/>
          <c:tx>
            <c:strRef>
              <c:f>生還率!$A$12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生還率!$B$12:$J$12</c:f>
              <c:numCache>
                <c:formatCode>General</c:formatCode>
                <c:ptCount val="9"/>
                <c:pt idx="0">
                  <c:v>0.32100000000000001</c:v>
                </c:pt>
                <c:pt idx="1">
                  <c:v>0.376</c:v>
                </c:pt>
                <c:pt idx="2">
                  <c:v>0.31900000000000001</c:v>
                </c:pt>
                <c:pt idx="3">
                  <c:v>0.32100000000000001</c:v>
                </c:pt>
                <c:pt idx="4">
                  <c:v>0.39300000000000002</c:v>
                </c:pt>
                <c:pt idx="5">
                  <c:v>0.28199999999999997</c:v>
                </c:pt>
                <c:pt idx="6">
                  <c:v>0.255</c:v>
                </c:pt>
                <c:pt idx="7">
                  <c:v>0.29899999999999999</c:v>
                </c:pt>
                <c:pt idx="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95-4EE3-BCBE-4DBAF301C14F}"/>
            </c:ext>
          </c:extLst>
        </c:ser>
        <c:ser>
          <c:idx val="11"/>
          <c:order val="11"/>
          <c:tx>
            <c:strRef>
              <c:f>生還率!$A$13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生還率!$B$13:$J$13</c:f>
              <c:numCache>
                <c:formatCode>General</c:formatCode>
                <c:ptCount val="9"/>
                <c:pt idx="0">
                  <c:v>0.40100000000000002</c:v>
                </c:pt>
                <c:pt idx="1">
                  <c:v>0.47799999999999998</c:v>
                </c:pt>
                <c:pt idx="2">
                  <c:v>0.38400000000000001</c:v>
                </c:pt>
                <c:pt idx="3">
                  <c:v>0.34699999999999998</c:v>
                </c:pt>
                <c:pt idx="4">
                  <c:v>0.27300000000000002</c:v>
                </c:pt>
                <c:pt idx="5">
                  <c:v>0.29599999999999999</c:v>
                </c:pt>
                <c:pt idx="6">
                  <c:v>0.34599999999999997</c:v>
                </c:pt>
                <c:pt idx="7">
                  <c:v>0.33300000000000002</c:v>
                </c:pt>
                <c:pt idx="8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95-4EE3-BCBE-4DBAF301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04880"/>
        <c:axId val="484503896"/>
      </c:lineChart>
      <c:catAx>
        <c:axId val="4845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3896"/>
        <c:crosses val="autoZero"/>
        <c:auto val="1"/>
        <c:lblAlgn val="ctr"/>
        <c:lblOffset val="100"/>
        <c:noMultiLvlLbl val="0"/>
      </c:catAx>
      <c:valAx>
        <c:axId val="4845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14</xdr:row>
      <xdr:rowOff>19049</xdr:rowOff>
    </xdr:from>
    <xdr:to>
      <xdr:col>19</xdr:col>
      <xdr:colOff>200024</xdr:colOff>
      <xdr:row>27</xdr:row>
      <xdr:rowOff>209549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14</xdr:row>
      <xdr:rowOff>152399</xdr:rowOff>
    </xdr:from>
    <xdr:to>
      <xdr:col>19</xdr:col>
      <xdr:colOff>434974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34</xdr:row>
      <xdr:rowOff>38100</xdr:rowOff>
    </xdr:from>
    <xdr:to>
      <xdr:col>8</xdr:col>
      <xdr:colOff>542925</xdr:colOff>
      <xdr:row>47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347661</xdr:colOff>
      <xdr:row>49</xdr:row>
      <xdr:rowOff>28574</xdr:rowOff>
    </xdr:from>
    <xdr:to>
      <xdr:col>11</xdr:col>
      <xdr:colOff>52386</xdr:colOff>
      <xdr:row>62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34</xdr:row>
      <xdr:rowOff>38100</xdr:rowOff>
    </xdr:from>
    <xdr:to>
      <xdr:col>16</xdr:col>
      <xdr:colOff>381000</xdr:colOff>
      <xdr:row>47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1</xdr:row>
      <xdr:rowOff>28575</xdr:rowOff>
    </xdr:from>
    <xdr:to>
      <xdr:col>19</xdr:col>
      <xdr:colOff>419100</xdr:colOff>
      <xdr:row>14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247651</xdr:colOff>
      <xdr:row>0</xdr:row>
      <xdr:rowOff>180975</xdr:rowOff>
    </xdr:from>
    <xdr:to>
      <xdr:col>69</xdr:col>
      <xdr:colOff>565025</xdr:colOff>
      <xdr:row>21</xdr:row>
      <xdr:rowOff>68036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0830" y="180975"/>
          <a:ext cx="7801302" cy="5030561"/>
        </a:xfrm>
        <a:prstGeom prst="rect">
          <a:avLst/>
        </a:prstGeom>
      </xdr:spPr>
    </xdr:pic>
    <xdr:clientData/>
  </xdr:twoCellAnchor>
  <xdr:twoCellAnchor>
    <xdr:from>
      <xdr:col>58</xdr:col>
      <xdr:colOff>0</xdr:colOff>
      <xdr:row>23</xdr:row>
      <xdr:rowOff>0</xdr:rowOff>
    </xdr:from>
    <xdr:to>
      <xdr:col>64</xdr:col>
      <xdr:colOff>489858</xdr:colOff>
      <xdr:row>34</xdr:row>
      <xdr:rowOff>48986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0</xdr:colOff>
      <xdr:row>35</xdr:row>
      <xdr:rowOff>0</xdr:rowOff>
    </xdr:from>
    <xdr:to>
      <xdr:col>64</xdr:col>
      <xdr:colOff>457200</xdr:colOff>
      <xdr:row>46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</xdr:row>
      <xdr:rowOff>171449</xdr:rowOff>
    </xdr:from>
    <xdr:to>
      <xdr:col>19</xdr:col>
      <xdr:colOff>123825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0</xdr:row>
      <xdr:rowOff>142875</xdr:rowOff>
    </xdr:from>
    <xdr:to>
      <xdr:col>17</xdr:col>
      <xdr:colOff>100012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328612</xdr:colOff>
      <xdr:row>11</xdr:row>
      <xdr:rowOff>171450</xdr:rowOff>
    </xdr:from>
    <xdr:to>
      <xdr:col>17</xdr:col>
      <xdr:colOff>100012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328612</xdr:colOff>
      <xdr:row>22</xdr:row>
      <xdr:rowOff>171450</xdr:rowOff>
    </xdr:from>
    <xdr:to>
      <xdr:col>17</xdr:col>
      <xdr:colOff>100012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328612</xdr:colOff>
      <xdr:row>33</xdr:row>
      <xdr:rowOff>209550</xdr:rowOff>
    </xdr:from>
    <xdr:to>
      <xdr:col>17</xdr:col>
      <xdr:colOff>100012</xdr:colOff>
      <xdr:row>45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328612</xdr:colOff>
      <xdr:row>44</xdr:row>
      <xdr:rowOff>219075</xdr:rowOff>
    </xdr:from>
    <xdr:to>
      <xdr:col>17</xdr:col>
      <xdr:colOff>100012</xdr:colOff>
      <xdr:row>56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319087</xdr:colOff>
      <xdr:row>55</xdr:row>
      <xdr:rowOff>228600</xdr:rowOff>
    </xdr:from>
    <xdr:to>
      <xdr:col>17</xdr:col>
      <xdr:colOff>90487</xdr:colOff>
      <xdr:row>67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319087</xdr:colOff>
      <xdr:row>67</xdr:row>
      <xdr:rowOff>0</xdr:rowOff>
    </xdr:from>
    <xdr:to>
      <xdr:col>17</xdr:col>
      <xdr:colOff>90487</xdr:colOff>
      <xdr:row>78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314325</xdr:colOff>
      <xdr:row>78</xdr:row>
      <xdr:rowOff>19050</xdr:rowOff>
    </xdr:from>
    <xdr:to>
      <xdr:col>17</xdr:col>
      <xdr:colOff>85725</xdr:colOff>
      <xdr:row>89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89</xdr:row>
      <xdr:rowOff>19050</xdr:rowOff>
    </xdr:from>
    <xdr:to>
      <xdr:col>17</xdr:col>
      <xdr:colOff>76200</xdr:colOff>
      <xdr:row>100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304800</xdr:colOff>
      <xdr:row>100</xdr:row>
      <xdr:rowOff>38100</xdr:rowOff>
    </xdr:from>
    <xdr:to>
      <xdr:col>17</xdr:col>
      <xdr:colOff>76200</xdr:colOff>
      <xdr:row>111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111</xdr:row>
      <xdr:rowOff>47625</xdr:rowOff>
    </xdr:from>
    <xdr:to>
      <xdr:col>17</xdr:col>
      <xdr:colOff>76200</xdr:colOff>
      <xdr:row>122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304800</xdr:colOff>
      <xdr:row>122</xdr:row>
      <xdr:rowOff>57150</xdr:rowOff>
    </xdr:from>
    <xdr:to>
      <xdr:col>17</xdr:col>
      <xdr:colOff>76200</xdr:colOff>
      <xdr:row>133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</xdr:row>
      <xdr:rowOff>76200</xdr:rowOff>
    </xdr:from>
    <xdr:to>
      <xdr:col>21</xdr:col>
      <xdr:colOff>57150</xdr:colOff>
      <xdr:row>12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12</xdr:row>
      <xdr:rowOff>123825</xdr:rowOff>
    </xdr:from>
    <xdr:to>
      <xdr:col>21</xdr:col>
      <xdr:colOff>47625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9" workbookViewId="0">
      <selection activeCell="A16" sqref="A16:J28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105</v>
      </c>
      <c r="C3">
        <v>92</v>
      </c>
      <c r="D3">
        <v>109</v>
      </c>
      <c r="E3">
        <v>94</v>
      </c>
      <c r="F3">
        <v>72</v>
      </c>
      <c r="G3">
        <v>64</v>
      </c>
      <c r="H3">
        <v>52</v>
      </c>
      <c r="I3">
        <v>49</v>
      </c>
      <c r="J3">
        <v>11</v>
      </c>
      <c r="K3">
        <f>SUM(B3:J3)</f>
        <v>648</v>
      </c>
    </row>
    <row r="4" spans="1:11" x14ac:dyDescent="0.4">
      <c r="A4" t="s">
        <v>1</v>
      </c>
      <c r="B4">
        <v>69</v>
      </c>
      <c r="C4">
        <v>47</v>
      </c>
      <c r="D4">
        <v>58</v>
      </c>
      <c r="E4">
        <v>73</v>
      </c>
      <c r="F4">
        <v>68</v>
      </c>
      <c r="G4">
        <v>49</v>
      </c>
      <c r="H4">
        <v>48</v>
      </c>
      <c r="I4">
        <v>28</v>
      </c>
      <c r="J4">
        <v>10</v>
      </c>
      <c r="K4">
        <f t="shared" ref="K4:K14" si="0">SUM(B4:J4)</f>
        <v>450</v>
      </c>
    </row>
    <row r="5" spans="1:11" x14ac:dyDescent="0.4">
      <c r="A5" t="s">
        <v>2</v>
      </c>
      <c r="B5">
        <v>92</v>
      </c>
      <c r="C5">
        <v>73</v>
      </c>
      <c r="D5">
        <v>67</v>
      </c>
      <c r="E5">
        <v>66</v>
      </c>
      <c r="F5">
        <v>56</v>
      </c>
      <c r="G5">
        <v>46</v>
      </c>
      <c r="H5">
        <v>55</v>
      </c>
      <c r="I5">
        <v>42</v>
      </c>
      <c r="J5">
        <v>50</v>
      </c>
      <c r="K5">
        <f t="shared" si="0"/>
        <v>547</v>
      </c>
    </row>
    <row r="6" spans="1:11" x14ac:dyDescent="0.4">
      <c r="A6" t="s">
        <v>3</v>
      </c>
      <c r="B6">
        <v>80</v>
      </c>
      <c r="C6">
        <v>59</v>
      </c>
      <c r="D6">
        <v>77</v>
      </c>
      <c r="E6">
        <v>65</v>
      </c>
      <c r="F6">
        <v>56</v>
      </c>
      <c r="G6">
        <v>34</v>
      </c>
      <c r="H6">
        <v>32</v>
      </c>
      <c r="I6">
        <v>37</v>
      </c>
      <c r="J6">
        <v>44</v>
      </c>
      <c r="K6">
        <f t="shared" si="0"/>
        <v>484</v>
      </c>
    </row>
    <row r="7" spans="1:11" x14ac:dyDescent="0.4">
      <c r="A7" t="s">
        <v>4</v>
      </c>
      <c r="B7">
        <v>76</v>
      </c>
      <c r="C7">
        <v>70</v>
      </c>
      <c r="D7">
        <v>83</v>
      </c>
      <c r="E7">
        <v>51</v>
      </c>
      <c r="F7">
        <v>58</v>
      </c>
      <c r="G7">
        <v>50</v>
      </c>
      <c r="H7">
        <v>41</v>
      </c>
      <c r="I7">
        <v>29</v>
      </c>
      <c r="J7">
        <v>11</v>
      </c>
      <c r="K7">
        <f t="shared" si="0"/>
        <v>469</v>
      </c>
    </row>
    <row r="8" spans="1:11" x14ac:dyDescent="0.4">
      <c r="A8" t="s">
        <v>5</v>
      </c>
      <c r="B8">
        <v>84</v>
      </c>
      <c r="C8">
        <v>77</v>
      </c>
      <c r="D8">
        <v>98</v>
      </c>
      <c r="E8">
        <v>73</v>
      </c>
      <c r="F8">
        <v>66</v>
      </c>
      <c r="G8">
        <v>54</v>
      </c>
      <c r="H8">
        <v>54</v>
      </c>
      <c r="I8">
        <v>56</v>
      </c>
      <c r="J8">
        <v>31</v>
      </c>
      <c r="K8">
        <f t="shared" si="0"/>
        <v>593</v>
      </c>
    </row>
    <row r="9" spans="1:11" x14ac:dyDescent="0.4">
      <c r="A9" t="s">
        <v>6</v>
      </c>
      <c r="B9">
        <v>98</v>
      </c>
      <c r="C9">
        <v>86</v>
      </c>
      <c r="D9">
        <v>89</v>
      </c>
      <c r="E9">
        <v>74</v>
      </c>
      <c r="F9">
        <v>62</v>
      </c>
      <c r="G9">
        <v>52</v>
      </c>
      <c r="H9">
        <v>64</v>
      </c>
      <c r="I9">
        <v>58</v>
      </c>
      <c r="J9">
        <v>60</v>
      </c>
      <c r="K9">
        <f t="shared" si="0"/>
        <v>643</v>
      </c>
    </row>
    <row r="10" spans="1:11" x14ac:dyDescent="0.4">
      <c r="A10" t="s">
        <v>7</v>
      </c>
      <c r="B10">
        <v>58</v>
      </c>
      <c r="C10">
        <v>58</v>
      </c>
      <c r="D10">
        <v>55</v>
      </c>
      <c r="E10">
        <v>56</v>
      </c>
      <c r="F10">
        <v>58</v>
      </c>
      <c r="G10">
        <v>47</v>
      </c>
      <c r="H10">
        <v>31</v>
      </c>
      <c r="I10">
        <v>37</v>
      </c>
      <c r="J10">
        <v>28</v>
      </c>
      <c r="K10">
        <f t="shared" si="0"/>
        <v>428</v>
      </c>
    </row>
    <row r="11" spans="1:11" x14ac:dyDescent="0.4">
      <c r="A11" t="s">
        <v>8</v>
      </c>
      <c r="B11">
        <v>64</v>
      </c>
      <c r="C11">
        <v>49</v>
      </c>
      <c r="D11">
        <v>63</v>
      </c>
      <c r="E11">
        <v>67</v>
      </c>
      <c r="F11">
        <v>53</v>
      </c>
      <c r="G11">
        <v>65</v>
      </c>
      <c r="H11">
        <v>48</v>
      </c>
      <c r="I11">
        <v>42</v>
      </c>
      <c r="J11">
        <v>35</v>
      </c>
      <c r="K11">
        <f t="shared" si="0"/>
        <v>486</v>
      </c>
    </row>
    <row r="12" spans="1:11" x14ac:dyDescent="0.4">
      <c r="A12" t="s">
        <v>9</v>
      </c>
      <c r="B12">
        <v>69</v>
      </c>
      <c r="C12">
        <v>57</v>
      </c>
      <c r="D12">
        <v>77</v>
      </c>
      <c r="E12">
        <v>60</v>
      </c>
      <c r="F12">
        <v>45</v>
      </c>
      <c r="G12">
        <v>33</v>
      </c>
      <c r="H12">
        <v>46</v>
      </c>
      <c r="I12">
        <v>35</v>
      </c>
      <c r="J12">
        <v>10</v>
      </c>
      <c r="K12">
        <f t="shared" si="0"/>
        <v>432</v>
      </c>
    </row>
    <row r="13" spans="1:11" x14ac:dyDescent="0.4">
      <c r="A13" t="s">
        <v>10</v>
      </c>
      <c r="B13">
        <v>70</v>
      </c>
      <c r="C13">
        <v>76</v>
      </c>
      <c r="D13">
        <v>72</v>
      </c>
      <c r="E13">
        <v>68</v>
      </c>
      <c r="F13">
        <v>70</v>
      </c>
      <c r="G13">
        <v>61</v>
      </c>
      <c r="H13">
        <v>48</v>
      </c>
      <c r="I13">
        <v>41</v>
      </c>
      <c r="J13">
        <v>17</v>
      </c>
      <c r="K13">
        <f t="shared" si="0"/>
        <v>523</v>
      </c>
    </row>
    <row r="14" spans="1:11" x14ac:dyDescent="0.4">
      <c r="A14" t="s">
        <v>11</v>
      </c>
      <c r="B14">
        <v>87</v>
      </c>
      <c r="C14">
        <v>85</v>
      </c>
      <c r="D14">
        <v>86</v>
      </c>
      <c r="E14">
        <v>76</v>
      </c>
      <c r="F14">
        <v>59</v>
      </c>
      <c r="G14">
        <v>42</v>
      </c>
      <c r="H14">
        <v>55</v>
      </c>
      <c r="I14">
        <v>23</v>
      </c>
      <c r="J14">
        <v>45</v>
      </c>
      <c r="K14">
        <f t="shared" si="0"/>
        <v>558</v>
      </c>
    </row>
    <row r="16" spans="1:11" x14ac:dyDescent="0.4">
      <c r="A16" t="s">
        <v>223</v>
      </c>
    </row>
    <row r="17" spans="1:11" x14ac:dyDescent="0.4">
      <c r="A17" t="s">
        <v>0</v>
      </c>
      <c r="B17">
        <f>B3/$K3*100</f>
        <v>16.203703703703702</v>
      </c>
      <c r="C17">
        <f t="shared" ref="C17:J17" si="1">C3/$K3*100</f>
        <v>14.19753086419753</v>
      </c>
      <c r="D17">
        <f t="shared" si="1"/>
        <v>16.820987654320987</v>
      </c>
      <c r="E17">
        <f t="shared" si="1"/>
        <v>14.506172839506174</v>
      </c>
      <c r="F17">
        <f t="shared" si="1"/>
        <v>11.111111111111111</v>
      </c>
      <c r="G17">
        <f t="shared" si="1"/>
        <v>9.8765432098765427</v>
      </c>
      <c r="H17">
        <f t="shared" si="1"/>
        <v>8.0246913580246915</v>
      </c>
      <c r="I17">
        <f t="shared" si="1"/>
        <v>7.5617283950617287</v>
      </c>
      <c r="J17">
        <f t="shared" si="1"/>
        <v>1.6975308641975309</v>
      </c>
      <c r="K17">
        <f t="shared" ref="K17" si="2">K3/$K3</f>
        <v>1</v>
      </c>
    </row>
    <row r="18" spans="1:11" x14ac:dyDescent="0.4">
      <c r="A18" t="s">
        <v>1</v>
      </c>
      <c r="B18">
        <f t="shared" ref="B18:J18" si="3">B4/$K4*100</f>
        <v>15.333333333333332</v>
      </c>
      <c r="C18">
        <f t="shared" si="3"/>
        <v>10.444444444444445</v>
      </c>
      <c r="D18">
        <f t="shared" si="3"/>
        <v>12.888888888888889</v>
      </c>
      <c r="E18">
        <f t="shared" si="3"/>
        <v>16.222222222222221</v>
      </c>
      <c r="F18">
        <f t="shared" si="3"/>
        <v>15.111111111111111</v>
      </c>
      <c r="G18">
        <f t="shared" si="3"/>
        <v>10.888888888888888</v>
      </c>
      <c r="H18">
        <f t="shared" si="3"/>
        <v>10.666666666666668</v>
      </c>
      <c r="I18">
        <f t="shared" si="3"/>
        <v>6.2222222222222223</v>
      </c>
      <c r="J18">
        <f t="shared" si="3"/>
        <v>2.2222222222222223</v>
      </c>
      <c r="K18">
        <f t="shared" ref="K18" si="4">K4/$K4</f>
        <v>1</v>
      </c>
    </row>
    <row r="19" spans="1:11" x14ac:dyDescent="0.4">
      <c r="A19" t="s">
        <v>2</v>
      </c>
      <c r="B19">
        <f t="shared" ref="B19:J19" si="5">B5/$K5*100</f>
        <v>16.819012797074954</v>
      </c>
      <c r="C19">
        <f t="shared" si="5"/>
        <v>13.345521023765997</v>
      </c>
      <c r="D19">
        <f t="shared" si="5"/>
        <v>12.248628884826324</v>
      </c>
      <c r="E19">
        <f t="shared" si="5"/>
        <v>12.065813528336381</v>
      </c>
      <c r="F19">
        <f t="shared" si="5"/>
        <v>10.237659963436929</v>
      </c>
      <c r="G19">
        <f t="shared" si="5"/>
        <v>8.4095063985374772</v>
      </c>
      <c r="H19">
        <f t="shared" si="5"/>
        <v>10.054844606946983</v>
      </c>
      <c r="I19">
        <f t="shared" si="5"/>
        <v>7.6782449725776969</v>
      </c>
      <c r="J19">
        <f t="shared" si="5"/>
        <v>9.1407678244972583</v>
      </c>
      <c r="K19">
        <f t="shared" ref="K19" si="6">K5/$K5</f>
        <v>1</v>
      </c>
    </row>
    <row r="20" spans="1:11" x14ac:dyDescent="0.4">
      <c r="A20" t="s">
        <v>3</v>
      </c>
      <c r="B20">
        <f t="shared" ref="B20:J20" si="7">B6/$K6*100</f>
        <v>16.528925619834713</v>
      </c>
      <c r="C20">
        <f t="shared" si="7"/>
        <v>12.190082644628099</v>
      </c>
      <c r="D20">
        <f t="shared" si="7"/>
        <v>15.909090909090908</v>
      </c>
      <c r="E20">
        <f t="shared" si="7"/>
        <v>13.429752066115702</v>
      </c>
      <c r="F20">
        <f t="shared" si="7"/>
        <v>11.570247933884298</v>
      </c>
      <c r="G20">
        <f t="shared" si="7"/>
        <v>7.0247933884297522</v>
      </c>
      <c r="H20">
        <f t="shared" si="7"/>
        <v>6.6115702479338845</v>
      </c>
      <c r="I20">
        <f t="shared" si="7"/>
        <v>7.6446280991735529</v>
      </c>
      <c r="J20">
        <f t="shared" si="7"/>
        <v>9.0909090909090917</v>
      </c>
      <c r="K20">
        <f t="shared" ref="K20" si="8">K6/$K6</f>
        <v>1</v>
      </c>
    </row>
    <row r="21" spans="1:11" x14ac:dyDescent="0.4">
      <c r="A21" t="s">
        <v>4</v>
      </c>
      <c r="B21">
        <f t="shared" ref="B21:J21" si="9">B7/$K7*100</f>
        <v>16.204690831556505</v>
      </c>
      <c r="C21">
        <f t="shared" si="9"/>
        <v>14.925373134328357</v>
      </c>
      <c r="D21">
        <f t="shared" si="9"/>
        <v>17.697228144989339</v>
      </c>
      <c r="E21">
        <f t="shared" si="9"/>
        <v>10.874200426439232</v>
      </c>
      <c r="F21">
        <f t="shared" si="9"/>
        <v>12.366737739872068</v>
      </c>
      <c r="G21">
        <f t="shared" si="9"/>
        <v>10.660980810234541</v>
      </c>
      <c r="H21">
        <f t="shared" si="9"/>
        <v>8.7420042643923246</v>
      </c>
      <c r="I21">
        <f t="shared" si="9"/>
        <v>6.1833688699360341</v>
      </c>
      <c r="J21">
        <f t="shared" si="9"/>
        <v>2.3454157782515992</v>
      </c>
      <c r="K21">
        <f t="shared" ref="K21" si="10">K7/$K7</f>
        <v>1</v>
      </c>
    </row>
    <row r="22" spans="1:11" x14ac:dyDescent="0.4">
      <c r="A22" t="s">
        <v>5</v>
      </c>
      <c r="B22">
        <f t="shared" ref="B22:J22" si="11">B8/$K8*100</f>
        <v>14.165261382799327</v>
      </c>
      <c r="C22">
        <f t="shared" si="11"/>
        <v>12.984822934232715</v>
      </c>
      <c r="D22">
        <f t="shared" si="11"/>
        <v>16.526138279932546</v>
      </c>
      <c r="E22">
        <f t="shared" si="11"/>
        <v>12.310286677908937</v>
      </c>
      <c r="F22">
        <f t="shared" si="11"/>
        <v>11.129848229342327</v>
      </c>
      <c r="G22">
        <f t="shared" si="11"/>
        <v>9.1062394603709951</v>
      </c>
      <c r="H22">
        <f t="shared" si="11"/>
        <v>9.1062394603709951</v>
      </c>
      <c r="I22">
        <f t="shared" si="11"/>
        <v>9.4435075885328832</v>
      </c>
      <c r="J22">
        <f t="shared" si="11"/>
        <v>5.2276559865092747</v>
      </c>
      <c r="K22">
        <f t="shared" ref="K22" si="12">K8/$K8</f>
        <v>1</v>
      </c>
    </row>
    <row r="23" spans="1:11" x14ac:dyDescent="0.4">
      <c r="A23" t="s">
        <v>6</v>
      </c>
      <c r="B23">
        <f t="shared" ref="B23:J23" si="13">B9/$K9*100</f>
        <v>15.241057542768274</v>
      </c>
      <c r="C23">
        <f t="shared" si="13"/>
        <v>13.374805598755831</v>
      </c>
      <c r="D23">
        <f t="shared" si="13"/>
        <v>13.841368584758943</v>
      </c>
      <c r="E23">
        <f t="shared" si="13"/>
        <v>11.508553654743391</v>
      </c>
      <c r="F23">
        <f t="shared" si="13"/>
        <v>9.6423017107309477</v>
      </c>
      <c r="G23">
        <f t="shared" si="13"/>
        <v>8.0870917573872472</v>
      </c>
      <c r="H23">
        <f t="shared" si="13"/>
        <v>9.9533437013996888</v>
      </c>
      <c r="I23">
        <f t="shared" si="13"/>
        <v>9.0202177293934671</v>
      </c>
      <c r="J23">
        <f t="shared" si="13"/>
        <v>9.3312597200622083</v>
      </c>
      <c r="K23">
        <f t="shared" ref="K23" si="14">K9/$K9</f>
        <v>1</v>
      </c>
    </row>
    <row r="24" spans="1:11" x14ac:dyDescent="0.4">
      <c r="A24" t="s">
        <v>7</v>
      </c>
      <c r="B24">
        <f t="shared" ref="B24:J24" si="15">B10/$K10*100</f>
        <v>13.551401869158877</v>
      </c>
      <c r="C24">
        <f t="shared" si="15"/>
        <v>13.551401869158877</v>
      </c>
      <c r="D24">
        <f t="shared" si="15"/>
        <v>12.850467289719624</v>
      </c>
      <c r="E24">
        <f t="shared" si="15"/>
        <v>13.084112149532709</v>
      </c>
      <c r="F24">
        <f t="shared" si="15"/>
        <v>13.551401869158877</v>
      </c>
      <c r="G24">
        <f t="shared" si="15"/>
        <v>10.981308411214954</v>
      </c>
      <c r="H24">
        <f t="shared" si="15"/>
        <v>7.2429906542056068</v>
      </c>
      <c r="I24">
        <f t="shared" si="15"/>
        <v>8.6448598130841123</v>
      </c>
      <c r="J24">
        <f t="shared" si="15"/>
        <v>6.5420560747663545</v>
      </c>
      <c r="K24">
        <f t="shared" ref="K24" si="16">K10/$K10</f>
        <v>1</v>
      </c>
    </row>
    <row r="25" spans="1:11" x14ac:dyDescent="0.4">
      <c r="A25" t="s">
        <v>8</v>
      </c>
      <c r="B25">
        <f t="shared" ref="B25:J25" si="17">B11/$K11*100</f>
        <v>13.168724279835391</v>
      </c>
      <c r="C25">
        <f t="shared" si="17"/>
        <v>10.08230452674897</v>
      </c>
      <c r="D25">
        <f t="shared" si="17"/>
        <v>12.962962962962962</v>
      </c>
      <c r="E25">
        <f t="shared" si="17"/>
        <v>13.786008230452676</v>
      </c>
      <c r="F25">
        <f t="shared" si="17"/>
        <v>10.905349794238683</v>
      </c>
      <c r="G25">
        <f t="shared" si="17"/>
        <v>13.374485596707819</v>
      </c>
      <c r="H25">
        <f t="shared" si="17"/>
        <v>9.8765432098765427</v>
      </c>
      <c r="I25">
        <f t="shared" si="17"/>
        <v>8.6419753086419746</v>
      </c>
      <c r="J25">
        <f t="shared" si="17"/>
        <v>7.2016460905349797</v>
      </c>
      <c r="K25">
        <f t="shared" ref="K25" si="18">K11/$K11</f>
        <v>1</v>
      </c>
    </row>
    <row r="26" spans="1:11" x14ac:dyDescent="0.4">
      <c r="A26" t="s">
        <v>9</v>
      </c>
      <c r="B26">
        <f t="shared" ref="B26:J26" si="19">B12/$K12*100</f>
        <v>15.972222222222221</v>
      </c>
      <c r="C26">
        <f t="shared" si="19"/>
        <v>13.194444444444445</v>
      </c>
      <c r="D26">
        <f t="shared" si="19"/>
        <v>17.824074074074073</v>
      </c>
      <c r="E26">
        <f t="shared" si="19"/>
        <v>13.888888888888889</v>
      </c>
      <c r="F26">
        <f t="shared" si="19"/>
        <v>10.416666666666668</v>
      </c>
      <c r="G26">
        <f t="shared" si="19"/>
        <v>7.6388888888888893</v>
      </c>
      <c r="H26">
        <f t="shared" si="19"/>
        <v>10.648148148148149</v>
      </c>
      <c r="I26">
        <f t="shared" si="19"/>
        <v>8.1018518518518512</v>
      </c>
      <c r="J26">
        <f t="shared" si="19"/>
        <v>2.3148148148148149</v>
      </c>
      <c r="K26">
        <f t="shared" ref="K26" si="20">K12/$K12</f>
        <v>1</v>
      </c>
    </row>
    <row r="27" spans="1:11" x14ac:dyDescent="0.4">
      <c r="A27" t="s">
        <v>10</v>
      </c>
      <c r="B27">
        <f t="shared" ref="B27:J27" si="21">B13/$K13*100</f>
        <v>13.384321223709369</v>
      </c>
      <c r="C27">
        <f t="shared" si="21"/>
        <v>14.531548757170173</v>
      </c>
      <c r="D27">
        <f t="shared" si="21"/>
        <v>13.766730401529637</v>
      </c>
      <c r="E27">
        <f t="shared" si="21"/>
        <v>13.001912045889103</v>
      </c>
      <c r="F27">
        <f t="shared" si="21"/>
        <v>13.384321223709369</v>
      </c>
      <c r="G27">
        <f t="shared" si="21"/>
        <v>11.663479923518166</v>
      </c>
      <c r="H27">
        <f t="shared" si="21"/>
        <v>9.1778202676864247</v>
      </c>
      <c r="I27">
        <f t="shared" si="21"/>
        <v>7.8393881453154872</v>
      </c>
      <c r="J27">
        <f t="shared" si="21"/>
        <v>3.2504780114722758</v>
      </c>
      <c r="K27">
        <f t="shared" ref="K27" si="22">K13/$K13</f>
        <v>1</v>
      </c>
    </row>
    <row r="28" spans="1:11" x14ac:dyDescent="0.4">
      <c r="A28" t="s">
        <v>11</v>
      </c>
      <c r="B28">
        <f t="shared" ref="B28:J28" si="23">B14/$K14*100</f>
        <v>15.591397849462366</v>
      </c>
      <c r="C28">
        <f t="shared" si="23"/>
        <v>15.232974910394265</v>
      </c>
      <c r="D28">
        <f t="shared" si="23"/>
        <v>15.412186379928317</v>
      </c>
      <c r="E28">
        <f t="shared" si="23"/>
        <v>13.620071684587815</v>
      </c>
      <c r="F28">
        <f t="shared" si="23"/>
        <v>10.573476702508961</v>
      </c>
      <c r="G28">
        <f t="shared" si="23"/>
        <v>7.5268817204301079</v>
      </c>
      <c r="H28">
        <f t="shared" si="23"/>
        <v>9.8566308243727594</v>
      </c>
      <c r="I28">
        <f t="shared" si="23"/>
        <v>4.1218637992831546</v>
      </c>
      <c r="J28">
        <f t="shared" si="23"/>
        <v>8.064516129032258</v>
      </c>
      <c r="K28">
        <f t="shared" ref="K28" si="24">K14/$K14</f>
        <v>1</v>
      </c>
    </row>
    <row r="30" spans="1:11" x14ac:dyDescent="0.4">
      <c r="A30" t="s">
        <v>219</v>
      </c>
      <c r="B30">
        <f>VARP(B17:B28)</f>
        <v>1.5316453732611122</v>
      </c>
      <c r="C30">
        <f t="shared" ref="C30:J30" si="25">VARP(C17:C28)</f>
        <v>2.3685565411741059</v>
      </c>
      <c r="D30">
        <f t="shared" si="25"/>
        <v>3.7851356843158452</v>
      </c>
      <c r="E30">
        <f t="shared" si="25"/>
        <v>1.8572699421992587</v>
      </c>
      <c r="F30">
        <f t="shared" si="25"/>
        <v>2.4116879072788482</v>
      </c>
      <c r="G30">
        <f t="shared" si="25"/>
        <v>3.5001165524991062</v>
      </c>
      <c r="H30">
        <f t="shared" si="25"/>
        <v>1.5458023828678682</v>
      </c>
      <c r="I30">
        <f t="shared" si="25"/>
        <v>1.9927916938393462</v>
      </c>
      <c r="J30">
        <f t="shared" si="25"/>
        <v>8.4837634921907394</v>
      </c>
    </row>
    <row r="31" spans="1:11" x14ac:dyDescent="0.4">
      <c r="A31" t="s">
        <v>220</v>
      </c>
      <c r="B31">
        <f>SQRT(B30)</f>
        <v>1.2375966116877954</v>
      </c>
      <c r="C31">
        <f t="shared" ref="C31:J31" si="26">SQRT(C30)</f>
        <v>1.5390115467968737</v>
      </c>
      <c r="D31">
        <f t="shared" si="26"/>
        <v>1.9455425167073181</v>
      </c>
      <c r="E31">
        <f t="shared" si="26"/>
        <v>1.3628169144089968</v>
      </c>
      <c r="F31">
        <f t="shared" si="26"/>
        <v>1.5529610128006588</v>
      </c>
      <c r="G31">
        <f t="shared" si="26"/>
        <v>1.8708598430933052</v>
      </c>
      <c r="H31">
        <f t="shared" si="26"/>
        <v>1.2433030132947753</v>
      </c>
      <c r="I31">
        <f t="shared" si="26"/>
        <v>1.4116627408270526</v>
      </c>
      <c r="J31">
        <f t="shared" si="26"/>
        <v>2.9126900782937306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7" workbookViewId="0">
      <selection activeCell="A29" sqref="A29:J41"/>
    </sheetView>
  </sheetViews>
  <sheetFormatPr defaultRowHeight="18.75" x14ac:dyDescent="0.4"/>
  <sheetData>
    <row r="1" spans="1:11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12</v>
      </c>
    </row>
    <row r="2" spans="1:11" x14ac:dyDescent="0.4">
      <c r="A2" t="s">
        <v>0</v>
      </c>
      <c r="B2">
        <v>0.157</v>
      </c>
      <c r="C2">
        <v>0.14699999999999999</v>
      </c>
      <c r="D2">
        <v>0.17</v>
      </c>
      <c r="E2">
        <v>0.152</v>
      </c>
      <c r="F2">
        <v>0.125</v>
      </c>
      <c r="G2">
        <v>0.11600000000000001</v>
      </c>
      <c r="H2">
        <v>9.9000000000000005E-2</v>
      </c>
      <c r="I2">
        <v>0.104</v>
      </c>
      <c r="J2">
        <v>3.6999999999999998E-2</v>
      </c>
      <c r="K2">
        <f>SUM(B2:J2)</f>
        <v>1.107</v>
      </c>
    </row>
    <row r="3" spans="1:11" x14ac:dyDescent="0.4">
      <c r="A3" t="s">
        <v>1</v>
      </c>
      <c r="B3">
        <v>0.108</v>
      </c>
      <c r="C3">
        <v>8.5000000000000006E-2</v>
      </c>
      <c r="D3">
        <v>9.5000000000000001E-2</v>
      </c>
      <c r="E3">
        <v>0.124</v>
      </c>
      <c r="F3">
        <v>0.11899999999999999</v>
      </c>
      <c r="G3">
        <v>0.09</v>
      </c>
      <c r="H3">
        <v>9.2999999999999999E-2</v>
      </c>
      <c r="I3">
        <v>6.6000000000000003E-2</v>
      </c>
      <c r="J3">
        <v>3.7999999999999999E-2</v>
      </c>
      <c r="K3">
        <f t="shared" ref="K3:K13" si="0">SUM(B3:J3)</f>
        <v>0.81800000000000006</v>
      </c>
    </row>
    <row r="4" spans="1:11" x14ac:dyDescent="0.4">
      <c r="A4" t="s">
        <v>2</v>
      </c>
      <c r="B4">
        <v>0.14299999999999999</v>
      </c>
      <c r="C4">
        <v>0.11899999999999999</v>
      </c>
      <c r="D4">
        <v>0.109</v>
      </c>
      <c r="E4">
        <v>0.109</v>
      </c>
      <c r="F4">
        <v>9.6000000000000002E-2</v>
      </c>
      <c r="G4">
        <v>8.3000000000000004E-2</v>
      </c>
      <c r="H4">
        <v>0.106</v>
      </c>
      <c r="I4">
        <v>8.6999999999999994E-2</v>
      </c>
      <c r="J4">
        <v>0.11799999999999999</v>
      </c>
      <c r="K4">
        <f t="shared" si="0"/>
        <v>0.96999999999999986</v>
      </c>
    </row>
    <row r="5" spans="1:11" x14ac:dyDescent="0.4">
      <c r="A5" t="s">
        <v>3</v>
      </c>
      <c r="B5">
        <v>0.125</v>
      </c>
      <c r="C5">
        <v>0.10100000000000001</v>
      </c>
      <c r="D5">
        <v>0.127</v>
      </c>
      <c r="E5">
        <v>0.107</v>
      </c>
      <c r="F5">
        <v>9.6000000000000002E-2</v>
      </c>
      <c r="G5">
        <v>0.06</v>
      </c>
      <c r="H5">
        <v>6.3E-2</v>
      </c>
      <c r="I5">
        <v>8.4000000000000005E-2</v>
      </c>
      <c r="J5">
        <v>9.7000000000000003E-2</v>
      </c>
      <c r="K5">
        <f t="shared" si="0"/>
        <v>0.85999999999999976</v>
      </c>
    </row>
    <row r="6" spans="1:11" x14ac:dyDescent="0.4">
      <c r="A6" t="s">
        <v>4</v>
      </c>
      <c r="B6">
        <v>0.11899999999999999</v>
      </c>
      <c r="C6">
        <v>0.11700000000000001</v>
      </c>
      <c r="D6">
        <v>0.13500000000000001</v>
      </c>
      <c r="E6">
        <v>8.5999999999999993E-2</v>
      </c>
      <c r="F6">
        <v>9.9000000000000005E-2</v>
      </c>
      <c r="G6">
        <v>0.09</v>
      </c>
      <c r="H6">
        <v>8.2000000000000003E-2</v>
      </c>
      <c r="I6">
        <v>6.4000000000000001E-2</v>
      </c>
      <c r="J6">
        <v>3.9E-2</v>
      </c>
      <c r="K6">
        <f t="shared" si="0"/>
        <v>0.83099999999999985</v>
      </c>
    </row>
    <row r="7" spans="1:11" x14ac:dyDescent="0.4">
      <c r="A7" t="s">
        <v>5</v>
      </c>
      <c r="B7">
        <v>0.13800000000000001</v>
      </c>
      <c r="C7">
        <v>0.13300000000000001</v>
      </c>
      <c r="D7">
        <v>0.161</v>
      </c>
      <c r="E7">
        <v>0.125</v>
      </c>
      <c r="F7">
        <v>0.115</v>
      </c>
      <c r="G7">
        <v>9.7000000000000003E-2</v>
      </c>
      <c r="H7">
        <v>0.10199999999999999</v>
      </c>
      <c r="I7">
        <v>0.124</v>
      </c>
      <c r="J7">
        <v>7.5999999999999998E-2</v>
      </c>
      <c r="K7">
        <f t="shared" si="0"/>
        <v>1.071</v>
      </c>
    </row>
    <row r="8" spans="1:11" x14ac:dyDescent="0.4">
      <c r="A8" t="s">
        <v>6</v>
      </c>
      <c r="B8">
        <v>0.15</v>
      </c>
      <c r="C8">
        <v>0.13800000000000001</v>
      </c>
      <c r="D8">
        <v>0.14199999999999999</v>
      </c>
      <c r="E8">
        <v>0.121</v>
      </c>
      <c r="F8">
        <v>0.11</v>
      </c>
      <c r="G8">
        <v>9.8000000000000004E-2</v>
      </c>
      <c r="H8">
        <v>0.11899999999999999</v>
      </c>
      <c r="I8">
        <v>0.123</v>
      </c>
      <c r="J8">
        <v>0.13</v>
      </c>
      <c r="K8">
        <f t="shared" si="0"/>
        <v>1.1309999999999998</v>
      </c>
    </row>
    <row r="9" spans="1:11" x14ac:dyDescent="0.4">
      <c r="A9" t="s">
        <v>7</v>
      </c>
      <c r="B9">
        <v>9.7000000000000003E-2</v>
      </c>
      <c r="C9">
        <v>0.104</v>
      </c>
      <c r="D9">
        <v>9.2999999999999999E-2</v>
      </c>
      <c r="E9">
        <v>9.7000000000000003E-2</v>
      </c>
      <c r="F9">
        <v>0.10299999999999999</v>
      </c>
      <c r="G9">
        <v>8.5999999999999993E-2</v>
      </c>
      <c r="H9">
        <v>6.3E-2</v>
      </c>
      <c r="I9">
        <v>8.3000000000000004E-2</v>
      </c>
      <c r="J9">
        <v>7.1999999999999995E-2</v>
      </c>
      <c r="K9">
        <f t="shared" si="0"/>
        <v>0.79799999999999993</v>
      </c>
    </row>
    <row r="10" spans="1:11" x14ac:dyDescent="0.4">
      <c r="A10" t="s">
        <v>8</v>
      </c>
      <c r="B10">
        <v>0.109</v>
      </c>
      <c r="C10">
        <v>8.8999999999999996E-2</v>
      </c>
      <c r="D10">
        <v>0.10299999999999999</v>
      </c>
      <c r="E10">
        <v>0.111</v>
      </c>
      <c r="F10">
        <v>9.2999999999999999E-2</v>
      </c>
      <c r="G10">
        <v>0.115</v>
      </c>
      <c r="H10">
        <v>9.1999999999999998E-2</v>
      </c>
      <c r="I10">
        <v>8.7999999999999995E-2</v>
      </c>
      <c r="J10">
        <v>9.1999999999999998E-2</v>
      </c>
      <c r="K10">
        <f t="shared" si="0"/>
        <v>0.8919999999999999</v>
      </c>
    </row>
    <row r="11" spans="1:11" x14ac:dyDescent="0.4">
      <c r="A11" t="s">
        <v>9</v>
      </c>
      <c r="B11">
        <v>0.108</v>
      </c>
      <c r="C11">
        <v>9.8000000000000004E-2</v>
      </c>
      <c r="D11">
        <v>0.125</v>
      </c>
      <c r="E11">
        <v>0.1</v>
      </c>
      <c r="F11">
        <v>7.9000000000000001E-2</v>
      </c>
      <c r="G11">
        <v>6.2E-2</v>
      </c>
      <c r="H11">
        <v>8.5999999999999993E-2</v>
      </c>
      <c r="I11">
        <v>7.1999999999999995E-2</v>
      </c>
      <c r="J11">
        <v>0.04</v>
      </c>
      <c r="K11">
        <f t="shared" si="0"/>
        <v>0.77</v>
      </c>
    </row>
    <row r="12" spans="1:11" x14ac:dyDescent="0.4">
      <c r="A12" t="s">
        <v>10</v>
      </c>
      <c r="B12">
        <v>0.109</v>
      </c>
      <c r="C12">
        <v>0.13400000000000001</v>
      </c>
      <c r="D12">
        <v>0.115</v>
      </c>
      <c r="E12">
        <v>0.114</v>
      </c>
      <c r="F12">
        <v>0.121</v>
      </c>
      <c r="G12">
        <v>0.105</v>
      </c>
      <c r="H12">
        <v>8.7999999999999995E-2</v>
      </c>
      <c r="I12">
        <v>8.7999999999999995E-2</v>
      </c>
      <c r="J12">
        <v>6.3E-2</v>
      </c>
      <c r="K12">
        <f t="shared" si="0"/>
        <v>0.93699999999999983</v>
      </c>
    </row>
    <row r="13" spans="1:11" x14ac:dyDescent="0.4">
      <c r="A13" t="s">
        <v>11</v>
      </c>
      <c r="B13">
        <v>0.13300000000000001</v>
      </c>
      <c r="C13">
        <v>0.14199999999999999</v>
      </c>
      <c r="D13">
        <v>0.14000000000000001</v>
      </c>
      <c r="E13">
        <v>0.126</v>
      </c>
      <c r="F13">
        <v>0.1</v>
      </c>
      <c r="G13">
        <v>8.2000000000000003E-2</v>
      </c>
      <c r="H13">
        <v>0.10299999999999999</v>
      </c>
      <c r="I13">
        <v>6.9000000000000006E-2</v>
      </c>
      <c r="J13">
        <v>9.2999999999999999E-2</v>
      </c>
      <c r="K13">
        <f t="shared" si="0"/>
        <v>0.98799999999999999</v>
      </c>
    </row>
    <row r="15" spans="1:11" x14ac:dyDescent="0.4">
      <c r="A15" t="s">
        <v>229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1" x14ac:dyDescent="0.4">
      <c r="A16" t="s">
        <v>0</v>
      </c>
      <c r="B16">
        <f>B2/$K2*100</f>
        <v>14.182475158084914</v>
      </c>
      <c r="C16">
        <f t="shared" ref="C16:J16" si="1">C2/$K2*100</f>
        <v>13.279132791327914</v>
      </c>
      <c r="D16">
        <f t="shared" si="1"/>
        <v>15.356820234869017</v>
      </c>
      <c r="E16">
        <f t="shared" si="1"/>
        <v>13.730803974706413</v>
      </c>
      <c r="F16">
        <f t="shared" si="1"/>
        <v>11.291779584462512</v>
      </c>
      <c r="G16">
        <f t="shared" si="1"/>
        <v>10.478771454381212</v>
      </c>
      <c r="H16">
        <f t="shared" si="1"/>
        <v>8.9430894308943092</v>
      </c>
      <c r="I16">
        <f t="shared" si="1"/>
        <v>9.3947606142728102</v>
      </c>
      <c r="J16">
        <f t="shared" si="1"/>
        <v>3.342366757000903</v>
      </c>
      <c r="K16">
        <f t="shared" ref="K16:K27" si="2">SUM(B16:J16)</f>
        <v>100.00000000000001</v>
      </c>
    </row>
    <row r="17" spans="1:11" x14ac:dyDescent="0.4">
      <c r="A17" t="s">
        <v>1</v>
      </c>
      <c r="B17">
        <f t="shared" ref="B17:J17" si="3">B3/$K3*100</f>
        <v>13.202933985330073</v>
      </c>
      <c r="C17">
        <f t="shared" si="3"/>
        <v>10.39119804400978</v>
      </c>
      <c r="D17">
        <f t="shared" si="3"/>
        <v>11.613691931540341</v>
      </c>
      <c r="E17">
        <f t="shared" si="3"/>
        <v>15.158924205378971</v>
      </c>
      <c r="F17">
        <f t="shared" si="3"/>
        <v>14.547677261613689</v>
      </c>
      <c r="G17">
        <f t="shared" si="3"/>
        <v>11.002444987775061</v>
      </c>
      <c r="H17">
        <f t="shared" si="3"/>
        <v>11.36919315403423</v>
      </c>
      <c r="I17">
        <f t="shared" si="3"/>
        <v>8.0684596577017107</v>
      </c>
      <c r="J17">
        <f t="shared" si="3"/>
        <v>4.6454767726161359</v>
      </c>
      <c r="K17">
        <f t="shared" si="2"/>
        <v>100</v>
      </c>
    </row>
    <row r="18" spans="1:11" x14ac:dyDescent="0.4">
      <c r="A18" t="s">
        <v>2</v>
      </c>
      <c r="B18">
        <f t="shared" ref="B18:J18" si="4">B4/$K4*100</f>
        <v>14.742268041237114</v>
      </c>
      <c r="C18">
        <f t="shared" si="4"/>
        <v>12.268041237113403</v>
      </c>
      <c r="D18">
        <f t="shared" si="4"/>
        <v>11.237113402061857</v>
      </c>
      <c r="E18">
        <f t="shared" si="4"/>
        <v>11.237113402061857</v>
      </c>
      <c r="F18">
        <f t="shared" si="4"/>
        <v>9.8969072164948457</v>
      </c>
      <c r="G18">
        <f t="shared" si="4"/>
        <v>8.5567010309278366</v>
      </c>
      <c r="H18">
        <f t="shared" si="4"/>
        <v>10.927835051546394</v>
      </c>
      <c r="I18">
        <f t="shared" si="4"/>
        <v>8.9690721649484537</v>
      </c>
      <c r="J18">
        <f t="shared" si="4"/>
        <v>12.164948453608249</v>
      </c>
      <c r="K18">
        <f t="shared" si="2"/>
        <v>100.00000000000001</v>
      </c>
    </row>
    <row r="19" spans="1:11" x14ac:dyDescent="0.4">
      <c r="A19" t="s">
        <v>3</v>
      </c>
      <c r="B19">
        <f t="shared" ref="B19:J19" si="5">B5/$K5*100</f>
        <v>14.534883720930235</v>
      </c>
      <c r="C19">
        <f t="shared" si="5"/>
        <v>11.744186046511631</v>
      </c>
      <c r="D19">
        <f t="shared" si="5"/>
        <v>14.767441860465119</v>
      </c>
      <c r="E19">
        <f t="shared" si="5"/>
        <v>12.441860465116282</v>
      </c>
      <c r="F19">
        <f t="shared" si="5"/>
        <v>11.162790697674421</v>
      </c>
      <c r="G19">
        <f t="shared" si="5"/>
        <v>6.9767441860465134</v>
      </c>
      <c r="H19">
        <f t="shared" si="5"/>
        <v>7.3255813953488387</v>
      </c>
      <c r="I19">
        <f t="shared" si="5"/>
        <v>9.7674418604651194</v>
      </c>
      <c r="J19">
        <f t="shared" si="5"/>
        <v>11.279069767441865</v>
      </c>
      <c r="K19">
        <f t="shared" si="2"/>
        <v>100.00000000000004</v>
      </c>
    </row>
    <row r="20" spans="1:11" x14ac:dyDescent="0.4">
      <c r="A20" t="s">
        <v>4</v>
      </c>
      <c r="B20">
        <f t="shared" ref="B20:J20" si="6">B6/$K6*100</f>
        <v>14.320096269554755</v>
      </c>
      <c r="C20">
        <f t="shared" si="6"/>
        <v>14.079422382671483</v>
      </c>
      <c r="D20">
        <f t="shared" si="6"/>
        <v>16.245487364620942</v>
      </c>
      <c r="E20">
        <f t="shared" si="6"/>
        <v>10.348977135980746</v>
      </c>
      <c r="F20">
        <f t="shared" si="6"/>
        <v>11.913357400722024</v>
      </c>
      <c r="G20">
        <f t="shared" si="6"/>
        <v>10.830324909747294</v>
      </c>
      <c r="H20">
        <f t="shared" si="6"/>
        <v>9.8676293622142008</v>
      </c>
      <c r="I20">
        <f t="shared" si="6"/>
        <v>7.7015643802647427</v>
      </c>
      <c r="J20">
        <f t="shared" si="6"/>
        <v>4.6931407942238277</v>
      </c>
      <c r="K20">
        <f t="shared" si="2"/>
        <v>100</v>
      </c>
    </row>
    <row r="21" spans="1:11" x14ac:dyDescent="0.4">
      <c r="A21" t="s">
        <v>5</v>
      </c>
      <c r="B21">
        <f t="shared" ref="B21:J21" si="7">B7/$K7*100</f>
        <v>12.885154061624652</v>
      </c>
      <c r="C21">
        <f t="shared" si="7"/>
        <v>12.418300653594773</v>
      </c>
      <c r="D21">
        <f t="shared" si="7"/>
        <v>15.032679738562093</v>
      </c>
      <c r="E21">
        <f t="shared" si="7"/>
        <v>11.671335200746965</v>
      </c>
      <c r="F21">
        <f t="shared" si="7"/>
        <v>10.737628384687209</v>
      </c>
      <c r="G21">
        <f t="shared" si="7"/>
        <v>9.0569561157796468</v>
      </c>
      <c r="H21">
        <f t="shared" si="7"/>
        <v>9.5238095238095237</v>
      </c>
      <c r="I21">
        <f t="shared" si="7"/>
        <v>11.577964519140989</v>
      </c>
      <c r="J21">
        <f t="shared" si="7"/>
        <v>7.0961718020541547</v>
      </c>
      <c r="K21">
        <f t="shared" si="2"/>
        <v>100</v>
      </c>
    </row>
    <row r="22" spans="1:11" x14ac:dyDescent="0.4">
      <c r="A22" t="s">
        <v>6</v>
      </c>
      <c r="B22">
        <f t="shared" ref="B22:J22" si="8">B8/$K8*100</f>
        <v>13.262599469496022</v>
      </c>
      <c r="C22">
        <f t="shared" si="8"/>
        <v>12.201591511936343</v>
      </c>
      <c r="D22">
        <f t="shared" si="8"/>
        <v>12.555260831122903</v>
      </c>
      <c r="E22">
        <f t="shared" si="8"/>
        <v>10.698496905393458</v>
      </c>
      <c r="F22">
        <f t="shared" si="8"/>
        <v>9.7259062776304184</v>
      </c>
      <c r="G22">
        <f t="shared" si="8"/>
        <v>8.6648983200707352</v>
      </c>
      <c r="H22">
        <f t="shared" si="8"/>
        <v>10.521662245800179</v>
      </c>
      <c r="I22">
        <f t="shared" si="8"/>
        <v>10.875331564986739</v>
      </c>
      <c r="J22">
        <f t="shared" si="8"/>
        <v>11.494252873563221</v>
      </c>
      <c r="K22">
        <f t="shared" si="2"/>
        <v>100.00000000000003</v>
      </c>
    </row>
    <row r="23" spans="1:11" x14ac:dyDescent="0.4">
      <c r="A23" t="s">
        <v>7</v>
      </c>
      <c r="B23">
        <f t="shared" ref="B23:J23" si="9">B9/$K9*100</f>
        <v>12.155388471177945</v>
      </c>
      <c r="C23">
        <f t="shared" si="9"/>
        <v>13.032581453634084</v>
      </c>
      <c r="D23">
        <f t="shared" si="9"/>
        <v>11.654135338345865</v>
      </c>
      <c r="E23">
        <f t="shared" si="9"/>
        <v>12.155388471177945</v>
      </c>
      <c r="F23">
        <f t="shared" si="9"/>
        <v>12.907268170426065</v>
      </c>
      <c r="G23">
        <f t="shared" si="9"/>
        <v>10.776942355889723</v>
      </c>
      <c r="H23">
        <f t="shared" si="9"/>
        <v>7.8947368421052637</v>
      </c>
      <c r="I23">
        <f t="shared" si="9"/>
        <v>10.401002506265664</v>
      </c>
      <c r="J23">
        <f t="shared" si="9"/>
        <v>9.0225563909774422</v>
      </c>
      <c r="K23">
        <f t="shared" si="2"/>
        <v>100</v>
      </c>
    </row>
    <row r="24" spans="1:11" x14ac:dyDescent="0.4">
      <c r="A24" t="s">
        <v>8</v>
      </c>
      <c r="B24">
        <f t="shared" ref="B24:J24" si="10">B10/$K10*100</f>
        <v>12.219730941704038</v>
      </c>
      <c r="C24">
        <f t="shared" si="10"/>
        <v>9.9775784753363244</v>
      </c>
      <c r="D24">
        <f t="shared" si="10"/>
        <v>11.547085201793722</v>
      </c>
      <c r="E24">
        <f t="shared" si="10"/>
        <v>12.443946188340808</v>
      </c>
      <c r="F24">
        <f t="shared" si="10"/>
        <v>10.426008968609866</v>
      </c>
      <c r="G24">
        <f t="shared" si="10"/>
        <v>12.892376681614351</v>
      </c>
      <c r="H24">
        <f t="shared" si="10"/>
        <v>10.31390134529148</v>
      </c>
      <c r="I24">
        <f t="shared" si="10"/>
        <v>9.8654708520179373</v>
      </c>
      <c r="J24">
        <f t="shared" si="10"/>
        <v>10.31390134529148</v>
      </c>
      <c r="K24">
        <f t="shared" si="2"/>
        <v>100.00000000000001</v>
      </c>
    </row>
    <row r="25" spans="1:11" x14ac:dyDescent="0.4">
      <c r="A25" t="s">
        <v>9</v>
      </c>
      <c r="B25">
        <f t="shared" ref="B25:J25" si="11">B11/$K11*100</f>
        <v>14.025974025974024</v>
      </c>
      <c r="C25">
        <f t="shared" si="11"/>
        <v>12.727272727272728</v>
      </c>
      <c r="D25">
        <f t="shared" si="11"/>
        <v>16.233766233766232</v>
      </c>
      <c r="E25">
        <f t="shared" si="11"/>
        <v>12.987012987012989</v>
      </c>
      <c r="F25">
        <f t="shared" si="11"/>
        <v>10.259740259740258</v>
      </c>
      <c r="G25">
        <f t="shared" si="11"/>
        <v>8.0519480519480524</v>
      </c>
      <c r="H25">
        <f t="shared" si="11"/>
        <v>11.168831168831167</v>
      </c>
      <c r="I25">
        <f t="shared" si="11"/>
        <v>9.3506493506493502</v>
      </c>
      <c r="J25">
        <f t="shared" si="11"/>
        <v>5.1948051948051948</v>
      </c>
      <c r="K25">
        <f t="shared" si="2"/>
        <v>99.999999999999986</v>
      </c>
    </row>
    <row r="26" spans="1:11" x14ac:dyDescent="0.4">
      <c r="A26" t="s">
        <v>10</v>
      </c>
      <c r="B26">
        <f t="shared" ref="B26:J26" si="12">B12/$K12*100</f>
        <v>11.632870864461047</v>
      </c>
      <c r="C26">
        <f t="shared" si="12"/>
        <v>14.300960512273218</v>
      </c>
      <c r="D26">
        <f t="shared" si="12"/>
        <v>12.273212379935968</v>
      </c>
      <c r="E26">
        <f t="shared" si="12"/>
        <v>12.166488794023483</v>
      </c>
      <c r="F26">
        <f t="shared" si="12"/>
        <v>12.913553895410887</v>
      </c>
      <c r="G26">
        <f t="shared" si="12"/>
        <v>11.205976520811101</v>
      </c>
      <c r="H26">
        <f t="shared" si="12"/>
        <v>9.3916755602988271</v>
      </c>
      <c r="I26">
        <f t="shared" si="12"/>
        <v>9.3916755602988271</v>
      </c>
      <c r="J26">
        <f t="shared" si="12"/>
        <v>6.7235859124866613</v>
      </c>
      <c r="K26">
        <f t="shared" si="2"/>
        <v>100</v>
      </c>
    </row>
    <row r="27" spans="1:11" x14ac:dyDescent="0.4">
      <c r="A27" t="s">
        <v>11</v>
      </c>
      <c r="B27">
        <f t="shared" ref="B27:J27" si="13">B13/$K13*100</f>
        <v>13.461538461538463</v>
      </c>
      <c r="C27">
        <f t="shared" si="13"/>
        <v>14.37246963562753</v>
      </c>
      <c r="D27">
        <f t="shared" si="13"/>
        <v>14.17004048582996</v>
      </c>
      <c r="E27">
        <f t="shared" si="13"/>
        <v>12.753036437246964</v>
      </c>
      <c r="F27">
        <f t="shared" si="13"/>
        <v>10.121457489878544</v>
      </c>
      <c r="G27">
        <f t="shared" si="13"/>
        <v>8.2995951417004061</v>
      </c>
      <c r="H27">
        <f t="shared" si="13"/>
        <v>10.425101214574898</v>
      </c>
      <c r="I27">
        <f t="shared" si="13"/>
        <v>6.9838056680161946</v>
      </c>
      <c r="J27">
        <f t="shared" si="13"/>
        <v>9.4129554655870447</v>
      </c>
      <c r="K27">
        <f t="shared" si="2"/>
        <v>100</v>
      </c>
    </row>
    <row r="29" spans="1:11" x14ac:dyDescent="0.4">
      <c r="A29" t="s">
        <v>223</v>
      </c>
    </row>
    <row r="30" spans="1:11" x14ac:dyDescent="0.4">
      <c r="A30" t="s">
        <v>0</v>
      </c>
      <c r="B30">
        <v>16.203703703703702</v>
      </c>
      <c r="C30">
        <v>14.19753086419753</v>
      </c>
      <c r="D30">
        <v>16.820987654320987</v>
      </c>
      <c r="E30">
        <v>14.506172839506174</v>
      </c>
      <c r="F30">
        <v>11.111111111111111</v>
      </c>
      <c r="G30">
        <v>9.8765432098765427</v>
      </c>
      <c r="H30">
        <v>8.0246913580246915</v>
      </c>
      <c r="I30">
        <v>7.5617283950617287</v>
      </c>
      <c r="J30">
        <v>1.6975308641975309</v>
      </c>
    </row>
    <row r="31" spans="1:11" x14ac:dyDescent="0.4">
      <c r="A31" t="s">
        <v>1</v>
      </c>
      <c r="B31">
        <v>15.333333333333332</v>
      </c>
      <c r="C31">
        <v>10.444444444444445</v>
      </c>
      <c r="D31">
        <v>12.888888888888889</v>
      </c>
      <c r="E31">
        <v>16.222222222222221</v>
      </c>
      <c r="F31">
        <v>15.111111111111111</v>
      </c>
      <c r="G31">
        <v>10.888888888888888</v>
      </c>
      <c r="H31">
        <v>10.666666666666668</v>
      </c>
      <c r="I31">
        <v>6.2222222222222223</v>
      </c>
      <c r="J31">
        <v>2.2222222222222223</v>
      </c>
    </row>
    <row r="32" spans="1:11" x14ac:dyDescent="0.4">
      <c r="A32" t="s">
        <v>2</v>
      </c>
      <c r="B32">
        <v>16.819012797074954</v>
      </c>
      <c r="C32">
        <v>13.345521023765997</v>
      </c>
      <c r="D32">
        <v>12.248628884826324</v>
      </c>
      <c r="E32">
        <v>12.065813528336381</v>
      </c>
      <c r="F32">
        <v>10.237659963436929</v>
      </c>
      <c r="G32">
        <v>8.4095063985374772</v>
      </c>
      <c r="H32">
        <v>10.054844606946983</v>
      </c>
      <c r="I32">
        <v>7.6782449725776969</v>
      </c>
      <c r="J32">
        <v>9.1407678244972583</v>
      </c>
    </row>
    <row r="33" spans="1:10" x14ac:dyDescent="0.4">
      <c r="A33" t="s">
        <v>3</v>
      </c>
      <c r="B33">
        <v>16.528925619834713</v>
      </c>
      <c r="C33">
        <v>12.190082644628099</v>
      </c>
      <c r="D33">
        <v>15.909090909090908</v>
      </c>
      <c r="E33">
        <v>13.429752066115702</v>
      </c>
      <c r="F33">
        <v>11.570247933884298</v>
      </c>
      <c r="G33">
        <v>7.0247933884297522</v>
      </c>
      <c r="H33">
        <v>6.6115702479338845</v>
      </c>
      <c r="I33">
        <v>7.6446280991735529</v>
      </c>
      <c r="J33">
        <v>9.0909090909090917</v>
      </c>
    </row>
    <row r="34" spans="1:10" x14ac:dyDescent="0.4">
      <c r="A34" t="s">
        <v>4</v>
      </c>
      <c r="B34">
        <v>16.204690831556505</v>
      </c>
      <c r="C34">
        <v>14.925373134328357</v>
      </c>
      <c r="D34">
        <v>17.697228144989339</v>
      </c>
      <c r="E34">
        <v>10.874200426439232</v>
      </c>
      <c r="F34">
        <v>12.366737739872068</v>
      </c>
      <c r="G34">
        <v>10.660980810234541</v>
      </c>
      <c r="H34">
        <v>8.7420042643923246</v>
      </c>
      <c r="I34">
        <v>6.1833688699360341</v>
      </c>
      <c r="J34">
        <v>2.3454157782515992</v>
      </c>
    </row>
    <row r="35" spans="1:10" x14ac:dyDescent="0.4">
      <c r="A35" t="s">
        <v>5</v>
      </c>
      <c r="B35">
        <v>14.165261382799327</v>
      </c>
      <c r="C35">
        <v>12.984822934232715</v>
      </c>
      <c r="D35">
        <v>16.526138279932546</v>
      </c>
      <c r="E35">
        <v>12.310286677908937</v>
      </c>
      <c r="F35">
        <v>11.129848229342327</v>
      </c>
      <c r="G35">
        <v>9.1062394603709951</v>
      </c>
      <c r="H35">
        <v>9.1062394603709951</v>
      </c>
      <c r="I35">
        <v>9.4435075885328832</v>
      </c>
      <c r="J35">
        <v>5.2276559865092747</v>
      </c>
    </row>
    <row r="36" spans="1:10" x14ac:dyDescent="0.4">
      <c r="A36" t="s">
        <v>6</v>
      </c>
      <c r="B36">
        <v>15.241057542768274</v>
      </c>
      <c r="C36">
        <v>13.374805598755831</v>
      </c>
      <c r="D36">
        <v>13.841368584758943</v>
      </c>
      <c r="E36">
        <v>11.508553654743391</v>
      </c>
      <c r="F36">
        <v>9.6423017107309477</v>
      </c>
      <c r="G36">
        <v>8.0870917573872472</v>
      </c>
      <c r="H36">
        <v>9.9533437013996888</v>
      </c>
      <c r="I36">
        <v>9.0202177293934671</v>
      </c>
      <c r="J36">
        <v>9.3312597200622083</v>
      </c>
    </row>
    <row r="37" spans="1:10" x14ac:dyDescent="0.4">
      <c r="A37" t="s">
        <v>7</v>
      </c>
      <c r="B37">
        <v>13.551401869158877</v>
      </c>
      <c r="C37">
        <v>13.551401869158877</v>
      </c>
      <c r="D37">
        <v>12.850467289719624</v>
      </c>
      <c r="E37">
        <v>13.084112149532709</v>
      </c>
      <c r="F37">
        <v>13.551401869158877</v>
      </c>
      <c r="G37">
        <v>10.981308411214954</v>
      </c>
      <c r="H37">
        <v>7.2429906542056068</v>
      </c>
      <c r="I37">
        <v>8.6448598130841123</v>
      </c>
      <c r="J37">
        <v>6.5420560747663545</v>
      </c>
    </row>
    <row r="38" spans="1:10" x14ac:dyDescent="0.4">
      <c r="A38" t="s">
        <v>8</v>
      </c>
      <c r="B38">
        <v>13.168724279835391</v>
      </c>
      <c r="C38">
        <v>10.08230452674897</v>
      </c>
      <c r="D38">
        <v>12.962962962962962</v>
      </c>
      <c r="E38">
        <v>13.786008230452676</v>
      </c>
      <c r="F38">
        <v>10.905349794238683</v>
      </c>
      <c r="G38">
        <v>13.374485596707819</v>
      </c>
      <c r="H38">
        <v>9.8765432098765427</v>
      </c>
      <c r="I38">
        <v>8.6419753086419746</v>
      </c>
      <c r="J38">
        <v>7.2016460905349797</v>
      </c>
    </row>
    <row r="39" spans="1:10" x14ac:dyDescent="0.4">
      <c r="A39" t="s">
        <v>9</v>
      </c>
      <c r="B39">
        <v>15.972222222222221</v>
      </c>
      <c r="C39">
        <v>13.194444444444445</v>
      </c>
      <c r="D39">
        <v>17.824074074074073</v>
      </c>
      <c r="E39">
        <v>13.888888888888889</v>
      </c>
      <c r="F39">
        <v>10.416666666666668</v>
      </c>
      <c r="G39">
        <v>7.6388888888888893</v>
      </c>
      <c r="H39">
        <v>10.648148148148149</v>
      </c>
      <c r="I39">
        <v>8.1018518518518512</v>
      </c>
      <c r="J39">
        <v>2.3148148148148149</v>
      </c>
    </row>
    <row r="40" spans="1:10" x14ac:dyDescent="0.4">
      <c r="A40" t="s">
        <v>10</v>
      </c>
      <c r="B40">
        <v>13.384321223709369</v>
      </c>
      <c r="C40">
        <v>14.531548757170173</v>
      </c>
      <c r="D40">
        <v>13.766730401529637</v>
      </c>
      <c r="E40">
        <v>13.001912045889103</v>
      </c>
      <c r="F40">
        <v>13.384321223709369</v>
      </c>
      <c r="G40">
        <v>11.663479923518166</v>
      </c>
      <c r="H40">
        <v>9.1778202676864247</v>
      </c>
      <c r="I40">
        <v>7.8393881453154872</v>
      </c>
      <c r="J40">
        <v>3.2504780114722758</v>
      </c>
    </row>
    <row r="41" spans="1:10" x14ac:dyDescent="0.4">
      <c r="A41" t="s">
        <v>11</v>
      </c>
      <c r="B41">
        <v>15.591397849462366</v>
      </c>
      <c r="C41">
        <v>15.232974910394265</v>
      </c>
      <c r="D41">
        <v>15.412186379928317</v>
      </c>
      <c r="E41">
        <v>13.620071684587815</v>
      </c>
      <c r="F41">
        <v>10.573476702508961</v>
      </c>
      <c r="G41">
        <v>7.5268817204301079</v>
      </c>
      <c r="H41">
        <v>9.8566308243727594</v>
      </c>
      <c r="I41">
        <v>4.1218637992831546</v>
      </c>
      <c r="J41">
        <v>8.064516129032258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2" workbookViewId="0">
      <selection activeCell="A17" sqref="A17:J28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60</v>
      </c>
      <c r="C3">
        <v>59</v>
      </c>
      <c r="D3">
        <v>92</v>
      </c>
      <c r="E3">
        <v>120</v>
      </c>
      <c r="F3">
        <v>89</v>
      </c>
      <c r="G3">
        <v>101</v>
      </c>
      <c r="H3">
        <v>49</v>
      </c>
      <c r="I3">
        <v>41</v>
      </c>
      <c r="J3">
        <v>14</v>
      </c>
      <c r="K3">
        <f t="shared" ref="K3:K14" si="0">SUM(B3:J3)</f>
        <v>625</v>
      </c>
    </row>
    <row r="4" spans="1:11" x14ac:dyDescent="0.4">
      <c r="A4" t="s">
        <v>1</v>
      </c>
      <c r="B4">
        <v>37</v>
      </c>
      <c r="C4">
        <v>22</v>
      </c>
      <c r="D4">
        <v>41</v>
      </c>
      <c r="E4">
        <v>96</v>
      </c>
      <c r="F4">
        <v>61</v>
      </c>
      <c r="G4">
        <v>48</v>
      </c>
      <c r="H4">
        <v>59</v>
      </c>
      <c r="I4">
        <v>30</v>
      </c>
      <c r="J4">
        <v>15</v>
      </c>
      <c r="K4">
        <f t="shared" si="0"/>
        <v>409</v>
      </c>
    </row>
    <row r="5" spans="1:11" x14ac:dyDescent="0.4">
      <c r="A5" t="s">
        <v>2</v>
      </c>
      <c r="B5">
        <v>70</v>
      </c>
      <c r="C5">
        <v>91</v>
      </c>
      <c r="D5">
        <v>60</v>
      </c>
      <c r="E5">
        <v>78</v>
      </c>
      <c r="F5">
        <v>54</v>
      </c>
      <c r="G5">
        <v>58</v>
      </c>
      <c r="H5">
        <v>46</v>
      </c>
      <c r="I5">
        <v>39</v>
      </c>
      <c r="J5">
        <v>33</v>
      </c>
      <c r="K5">
        <f t="shared" si="0"/>
        <v>529</v>
      </c>
    </row>
    <row r="6" spans="1:11" x14ac:dyDescent="0.4">
      <c r="A6" t="s">
        <v>3</v>
      </c>
      <c r="B6">
        <v>44</v>
      </c>
      <c r="C6">
        <v>41</v>
      </c>
      <c r="D6">
        <v>82</v>
      </c>
      <c r="E6">
        <v>80</v>
      </c>
      <c r="F6">
        <v>79</v>
      </c>
      <c r="G6">
        <v>40</v>
      </c>
      <c r="H6">
        <v>41</v>
      </c>
      <c r="I6">
        <v>31</v>
      </c>
      <c r="J6">
        <v>26</v>
      </c>
      <c r="K6">
        <f t="shared" si="0"/>
        <v>464</v>
      </c>
    </row>
    <row r="7" spans="1:11" x14ac:dyDescent="0.4">
      <c r="A7" t="s">
        <v>4</v>
      </c>
      <c r="B7">
        <v>49</v>
      </c>
      <c r="C7">
        <v>46</v>
      </c>
      <c r="D7">
        <v>60</v>
      </c>
      <c r="E7">
        <v>88</v>
      </c>
      <c r="F7">
        <v>80</v>
      </c>
      <c r="G7">
        <v>43</v>
      </c>
      <c r="H7">
        <v>60</v>
      </c>
      <c r="I7">
        <v>29</v>
      </c>
      <c r="J7">
        <v>12</v>
      </c>
      <c r="K7">
        <f t="shared" si="0"/>
        <v>467</v>
      </c>
    </row>
    <row r="8" spans="1:11" x14ac:dyDescent="0.4">
      <c r="A8" t="s">
        <v>5</v>
      </c>
      <c r="B8">
        <v>32</v>
      </c>
      <c r="C8">
        <v>66</v>
      </c>
      <c r="D8">
        <v>99</v>
      </c>
      <c r="E8">
        <v>90</v>
      </c>
      <c r="F8">
        <v>109</v>
      </c>
      <c r="G8">
        <v>39</v>
      </c>
      <c r="H8">
        <v>62</v>
      </c>
      <c r="I8">
        <v>44</v>
      </c>
      <c r="J8">
        <v>43</v>
      </c>
      <c r="K8">
        <f t="shared" si="0"/>
        <v>584</v>
      </c>
    </row>
    <row r="9" spans="1:11" x14ac:dyDescent="0.4">
      <c r="A9" t="s">
        <v>6</v>
      </c>
      <c r="B9">
        <v>79</v>
      </c>
      <c r="C9">
        <v>53</v>
      </c>
      <c r="D9">
        <v>112</v>
      </c>
      <c r="E9">
        <v>93</v>
      </c>
      <c r="F9">
        <v>70</v>
      </c>
      <c r="G9">
        <v>72</v>
      </c>
      <c r="H9">
        <v>57</v>
      </c>
      <c r="I9">
        <v>45</v>
      </c>
      <c r="J9">
        <v>48</v>
      </c>
      <c r="K9">
        <f t="shared" si="0"/>
        <v>629</v>
      </c>
    </row>
    <row r="10" spans="1:11" x14ac:dyDescent="0.4">
      <c r="A10" t="s">
        <v>7</v>
      </c>
      <c r="B10">
        <v>35</v>
      </c>
      <c r="C10">
        <v>35</v>
      </c>
      <c r="D10">
        <v>50</v>
      </c>
      <c r="E10">
        <v>58</v>
      </c>
      <c r="F10">
        <v>64</v>
      </c>
      <c r="G10">
        <v>57</v>
      </c>
      <c r="H10">
        <v>49</v>
      </c>
      <c r="I10">
        <v>41</v>
      </c>
      <c r="J10">
        <v>24</v>
      </c>
      <c r="K10">
        <f t="shared" si="0"/>
        <v>413</v>
      </c>
    </row>
    <row r="11" spans="1:11" x14ac:dyDescent="0.4">
      <c r="A11" t="s">
        <v>8</v>
      </c>
      <c r="B11">
        <v>63</v>
      </c>
      <c r="C11">
        <v>28</v>
      </c>
      <c r="D11">
        <v>65</v>
      </c>
      <c r="E11">
        <v>84</v>
      </c>
      <c r="F11">
        <v>40</v>
      </c>
      <c r="G11">
        <v>70</v>
      </c>
      <c r="H11">
        <v>53</v>
      </c>
      <c r="I11">
        <v>41</v>
      </c>
      <c r="J11">
        <v>35</v>
      </c>
      <c r="K11">
        <f t="shared" si="0"/>
        <v>479</v>
      </c>
    </row>
    <row r="12" spans="1:11" x14ac:dyDescent="0.4">
      <c r="A12" t="s">
        <v>9</v>
      </c>
      <c r="B12">
        <v>43</v>
      </c>
      <c r="C12">
        <v>30</v>
      </c>
      <c r="D12">
        <v>86</v>
      </c>
      <c r="E12">
        <v>79</v>
      </c>
      <c r="F12">
        <v>54</v>
      </c>
      <c r="G12">
        <v>32</v>
      </c>
      <c r="H12">
        <v>32</v>
      </c>
      <c r="I12">
        <v>44</v>
      </c>
      <c r="J12">
        <v>7</v>
      </c>
      <c r="K12">
        <f t="shared" si="0"/>
        <v>407</v>
      </c>
    </row>
    <row r="13" spans="1:11" x14ac:dyDescent="0.4">
      <c r="A13" t="s">
        <v>10</v>
      </c>
      <c r="B13">
        <v>54</v>
      </c>
      <c r="C13">
        <v>39</v>
      </c>
      <c r="D13">
        <v>84</v>
      </c>
      <c r="E13">
        <v>72</v>
      </c>
      <c r="F13">
        <v>82</v>
      </c>
      <c r="G13">
        <v>48</v>
      </c>
      <c r="H13">
        <v>66</v>
      </c>
      <c r="I13">
        <v>52</v>
      </c>
      <c r="J13">
        <v>15</v>
      </c>
      <c r="K13">
        <f t="shared" si="0"/>
        <v>512</v>
      </c>
    </row>
    <row r="14" spans="1:11" x14ac:dyDescent="0.4">
      <c r="A14" t="s">
        <v>11</v>
      </c>
      <c r="B14">
        <v>52</v>
      </c>
      <c r="C14">
        <v>59</v>
      </c>
      <c r="D14">
        <v>102</v>
      </c>
      <c r="E14">
        <v>93</v>
      </c>
      <c r="F14">
        <v>76</v>
      </c>
      <c r="G14">
        <v>53</v>
      </c>
      <c r="H14">
        <v>44</v>
      </c>
      <c r="I14">
        <v>23</v>
      </c>
      <c r="J14">
        <v>51</v>
      </c>
      <c r="K14">
        <f t="shared" si="0"/>
        <v>553</v>
      </c>
    </row>
    <row r="16" spans="1:11" x14ac:dyDescent="0.4">
      <c r="A16" t="s">
        <v>30</v>
      </c>
    </row>
    <row r="17" spans="1:10" x14ac:dyDescent="0.4">
      <c r="A17" t="s">
        <v>0</v>
      </c>
      <c r="B17">
        <f>B3/$K3*100</f>
        <v>9.6</v>
      </c>
      <c r="C17">
        <f t="shared" ref="C17:J17" si="1">C3/$K3*100</f>
        <v>9.44</v>
      </c>
      <c r="D17">
        <f t="shared" si="1"/>
        <v>14.719999999999999</v>
      </c>
      <c r="E17">
        <f t="shared" si="1"/>
        <v>19.2</v>
      </c>
      <c r="F17">
        <f t="shared" si="1"/>
        <v>14.24</v>
      </c>
      <c r="G17">
        <f t="shared" si="1"/>
        <v>16.16</v>
      </c>
      <c r="H17">
        <f t="shared" si="1"/>
        <v>7.84</v>
      </c>
      <c r="I17">
        <f t="shared" si="1"/>
        <v>6.5600000000000005</v>
      </c>
      <c r="J17">
        <f t="shared" si="1"/>
        <v>2.2399999999999998</v>
      </c>
    </row>
    <row r="18" spans="1:10" x14ac:dyDescent="0.4">
      <c r="A18" t="s">
        <v>1</v>
      </c>
      <c r="B18">
        <f t="shared" ref="B18:J18" si="2">B4/$K4*100</f>
        <v>9.0464547677261606</v>
      </c>
      <c r="C18">
        <f t="shared" si="2"/>
        <v>5.3789731051344738</v>
      </c>
      <c r="D18">
        <f t="shared" si="2"/>
        <v>10.024449877750612</v>
      </c>
      <c r="E18">
        <f t="shared" si="2"/>
        <v>23.471882640586799</v>
      </c>
      <c r="F18">
        <f t="shared" si="2"/>
        <v>14.91442542787286</v>
      </c>
      <c r="G18">
        <f t="shared" si="2"/>
        <v>11.735941320293399</v>
      </c>
      <c r="H18">
        <f t="shared" si="2"/>
        <v>14.425427872860636</v>
      </c>
      <c r="I18">
        <f t="shared" si="2"/>
        <v>7.3349633251833746</v>
      </c>
      <c r="J18">
        <f t="shared" si="2"/>
        <v>3.6674816625916873</v>
      </c>
    </row>
    <row r="19" spans="1:10" x14ac:dyDescent="0.4">
      <c r="A19" t="s">
        <v>2</v>
      </c>
      <c r="B19">
        <f t="shared" ref="B19:J19" si="3">B5/$K5*100</f>
        <v>13.23251417769376</v>
      </c>
      <c r="C19">
        <f t="shared" si="3"/>
        <v>17.20226843100189</v>
      </c>
      <c r="D19">
        <f t="shared" si="3"/>
        <v>11.342155009451796</v>
      </c>
      <c r="E19">
        <f t="shared" si="3"/>
        <v>14.744801512287333</v>
      </c>
      <c r="F19">
        <f t="shared" si="3"/>
        <v>10.207939508506616</v>
      </c>
      <c r="G19">
        <f t="shared" si="3"/>
        <v>10.964083175803403</v>
      </c>
      <c r="H19">
        <f t="shared" si="3"/>
        <v>8.695652173913043</v>
      </c>
      <c r="I19">
        <f t="shared" si="3"/>
        <v>7.3724007561436666</v>
      </c>
      <c r="J19">
        <f t="shared" si="3"/>
        <v>6.2381852551984878</v>
      </c>
    </row>
    <row r="20" spans="1:10" x14ac:dyDescent="0.4">
      <c r="A20" t="s">
        <v>3</v>
      </c>
      <c r="B20">
        <f t="shared" ref="B20:J20" si="4">B6/$K6*100</f>
        <v>9.4827586206896548</v>
      </c>
      <c r="C20">
        <f t="shared" si="4"/>
        <v>8.8362068965517242</v>
      </c>
      <c r="D20">
        <f t="shared" si="4"/>
        <v>17.672413793103448</v>
      </c>
      <c r="E20">
        <f t="shared" si="4"/>
        <v>17.241379310344829</v>
      </c>
      <c r="F20">
        <f t="shared" si="4"/>
        <v>17.025862068965516</v>
      </c>
      <c r="G20">
        <f t="shared" si="4"/>
        <v>8.6206896551724146</v>
      </c>
      <c r="H20">
        <f t="shared" si="4"/>
        <v>8.8362068965517242</v>
      </c>
      <c r="I20">
        <f t="shared" si="4"/>
        <v>6.6810344827586201</v>
      </c>
      <c r="J20">
        <f t="shared" si="4"/>
        <v>5.6034482758620694</v>
      </c>
    </row>
    <row r="21" spans="1:10" x14ac:dyDescent="0.4">
      <c r="A21" t="s">
        <v>4</v>
      </c>
      <c r="B21">
        <f t="shared" ref="B21:J21" si="5">B7/$K7*100</f>
        <v>10.492505353319057</v>
      </c>
      <c r="C21">
        <f t="shared" si="5"/>
        <v>9.8501070663811561</v>
      </c>
      <c r="D21">
        <f t="shared" si="5"/>
        <v>12.847965738758029</v>
      </c>
      <c r="E21">
        <f t="shared" si="5"/>
        <v>18.843683083511777</v>
      </c>
      <c r="F21">
        <f t="shared" si="5"/>
        <v>17.130620985010705</v>
      </c>
      <c r="G21">
        <f t="shared" si="5"/>
        <v>9.2077087794432551</v>
      </c>
      <c r="H21">
        <f t="shared" si="5"/>
        <v>12.847965738758029</v>
      </c>
      <c r="I21">
        <f t="shared" si="5"/>
        <v>6.209850107066381</v>
      </c>
      <c r="J21">
        <f t="shared" si="5"/>
        <v>2.5695931477516059</v>
      </c>
    </row>
    <row r="22" spans="1:10" x14ac:dyDescent="0.4">
      <c r="A22" t="s">
        <v>5</v>
      </c>
      <c r="B22">
        <f t="shared" ref="B22:J22" si="6">B8/$K8*100</f>
        <v>5.4794520547945202</v>
      </c>
      <c r="C22">
        <f t="shared" si="6"/>
        <v>11.301369863013697</v>
      </c>
      <c r="D22">
        <f t="shared" si="6"/>
        <v>16.952054794520549</v>
      </c>
      <c r="E22">
        <f t="shared" si="6"/>
        <v>15.41095890410959</v>
      </c>
      <c r="F22">
        <f t="shared" si="6"/>
        <v>18.664383561643834</v>
      </c>
      <c r="G22">
        <f t="shared" si="6"/>
        <v>6.6780821917808222</v>
      </c>
      <c r="H22">
        <f t="shared" si="6"/>
        <v>10.616438356164384</v>
      </c>
      <c r="I22">
        <f t="shared" si="6"/>
        <v>7.5342465753424657</v>
      </c>
      <c r="J22">
        <f t="shared" si="6"/>
        <v>7.3630136986301373</v>
      </c>
    </row>
    <row r="23" spans="1:10" x14ac:dyDescent="0.4">
      <c r="A23" t="s">
        <v>6</v>
      </c>
      <c r="B23">
        <f t="shared" ref="B23:J23" si="7">B9/$K9*100</f>
        <v>12.559618441971383</v>
      </c>
      <c r="C23">
        <f t="shared" si="7"/>
        <v>8.4260731319554854</v>
      </c>
      <c r="D23">
        <f t="shared" si="7"/>
        <v>17.806041335453099</v>
      </c>
      <c r="E23">
        <f t="shared" si="7"/>
        <v>14.785373608903022</v>
      </c>
      <c r="F23">
        <f t="shared" si="7"/>
        <v>11.128775834658187</v>
      </c>
      <c r="G23">
        <f t="shared" si="7"/>
        <v>11.446740858505565</v>
      </c>
      <c r="H23">
        <f t="shared" si="7"/>
        <v>9.0620031796502385</v>
      </c>
      <c r="I23">
        <f t="shared" si="7"/>
        <v>7.1542130365659773</v>
      </c>
      <c r="J23">
        <f t="shared" si="7"/>
        <v>7.6311605723370421</v>
      </c>
    </row>
    <row r="24" spans="1:10" x14ac:dyDescent="0.4">
      <c r="A24" t="s">
        <v>7</v>
      </c>
      <c r="B24">
        <f t="shared" ref="B24:J24" si="8">B10/$K10*100</f>
        <v>8.4745762711864394</v>
      </c>
      <c r="C24">
        <f t="shared" si="8"/>
        <v>8.4745762711864394</v>
      </c>
      <c r="D24">
        <f t="shared" si="8"/>
        <v>12.106537530266344</v>
      </c>
      <c r="E24">
        <f t="shared" si="8"/>
        <v>14.043583535108958</v>
      </c>
      <c r="F24">
        <f t="shared" si="8"/>
        <v>15.49636803874092</v>
      </c>
      <c r="G24">
        <f t="shared" si="8"/>
        <v>13.801452784503631</v>
      </c>
      <c r="H24">
        <f t="shared" si="8"/>
        <v>11.864406779661017</v>
      </c>
      <c r="I24">
        <f t="shared" si="8"/>
        <v>9.9273607748184016</v>
      </c>
      <c r="J24">
        <f t="shared" si="8"/>
        <v>5.8111380145278453</v>
      </c>
    </row>
    <row r="25" spans="1:10" x14ac:dyDescent="0.4">
      <c r="A25" t="s">
        <v>8</v>
      </c>
      <c r="B25">
        <f t="shared" ref="B25:J25" si="9">B11/$K11*100</f>
        <v>13.152400835073069</v>
      </c>
      <c r="C25">
        <f t="shared" si="9"/>
        <v>5.8455114822546967</v>
      </c>
      <c r="D25">
        <f t="shared" si="9"/>
        <v>13.569937369519833</v>
      </c>
      <c r="E25">
        <f t="shared" si="9"/>
        <v>17.536534446764094</v>
      </c>
      <c r="F25">
        <f t="shared" si="9"/>
        <v>8.3507306889352826</v>
      </c>
      <c r="G25">
        <f t="shared" si="9"/>
        <v>14.613778705636744</v>
      </c>
      <c r="H25">
        <f t="shared" si="9"/>
        <v>11.064718162839249</v>
      </c>
      <c r="I25">
        <f t="shared" si="9"/>
        <v>8.559498956158663</v>
      </c>
      <c r="J25">
        <f t="shared" si="9"/>
        <v>7.3068893528183718</v>
      </c>
    </row>
    <row r="26" spans="1:10" x14ac:dyDescent="0.4">
      <c r="A26" t="s">
        <v>9</v>
      </c>
      <c r="B26">
        <f t="shared" ref="B26:J26" si="10">B12/$K12*100</f>
        <v>10.565110565110565</v>
      </c>
      <c r="C26">
        <f t="shared" si="10"/>
        <v>7.3710073710073711</v>
      </c>
      <c r="D26">
        <f t="shared" si="10"/>
        <v>21.13022113022113</v>
      </c>
      <c r="E26">
        <f t="shared" si="10"/>
        <v>19.41031941031941</v>
      </c>
      <c r="F26">
        <f t="shared" si="10"/>
        <v>13.267813267813267</v>
      </c>
      <c r="G26">
        <f t="shared" si="10"/>
        <v>7.8624078624078626</v>
      </c>
      <c r="H26">
        <f t="shared" si="10"/>
        <v>7.8624078624078626</v>
      </c>
      <c r="I26">
        <f t="shared" si="10"/>
        <v>10.810810810810811</v>
      </c>
      <c r="J26">
        <f t="shared" si="10"/>
        <v>1.7199017199017199</v>
      </c>
    </row>
    <row r="27" spans="1:10" x14ac:dyDescent="0.4">
      <c r="A27" t="s">
        <v>10</v>
      </c>
      <c r="B27">
        <f t="shared" ref="B27:J27" si="11">B13/$K13*100</f>
        <v>10.546875</v>
      </c>
      <c r="C27">
        <f t="shared" si="11"/>
        <v>7.6171875</v>
      </c>
      <c r="D27">
        <f t="shared" si="11"/>
        <v>16.40625</v>
      </c>
      <c r="E27">
        <f t="shared" si="11"/>
        <v>14.0625</v>
      </c>
      <c r="F27">
        <f t="shared" si="11"/>
        <v>16.015625</v>
      </c>
      <c r="G27">
        <f t="shared" si="11"/>
        <v>9.375</v>
      </c>
      <c r="H27">
        <f t="shared" si="11"/>
        <v>12.890625</v>
      </c>
      <c r="I27">
        <f t="shared" si="11"/>
        <v>10.15625</v>
      </c>
      <c r="J27">
        <f t="shared" si="11"/>
        <v>2.9296875</v>
      </c>
    </row>
    <row r="28" spans="1:10" x14ac:dyDescent="0.4">
      <c r="A28" t="s">
        <v>11</v>
      </c>
      <c r="B28">
        <f t="shared" ref="B28:J28" si="12">B14/$K14*100</f>
        <v>9.4032549728752262</v>
      </c>
      <c r="C28">
        <f t="shared" si="12"/>
        <v>10.669077757685352</v>
      </c>
      <c r="D28">
        <f t="shared" si="12"/>
        <v>18.44484629294756</v>
      </c>
      <c r="E28">
        <f t="shared" si="12"/>
        <v>16.817359855334537</v>
      </c>
      <c r="F28">
        <f t="shared" si="12"/>
        <v>13.743218806509946</v>
      </c>
      <c r="G28">
        <f t="shared" si="12"/>
        <v>9.5840867992766725</v>
      </c>
      <c r="H28">
        <f t="shared" si="12"/>
        <v>7.9566003616636527</v>
      </c>
      <c r="I28">
        <f t="shared" si="12"/>
        <v>4.1591320072332731</v>
      </c>
      <c r="J28">
        <f t="shared" si="12"/>
        <v>9.2224231464737798</v>
      </c>
    </row>
    <row r="30" spans="1:10" x14ac:dyDescent="0.4">
      <c r="A30" t="s">
        <v>29</v>
      </c>
    </row>
    <row r="31" spans="1:10" x14ac:dyDescent="0.4">
      <c r="B31">
        <f>VARP(B17:B28)</f>
        <v>4.3257744557343534</v>
      </c>
      <c r="C31">
        <f t="shared" ref="C31:J31" si="13">VARP(C17:C28)</f>
        <v>8.6709473558292611</v>
      </c>
      <c r="D31">
        <f>VARP(D17:D28)</f>
        <v>10.229300178462584</v>
      </c>
      <c r="E31">
        <f t="shared" si="13"/>
        <v>7.1661187704045615</v>
      </c>
      <c r="F31">
        <f t="shared" si="13"/>
        <v>8.5542114161302276</v>
      </c>
      <c r="G31">
        <f t="shared" si="13"/>
        <v>7.5000871592671956</v>
      </c>
      <c r="H31">
        <f t="shared" si="13"/>
        <v>4.756517173223882</v>
      </c>
      <c r="I31">
        <f t="shared" si="13"/>
        <v>3.2559999203017469</v>
      </c>
      <c r="J31">
        <f t="shared" si="13"/>
        <v>5.6763333101558793</v>
      </c>
    </row>
    <row r="32" spans="1:10" x14ac:dyDescent="0.4">
      <c r="A32" t="s">
        <v>220</v>
      </c>
      <c r="B32">
        <f>SQRT(B31)</f>
        <v>2.0798496233464459</v>
      </c>
      <c r="C32">
        <f t="shared" ref="C32:J32" si="14">SQRT(C31)</f>
        <v>2.9446472379266861</v>
      </c>
      <c r="D32">
        <f t="shared" si="14"/>
        <v>3.1983277159263377</v>
      </c>
      <c r="E32">
        <f t="shared" si="14"/>
        <v>2.6769607338182162</v>
      </c>
      <c r="F32">
        <f t="shared" si="14"/>
        <v>2.9247583517498037</v>
      </c>
      <c r="G32">
        <f t="shared" si="14"/>
        <v>2.7386287005118448</v>
      </c>
      <c r="H32">
        <f t="shared" si="14"/>
        <v>2.1809441013524125</v>
      </c>
      <c r="I32">
        <f t="shared" si="14"/>
        <v>1.8044389488984511</v>
      </c>
      <c r="J32">
        <f t="shared" si="14"/>
        <v>2.3825056789346544</v>
      </c>
    </row>
    <row r="34" spans="2:2" x14ac:dyDescent="0.4">
      <c r="B34" t="s">
        <v>31</v>
      </c>
    </row>
    <row r="49" spans="1:3" x14ac:dyDescent="0.4">
      <c r="A49" t="s">
        <v>32</v>
      </c>
    </row>
    <row r="50" spans="1:3" x14ac:dyDescent="0.4">
      <c r="B50" t="s">
        <v>33</v>
      </c>
      <c r="C50" t="s">
        <v>34</v>
      </c>
    </row>
    <row r="51" spans="1:3" x14ac:dyDescent="0.4">
      <c r="A51" t="s">
        <v>0</v>
      </c>
      <c r="B51">
        <f>SUM(D17:F17)</f>
        <v>48.160000000000004</v>
      </c>
      <c r="C51">
        <f>SUM(B17:C17)+SUM(G17:J17)</f>
        <v>51.84</v>
      </c>
    </row>
    <row r="52" spans="1:3" x14ac:dyDescent="0.4">
      <c r="A52" t="s">
        <v>1</v>
      </c>
      <c r="B52">
        <f t="shared" ref="B52:B62" si="15">SUM(D18:F18)</f>
        <v>48.410757946210268</v>
      </c>
      <c r="C52">
        <f t="shared" ref="C52:C62" si="16">SUM(B18:C18)+SUM(G18:J18)</f>
        <v>51.589242053789732</v>
      </c>
    </row>
    <row r="53" spans="1:3" x14ac:dyDescent="0.4">
      <c r="A53" t="s">
        <v>2</v>
      </c>
      <c r="B53">
        <f t="shared" si="15"/>
        <v>36.294896030245745</v>
      </c>
      <c r="C53">
        <f t="shared" si="16"/>
        <v>63.705103969754248</v>
      </c>
    </row>
    <row r="54" spans="1:3" x14ac:dyDescent="0.4">
      <c r="A54" t="s">
        <v>3</v>
      </c>
      <c r="B54">
        <f t="shared" si="15"/>
        <v>51.939655172413794</v>
      </c>
      <c r="C54">
        <f t="shared" si="16"/>
        <v>48.060344827586206</v>
      </c>
    </row>
    <row r="55" spans="1:3" x14ac:dyDescent="0.4">
      <c r="A55" t="s">
        <v>4</v>
      </c>
      <c r="B55">
        <f t="shared" si="15"/>
        <v>48.822269807280506</v>
      </c>
      <c r="C55">
        <f t="shared" si="16"/>
        <v>51.17773019271948</v>
      </c>
    </row>
    <row r="56" spans="1:3" x14ac:dyDescent="0.4">
      <c r="A56" t="s">
        <v>5</v>
      </c>
      <c r="B56">
        <f t="shared" si="15"/>
        <v>51.027397260273972</v>
      </c>
      <c r="C56">
        <f t="shared" si="16"/>
        <v>48.972602739726021</v>
      </c>
    </row>
    <row r="57" spans="1:3" x14ac:dyDescent="0.4">
      <c r="A57" t="s">
        <v>6</v>
      </c>
      <c r="B57">
        <f t="shared" si="15"/>
        <v>43.720190779014303</v>
      </c>
      <c r="C57">
        <f t="shared" si="16"/>
        <v>56.279809220985697</v>
      </c>
    </row>
    <row r="58" spans="1:3" x14ac:dyDescent="0.4">
      <c r="A58" t="s">
        <v>7</v>
      </c>
      <c r="B58">
        <f t="shared" si="15"/>
        <v>41.64648910411622</v>
      </c>
      <c r="C58">
        <f t="shared" si="16"/>
        <v>58.35351089588378</v>
      </c>
    </row>
    <row r="59" spans="1:3" x14ac:dyDescent="0.4">
      <c r="A59" t="s">
        <v>8</v>
      </c>
      <c r="B59">
        <f t="shared" si="15"/>
        <v>39.457202505219215</v>
      </c>
      <c r="C59">
        <f t="shared" si="16"/>
        <v>60.542797494780793</v>
      </c>
    </row>
    <row r="60" spans="1:3" x14ac:dyDescent="0.4">
      <c r="A60" t="s">
        <v>9</v>
      </c>
      <c r="B60">
        <f t="shared" si="15"/>
        <v>53.808353808353807</v>
      </c>
      <c r="C60">
        <f t="shared" si="16"/>
        <v>46.191646191646193</v>
      </c>
    </row>
    <row r="61" spans="1:3" x14ac:dyDescent="0.4">
      <c r="A61" t="s">
        <v>10</v>
      </c>
      <c r="B61">
        <f t="shared" si="15"/>
        <v>46.484375</v>
      </c>
      <c r="C61">
        <f t="shared" si="16"/>
        <v>53.515625</v>
      </c>
    </row>
    <row r="62" spans="1:3" x14ac:dyDescent="0.4">
      <c r="A62" t="s">
        <v>11</v>
      </c>
      <c r="B62">
        <f t="shared" si="15"/>
        <v>49.005424954792041</v>
      </c>
      <c r="C62">
        <f t="shared" si="16"/>
        <v>50.994575045207952</v>
      </c>
    </row>
    <row r="64" spans="1:3" x14ac:dyDescent="0.4">
      <c r="A64" t="s">
        <v>221</v>
      </c>
    </row>
    <row r="65" spans="1:2" x14ac:dyDescent="0.4">
      <c r="A65" t="s">
        <v>0</v>
      </c>
      <c r="B65">
        <f>E17/D17</f>
        <v>1.3043478260869565</v>
      </c>
    </row>
    <row r="66" spans="1:2" x14ac:dyDescent="0.4">
      <c r="A66" t="s">
        <v>1</v>
      </c>
      <c r="B66">
        <f t="shared" ref="B66:B76" si="17">E18/D18</f>
        <v>2.3414634146341462</v>
      </c>
    </row>
    <row r="67" spans="1:2" x14ac:dyDescent="0.4">
      <c r="A67" t="s">
        <v>2</v>
      </c>
      <c r="B67">
        <f t="shared" si="17"/>
        <v>1.2999999999999998</v>
      </c>
    </row>
    <row r="68" spans="1:2" x14ac:dyDescent="0.4">
      <c r="A68" t="s">
        <v>3</v>
      </c>
      <c r="B68">
        <f t="shared" si="17"/>
        <v>0.97560975609756106</v>
      </c>
    </row>
    <row r="69" spans="1:2" x14ac:dyDescent="0.4">
      <c r="A69" t="s">
        <v>4</v>
      </c>
      <c r="B69">
        <f t="shared" si="17"/>
        <v>1.4666666666666668</v>
      </c>
    </row>
    <row r="70" spans="1:2" x14ac:dyDescent="0.4">
      <c r="A70" t="s">
        <v>5</v>
      </c>
      <c r="B70">
        <f t="shared" si="17"/>
        <v>0.90909090909090906</v>
      </c>
    </row>
    <row r="71" spans="1:2" x14ac:dyDescent="0.4">
      <c r="A71" t="s">
        <v>6</v>
      </c>
      <c r="B71">
        <f t="shared" si="17"/>
        <v>0.83035714285714302</v>
      </c>
    </row>
    <row r="72" spans="1:2" x14ac:dyDescent="0.4">
      <c r="A72" t="s">
        <v>7</v>
      </c>
      <c r="B72">
        <f t="shared" si="17"/>
        <v>1.1599999999999999</v>
      </c>
    </row>
    <row r="73" spans="1:2" x14ac:dyDescent="0.4">
      <c r="A73" t="s">
        <v>8</v>
      </c>
      <c r="B73">
        <f t="shared" si="17"/>
        <v>1.2923076923076924</v>
      </c>
    </row>
    <row r="74" spans="1:2" x14ac:dyDescent="0.4">
      <c r="A74" t="s">
        <v>9</v>
      </c>
      <c r="B74">
        <f t="shared" si="17"/>
        <v>0.91860465116279066</v>
      </c>
    </row>
    <row r="75" spans="1:2" x14ac:dyDescent="0.4">
      <c r="A75" t="s">
        <v>10</v>
      </c>
      <c r="B75">
        <f t="shared" si="17"/>
        <v>0.8571428571428571</v>
      </c>
    </row>
    <row r="76" spans="1:2" x14ac:dyDescent="0.4">
      <c r="A76" t="s">
        <v>11</v>
      </c>
      <c r="B76">
        <f t="shared" si="17"/>
        <v>0.91176470588235281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5"/>
  <sheetViews>
    <sheetView topLeftCell="A17" zoomScaleNormal="100" workbookViewId="0">
      <selection activeCell="BI48" sqref="BI48"/>
    </sheetView>
  </sheetViews>
  <sheetFormatPr defaultRowHeight="18.75" x14ac:dyDescent="0.4"/>
  <cols>
    <col min="1" max="1" width="12.375" style="2" bestFit="1" customWidth="1"/>
    <col min="2" max="10" width="9" hidden="1" customWidth="1"/>
    <col min="11" max="11" width="9" customWidth="1"/>
    <col min="12" max="20" width="9" hidden="1" customWidth="1"/>
    <col min="22" max="30" width="9" hidden="1" customWidth="1"/>
    <col min="32" max="40" width="9" hidden="1" customWidth="1"/>
    <col min="42" max="50" width="9" hidden="1" customWidth="1"/>
  </cols>
  <sheetData>
    <row r="1" spans="1:58" s="2" customFormat="1" x14ac:dyDescent="0.4">
      <c r="K1" s="2" t="s">
        <v>15</v>
      </c>
      <c r="U1" s="2" t="s">
        <v>16</v>
      </c>
      <c r="AE1" s="2" t="s">
        <v>17</v>
      </c>
      <c r="AO1" s="1" t="s">
        <v>18</v>
      </c>
      <c r="AY1" s="2" t="s">
        <v>19</v>
      </c>
      <c r="AZ1" s="2" t="s">
        <v>20</v>
      </c>
      <c r="BA1" s="2" t="s">
        <v>21</v>
      </c>
      <c r="BB1" s="2" t="s">
        <v>22</v>
      </c>
      <c r="BC1" s="2" t="s">
        <v>23</v>
      </c>
      <c r="BD1" s="2" t="s">
        <v>24</v>
      </c>
      <c r="BE1" s="2" t="s">
        <v>25</v>
      </c>
      <c r="BF1" s="1" t="s">
        <v>26</v>
      </c>
    </row>
    <row r="2" spans="1:58" x14ac:dyDescent="0.4">
      <c r="A2" s="2" t="s">
        <v>0</v>
      </c>
      <c r="B2">
        <f>POWER(打点!B$17-打点!B17, 2)</f>
        <v>0</v>
      </c>
      <c r="C2">
        <f>POWER(打点!C$17-打点!C17, 2)</f>
        <v>0</v>
      </c>
      <c r="D2">
        <f>POWER(打点!D$17-打点!D17, 2)</f>
        <v>0</v>
      </c>
      <c r="E2">
        <f>POWER(打点!E$17-打点!E17, 2)</f>
        <v>0</v>
      </c>
      <c r="F2">
        <f>POWER(打点!F$17-打点!F17, 2)</f>
        <v>0</v>
      </c>
      <c r="G2">
        <f>POWER(打点!G$17-打点!G17, 2)</f>
        <v>0</v>
      </c>
      <c r="H2">
        <f>POWER(打点!H$17-打点!H17, 2)</f>
        <v>0</v>
      </c>
      <c r="I2">
        <f>POWER(打点!I$17-打点!I17, 2)</f>
        <v>0</v>
      </c>
      <c r="J2">
        <f>POWER(打点!J$17-打点!J17, 2)</f>
        <v>0</v>
      </c>
      <c r="K2">
        <f t="shared" ref="K2:K13" si="0">SUM(B2:J2)</f>
        <v>0</v>
      </c>
      <c r="L2">
        <f>POWER(打点!B$18-打点!B17, 2)</f>
        <v>0.30641232417309838</v>
      </c>
      <c r="M2">
        <f>POWER(打点!C$18-打点!C17, 2)</f>
        <v>16.491939440821135</v>
      </c>
      <c r="N2">
        <f>POWER(打点!D$18-打点!D17, 2)</f>
        <v>22.048190950556229</v>
      </c>
      <c r="O2">
        <f>POWER(打点!E$18-打点!E17, 2)</f>
        <v>18.248981294946844</v>
      </c>
      <c r="P2">
        <f>POWER(打点!F$18-打点!F17, 2)</f>
        <v>0.45484965776149039</v>
      </c>
      <c r="Q2">
        <f>POWER(打点!G$18-打点!G17, 2)</f>
        <v>19.572295201487311</v>
      </c>
      <c r="R2">
        <f>POWER(打点!H$18-打点!H17, 2)</f>
        <v>43.367860268649764</v>
      </c>
      <c r="S2">
        <f>POWER(打点!I$18-打点!I17, 2)</f>
        <v>0.600568155379272</v>
      </c>
      <c r="T2">
        <f>POWER(打点!J$18-打点!J17, 2)</f>
        <v>2.0377038970355286</v>
      </c>
      <c r="U2">
        <f>SUM(L2:T2)</f>
        <v>123.12880119081068</v>
      </c>
      <c r="V2">
        <f>POWER(打点!B$19-打点!B17, 2)</f>
        <v>13.195159251146178</v>
      </c>
      <c r="W2">
        <f>POWER(打点!C$19-打点!C17, 2)</f>
        <v>60.252811194928555</v>
      </c>
      <c r="X2">
        <f>POWER(打点!D$19-打点!D17, 2)</f>
        <v>11.40983678017159</v>
      </c>
      <c r="Y2">
        <f>POWER(打点!E$19-打点!E17, 2)</f>
        <v>19.848793564917226</v>
      </c>
      <c r="Z2">
        <f>POWER(打点!F$19-打点!F17, 2)</f>
        <v>16.257511807061871</v>
      </c>
      <c r="AA2">
        <f>POWER(打点!G$19-打点!G17, 2)</f>
        <v>26.997551643969256</v>
      </c>
      <c r="AB2">
        <f>POWER(打点!H$19-打点!H17, 2)</f>
        <v>0.73214064272211665</v>
      </c>
      <c r="AC2">
        <f>POWER(打点!I$19-打点!I17, 2)</f>
        <v>0.65999498858280048</v>
      </c>
      <c r="AD2">
        <f>POWER(打点!J$19-打点!J17, 2)</f>
        <v>15.985485334886599</v>
      </c>
      <c r="AE2">
        <f>SUM(V2:AD2)</f>
        <v>165.3392852083862</v>
      </c>
      <c r="AF2">
        <f>POWER(打点!B$20-打点!B17, 2)</f>
        <v>1.3745541022592156E-2</v>
      </c>
      <c r="AG2">
        <f>POWER(打点!C$20-打点!C17, 2)</f>
        <v>0.36456611177169967</v>
      </c>
      <c r="AH2">
        <f>POWER(打点!D$20-打点!D17, 2)</f>
        <v>8.7167472057074988</v>
      </c>
      <c r="AI2">
        <f>POWER(打点!E$20-打点!E17, 2)</f>
        <v>3.8361950059452941</v>
      </c>
      <c r="AJ2">
        <f>POWER(打点!F$20-打点!F17, 2)</f>
        <v>7.7610274673008242</v>
      </c>
      <c r="AK2">
        <f>POWER(打点!G$20-打点!G17, 2)</f>
        <v>56.841200475624248</v>
      </c>
      <c r="AL2">
        <f>POWER(打点!H$20-打点!H17, 2)</f>
        <v>0.99242818073721806</v>
      </c>
      <c r="AM2">
        <f>POWER(打点!I$20-打点!I17, 2)</f>
        <v>1.4649346016646587E-2</v>
      </c>
      <c r="AN2">
        <f>POWER(打点!J$20-打点!J17, 2)</f>
        <v>11.312784304399528</v>
      </c>
      <c r="AO2">
        <f>SUM(AF2:AN2)</f>
        <v>89.853343638525544</v>
      </c>
      <c r="AP2">
        <f>POWER(打点!B$21-打点!B17, 2)</f>
        <v>0.79656580570317559</v>
      </c>
      <c r="AQ2">
        <f>POWER(打点!C$21-打点!C17, 2)</f>
        <v>0.16818780589575835</v>
      </c>
      <c r="AR2">
        <f>POWER(打点!D$21-打点!D17, 2)</f>
        <v>3.504512275263767</v>
      </c>
      <c r="AS2">
        <f>POWER(打点!E$21-打点!E17, 2)</f>
        <v>0.12696174497567445</v>
      </c>
      <c r="AT2">
        <f>POWER(打点!F$21-打点!F17, 2)</f>
        <v>8.3556896789842536</v>
      </c>
      <c r="AU2">
        <f>POWER(打点!G$21-打点!G17, 2)</f>
        <v>48.334353215430397</v>
      </c>
      <c r="AV2">
        <f>POWER(打点!H$21-打点!H17, 2)</f>
        <v>25.079720840574254</v>
      </c>
      <c r="AW2">
        <f>POWER(打点!I$21-打点!I17, 2)</f>
        <v>0.12260494752142523</v>
      </c>
      <c r="AX2">
        <f>POWER(打点!J$21-打点!J17, 2)</f>
        <v>0.10863164304481204</v>
      </c>
      <c r="AY2">
        <f>SUM(AP2:AX2)</f>
        <v>86.597227957393514</v>
      </c>
      <c r="AZ2">
        <f>POWER(打点!B$22-打点!B17, 2)+POWER(打点!C$22-打点!C17, 2)+POWER(打点!D$22-打点!D17, 2)+POWER(打点!E$22-打点!E17, 2)+POWER(打点!F$22-打点!F17, 2)+POWER(打点!G$22-打点!G17, 2)+POWER(打点!H$22-打点!H17, 2)+POWER(打点!I$22-打点!I17, 2)+POWER(打点!J$22-打点!J17, 2)</f>
        <v>184.1674850816288</v>
      </c>
      <c r="BA2">
        <f>POWER(打点!B$23-打点!B17,2)+POWER(打点!C$23-打点!C17,2)+POWER(打点!D$23-打点!D17,2)+POWER(打点!E$23-打点!E17,2)+POWER(打点!F$23-打点!F17,2)+POWER(打点!G$23-打点!G17,2)+POWER(打点!H$23-打点!H17,2)+POWER(打点!I$23-打点!I17,2)+POWER(打点!J$23-打点!J17,2)</f>
        <v>101.6054870754042</v>
      </c>
      <c r="BB2">
        <f>POWER(打点!B$24-打点!B17, 2)+POWER(打点!C$24-打点!C17,2)+POWER(打点!D$24-打点!D17,2)+POWER(打点!E$24-打点!E17,2)+POWER(打点!F$24-打点!F17,2)+POWER(打点!G$24-打点!G17,2)+POWER(打点!H$24-打点!H17,2)+POWER(打点!I$24-打点!I17,2)+POWER(打点!J$24-打点!J17,2)</f>
        <v>83.046639236907069</v>
      </c>
      <c r="BC2">
        <f>POWER(打点!B$25-打点!B17, 2)+POWER(打点!C$25-打点!C17, 2)+POWER(打点!D$25-打点!D17, 2)+POWER(打点!E$25-打点!E17, 2)+POWER(打点!F$25-打点!F17, 2)+POWER(打点!G$25-打点!G17, 2)+POWER(打点!H$25-打点!H17, 2)+POWER(打点!I$25-打点!I17, 2)+POWER(打点!J$25-打点!J17, 2)</f>
        <v>106.77412542658024</v>
      </c>
      <c r="BD2">
        <f>POWER(打点!B$26-打点!B17, 2)+POWER(打点!C$26-打点!C17, 2)+POWER(打点!D$26-打点!D17, 2)+POWER(打点!E$26-打点!E17, 2)+POWER(打点!F$26-打点!F17, 2)+POWER(打点!G$26-打点!G17, 2)+POWER(打点!H$26-打点!H17, 2)+POWER(打点!I$26-打点!I17, 2)+POWER(打点!J$26-打点!J17, 2)</f>
        <v>134.48291730104015</v>
      </c>
      <c r="BE2">
        <f>POWER(打点!B$27-打点!B17, 2)+POWER(打点!C$27-打点!C17, 2)+POWER(打点!D$27-打点!D17, 2)+POWER(打点!E$27-打点!E17, 2)+POWER(打点!F$27-打点!F17, 2)+POWER(打点!G$27-打点!G17, 2)+POWER(打点!H$27-打点!H17, 2)+POWER(打点!I$27-打点!I17, 2)+POWER(打点!J$27-打点!J17, 2)</f>
        <v>121.56312792968748</v>
      </c>
      <c r="BF2">
        <f>POWER(打点!B$28-打点!B17,2)+POWER(打点!C$28-打点!C17,2)+POWER(打点!D$28-打点!D17,2)+POWER(打点!E$28-打点!E17, 2)+POWER(打点!F$28-打点!F17, 2)+POWER(打点!G$28-打点!G17, 2)+POWER(打点!H$28-打点!H17, 2)+POWER(打点!I$28-打点!I17, 2)+POWER(打点!J$28-打点!J17, 2)</f>
        <v>119.12221644228917</v>
      </c>
    </row>
    <row r="3" spans="1:58" x14ac:dyDescent="0.4">
      <c r="A3" s="2" t="s">
        <v>1</v>
      </c>
      <c r="B3">
        <f>POWER(打点!B$17-打点!B18, 2)</f>
        <v>0.30641232417309838</v>
      </c>
      <c r="C3">
        <f>POWER(打点!C$17-打点!C18, 2)</f>
        <v>16.491939440821135</v>
      </c>
      <c r="D3">
        <f>POWER(打点!D$17-打点!D18, 2)</f>
        <v>22.048190950556229</v>
      </c>
      <c r="E3">
        <f>POWER(打点!E$17-打点!E18, 2)</f>
        <v>18.248981294946844</v>
      </c>
      <c r="F3">
        <f>POWER(打点!F$17-打点!F18, 2)</f>
        <v>0.45484965776149039</v>
      </c>
      <c r="G3">
        <f>POWER(打点!G$17-打点!G18, 2)</f>
        <v>19.572295201487311</v>
      </c>
      <c r="H3">
        <f>POWER(打点!H$17-打点!H18, 2)</f>
        <v>43.367860268649764</v>
      </c>
      <c r="I3">
        <f>POWER(打点!I$17-打点!I18, 2)</f>
        <v>0.600568155379272</v>
      </c>
      <c r="J3">
        <f>POWER(打点!J$17-打点!J18, 2)</f>
        <v>2.0377038970355286</v>
      </c>
      <c r="K3">
        <f t="shared" si="0"/>
        <v>123.12880119081068</v>
      </c>
      <c r="L3">
        <f>POWER(打点!B$18-打点!B18, 2)</f>
        <v>0</v>
      </c>
      <c r="M3">
        <f>POWER(打点!C$18-打点!C18, 2)</f>
        <v>0</v>
      </c>
      <c r="N3">
        <f>POWER(打点!D$18-打点!D18, 2)</f>
        <v>0</v>
      </c>
      <c r="O3">
        <f>POWER(打点!E$18-打点!E18, 2)</f>
        <v>0</v>
      </c>
      <c r="P3">
        <f>POWER(打点!F$18-打点!F18, 2)</f>
        <v>0</v>
      </c>
      <c r="Q3">
        <f>POWER(打点!G$18-打点!G18, 2)</f>
        <v>0</v>
      </c>
      <c r="R3">
        <f>POWER(打点!H$18-打点!H18, 2)</f>
        <v>0</v>
      </c>
      <c r="S3">
        <f>POWER(打点!I$18-打点!I18, 2)</f>
        <v>0</v>
      </c>
      <c r="T3">
        <f>POWER(打点!J$18-打点!J18, 2)</f>
        <v>0</v>
      </c>
      <c r="U3">
        <f t="shared" ref="U3:U13" si="1">SUM(L3:T3)</f>
        <v>0</v>
      </c>
      <c r="V3">
        <f>POWER(打点!B$19-打点!B18, 2)</f>
        <v>17.523093383778289</v>
      </c>
      <c r="W3">
        <f>POWER(打点!C$19-打点!C18, 2)</f>
        <v>139.79031236267829</v>
      </c>
      <c r="X3">
        <f>POWER(打点!D$19-打点!D18, 2)</f>
        <v>1.7363468141116332</v>
      </c>
      <c r="Y3">
        <f>POWER(打点!E$19-打点!E18, 2)</f>
        <v>76.161945019920665</v>
      </c>
      <c r="Z3">
        <f>POWER(打点!F$19-打点!F18, 2)</f>
        <v>22.151009709192721</v>
      </c>
      <c r="AA3">
        <f>POWER(打点!G$19-打点!G18, 2)</f>
        <v>0.59576499521554072</v>
      </c>
      <c r="AB3">
        <f>POWER(打点!H$19-打点!H18, 2)</f>
        <v>32.830329560250377</v>
      </c>
      <c r="AC3">
        <f>POWER(打点!I$19-打点!I18, 2)</f>
        <v>1.4015612369066347E-3</v>
      </c>
      <c r="AD3">
        <f>POWER(打点!J$19-打点!J18, 2)</f>
        <v>6.6085169610415111</v>
      </c>
      <c r="AE3">
        <f t="shared" ref="AE3:AE13" si="2">SUM(V3:AD3)</f>
        <v>297.39872036742588</v>
      </c>
      <c r="AF3">
        <f>POWER(打点!B$20-打点!B18, 2)</f>
        <v>0.19036105211079032</v>
      </c>
      <c r="AG3">
        <f>POWER(打点!C$20-打点!C18, 2)</f>
        <v>11.952465488517296</v>
      </c>
      <c r="AH3">
        <f>POWER(打点!D$20-打点!D18, 2)</f>
        <v>58.491352050539085</v>
      </c>
      <c r="AI3">
        <f>POWER(打点!E$20-打点!E18, 2)</f>
        <v>38.819171748156272</v>
      </c>
      <c r="AJ3">
        <f>POWER(打点!F$20-打点!F18, 2)</f>
        <v>4.458164689348636</v>
      </c>
      <c r="AK3">
        <f>POWER(打点!G$20-打点!G18, 2)</f>
        <v>9.704792937039068</v>
      </c>
      <c r="AL3">
        <f>POWER(打点!H$20-打点!H18, 2)</f>
        <v>31.239391122011547</v>
      </c>
      <c r="AM3">
        <f>POWER(打点!I$20-打点!I18, 2)</f>
        <v>0.42762293095497933</v>
      </c>
      <c r="AN3">
        <f>POWER(打点!J$20-打点!J18, 2)</f>
        <v>3.7479667276975932</v>
      </c>
      <c r="AO3">
        <f t="shared" ref="AO3:AO13" si="3">SUM(AF3:AN3)</f>
        <v>159.03128874637525</v>
      </c>
      <c r="AP3">
        <f>POWER(打点!B$21-打点!B18, 2)</f>
        <v>2.0910622960935585</v>
      </c>
      <c r="AQ3">
        <f>POWER(打点!C$21-打点!C18, 2)</f>
        <v>19.99103889941345</v>
      </c>
      <c r="AR3">
        <f>POWER(打点!D$21-打点!D18, 2)</f>
        <v>7.9722418173604552</v>
      </c>
      <c r="AS3">
        <f>POWER(打点!E$21-打点!E18, 2)</f>
        <v>21.420231140109422</v>
      </c>
      <c r="AT3">
        <f>POWER(打点!F$21-打点!F18, 2)</f>
        <v>4.9115227474775196</v>
      </c>
      <c r="AU3">
        <f>POWER(打点!G$21-打点!G18, 2)</f>
        <v>6.3919597806135764</v>
      </c>
      <c r="AV3">
        <f>POWER(打点!H$21-打点!H18, 2)</f>
        <v>2.4883867845275511</v>
      </c>
      <c r="AW3">
        <f>POWER(打点!I$21-打点!I18, 2)</f>
        <v>1.2658797535815776</v>
      </c>
      <c r="AX3">
        <f>POWER(打点!J$21-打点!J18, 2)</f>
        <v>1.2053591910177597</v>
      </c>
      <c r="AY3">
        <f t="shared" ref="AY3:AY13" si="4">SUM(AP3:AX3)</f>
        <v>67.737682410194864</v>
      </c>
      <c r="AZ3">
        <f>POWER(打点!B$22-打点!B18, 2)+POWER(打点!C$22-打点!C18, 2)+POWER(打点!D$22-打点!D18, 2)+POWER(打点!E$22-打点!E18, 2)+POWER(打点!F$22-打点!F18, 2)+POWER(打点!G$22-打点!G18, 2)+POWER(打点!H$22-打点!H18, 2)+POWER(打点!I$22-打点!I18, 2)+POWER(打点!J$22-打点!J18, 2)</f>
        <v>228.61769003035224</v>
      </c>
      <c r="BA3">
        <f>POWER(打点!B$23-打点!B18,2)+POWER(打点!C$23-打点!C18,2)+POWER(打点!D$23-打点!D18,2)+POWER(打点!E$23-打点!E18,2)+POWER(打点!F$23-打点!F18,2)+POWER(打点!G$23-打点!G18,2)+POWER(打点!H$23-打点!H18,2)+POWER(打点!I$23-打点!I18,2)+POWER(打点!J$23-打点!J18,2)</f>
        <v>216.56026770344008</v>
      </c>
      <c r="BB3">
        <f>POWER(打点!B$24-打点!B18, 2)+POWER(打点!C$24-打点!C18,2)+POWER(打点!D$24-打点!D18,2)+POWER(打点!E$24-打点!E18,2)+POWER(打点!F$24-打点!F18,2)+POWER(打点!G$24-打点!G18,2)+POWER(打点!H$24-打点!H18,2)+POWER(打点!I$24-打点!I18,2)+POWER(打点!J$24-打点!J18,2)</f>
        <v>125.61732793459986</v>
      </c>
      <c r="BC3">
        <f>POWER(打点!B$25-打点!B18, 2)+POWER(打点!C$25-打点!C18, 2)+POWER(打点!D$25-打点!D18, 2)+POWER(打点!E$25-打点!E18, 2)+POWER(打点!F$25-打点!F18, 2)+POWER(打点!G$25-打点!G18, 2)+POWER(打点!H$25-打点!H18, 2)+POWER(打点!I$25-打点!I18, 2)+POWER(打点!J$25-打点!J18, 2)</f>
        <v>142.27847314617182</v>
      </c>
      <c r="BD3">
        <f>POWER(打点!B$26-打点!B18, 2)+POWER(打点!C$26-打点!C18, 2)+POWER(打点!D$26-打点!D18, 2)+POWER(打点!E$26-打点!E18, 2)+POWER(打点!F$26-打点!F18, 2)+POWER(打点!G$26-打点!G18, 2)+POWER(打点!H$26-打点!H18, 2)+POWER(打点!I$26-打点!I18, 2)+POWER(打点!J$26-打点!J18, 2)</f>
        <v>222.77237502213083</v>
      </c>
      <c r="BE3">
        <f>POWER(打点!B$27-打点!B18, 2)+POWER(打点!C$27-打点!C18, 2)+POWER(打点!D$27-打点!D18, 2)+POWER(打点!E$27-打点!E18, 2)+POWER(打点!F$27-打点!F18, 2)+POWER(打点!G$27-打点!G18, 2)+POWER(打点!H$27-打点!H18, 2)+POWER(打点!I$27-打点!I18, 2)+POWER(打点!J$27-打点!J18, 2)</f>
        <v>154.17102203003364</v>
      </c>
      <c r="BF3">
        <f>POWER(打点!B$28-打点!B18,2)+POWER(打点!C$28-打点!C18,2)+POWER(打点!D$28-打点!D18,2)+POWER(打点!E$28-打点!E18, 2)+POWER(打点!F$28-打点!F18, 2)+POWER(打点!G$28-打点!G18, 2)+POWER(打点!H$28-打点!H18, 2)+POWER(打点!I$28-打点!I18, 2)+POWER(打点!J$28-打点!J18, 2)</f>
        <v>232.08947455842829</v>
      </c>
    </row>
    <row r="4" spans="1:58" x14ac:dyDescent="0.4">
      <c r="A4" s="2" t="s">
        <v>2</v>
      </c>
      <c r="B4">
        <f>POWER(打点!B$17-打点!B19, 2)</f>
        <v>13.195159251146178</v>
      </c>
      <c r="C4">
        <f>POWER(打点!C$17-打点!C19, 2)</f>
        <v>60.252811194928555</v>
      </c>
      <c r="D4">
        <f>POWER(打点!D$17-打点!D19, 2)</f>
        <v>11.40983678017159</v>
      </c>
      <c r="E4">
        <f>POWER(打点!E$17-打点!E19, 2)</f>
        <v>19.848793564917226</v>
      </c>
      <c r="F4">
        <f>POWER(打点!F$17-打点!F19, 2)</f>
        <v>16.257511807061871</v>
      </c>
      <c r="G4">
        <f>POWER(打点!G$17-打点!G19, 2)</f>
        <v>26.997551643969256</v>
      </c>
      <c r="H4">
        <f>POWER(打点!H$17-打点!H19, 2)</f>
        <v>0.73214064272211665</v>
      </c>
      <c r="I4">
        <f>POWER(打点!I$17-打点!I19, 2)</f>
        <v>0.65999498858280048</v>
      </c>
      <c r="J4">
        <f>POWER(打点!J$17-打点!J19, 2)</f>
        <v>15.985485334886599</v>
      </c>
      <c r="K4">
        <f t="shared" si="0"/>
        <v>165.3392852083862</v>
      </c>
      <c r="L4">
        <f>POWER(打点!B$18-打点!B19, 2)</f>
        <v>17.523093383778289</v>
      </c>
      <c r="M4">
        <f>POWER(打点!C$18-打点!C19, 2)</f>
        <v>139.79031236267829</v>
      </c>
      <c r="N4">
        <f>POWER(打点!D$18-打点!D19, 2)</f>
        <v>1.7363468141116332</v>
      </c>
      <c r="O4">
        <f>POWER(打点!E$18-打点!E19, 2)</f>
        <v>76.161945019920665</v>
      </c>
      <c r="P4">
        <f>POWER(打点!F$18-打点!F19, 2)</f>
        <v>22.151009709192721</v>
      </c>
      <c r="Q4">
        <f>POWER(打点!G$18-打点!G19, 2)</f>
        <v>0.59576499521554072</v>
      </c>
      <c r="R4">
        <f>POWER(打点!H$18-打点!H19, 2)</f>
        <v>32.830329560250377</v>
      </c>
      <c r="S4">
        <f>POWER(打点!I$18-打点!I19, 2)</f>
        <v>1.4015612369066347E-3</v>
      </c>
      <c r="T4">
        <f>POWER(打点!J$18-打点!J19, 2)</f>
        <v>6.6085169610415111</v>
      </c>
      <c r="U4">
        <f t="shared" si="1"/>
        <v>297.39872036742588</v>
      </c>
      <c r="V4">
        <f>POWER(打点!B$19-打点!B19, 2)</f>
        <v>0</v>
      </c>
      <c r="W4">
        <f>POWER(打点!C$19-打点!C19, 2)</f>
        <v>0</v>
      </c>
      <c r="X4">
        <f>POWER(打点!D$19-打点!D19, 2)</f>
        <v>0</v>
      </c>
      <c r="Y4">
        <f>POWER(打点!E$19-打点!E19, 2)</f>
        <v>0</v>
      </c>
      <c r="Z4">
        <f>POWER(打点!F$19-打点!F19, 2)</f>
        <v>0</v>
      </c>
      <c r="AA4">
        <f>POWER(打点!G$19-打点!G19, 2)</f>
        <v>0</v>
      </c>
      <c r="AB4">
        <f>POWER(打点!H$19-打点!H19, 2)</f>
        <v>0</v>
      </c>
      <c r="AC4">
        <f>POWER(打点!I$19-打点!I19, 2)</f>
        <v>0</v>
      </c>
      <c r="AD4">
        <f>POWER(打点!J$19-打点!J19, 2)</f>
        <v>0</v>
      </c>
      <c r="AE4">
        <f t="shared" si="2"/>
        <v>0</v>
      </c>
      <c r="AF4">
        <f>POWER(打点!B$20-打点!B19, 2)</f>
        <v>14.060666737283169</v>
      </c>
      <c r="AG4">
        <f>POWER(打点!C$20-打点!C19, 2)</f>
        <v>69.990985598206663</v>
      </c>
      <c r="AH4">
        <f>POWER(打点!D$20-打点!D19, 2)</f>
        <v>40.072176267998898</v>
      </c>
      <c r="AI4">
        <f>POWER(打点!E$20-打点!E19, 2)</f>
        <v>6.2329007017536151</v>
      </c>
      <c r="AJ4">
        <f>POWER(打点!F$20-打点!F19, 2)</f>
        <v>46.484068040414442</v>
      </c>
      <c r="AK4">
        <f>POWER(打点!G$20-打点!G19, 2)</f>
        <v>5.4914931925352963</v>
      </c>
      <c r="AL4">
        <f>POWER(打点!H$20-打点!H19, 2)</f>
        <v>1.9755630056036599E-2</v>
      </c>
      <c r="AM4">
        <f>POWER(打点!I$20-打点!I19, 2)</f>
        <v>0.47798732397432692</v>
      </c>
      <c r="AN4">
        <f>POWER(打点!J$20-打点!J19, 2)</f>
        <v>0.40289103293712081</v>
      </c>
      <c r="AO4">
        <f t="shared" si="3"/>
        <v>183.23292452515958</v>
      </c>
      <c r="AP4">
        <f>POWER(打点!B$21-打点!B19, 2)</f>
        <v>7.5076483576512434</v>
      </c>
      <c r="AQ4">
        <f>POWER(打点!C$21-打点!C19, 2)</f>
        <v>54.054276731421815</v>
      </c>
      <c r="AR4">
        <f>POWER(打点!D$21-打点!D19, 2)</f>
        <v>2.267465952493771</v>
      </c>
      <c r="AS4">
        <f>POWER(打点!E$21-打点!E19, 2)</f>
        <v>16.80083013492337</v>
      </c>
      <c r="AT4">
        <f>POWER(打点!F$21-打点!F19, 2)</f>
        <v>47.923518825132824</v>
      </c>
      <c r="AU4">
        <f>POWER(打点!G$21-打点!G19, 2)</f>
        <v>3.0848510201894723</v>
      </c>
      <c r="AV4">
        <f>POWER(打点!H$21-打点!H19, 2)</f>
        <v>17.241707940795678</v>
      </c>
      <c r="AW4">
        <f>POWER(打点!I$21-打点!I19, 2)</f>
        <v>1.3515240116700182</v>
      </c>
      <c r="AX4">
        <f>POWER(打点!J$21-打点!J19, 2)</f>
        <v>13.458568050821555</v>
      </c>
      <c r="AY4">
        <f t="shared" si="4"/>
        <v>163.69039102509973</v>
      </c>
      <c r="AZ4">
        <f>POWER(打点!B$22-打点!B19, 2)+POWER(打点!C$22-打点!C19, 2)+POWER(打点!D$22-打点!D19, 2)+POWER(打点!E$22-打点!E19, 2)+POWER(打点!F$22-打点!F19, 2)+POWER(打点!G$22-打点!G19, 2)+POWER(打点!H$22-打点!H19, 2)+POWER(打点!I$22-打点!I19, 2)+POWER(打点!J$22-打点!J19, 2)</f>
        <v>221.70742057356892</v>
      </c>
      <c r="BA4">
        <f>POWER(打点!B$23-打点!B19,2)+POWER(打点!C$23-打点!C19,2)+POWER(打点!D$23-打点!D19,2)+POWER(打点!E$23-打点!E19,2)+POWER(打点!F$23-打点!F19,2)+POWER(打点!G$23-打点!G19,2)+POWER(打点!H$23-打点!H19,2)+POWER(打点!I$23-打点!I19,2)+POWER(打点!J$23-打点!J19,2)</f>
        <v>122.46096228141617</v>
      </c>
      <c r="BB4">
        <f>POWER(打点!B$24-打点!B19, 2)+POWER(打点!C$24-打点!C19,2)+POWER(打点!D$24-打点!D19,2)+POWER(打点!E$24-打点!E19,2)+POWER(打点!F$24-打点!F19,2)+POWER(打点!G$24-打点!G19,2)+POWER(打点!H$24-打点!H19,2)+POWER(打点!I$24-打点!I19,2)+POWER(打点!J$24-打点!J19,2)</f>
        <v>152.65590925833996</v>
      </c>
      <c r="BC4">
        <f>POWER(打点!B$25-打点!B19, 2)+POWER(打点!C$25-打点!C19, 2)+POWER(打点!D$25-打点!D19, 2)+POWER(打点!E$25-打点!E19, 2)+POWER(打点!F$25-打点!F19, 2)+POWER(打点!G$25-打点!G19, 2)+POWER(打点!H$25-打点!H19, 2)+POWER(打点!I$25-打点!I19, 2)+POWER(打点!J$25-打点!J19, 2)</f>
        <v>166.67243986647034</v>
      </c>
      <c r="BD4">
        <f>POWER(打点!B$26-打点!B19, 2)+POWER(打点!C$26-打点!C19, 2)+POWER(打点!D$26-打点!D19, 2)+POWER(打点!E$26-打点!E19, 2)+POWER(打点!F$26-打点!F19, 2)+POWER(打点!G$26-打点!G19, 2)+POWER(打点!H$26-打点!H19, 2)+POWER(打点!I$26-打点!I19, 2)+POWER(打点!J$26-打点!J19, 2)</f>
        <v>273.25709476824295</v>
      </c>
      <c r="BE4">
        <f>POWER(打点!B$27-打点!B19, 2)+POWER(打点!C$27-打点!C19, 2)+POWER(打点!D$27-打点!D19, 2)+POWER(打点!E$27-打点!E19, 2)+POWER(打点!F$27-打点!F19, 2)+POWER(打点!G$27-打点!G19, 2)+POWER(打点!H$27-打点!H19, 2)+POWER(打点!I$27-打点!I19, 2)+POWER(打点!J$27-打点!J19, 2)</f>
        <v>197.74519480158975</v>
      </c>
      <c r="BF4">
        <f>POWER(打点!B$28-打点!B19,2)+POWER(打点!C$28-打点!C19,2)+POWER(打点!D$28-打点!D19,2)+POWER(打点!E$28-打点!E19, 2)+POWER(打点!F$28-打点!F19, 2)+POWER(打点!G$28-打点!G19, 2)+POWER(打点!H$28-打点!H19, 2)+POWER(打点!I$28-打点!I19, 2)+POWER(打点!J$28-打点!J19, 2)</f>
        <v>146.26908712533324</v>
      </c>
    </row>
    <row r="5" spans="1:58" x14ac:dyDescent="0.4">
      <c r="A5" s="2" t="s">
        <v>3</v>
      </c>
      <c r="B5">
        <f>POWER(打点!B$17-打点!B20, 2)</f>
        <v>1.3745541022592156E-2</v>
      </c>
      <c r="C5">
        <f>POWER(打点!C$17-打点!C20, 2)</f>
        <v>0.36456611177169967</v>
      </c>
      <c r="D5">
        <f>POWER(打点!D$17-打点!D20, 2)</f>
        <v>8.7167472057074988</v>
      </c>
      <c r="E5">
        <f>POWER(打点!E$17-打点!E20, 2)</f>
        <v>3.8361950059452941</v>
      </c>
      <c r="F5">
        <f>POWER(打点!F$17-打点!F20, 2)</f>
        <v>7.7610274673008242</v>
      </c>
      <c r="G5">
        <f>POWER(打点!G$17-打点!G20, 2)</f>
        <v>56.841200475624248</v>
      </c>
      <c r="H5">
        <f>POWER(打点!H$17-打点!H20, 2)</f>
        <v>0.99242818073721806</v>
      </c>
      <c r="I5">
        <f>POWER(打点!I$17-打点!I20, 2)</f>
        <v>1.4649346016646587E-2</v>
      </c>
      <c r="J5">
        <f>POWER(打点!J$17-打点!J20, 2)</f>
        <v>11.312784304399528</v>
      </c>
      <c r="K5">
        <f t="shared" si="0"/>
        <v>89.853343638525544</v>
      </c>
      <c r="L5">
        <f>POWER(打点!B$18-打点!B20, 2)</f>
        <v>0.19036105211079032</v>
      </c>
      <c r="M5">
        <f>POWER(打点!C$18-打点!C20, 2)</f>
        <v>11.952465488517296</v>
      </c>
      <c r="N5">
        <f>POWER(打点!D$18-打点!D20, 2)</f>
        <v>58.491352050539085</v>
      </c>
      <c r="O5">
        <f>POWER(打点!E$18-打点!E20, 2)</f>
        <v>38.819171748156272</v>
      </c>
      <c r="P5">
        <f>POWER(打点!F$18-打点!F20, 2)</f>
        <v>4.458164689348636</v>
      </c>
      <c r="Q5">
        <f>POWER(打点!G$18-打点!G20, 2)</f>
        <v>9.704792937039068</v>
      </c>
      <c r="R5">
        <f>POWER(打点!H$18-打点!H20, 2)</f>
        <v>31.239391122011547</v>
      </c>
      <c r="S5">
        <f>POWER(打点!I$18-打点!I20, 2)</f>
        <v>0.42762293095497933</v>
      </c>
      <c r="T5">
        <f>POWER(打点!J$18-打点!J20, 2)</f>
        <v>3.7479667276975932</v>
      </c>
      <c r="U5">
        <f t="shared" si="1"/>
        <v>159.03128874637525</v>
      </c>
      <c r="V5">
        <f>POWER(打点!B$19-打点!B20, 2)</f>
        <v>14.060666737283169</v>
      </c>
      <c r="W5">
        <f>POWER(打点!C$19-打点!C20, 2)</f>
        <v>69.990985598206663</v>
      </c>
      <c r="X5">
        <f>POWER(打点!D$19-打点!D20, 2)</f>
        <v>40.072176267998898</v>
      </c>
      <c r="Y5">
        <f>POWER(打点!E$19-打点!E20, 2)</f>
        <v>6.2329007017536151</v>
      </c>
      <c r="Z5">
        <f>POWER(打点!F$19-打点!F20, 2)</f>
        <v>46.484068040414442</v>
      </c>
      <c r="AA5">
        <f>POWER(打点!G$19-打点!G20, 2)</f>
        <v>5.4914931925352963</v>
      </c>
      <c r="AB5">
        <f>POWER(打点!H$19-打点!H20, 2)</f>
        <v>1.9755630056036599E-2</v>
      </c>
      <c r="AC5">
        <f>POWER(打点!I$19-打点!I20, 2)</f>
        <v>0.47798732397432692</v>
      </c>
      <c r="AD5">
        <f>POWER(打点!J$19-打点!J20, 2)</f>
        <v>0.40289103293712081</v>
      </c>
      <c r="AE5">
        <f t="shared" si="2"/>
        <v>183.23292452515958</v>
      </c>
      <c r="AF5">
        <f>POWER(打点!B$20-打点!B20, 2)</f>
        <v>0</v>
      </c>
      <c r="AG5">
        <f>POWER(打点!C$20-打点!C20, 2)</f>
        <v>0</v>
      </c>
      <c r="AH5">
        <f>POWER(打点!D$20-打点!D20, 2)</f>
        <v>0</v>
      </c>
      <c r="AI5">
        <f>POWER(打点!E$20-打点!E20, 2)</f>
        <v>0</v>
      </c>
      <c r="AJ5">
        <f>POWER(打点!F$20-打点!F20, 2)</f>
        <v>0</v>
      </c>
      <c r="AK5">
        <f>POWER(打点!G$20-打点!G20, 2)</f>
        <v>0</v>
      </c>
      <c r="AL5">
        <f>POWER(打点!H$20-打点!H20, 2)</f>
        <v>0</v>
      </c>
      <c r="AM5">
        <f>POWER(打点!I$20-打点!I20, 2)</f>
        <v>0</v>
      </c>
      <c r="AN5">
        <f>POWER(打点!J$20-打点!J20, 2)</f>
        <v>0</v>
      </c>
      <c r="AO5">
        <f t="shared" si="3"/>
        <v>0</v>
      </c>
      <c r="AP5">
        <f>POWER(打点!B$21-打点!B20, 2)</f>
        <v>1.0195884640557535</v>
      </c>
      <c r="AQ5">
        <f>POWER(打点!C$21-打点!C20, 2)</f>
        <v>1.0279935543801508</v>
      </c>
      <c r="AR5">
        <f>POWER(打点!D$21-打点!D20, 2)</f>
        <v>23.275299029077299</v>
      </c>
      <c r="AS5">
        <f>POWER(打点!E$21-打点!E20, 2)</f>
        <v>2.5673773815050391</v>
      </c>
      <c r="AT5">
        <f>POWER(打点!F$21-打点!F20, 2)</f>
        <v>1.0974430490962852E-2</v>
      </c>
      <c r="AU5">
        <f>POWER(打点!G$21-打点!G20, 2)</f>
        <v>0.34459145225970444</v>
      </c>
      <c r="AV5">
        <f>POWER(打点!H$21-打点!H20, 2)</f>
        <v>16.094209008020474</v>
      </c>
      <c r="AW5">
        <f>POWER(打点!I$21-打点!I20, 2)</f>
        <v>0.22201471589648517</v>
      </c>
      <c r="AX5">
        <f>POWER(打点!J$21-打点!J20, 2)</f>
        <v>9.2042769383621579</v>
      </c>
      <c r="AY5">
        <f t="shared" si="4"/>
        <v>53.766324974048025</v>
      </c>
      <c r="AZ5">
        <f>POWER(打点!B$22-打点!B20, 2)+POWER(打点!C$22-打点!C20, 2)+POWER(打点!D$22-打点!D20, 2)+POWER(打点!E$22-打点!E20, 2)+POWER(打点!F$22-打点!F20, 2)+POWER(打点!G$22-打点!G20, 2)+POWER(打点!H$22-打点!H20, 2)+POWER(打点!I$22-打点!I20, 2)+POWER(打点!J$22-打点!J20, 2)</f>
        <v>39.424589702676819</v>
      </c>
      <c r="BA5">
        <f>POWER(打点!B$23-打点!B20,2)+POWER(打点!C$23-打点!C20,2)+POWER(打点!D$23-打点!D20,2)+POWER(打点!E$23-打点!E20,2)+POWER(打点!F$23-打点!F20,2)+POWER(打点!G$23-打点!G20,2)+POWER(打点!H$23-打点!H20,2)+POWER(打点!I$23-打点!I20,2)+POWER(打点!J$23-打点!J20,2)</f>
        <v>62.833786911506664</v>
      </c>
      <c r="BB5">
        <f>POWER(打点!B$24-打点!B20, 2)+POWER(打点!C$24-打点!C20,2)+POWER(打点!D$24-打点!D20,2)+POWER(打点!E$24-打点!E20,2)+POWER(打点!F$24-打点!F20,2)+POWER(打点!G$24-打点!G20,2)+POWER(打点!H$24-打点!H20,2)+POWER(打点!I$24-打点!I20,2)+POWER(打点!J$24-打点!J20,2)</f>
        <v>91.283507297241073</v>
      </c>
      <c r="BC5">
        <f>POWER(打点!B$25-打点!B20, 2)+POWER(打点!C$25-打点!C20, 2)+POWER(打点!D$25-打点!D20, 2)+POWER(打点!E$25-打点!E20, 2)+POWER(打点!F$25-打点!F20, 2)+POWER(打点!G$25-打点!G20, 2)+POWER(打点!H$25-打点!H20, 2)+POWER(打点!I$25-打点!I20, 2)+POWER(打点!J$25-打点!J20, 2)</f>
        <v>161.89958597533541</v>
      </c>
      <c r="BD5">
        <f>POWER(打点!B$26-打点!B20, 2)+POWER(打点!C$26-打点!C20, 2)+POWER(打点!D$26-打点!D20, 2)+POWER(打点!E$26-打点!E20, 2)+POWER(打点!F$26-打点!F20, 2)+POWER(打点!G$26-打点!G20, 2)+POWER(打点!H$26-打点!H20, 2)+POWER(打点!I$26-打点!I20, 2)+POWER(打点!J$26-打点!J20, 2)</f>
        <v>67.762221119181064</v>
      </c>
      <c r="BE5">
        <f>POWER(打点!B$27-打点!B20, 2)+POWER(打点!C$27-打点!C20, 2)+POWER(打点!D$27-打点!D20, 2)+POWER(打点!E$27-打点!E20, 2)+POWER(打点!F$27-打点!F20, 2)+POWER(打点!G$27-打点!G20, 2)+POWER(打点!H$27-打点!H20, 2)+POWER(打点!I$27-打点!I20, 2)+POWER(打点!J$27-打点!J20, 2)</f>
        <v>51.58078514579929</v>
      </c>
      <c r="BF5">
        <f>POWER(打点!B$28-打点!B20,2)+POWER(打点!C$28-打点!C20,2)+POWER(打点!D$28-打点!D20,2)+POWER(打点!E$28-打点!E20, 2)+POWER(打点!F$28-打点!F20, 2)+POWER(打点!G$28-打点!G20, 2)+POWER(打点!H$28-打点!H20, 2)+POWER(打点!I$28-打点!I20, 2)+POWER(打点!J$28-打点!J20, 2)</f>
        <v>36.076740600862081</v>
      </c>
    </row>
    <row r="6" spans="1:58" x14ac:dyDescent="0.4">
      <c r="A6" s="2" t="s">
        <v>4</v>
      </c>
      <c r="B6">
        <f>POWER(打点!B$17-打点!B21, 2)</f>
        <v>0.79656580570317559</v>
      </c>
      <c r="C6">
        <f>POWER(打点!C$17-打点!C21, 2)</f>
        <v>0.16818780589575835</v>
      </c>
      <c r="D6">
        <f>POWER(打点!D$17-打点!D21, 2)</f>
        <v>3.504512275263767</v>
      </c>
      <c r="E6">
        <f>POWER(打点!E$17-打点!E21, 2)</f>
        <v>0.12696174497567445</v>
      </c>
      <c r="F6">
        <f>POWER(打点!F$17-打点!F21, 2)</f>
        <v>8.3556896789842536</v>
      </c>
      <c r="G6">
        <f>POWER(打点!G$17-打点!G21, 2)</f>
        <v>48.334353215430397</v>
      </c>
      <c r="H6">
        <f>POWER(打点!H$17-打点!H21, 2)</f>
        <v>25.079720840574254</v>
      </c>
      <c r="I6">
        <f>POWER(打点!I$17-打点!I21, 2)</f>
        <v>0.12260494752142523</v>
      </c>
      <c r="J6">
        <f>POWER(打点!J$17-打点!J21, 2)</f>
        <v>0.10863164304481204</v>
      </c>
      <c r="K6">
        <f t="shared" si="0"/>
        <v>86.597227957393514</v>
      </c>
      <c r="L6">
        <f>POWER(打点!B$18-打点!B21, 2)</f>
        <v>2.0910622960935585</v>
      </c>
      <c r="M6">
        <f>POWER(打点!C$18-打点!C21, 2)</f>
        <v>19.99103889941345</v>
      </c>
      <c r="N6">
        <f>POWER(打点!D$18-打点!D21, 2)</f>
        <v>7.9722418173604552</v>
      </c>
      <c r="O6">
        <f>POWER(打点!E$18-打点!E21, 2)</f>
        <v>21.420231140109422</v>
      </c>
      <c r="P6">
        <f>POWER(打点!F$18-打点!F21, 2)</f>
        <v>4.9115227474775196</v>
      </c>
      <c r="Q6">
        <f>POWER(打点!G$18-打点!G21, 2)</f>
        <v>6.3919597806135764</v>
      </c>
      <c r="R6">
        <f>POWER(打点!H$18-打点!H21, 2)</f>
        <v>2.4883867845275511</v>
      </c>
      <c r="S6">
        <f>POWER(打点!I$18-打点!I21, 2)</f>
        <v>1.2658797535815776</v>
      </c>
      <c r="T6">
        <f>POWER(打点!J$18-打点!J21, 2)</f>
        <v>1.2053591910177597</v>
      </c>
      <c r="U6">
        <f t="shared" si="1"/>
        <v>67.737682410194864</v>
      </c>
      <c r="V6">
        <f>POWER(打点!B$19-打点!B21, 2)</f>
        <v>7.5076483576512434</v>
      </c>
      <c r="W6">
        <f>POWER(打点!C$19-打点!C21, 2)</f>
        <v>54.054276731421815</v>
      </c>
      <c r="X6">
        <f>POWER(打点!D$19-打点!D21, 2)</f>
        <v>2.267465952493771</v>
      </c>
      <c r="Y6">
        <f>POWER(打点!E$19-打点!E21, 2)</f>
        <v>16.80083013492337</v>
      </c>
      <c r="Z6">
        <f>POWER(打点!F$19-打点!F21, 2)</f>
        <v>47.923518825132824</v>
      </c>
      <c r="AA6">
        <f>POWER(打点!G$19-打点!G21, 2)</f>
        <v>3.0848510201894723</v>
      </c>
      <c r="AB6">
        <f>POWER(打点!H$19-打点!H21, 2)</f>
        <v>17.241707940795678</v>
      </c>
      <c r="AC6">
        <f>POWER(打点!I$19-打点!I21, 2)</f>
        <v>1.3515240116700182</v>
      </c>
      <c r="AD6">
        <f>POWER(打点!J$19-打点!J21, 2)</f>
        <v>13.458568050821555</v>
      </c>
      <c r="AE6">
        <f t="shared" si="2"/>
        <v>163.69039102509973</v>
      </c>
      <c r="AF6">
        <f>POWER(打点!B$20-打点!B21, 2)</f>
        <v>1.0195884640557535</v>
      </c>
      <c r="AG6">
        <f>POWER(打点!C$20-打点!C21, 2)</f>
        <v>1.0279935543801508</v>
      </c>
      <c r="AH6">
        <f>POWER(打点!D$20-打点!D21, 2)</f>
        <v>23.275299029077299</v>
      </c>
      <c r="AI6">
        <f>POWER(打点!E$20-打点!E21, 2)</f>
        <v>2.5673773815050391</v>
      </c>
      <c r="AJ6">
        <f>POWER(打点!F$20-打点!F21, 2)</f>
        <v>1.0974430490962852E-2</v>
      </c>
      <c r="AK6">
        <f>POWER(打点!G$20-打点!G21, 2)</f>
        <v>0.34459145225970444</v>
      </c>
      <c r="AL6">
        <f>POWER(打点!H$20-打点!H21, 2)</f>
        <v>16.094209008020474</v>
      </c>
      <c r="AM6">
        <f>POWER(打点!I$20-打点!I21, 2)</f>
        <v>0.22201471589648517</v>
      </c>
      <c r="AN6">
        <f>POWER(打点!J$20-打点!J21, 2)</f>
        <v>9.2042769383621579</v>
      </c>
      <c r="AO6">
        <f t="shared" si="3"/>
        <v>53.766324974048025</v>
      </c>
      <c r="AP6">
        <f>POWER(打点!B$21-打点!B21, 2)</f>
        <v>0</v>
      </c>
      <c r="AQ6">
        <f>POWER(打点!C$21-打点!C21, 2)</f>
        <v>0</v>
      </c>
      <c r="AR6">
        <f>POWER(打点!D$21-打点!D21, 2)</f>
        <v>0</v>
      </c>
      <c r="AS6">
        <f>POWER(打点!E$21-打点!E21, 2)</f>
        <v>0</v>
      </c>
      <c r="AT6">
        <f>POWER(打点!F$21-打点!F21, 2)</f>
        <v>0</v>
      </c>
      <c r="AU6">
        <f>POWER(打点!G$21-打点!G21, 2)</f>
        <v>0</v>
      </c>
      <c r="AV6">
        <f>POWER(打点!H$21-打点!H21, 2)</f>
        <v>0</v>
      </c>
      <c r="AW6">
        <f>POWER(打点!I$21-打点!I21, 2)</f>
        <v>0</v>
      </c>
      <c r="AX6">
        <f>POWER(打点!J$21-打点!J21, 2)</f>
        <v>0</v>
      </c>
      <c r="AY6">
        <f t="shared" si="4"/>
        <v>0</v>
      </c>
      <c r="AZ6">
        <f>POWER(打点!B$22-打点!B21, 2)+POWER(打点!C$22-打点!C21, 2)+POWER(打点!D$22-打点!D21, 2)+POWER(打点!E$22-打点!E21, 2)+POWER(打点!F$22-打点!F21, 2)+POWER(打点!G$22-打点!G21, 2)+POWER(打点!H$22-打点!H21, 2)+POWER(打点!I$22-打点!I21, 2)+POWER(打点!J$22-打点!J21, 2)</f>
        <v>94.326068704740607</v>
      </c>
      <c r="BA6">
        <f>POWER(打点!B$23-打点!B21,2)+POWER(打点!C$23-打点!C21,2)+POWER(打点!D$23-打点!D21,2)+POWER(打点!E$23-打点!E21,2)+POWER(打点!F$23-打点!F21,2)+POWER(打点!G$23-打点!G21,2)+POWER(打点!H$23-打点!H21,2)+POWER(打点!I$23-打点!I21,2)+POWER(打点!J$23-打点!J21,2)</f>
        <v>129.23342707699959</v>
      </c>
      <c r="BB6">
        <f>POWER(打点!B$24-打点!B21, 2)+POWER(打点!C$24-打点!C21,2)+POWER(打点!D$24-打点!D21,2)+POWER(打点!E$24-打点!E21,2)+POWER(打点!F$24-打点!F21,2)+POWER(打点!G$24-打点!G21,2)+POWER(打点!H$24-打点!H21,2)+POWER(打点!I$24-打点!I21,2)+POWER(打点!J$24-打点!J21,2)</f>
        <v>78.622947802582814</v>
      </c>
      <c r="BC6">
        <f>POWER(打点!B$25-打点!B21, 2)+POWER(打点!C$25-打点!C21, 2)+POWER(打点!D$25-打点!D21, 2)+POWER(打点!E$25-打点!E21, 2)+POWER(打点!F$25-打点!F21, 2)+POWER(打点!G$25-打点!G21, 2)+POWER(打点!H$25-打点!H21, 2)+POWER(打点!I$25-打点!I21, 2)+POWER(打点!J$25-打点!J21, 2)</f>
        <v>162.79657298405061</v>
      </c>
      <c r="BD6">
        <f>POWER(打点!B$26-打点!B21, 2)+POWER(打点!C$26-打点!C21, 2)+POWER(打点!D$26-打点!D21, 2)+POWER(打点!E$26-打点!E21, 2)+POWER(打点!F$26-打点!F21, 2)+POWER(打点!G$26-打点!G21, 2)+POWER(打点!H$26-打点!H21, 2)+POWER(打点!I$26-打点!I21, 2)+POWER(打点!J$26-打点!J21, 2)</f>
        <v>138.54575818847488</v>
      </c>
      <c r="BE6">
        <f>POWER(打点!B$27-打点!B21, 2)+POWER(打点!C$27-打点!C21, 2)+POWER(打点!D$27-打点!D21, 2)+POWER(打点!E$27-打点!E21, 2)+POWER(打点!F$27-打点!F21, 2)+POWER(打点!G$27-打点!G21, 2)+POWER(打点!H$27-打点!H21, 2)+POWER(打点!I$27-打点!I21, 2)+POWER(打点!J$27-打点!J21, 2)</f>
        <v>57.486746679372267</v>
      </c>
      <c r="BF6">
        <f>POWER(打点!B$28-打点!B21,2)+POWER(打点!C$28-打点!C21,2)+POWER(打点!D$28-打点!D21,2)+POWER(打点!E$28-打点!E21, 2)+POWER(打点!F$28-打点!F21, 2)+POWER(打点!G$28-打点!G21, 2)+POWER(打点!H$28-打点!H21, 2)+POWER(打点!I$28-打点!I21, 2)+POWER(打点!J$28-打点!J21, 2)</f>
        <v>121.29543804927167</v>
      </c>
    </row>
    <row r="7" spans="1:58" x14ac:dyDescent="0.4">
      <c r="A7" s="2" t="s">
        <v>5</v>
      </c>
      <c r="B7">
        <f>POWER(打点!B$17-打点!B22, 2)</f>
        <v>16.978915368737098</v>
      </c>
      <c r="C7">
        <f>POWER(打点!C$17-打点!C22, 2)</f>
        <v>3.4646977669356316</v>
      </c>
      <c r="D7">
        <f>POWER(打点!D$17-打点!D22, 2)</f>
        <v>4.9820686057421764</v>
      </c>
      <c r="E7">
        <f>POWER(打点!E$17-打点!E22, 2)</f>
        <v>14.356832426346395</v>
      </c>
      <c r="F7">
        <f>POWER(打点!F$17-打点!F22, 2)</f>
        <v>19.575169900544179</v>
      </c>
      <c r="G7">
        <f>POWER(打点!G$17-打点!G22, 2)</f>
        <v>89.906765321823983</v>
      </c>
      <c r="H7">
        <f>POWER(打点!H$17-打点!H22, 2)</f>
        <v>7.7086099455807862</v>
      </c>
      <c r="I7">
        <f>POWER(打点!I$17-打点!I22, 2)</f>
        <v>0.94915638956652171</v>
      </c>
      <c r="J7">
        <f>POWER(打点!J$17-打点!J22, 2)</f>
        <v>26.245269356352036</v>
      </c>
      <c r="K7">
        <f t="shared" si="0"/>
        <v>184.1674850816288</v>
      </c>
      <c r="L7">
        <f>POWER(打点!B$18-打点!B22, 2)</f>
        <v>12.723508354061682</v>
      </c>
      <c r="M7">
        <f>POWER(打点!C$18-打点!C22, 2)</f>
        <v>35.074783357738333</v>
      </c>
      <c r="N7">
        <f>POWER(打点!D$18-打点!D22, 2)</f>
        <v>47.991709882855005</v>
      </c>
      <c r="O7">
        <f>POWER(打点!E$18-打点!E22, 2)</f>
        <v>64.978491485301689</v>
      </c>
      <c r="P7">
        <f>POWER(打点!F$18-打点!F22, 2)</f>
        <v>14.062186005035088</v>
      </c>
      <c r="Q7">
        <f>POWER(打点!G$18-打点!G22, 2)</f>
        <v>25.581938963878006</v>
      </c>
      <c r="R7">
        <f>POWER(打点!H$18-打点!H22, 2)</f>
        <v>14.50840113830195</v>
      </c>
      <c r="S7">
        <f>POWER(打点!I$18-打点!I22, 2)</f>
        <v>3.9713813793970883E-2</v>
      </c>
      <c r="T7">
        <f>POWER(打点!J$18-打点!J22, 2)</f>
        <v>13.656957029386492</v>
      </c>
      <c r="U7">
        <f t="shared" si="1"/>
        <v>228.61769003035224</v>
      </c>
      <c r="V7">
        <f>POWER(打点!B$19-打点!B22, 2)</f>
        <v>60.109972281534873</v>
      </c>
      <c r="W7">
        <f>POWER(打点!C$19-打点!C22, 2)</f>
        <v>34.820603909685111</v>
      </c>
      <c r="X7">
        <f>POWER(打点!D$19-打点!D22, 2)</f>
        <v>31.470975598514446</v>
      </c>
      <c r="Y7">
        <f>POWER(打点!E$19-打点!E22, 2)</f>
        <v>0.4437656706794314</v>
      </c>
      <c r="Z7">
        <f>POWER(打点!F$19-打点!F22, 2)</f>
        <v>71.511446023839824</v>
      </c>
      <c r="AA7">
        <f>POWER(打点!G$19-打点!G22, 2)</f>
        <v>18.369804435042528</v>
      </c>
      <c r="AB7">
        <f>POWER(打点!H$19-打点!H22, 2)</f>
        <v>3.6894195579276809</v>
      </c>
      <c r="AC7">
        <f>POWER(打点!I$19-打点!I22, 2)</f>
        <v>2.6194069192130347E-2</v>
      </c>
      <c r="AD7">
        <f>POWER(打点!J$19-打点!J22, 2)</f>
        <v>1.2652390271528677</v>
      </c>
      <c r="AE7">
        <f t="shared" si="2"/>
        <v>221.70742057356892</v>
      </c>
      <c r="AF7">
        <f>POWER(打点!B$20-打点!B22, 2)</f>
        <v>16.026463460539095</v>
      </c>
      <c r="AG7">
        <f>POWER(打点!C$20-打点!C22, 2)</f>
        <v>6.0770284512155941</v>
      </c>
      <c r="AH7">
        <f>POWER(打点!D$20-打点!D22, 2)</f>
        <v>0.51891708683935722</v>
      </c>
      <c r="AI7">
        <f>POWER(打点!E$20-打点!E22, 2)</f>
        <v>3.350438863562379</v>
      </c>
      <c r="AJ7">
        <f>POWER(打点!F$20-打点!F22, 2)</f>
        <v>2.684752681968785</v>
      </c>
      <c r="AK7">
        <f>POWER(打点!G$20-打点!G22, 2)</f>
        <v>3.7737237568247171</v>
      </c>
      <c r="AL7">
        <f>POWER(打点!H$20-打点!H22, 2)</f>
        <v>3.1692240497946207</v>
      </c>
      <c r="AM7">
        <f>POWER(打点!I$20-打点!I22, 2)</f>
        <v>0.72797087493130463</v>
      </c>
      <c r="AN7">
        <f>POWER(打点!J$20-打点!J22, 2)</f>
        <v>3.0960704770009695</v>
      </c>
      <c r="AO7">
        <f t="shared" si="3"/>
        <v>39.424589702676819</v>
      </c>
      <c r="AP7">
        <f>POWER(打点!B$21-打点!B22, 2)</f>
        <v>25.130703373847741</v>
      </c>
      <c r="AQ7">
        <f>POWER(打点!C$21-打点!C22, 2)</f>
        <v>2.1061637048897044</v>
      </c>
      <c r="AR7">
        <f>POWER(打点!D$21-打点!D22, 2)</f>
        <v>16.843546977629693</v>
      </c>
      <c r="AS7">
        <f>POWER(打点!E$21-打点!E22, 2)</f>
        <v>11.783595291852423</v>
      </c>
      <c r="AT7">
        <f>POWER(打点!F$21-打点!F22, 2)</f>
        <v>2.3524276414802978</v>
      </c>
      <c r="AU7">
        <f>POWER(打点!G$21-打点!G22, 2)</f>
        <v>6.399010673008684</v>
      </c>
      <c r="AV7">
        <f>POWER(打点!H$21-打点!H22, 2)</f>
        <v>4.9797144592652458</v>
      </c>
      <c r="AW7">
        <f>POWER(打点!I$21-打点!I22, 2)</f>
        <v>1.7540260051821663</v>
      </c>
      <c r="AX7">
        <f>POWER(打点!J$21-打点!J22, 2)</f>
        <v>22.976880577584645</v>
      </c>
      <c r="AY7">
        <f t="shared" si="4"/>
        <v>94.326068704740607</v>
      </c>
      <c r="AZ7">
        <f>POWER(打点!B$22-打点!B22, 2)+POWER(打点!C$22-打点!C22, 2)+POWER(打点!D$22-打点!D22, 2)+POWER(打点!E$22-打点!E22, 2)+POWER(打点!F$22-打点!F22, 2)+POWER(打点!G$22-打点!G22, 2)+POWER(打点!H$22-打点!H22, 2)+POWER(打点!I$22-打点!I22, 2)+POWER(打点!J$22-打点!J22, 2)</f>
        <v>0</v>
      </c>
      <c r="BA7">
        <f>POWER(打点!B$23-打点!B22,2)+POWER(打点!C$23-打点!C22,2)+POWER(打点!D$23-打点!D22,2)+POWER(打点!E$23-打点!E22,2)+POWER(打点!F$23-打点!F22,2)+POWER(打点!G$23-打点!G22,2)+POWER(打点!H$23-打点!H22,2)+POWER(打点!I$23-打点!I22,2)+POWER(打点!J$23-打点!J22,2)</f>
        <v>141.67482358460887</v>
      </c>
      <c r="BB7">
        <f>POWER(打点!B$24-打点!B22, 2)+POWER(打点!C$24-打点!C22,2)+POWER(打点!D$24-打点!D22,2)+POWER(打点!E$24-打点!E22,2)+POWER(打点!F$24-打点!F22,2)+POWER(打点!G$24-打点!G22,2)+POWER(打点!H$24-打点!H22,2)+POWER(打点!I$24-打点!I22,2)+POWER(打点!J$24-打点!J22,2)</f>
        <v>112.78175389165604</v>
      </c>
      <c r="BC7">
        <f>POWER(打点!B$25-打点!B22, 2)+POWER(打点!C$25-打点!C22, 2)+POWER(打点!D$25-打点!D22, 2)+POWER(打点!E$25-打点!E22, 2)+POWER(打点!F$25-打点!F22, 2)+POWER(打点!G$25-打点!G22, 2)+POWER(打点!H$25-打点!H22, 2)+POWER(打点!I$25-打点!I22, 2)+POWER(打点!J$25-打点!J22, 2)</f>
        <v>275.19928523008969</v>
      </c>
      <c r="BD7">
        <f>POWER(打点!B$26-打点!B22, 2)+POWER(打点!C$26-打点!C22, 2)+POWER(打点!D$26-打点!D22, 2)+POWER(打点!E$26-打点!E22, 2)+POWER(打点!F$26-打点!F22, 2)+POWER(打点!G$26-打点!G22, 2)+POWER(打点!H$26-打点!H22, 2)+POWER(打点!I$26-打点!I22, 2)+POWER(打点!J$26-打点!J22, 2)</f>
        <v>155.4544983740526</v>
      </c>
      <c r="BE7">
        <f>POWER(打点!B$27-打点!B22, 2)+POWER(打点!C$27-打点!C22, 2)+POWER(打点!D$27-打点!D22, 2)+POWER(打点!E$27-打点!E22, 2)+POWER(打点!F$27-打点!F22, 2)+POWER(打点!G$27-打点!G22, 2)+POWER(打点!H$27-打点!H22, 2)+POWER(打点!I$27-打点!I22, 2)+POWER(打点!J$27-打点!J22, 2)</f>
        <v>87.358714894877949</v>
      </c>
      <c r="BF7">
        <f>POWER(打点!B$28-打点!B22,2)+POWER(打点!C$28-打点!C22,2)+POWER(打点!D$28-打点!D22,2)+POWER(打点!E$28-打点!E22, 2)+POWER(打点!F$28-打点!F22, 2)+POWER(打点!G$28-打点!G22, 2)+POWER(打点!H$28-打点!H22, 2)+POWER(打点!I$28-打点!I22, 2)+POWER(打点!J$28-打点!J22, 2)</f>
        <v>74.588678065323478</v>
      </c>
    </row>
    <row r="8" spans="1:58" x14ac:dyDescent="0.4">
      <c r="A8" s="2" t="s">
        <v>6</v>
      </c>
      <c r="B8">
        <f>POWER(打点!B$17-打点!B23, 2)</f>
        <v>8.7593413220571161</v>
      </c>
      <c r="C8">
        <f>POWER(打点!C$17-打点!C23, 2)</f>
        <v>1.0280476937425576</v>
      </c>
      <c r="D8">
        <f>POWER(打点!D$17-打点!D23, 2)</f>
        <v>9.523651124125152</v>
      </c>
      <c r="E8">
        <f>POWER(打点!E$17-打点!E23, 2)</f>
        <v>19.488926172969922</v>
      </c>
      <c r="F8">
        <f>POWER(打点!F$17-打点!F23, 2)</f>
        <v>9.6797158070068612</v>
      </c>
      <c r="G8">
        <f>POWER(打点!G$17-打点!G23, 2)</f>
        <v>22.214811734880854</v>
      </c>
      <c r="H8">
        <f>POWER(打点!H$17-打点!H23, 2)</f>
        <v>1.4932917710752933</v>
      </c>
      <c r="I8">
        <f>POWER(打点!I$17-打点!I23, 2)</f>
        <v>0.35308913282495885</v>
      </c>
      <c r="J8">
        <f>POWER(打点!J$17-打点!J23, 2)</f>
        <v>29.064612316721472</v>
      </c>
      <c r="K8">
        <f t="shared" si="0"/>
        <v>101.6054870754042</v>
      </c>
      <c r="L8">
        <f>POWER(打点!B$18-打点!B23, 2)</f>
        <v>12.342319002036188</v>
      </c>
      <c r="M8">
        <f>POWER(打点!C$18-打点!C23, 2)</f>
        <v>9.2848185734526094</v>
      </c>
      <c r="N8">
        <f>POWER(打点!D$18-打点!D23, 2)</f>
        <v>60.553165614588302</v>
      </c>
      <c r="O8">
        <f>POWER(打点!E$18-打点!E23, 2)</f>
        <v>75.455439157523827</v>
      </c>
      <c r="P8">
        <f>POWER(打点!F$18-打点!F23, 2)</f>
        <v>14.33114284260642</v>
      </c>
      <c r="Q8">
        <f>POWER(打点!G$18-打点!G23, 2)</f>
        <v>8.3636907098296354E-2</v>
      </c>
      <c r="R8">
        <f>POWER(打点!H$18-打点!H23, 2)</f>
        <v>28.766324439739048</v>
      </c>
      <c r="S8">
        <f>POWER(打点!I$18-打点!I23, 2)</f>
        <v>3.2670666835272415E-2</v>
      </c>
      <c r="T8">
        <f>POWER(打点!J$18-打点!J23, 2)</f>
        <v>15.710750499560126</v>
      </c>
      <c r="U8">
        <f t="shared" si="1"/>
        <v>216.56026770344008</v>
      </c>
      <c r="V8">
        <f>POWER(打点!B$19-打点!B23, 2)</f>
        <v>0.45278867115335997</v>
      </c>
      <c r="W8">
        <f>POWER(打点!C$19-打点!C23, 2)</f>
        <v>77.021603927004222</v>
      </c>
      <c r="X8">
        <f>POWER(打点!D$19-打点!D23, 2)</f>
        <v>41.78182643546662</v>
      </c>
      <c r="Y8">
        <f>POWER(打点!E$19-打点!E23, 2)</f>
        <v>1.6460950237927893E-3</v>
      </c>
      <c r="Z8">
        <f>POWER(打点!F$19-打点!F23, 2)</f>
        <v>0.84793953956032253</v>
      </c>
      <c r="AA8">
        <f>POWER(打点!G$19-打点!G23, 2)</f>
        <v>0.23295843867142177</v>
      </c>
      <c r="AB8">
        <f>POWER(打点!H$19-打点!H23, 2)</f>
        <v>0.13421305940465464</v>
      </c>
      <c r="AC8">
        <f>POWER(打点!I$19-打点!I23, 2)</f>
        <v>4.7605880974512405E-2</v>
      </c>
      <c r="AD8">
        <f>POWER(打点!J$19-打点!J23, 2)</f>
        <v>1.9403802341572562</v>
      </c>
      <c r="AE8">
        <f t="shared" si="2"/>
        <v>122.46096228141617</v>
      </c>
      <c r="AF8">
        <f>POWER(打点!B$20-打点!B23, 2)</f>
        <v>9.4670663598178262</v>
      </c>
      <c r="AG8">
        <f>POWER(打点!C$20-打点!C23, 2)</f>
        <v>0.16820970486188305</v>
      </c>
      <c r="AH8">
        <f>POWER(打点!D$20-打点!D23, 2)</f>
        <v>1.7856320074407569E-2</v>
      </c>
      <c r="AI8">
        <f>POWER(打点!E$20-打点!E23, 2)</f>
        <v>6.0319640055146628</v>
      </c>
      <c r="AJ8">
        <f>POWER(打点!F$20-打点!F23, 2)</f>
        <v>34.775626054856993</v>
      </c>
      <c r="AK8">
        <f>POWER(打点!G$20-打点!G23, 2)</f>
        <v>7.9865654038607499</v>
      </c>
      <c r="AL8">
        <f>POWER(打点!H$20-打点!H23, 2)</f>
        <v>5.0983961461104413E-2</v>
      </c>
      <c r="AM8">
        <f>POWER(打点!I$20-打点!I23, 2)</f>
        <v>0.223897943783222</v>
      </c>
      <c r="AN8">
        <f>POWER(打点!J$20-打点!J23, 2)</f>
        <v>4.1116171572758082</v>
      </c>
      <c r="AO8">
        <f t="shared" si="3"/>
        <v>62.833786911506664</v>
      </c>
      <c r="AP8">
        <f>POWER(打点!B$21-打点!B23, 2)</f>
        <v>4.2729565212777567</v>
      </c>
      <c r="AQ8">
        <f>POWER(打点!C$21-打点!C23, 2)</f>
        <v>2.0278726463958554</v>
      </c>
      <c r="AR8">
        <f>POWER(打点!D$21-打点!D23, 2)</f>
        <v>24.582513622543168</v>
      </c>
      <c r="AS8">
        <f>POWER(打点!E$21-打点!E23, 2)</f>
        <v>16.469875791699192</v>
      </c>
      <c r="AT8">
        <f>POWER(打点!F$21-打点!F23, 2)</f>
        <v>36.022145208810031</v>
      </c>
      <c r="AU8">
        <f>POWER(打点!G$21-打点!G23, 2)</f>
        <v>5.0132646510700924</v>
      </c>
      <c r="AV8">
        <f>POWER(打点!H$21-打点!H23, 2)</f>
        <v>14.333512498966012</v>
      </c>
      <c r="AW8">
        <f>POWER(打点!I$21-打点!I23, 2)</f>
        <v>0.89182134261305956</v>
      </c>
      <c r="AX8">
        <f>POWER(打点!J$21-打点!J23, 2)</f>
        <v>25.619464793624445</v>
      </c>
      <c r="AY8">
        <f t="shared" si="4"/>
        <v>129.23342707699959</v>
      </c>
      <c r="AZ8">
        <f>POWER(打点!B$22-打点!B23, 2)+POWER(打点!C$22-打点!C23, 2)+POWER(打点!D$22-打点!D23, 2)+POWER(打点!E$22-打点!E23, 2)+POWER(打点!F$22-打点!F23, 2)+POWER(打点!G$22-打点!G23, 2)+POWER(打点!H$22-打点!H23, 2)+POWER(打点!I$22-打点!I23, 2)+POWER(打点!J$22-打点!J23, 2)</f>
        <v>141.67482358460887</v>
      </c>
      <c r="BA8">
        <f>POWER(打点!B$23-打点!B23,2)+POWER(打点!C$23-打点!C23,2)+POWER(打点!D$23-打点!D23,2)+POWER(打点!E$23-打点!E23,2)+POWER(打点!F$23-打点!F23,2)+POWER(打点!G$23-打点!G23,2)+POWER(打点!H$23-打点!H23,2)+POWER(打点!I$23-打点!I23,2)+POWER(打点!J$23-打点!J23,2)</f>
        <v>0</v>
      </c>
      <c r="BB8">
        <f>POWER(打点!B$24-打点!B23, 2)+POWER(打点!C$24-打点!C23,2)+POWER(打点!D$24-打点!D23,2)+POWER(打点!E$24-打点!E23,2)+POWER(打点!F$24-打点!F23,2)+POWER(打点!G$24-打点!G23,2)+POWER(打点!H$24-打点!H23,2)+POWER(打点!I$24-打点!I23,2)+POWER(打点!J$24-打点!J23,2)</f>
        <v>93.20134457258834</v>
      </c>
      <c r="BC8">
        <f>POWER(打点!B$25-打点!B23, 2)+POWER(打点!C$25-打点!C23, 2)+POWER(打点!D$25-打点!D23, 2)+POWER(打点!E$25-打点!E23, 2)+POWER(打点!F$25-打点!F23, 2)+POWER(打点!G$25-打点!G23, 2)+POWER(打点!H$25-打点!H23, 2)+POWER(打点!I$25-打点!I23, 2)+POWER(打点!J$25-打点!J23, 2)</f>
        <v>56.362663359793025</v>
      </c>
      <c r="BD8">
        <f>POWER(打点!B$26-打点!B23, 2)+POWER(打点!C$26-打点!C23, 2)+POWER(打点!D$26-打点!D23, 2)+POWER(打点!E$26-打点!E23, 2)+POWER(打点!F$26-打点!F23, 2)+POWER(打点!G$26-打点!G23, 2)+POWER(打点!H$26-打点!H23, 2)+POWER(打点!I$26-打点!I23, 2)+POWER(打点!J$26-打点!J23, 2)</f>
        <v>104.70716200037845</v>
      </c>
      <c r="BE8">
        <f>POWER(打点!B$27-打点!B23, 2)+POWER(打点!C$27-打点!C23, 2)+POWER(打点!D$27-打点!D23, 2)+POWER(打点!E$27-打点!E23, 2)+POWER(打点!F$27-打点!F23, 2)+POWER(打点!G$27-打点!G23, 2)+POWER(打点!H$27-打点!H23, 2)+POWER(打点!I$27-打点!I23, 2)+POWER(打点!J$27-打点!J23, 2)</f>
        <v>81.135219138637027</v>
      </c>
      <c r="BF8">
        <f>POWER(打点!B$28-打点!B23,2)+POWER(打点!C$28-打点!C23,2)+POWER(打点!D$28-打点!D23,2)+POWER(打点!E$28-打点!E23, 2)+POWER(打点!F$28-打点!F23, 2)+POWER(打点!G$28-打点!G23, 2)+POWER(打点!H$28-打点!H23, 2)+POWER(打点!I$28-打点!I23, 2)+POWER(打点!J$28-打点!J23, 2)</f>
        <v>42.560074519053188</v>
      </c>
    </row>
    <row r="9" spans="1:58" x14ac:dyDescent="0.4">
      <c r="A9" s="2" t="s">
        <v>7</v>
      </c>
      <c r="B9">
        <f>POWER(打点!B$17-打点!B24, 2)</f>
        <v>1.2665785693766181</v>
      </c>
      <c r="C9">
        <f>POWER(打点!C$17-打点!C24, 2)</f>
        <v>0.9320429761562784</v>
      </c>
      <c r="D9">
        <f>POWER(打点!D$17-打点!D24, 2)</f>
        <v>6.8301860807063344</v>
      </c>
      <c r="E9">
        <f>POWER(打点!E$17-打点!E24, 2)</f>
        <v>26.588630759399425</v>
      </c>
      <c r="F9">
        <f>POWER(打点!F$17-打点!F24, 2)</f>
        <v>1.5784606487697057</v>
      </c>
      <c r="G9">
        <f>POWER(打点!G$17-打点!G24, 2)</f>
        <v>5.5627449677256751</v>
      </c>
      <c r="H9">
        <f>POWER(打点!H$17-打点!H24, 2)</f>
        <v>16.195849928181563</v>
      </c>
      <c r="I9">
        <f>POWER(打点!I$17-打点!I24, 2)</f>
        <v>11.339118587785583</v>
      </c>
      <c r="J9">
        <f>POWER(打点!J$17-打点!J24, 2)</f>
        <v>12.753026718805883</v>
      </c>
      <c r="K9">
        <f t="shared" si="0"/>
        <v>83.046639236907069</v>
      </c>
      <c r="L9">
        <f>POWER(打点!B$18-打点!B24, 2)</f>
        <v>0.32704501480453196</v>
      </c>
      <c r="M9">
        <f>POWER(打点!C$18-打点!C24, 2)</f>
        <v>9.5827589616709528</v>
      </c>
      <c r="N9">
        <f>POWER(打点!D$18-打点!D24, 2)</f>
        <v>4.3350889927584699</v>
      </c>
      <c r="O9">
        <f>POWER(打点!E$18-打点!E24, 2)</f>
        <v>88.892824022354247</v>
      </c>
      <c r="P9">
        <f>POWER(打点!F$18-打点!F24, 2)</f>
        <v>0.33865720234393415</v>
      </c>
      <c r="Q9">
        <f>POWER(打点!G$18-打点!G24, 2)</f>
        <v>4.2663376087838962</v>
      </c>
      <c r="R9">
        <f>POWER(打点!H$18-打点!H24, 2)</f>
        <v>6.5588290398133715</v>
      </c>
      <c r="S9">
        <f>POWER(打点!I$18-打点!I24, 2)</f>
        <v>6.7205245368741924</v>
      </c>
      <c r="T9">
        <f>POWER(打点!J$18-打点!J24, 2)</f>
        <v>4.5952625551962374</v>
      </c>
      <c r="U9">
        <f t="shared" si="1"/>
        <v>125.61732793459986</v>
      </c>
      <c r="V9">
        <f>POWER(打点!B$19-打点!B24, 2)</f>
        <v>22.637973122179268</v>
      </c>
      <c r="W9">
        <f>POWER(打点!C$19-打点!C24, 2)</f>
        <v>76.172610436504087</v>
      </c>
      <c r="X9">
        <f>POWER(打点!D$19-打点!D24, 2)</f>
        <v>0.58428063812680331</v>
      </c>
      <c r="Y9">
        <f>POWER(打点!E$19-打点!E24, 2)</f>
        <v>0.49170665151813248</v>
      </c>
      <c r="Z9">
        <f>POWER(打点!F$19-打点!F24, 2)</f>
        <v>27.967476319396162</v>
      </c>
      <c r="AA9">
        <f>POWER(打点!G$19-打点!G24, 2)</f>
        <v>8.0506662963756881</v>
      </c>
      <c r="AB9">
        <f>POWER(打点!H$19-打点!H24, 2)</f>
        <v>10.041005751448999</v>
      </c>
      <c r="AC9">
        <f>POWER(打点!I$19-打点!I24, 2)</f>
        <v>6.5278206970264021</v>
      </c>
      <c r="AD9">
        <f>POWER(打点!J$19-打点!J24, 2)</f>
        <v>0.18236934576440963</v>
      </c>
      <c r="AE9">
        <f t="shared" si="2"/>
        <v>152.65590925833996</v>
      </c>
      <c r="AF9">
        <f>POWER(打点!B$20-打点!B24, 2)</f>
        <v>1.0164316498498236</v>
      </c>
      <c r="AG9">
        <f>POWER(打点!C$20-打点!C24, 2)</f>
        <v>0.13077670920208695</v>
      </c>
      <c r="AH9">
        <f>POWER(打点!D$20-打点!D24, 2)</f>
        <v>30.978978573213531</v>
      </c>
      <c r="AI9">
        <f>POWER(打点!E$20-打点!E24, 2)</f>
        <v>10.225897820116387</v>
      </c>
      <c r="AJ9">
        <f>POWER(打点!F$20-打点!F24, 2)</f>
        <v>2.3393519884926768</v>
      </c>
      <c r="AK9">
        <f>POWER(打点!G$20-打点!G24, 2)</f>
        <v>26.840306602237781</v>
      </c>
      <c r="AL9">
        <f>POWER(打点!H$20-打点!H24, 2)</f>
        <v>9.1699945320631358</v>
      </c>
      <c r="AM9">
        <f>POWER(打点!I$20-打点!I24, 2)</f>
        <v>10.53863439451861</v>
      </c>
      <c r="AN9">
        <f>POWER(打点!J$20-打点!J24, 2)</f>
        <v>4.3135027547058287E-2</v>
      </c>
      <c r="AO9">
        <f t="shared" si="3"/>
        <v>91.283507297241073</v>
      </c>
      <c r="AP9">
        <f>POWER(打点!B$21-打点!B24, 2)</f>
        <v>4.072037780516589</v>
      </c>
      <c r="AQ9">
        <f>POWER(打点!C$21-打点!C24, 2)</f>
        <v>1.8920849685290095</v>
      </c>
      <c r="AR9">
        <f>POWER(打点!D$21-打点!D24, 2)</f>
        <v>0.54971578834718982</v>
      </c>
      <c r="AS9">
        <f>POWER(打点!E$21-打点!E24, 2)</f>
        <v>23.040955674576953</v>
      </c>
      <c r="AT9">
        <f>POWER(打点!F$21-打点!F24, 2)</f>
        <v>2.6707826923914708</v>
      </c>
      <c r="AU9">
        <f>POWER(打点!G$21-打点!G24, 2)</f>
        <v>21.102483984028144</v>
      </c>
      <c r="AV9">
        <f>POWER(打点!H$21-打点!H24, 2)</f>
        <v>0.96738822601999763</v>
      </c>
      <c r="AW9">
        <f>POWER(打点!I$21-打点!I24, 2)</f>
        <v>13.819885564850075</v>
      </c>
      <c r="AX9">
        <f>POWER(打点!J$21-打点!J24, 2)</f>
        <v>10.507613123323388</v>
      </c>
      <c r="AY9">
        <f t="shared" si="4"/>
        <v>78.622947802582814</v>
      </c>
      <c r="AZ9">
        <f>POWER(打点!B$22-打点!B24, 2)+POWER(打点!C$22-打点!C24, 2)+POWER(打点!D$22-打点!D24, 2)+POWER(打点!E$22-打点!E24, 2)+POWER(打点!F$22-打点!F24, 2)+POWER(打点!G$22-打点!G24, 2)+POWER(打点!H$22-打点!H24, 2)+POWER(打点!I$22-打点!I24, 2)+POWER(打点!J$22-打点!J24, 2)</f>
        <v>112.78175389165604</v>
      </c>
      <c r="BA9">
        <f>POWER(打点!B$23-打点!B24,2)+POWER(打点!C$23-打点!C24,2)+POWER(打点!D$23-打点!D24,2)+POWER(打点!E$23-打点!E24,2)+POWER(打点!F$23-打点!F24,2)+POWER(打点!G$23-打点!G24,2)+POWER(打点!H$23-打点!H24,2)+POWER(打点!I$23-打点!I24,2)+POWER(打点!J$23-打点!J24,2)</f>
        <v>93.20134457258834</v>
      </c>
      <c r="BB9">
        <f>POWER(打点!B$24-打点!B24, 2)+POWER(打点!C$24-打点!C24,2)+POWER(打点!D$24-打点!D24,2)+POWER(打点!E$24-打点!E24,2)+POWER(打点!F$24-打点!F24,2)+POWER(打点!G$24-打点!G24,2)+POWER(打点!H$24-打点!H24,2)+POWER(打点!I$24-打点!I24,2)+POWER(打点!J$24-打点!J24,2)</f>
        <v>0</v>
      </c>
      <c r="BC9">
        <f>POWER(打点!B$25-打点!B24, 2)+POWER(打点!C$25-打点!C24, 2)+POWER(打点!D$25-打点!D24, 2)+POWER(打点!E$25-打点!E24, 2)+POWER(打点!F$25-打点!F24, 2)+POWER(打点!G$25-打点!G24, 2)+POWER(打点!H$25-打点!H24, 2)+POWER(打点!I$25-打点!I24, 2)+POWER(打点!J$25-打点!J24, 2)</f>
        <v>99.604095917562859</v>
      </c>
      <c r="BD9">
        <f>POWER(打点!B$26-打点!B24, 2)+POWER(打点!C$26-打点!C24, 2)+POWER(打点!D$26-打点!D24, 2)+POWER(打点!E$26-打点!E24, 2)+POWER(打点!F$26-打点!F24, 2)+POWER(打点!G$26-打点!G24, 2)+POWER(打点!H$26-打点!H24, 2)+POWER(打点!I$26-打点!I24, 2)+POWER(打点!J$26-打点!J24, 2)</f>
        <v>189.59032228983159</v>
      </c>
      <c r="BE9">
        <f>POWER(打点!B$27-打点!B24, 2)+POWER(打点!C$27-打点!C24, 2)+POWER(打点!D$27-打点!D24, 2)+POWER(打点!E$27-打点!E24, 2)+POWER(打点!F$27-打点!F24, 2)+POWER(打点!G$27-打点!G24, 2)+POWER(打点!H$27-打点!H24, 2)+POWER(打点!I$27-打点!I24, 2)+POWER(打点!J$27-打点!J24, 2)</f>
        <v>52.78880590751465</v>
      </c>
      <c r="BF9">
        <f>POWER(打点!B$28-打点!B24,2)+POWER(打点!C$28-打点!C24,2)+POWER(打点!D$28-打点!D24,2)+POWER(打点!E$28-打点!E24, 2)+POWER(打点!F$28-打点!F24, 2)+POWER(打点!G$28-打点!G24, 2)+POWER(打点!H$28-打点!H24, 2)+POWER(打点!I$28-打点!I24, 2)+POWER(打点!J$28-打点!J24, 2)</f>
        <v>134.58626240193678</v>
      </c>
    </row>
    <row r="10" spans="1:58" x14ac:dyDescent="0.4">
      <c r="A10" s="2" t="s">
        <v>8</v>
      </c>
      <c r="B10">
        <f>POWER(打点!B$17-打点!B25, 2)</f>
        <v>12.619551693027837</v>
      </c>
      <c r="C10">
        <f>POWER(打点!C$17-打点!C25, 2)</f>
        <v>12.920347704202824</v>
      </c>
      <c r="D10">
        <f>POWER(打点!D$17-打点!D25, 2)</f>
        <v>1.3226440540269588</v>
      </c>
      <c r="E10">
        <f>POWER(打点!E$17-打点!E25, 2)</f>
        <v>2.7671176468024372</v>
      </c>
      <c r="F10">
        <f>POWER(打点!F$17-打点!F25, 2)</f>
        <v>34.683493018248697</v>
      </c>
      <c r="G10">
        <f>POWER(打点!G$17-打点!G25, 2)</f>
        <v>2.3908002911423845</v>
      </c>
      <c r="H10">
        <f>POWER(打点!H$17-打点!H25, 2)</f>
        <v>10.398807229745341</v>
      </c>
      <c r="I10">
        <f>POWER(打点!I$17-打点!I25, 2)</f>
        <v>3.9979960756795809</v>
      </c>
      <c r="J10">
        <f>POWER(打点!J$17-打点!J25, 2)</f>
        <v>25.673367713704177</v>
      </c>
      <c r="K10">
        <f t="shared" si="0"/>
        <v>106.77412542658024</v>
      </c>
      <c r="L10">
        <f>POWER(打点!B$18-打点!B25, 2)</f>
        <v>16.858793107961539</v>
      </c>
      <c r="M10">
        <f>POWER(打点!C$18-打点!C25, 2)</f>
        <v>0.21765805732597138</v>
      </c>
      <c r="N10">
        <f>POWER(打点!D$18-打点!D25, 2)</f>
        <v>12.570481554291998</v>
      </c>
      <c r="O10">
        <f>POWER(打点!E$18-打点!E25, 2)</f>
        <v>35.228358181914444</v>
      </c>
      <c r="P10">
        <f>POWER(打点!F$18-打点!F25, 2)</f>
        <v>43.082088625956835</v>
      </c>
      <c r="Q10">
        <f>POWER(打点!G$18-打点!G25, 2)</f>
        <v>8.2819480164798165</v>
      </c>
      <c r="R10">
        <f>POWER(打点!H$18-打点!H25, 2)</f>
        <v>11.294369755032038</v>
      </c>
      <c r="S10">
        <f>POWER(打点!I$18-打点!I25, 2)</f>
        <v>1.4994875115280477</v>
      </c>
      <c r="T10">
        <f>POWER(打点!J$18-打点!J25, 2)</f>
        <v>13.245288335681131</v>
      </c>
      <c r="U10">
        <f t="shared" si="1"/>
        <v>142.27847314617182</v>
      </c>
      <c r="V10">
        <f>POWER(打点!B$19-打点!B25, 2)</f>
        <v>6.4181476658603364E-3</v>
      </c>
      <c r="W10">
        <f>POWER(打点!C$19-打点!C25, 2)</f>
        <v>128.97592839291767</v>
      </c>
      <c r="X10">
        <f>POWER(打点!D$19-打点!D25, 2)</f>
        <v>4.9630142438303135</v>
      </c>
      <c r="Y10">
        <f>POWER(打点!E$19-打点!E25, 2)</f>
        <v>7.7937727774422241</v>
      </c>
      <c r="Z10">
        <f>POWER(打点!F$19-打点!F25, 2)</f>
        <v>3.4492245994935455</v>
      </c>
      <c r="AA10">
        <f>POWER(打点!G$19-打点!G25, 2)</f>
        <v>13.320277460485473</v>
      </c>
      <c r="AB10">
        <f>POWER(打点!H$19-打点!H25, 2)</f>
        <v>5.6124736598869012</v>
      </c>
      <c r="AC10">
        <f>POWER(打点!I$19-打点!I25, 2)</f>
        <v>1.4092021364788443</v>
      </c>
      <c r="AD10">
        <f>POWER(打点!J$19-打点!J25, 2)</f>
        <v>1.1421284482695306</v>
      </c>
      <c r="AE10">
        <f t="shared" si="2"/>
        <v>166.67243986647034</v>
      </c>
      <c r="AF10">
        <f>POWER(打点!B$20-打点!B25, 2)</f>
        <v>13.466273981584804</v>
      </c>
      <c r="AG10">
        <f>POWER(打点!C$20-打点!C25, 2)</f>
        <v>8.9442590610972683</v>
      </c>
      <c r="AH10">
        <f>POWER(打点!D$20-打点!D25, 2)</f>
        <v>16.830312806059414</v>
      </c>
      <c r="AI10">
        <f>POWER(打点!E$20-打点!E25, 2)</f>
        <v>8.7116554554674694E-2</v>
      </c>
      <c r="AJ10">
        <f>POWER(打点!F$20-打点!F25, 2)</f>
        <v>75.257904460785269</v>
      </c>
      <c r="AK10">
        <f>POWER(打点!G$20-打点!G25, 2)</f>
        <v>35.917116366795433</v>
      </c>
      <c r="AL10">
        <f>POWER(打点!H$20-打点!H25, 2)</f>
        <v>4.966262463970426</v>
      </c>
      <c r="AM10">
        <f>POWER(打点!I$20-打点!I25, 2)</f>
        <v>3.5286287778261003</v>
      </c>
      <c r="AN10">
        <f>POWER(打点!J$20-打点!J25, 2)</f>
        <v>2.9017115026620472</v>
      </c>
      <c r="AO10">
        <f t="shared" si="3"/>
        <v>161.89958597533541</v>
      </c>
      <c r="AP10">
        <f>POWER(打点!B$21-打点!B25, 2)</f>
        <v>7.0750439738554052</v>
      </c>
      <c r="AQ10">
        <f>POWER(打点!C$21-打点!C25, 2)</f>
        <v>16.036785792405137</v>
      </c>
      <c r="AR10">
        <f>POWER(打点!D$21-打点!D25, 2)</f>
        <v>0.52124303562485808</v>
      </c>
      <c r="AS10">
        <f>POWER(打点!E$21-打点!E25, 2)</f>
        <v>1.7086375585513278</v>
      </c>
      <c r="AT10">
        <f>POWER(打点!F$21-打点!F25, 2)</f>
        <v>77.086473611119359</v>
      </c>
      <c r="AU10">
        <f>POWER(打点!G$21-打点!G25, 2)</f>
        <v>29.22559204689367</v>
      </c>
      <c r="AV10">
        <f>POWER(打点!H$21-打点!H25, 2)</f>
        <v>3.1799719170202065</v>
      </c>
      <c r="AW10">
        <f>POWER(打点!I$21-打点!I25, 2)</f>
        <v>5.5208497140406854</v>
      </c>
      <c r="AX10">
        <f>POWER(打点!J$21-打点!J25, 2)</f>
        <v>22.441975334539983</v>
      </c>
      <c r="AY10">
        <f t="shared" si="4"/>
        <v>162.79657298405061</v>
      </c>
      <c r="AZ10">
        <f>POWER(打点!B$22-打点!B25, 2)+POWER(打点!C$22-打点!C25, 2)+POWER(打点!D$22-打点!D25, 2)+POWER(打点!E$22-打点!E25, 2)+POWER(打点!F$22-打点!F25, 2)+POWER(打点!G$22-打点!G25, 2)+POWER(打点!H$22-打点!H25, 2)+POWER(打点!I$22-打点!I25, 2)+POWER(打点!J$22-打点!J25, 2)</f>
        <v>275.19928523008969</v>
      </c>
      <c r="BA10">
        <f>POWER(打点!B$23-打点!B25,2)+POWER(打点!C$23-打点!C25,2)+POWER(打点!D$23-打点!D25,2)+POWER(打点!E$23-打点!E25,2)+POWER(打点!F$23-打点!F25,2)+POWER(打点!G$23-打点!G25,2)+POWER(打点!H$23-打点!H25,2)+POWER(打点!I$23-打点!I25,2)+POWER(打点!J$23-打点!J25,2)</f>
        <v>56.362663359793025</v>
      </c>
      <c r="BB10">
        <f>POWER(打点!B$24-打点!B25, 2)+POWER(打点!C$24-打点!C25,2)+POWER(打点!D$24-打点!D25,2)+POWER(打点!E$24-打点!E25,2)+POWER(打点!F$24-打点!F25,2)+POWER(打点!G$24-打点!G25,2)+POWER(打点!H$24-打点!H25,2)+POWER(打点!I$24-打点!I25,2)+POWER(打点!J$24-打点!J25,2)</f>
        <v>99.604095917562859</v>
      </c>
      <c r="BC10">
        <f>POWER(打点!B$25-打点!B25, 2)+POWER(打点!C$25-打点!C25, 2)+POWER(打点!D$25-打点!D25, 2)+POWER(打点!E$25-打点!E25, 2)+POWER(打点!F$25-打点!F25, 2)+POWER(打点!G$25-打点!G25, 2)+POWER(打点!H$25-打点!H25, 2)+POWER(打点!I$25-打点!I25, 2)+POWER(打点!J$25-打点!J25, 2)</f>
        <v>0</v>
      </c>
      <c r="BD10">
        <f>POWER(打点!B$26-打点!B25, 2)+POWER(打点!C$26-打点!C25, 2)+POWER(打点!D$26-打点!D25, 2)+POWER(打点!E$26-打点!E25, 2)+POWER(打点!F$26-打点!F25, 2)+POWER(打点!G$26-打点!G25, 2)+POWER(打点!H$26-打点!H25, 2)+POWER(打点!I$26-打点!I25, 2)+POWER(打点!J$26-打点!J25, 2)</f>
        <v>185.98650576743</v>
      </c>
      <c r="BE10">
        <f>POWER(打点!B$27-打点!B25, 2)+POWER(打点!C$27-打点!C25, 2)+POWER(打点!D$27-打点!D25, 2)+POWER(打点!E$27-打点!E25, 2)+POWER(打点!F$27-打点!F25, 2)+POWER(打点!G$27-打点!G25, 2)+POWER(打点!H$27-打点!H25, 2)+POWER(打点!I$27-打点!I25, 2)+POWER(打点!J$27-打点!J25, 2)</f>
        <v>141.28003832495253</v>
      </c>
      <c r="BF10">
        <f>POWER(打点!B$28-打点!B25,2)+POWER(打点!C$28-打点!C25,2)+POWER(打点!D$28-打点!D25,2)+POWER(打点!E$28-打点!E25, 2)+POWER(打点!F$28-打点!F25, 2)+POWER(打点!G$28-打点!G25, 2)+POWER(打点!H$28-打点!H25, 2)+POWER(打点!I$28-打点!I25, 2)+POWER(打点!J$28-打点!J25, 2)</f>
        <v>148.67445945108369</v>
      </c>
    </row>
    <row r="11" spans="1:58" x14ac:dyDescent="0.4">
      <c r="A11" s="2" t="s">
        <v>9</v>
      </c>
      <c r="B11">
        <f>POWER(打点!B$17-打点!B26, 2)</f>
        <v>0.93143840288803526</v>
      </c>
      <c r="C11">
        <f>POWER(打点!C$17-打点!C26, 2)</f>
        <v>4.2807304988258279</v>
      </c>
      <c r="D11">
        <f>POWER(打点!D$17-打点!D26, 2)</f>
        <v>41.090934938333483</v>
      </c>
      <c r="E11">
        <f>POWER(打点!E$17-打点!E26, 2)</f>
        <v>4.4234254357104597E-2</v>
      </c>
      <c r="F11">
        <f>POWER(打点!F$17-打点!F26, 2)</f>
        <v>0.94514704223991897</v>
      </c>
      <c r="G11">
        <f>POWER(打点!G$17-打点!G26, 2)</f>
        <v>68.850035281830841</v>
      </c>
      <c r="H11">
        <f>POWER(打点!H$17-打点!H26, 2)</f>
        <v>5.0211229768970837E-4</v>
      </c>
      <c r="I11">
        <f>POWER(打点!I$17-打点!I26, 2)</f>
        <v>18.069392549306055</v>
      </c>
      <c r="J11">
        <f>POWER(打点!J$17-打点!J26, 2)</f>
        <v>0.27050222096118876</v>
      </c>
      <c r="K11">
        <f t="shared" si="0"/>
        <v>134.48291730104015</v>
      </c>
      <c r="L11">
        <f>POWER(打点!B$18-打点!B26, 2)</f>
        <v>2.3063154309292617</v>
      </c>
      <c r="M11">
        <f>POWER(打点!C$18-打点!C26, 2)</f>
        <v>3.9682005164117728</v>
      </c>
      <c r="N11">
        <f>POWER(打点!D$18-打点!D26, 2)</f>
        <v>123.33815511220058</v>
      </c>
      <c r="O11">
        <f>POWER(打点!E$18-打点!E26, 2)</f>
        <v>16.496295873460067</v>
      </c>
      <c r="P11">
        <f>POWER(打点!F$18-打点!F26, 2)</f>
        <v>2.7113316056561199</v>
      </c>
      <c r="Q11">
        <f>POWER(打点!G$18-打点!G26, 2)</f>
        <v>15.004261449358683</v>
      </c>
      <c r="R11">
        <f>POWER(打点!H$18-打点!H26, 2)</f>
        <v>43.073231657603522</v>
      </c>
      <c r="S11">
        <f>POWER(打点!I$18-打点!I26, 2)</f>
        <v>12.081515743342569</v>
      </c>
      <c r="T11">
        <f>POWER(打点!J$18-打点!J26, 2)</f>
        <v>3.7930676331682567</v>
      </c>
      <c r="U11">
        <f t="shared" si="1"/>
        <v>222.77237502213083</v>
      </c>
      <c r="V11">
        <f>POWER(打点!B$19-打点!B26, 2)</f>
        <v>7.1150420324218793</v>
      </c>
      <c r="W11">
        <f>POWER(打点!C$19-打点!C26, 2)</f>
        <v>96.653694029764551</v>
      </c>
      <c r="X11">
        <f>POWER(打点!D$19-打点!D26, 2)</f>
        <v>95.806238384552458</v>
      </c>
      <c r="Y11">
        <f>POWER(打点!E$19-打点!E26, 2)</f>
        <v>21.767057256857647</v>
      </c>
      <c r="Z11">
        <f>POWER(打点!F$19-打点!F26, 2)</f>
        <v>9.3628274228934156</v>
      </c>
      <c r="AA11">
        <f>POWER(打点!G$19-打点!G26, 2)</f>
        <v>9.6203897497273214</v>
      </c>
      <c r="AB11">
        <f>POWER(打点!H$19-打点!H26, 2)</f>
        <v>0.69429608265574216</v>
      </c>
      <c r="AC11">
        <f>POWER(打点!I$19-打点!I26, 2)</f>
        <v>11.822663704036112</v>
      </c>
      <c r="AD11">
        <f>POWER(打点!J$19-打点!J26, 2)</f>
        <v>20.41488610533386</v>
      </c>
      <c r="AE11">
        <f t="shared" si="2"/>
        <v>273.25709476824295</v>
      </c>
      <c r="AF11">
        <f>POWER(打点!B$20-打点!B26, 2)</f>
        <v>1.1714857315917255</v>
      </c>
      <c r="AG11">
        <f>POWER(打点!C$20-打点!C26, 2)</f>
        <v>2.1468096496553972</v>
      </c>
      <c r="AH11">
        <f>POWER(打点!D$20-打点!D26, 2)</f>
        <v>11.956431580624875</v>
      </c>
      <c r="AI11">
        <f>POWER(打点!E$20-打点!E26, 2)</f>
        <v>4.7043011572777438</v>
      </c>
      <c r="AJ11">
        <f>POWER(打点!F$20-打点!F26, 2)</f>
        <v>14.122930791841856</v>
      </c>
      <c r="AK11">
        <f>POWER(打点!G$20-打点!G26, 2)</f>
        <v>0.57499127723822296</v>
      </c>
      <c r="AL11">
        <f>POWER(打点!H$20-打点!H26, 2)</f>
        <v>0.94828455889951768</v>
      </c>
      <c r="AM11">
        <f>POWER(打点!I$20-打点!I26, 2)</f>
        <v>17.055052519740233</v>
      </c>
      <c r="AN11">
        <f>POWER(打点!J$20-打点!J26, 2)</f>
        <v>15.081933852311494</v>
      </c>
      <c r="AO11">
        <f t="shared" si="3"/>
        <v>67.762221119181064</v>
      </c>
      <c r="AP11">
        <f>POWER(打点!B$21-打点!B26, 2)</f>
        <v>5.2715167792897529E-3</v>
      </c>
      <c r="AQ11">
        <f>POWER(打点!C$21-打点!C26, 2)</f>
        <v>6.1459352996023933</v>
      </c>
      <c r="AR11">
        <f>POWER(打点!D$21-打点!D26, 2)</f>
        <v>68.595754369419609</v>
      </c>
      <c r="AS11">
        <f>POWER(打点!E$21-打点!E26, 2)</f>
        <v>0.321076726858046</v>
      </c>
      <c r="AT11">
        <f>POWER(打点!F$21-打点!F26, 2)</f>
        <v>14.921283460040078</v>
      </c>
      <c r="AU11">
        <f>POWER(打点!G$21-打点!G26, 2)</f>
        <v>1.809834557376268</v>
      </c>
      <c r="AV11">
        <f>POWER(打点!H$21-打点!H26, 2)</f>
        <v>24.855787338437185</v>
      </c>
      <c r="AW11">
        <f>POWER(打点!I$21-打点!I26, 2)</f>
        <v>21.168839397400436</v>
      </c>
      <c r="AX11">
        <f>POWER(打点!J$21-打点!J26, 2)</f>
        <v>0.72197552256157793</v>
      </c>
      <c r="AY11">
        <f t="shared" si="4"/>
        <v>138.54575818847488</v>
      </c>
      <c r="AZ11">
        <f>POWER(打点!B$22-打点!B26, 2)+POWER(打点!C$22-打点!C26, 2)+POWER(打点!D$22-打点!D26, 2)+POWER(打点!E$22-打点!E26, 2)+POWER(打点!F$22-打点!F26, 2)+POWER(打点!G$22-打点!G26, 2)+POWER(打点!H$22-打点!H26, 2)+POWER(打点!I$22-打点!I26, 2)+POWER(打点!J$22-打点!J26, 2)</f>
        <v>155.4544983740526</v>
      </c>
      <c r="BA11">
        <f>POWER(打点!B$23-打点!B26,2)+POWER(打点!C$23-打点!C26,2)+POWER(打点!D$23-打点!D26,2)+POWER(打点!E$23-打点!E26,2)+POWER(打点!F$23-打点!F26,2)+POWER(打点!G$23-打点!G26,2)+POWER(打点!H$23-打点!H26,2)+POWER(打点!I$23-打点!I26,2)+POWER(打点!J$23-打点!J26,2)</f>
        <v>104.70716200037845</v>
      </c>
      <c r="BB11">
        <f>POWER(打点!B$24-打点!B26, 2)+POWER(打点!C$24-打点!C26,2)+POWER(打点!D$24-打点!D26,2)+POWER(打点!E$24-打点!E26,2)+POWER(打点!F$24-打点!F26,2)+POWER(打点!G$24-打点!G26,2)+POWER(打点!H$24-打点!H26,2)+POWER(打点!I$24-打点!I26,2)+POWER(打点!J$24-打点!J26,2)</f>
        <v>189.59032228983159</v>
      </c>
      <c r="BC11">
        <f>POWER(打点!B$25-打点!B26, 2)+POWER(打点!C$25-打点!C26, 2)+POWER(打点!D$25-打点!D26, 2)+POWER(打点!E$25-打点!E26, 2)+POWER(打点!F$25-打点!F26, 2)+POWER(打点!G$25-打点!G26, 2)+POWER(打点!H$25-打点!H26, 2)+POWER(打点!I$25-打点!I26, 2)+POWER(打点!J$25-打点!J26, 2)</f>
        <v>185.98650576743</v>
      </c>
      <c r="BD11">
        <f>POWER(打点!B$26-打点!B26, 2)+POWER(打点!C$26-打点!C26, 2)+POWER(打点!D$26-打点!D26, 2)+POWER(打点!E$26-打点!E26, 2)+POWER(打点!F$26-打点!F26, 2)+POWER(打点!G$26-打点!G26, 2)+POWER(打点!H$26-打点!H26, 2)+POWER(打点!I$26-打点!I26, 2)+POWER(打点!J$26-打点!J26, 2)</f>
        <v>0</v>
      </c>
      <c r="BE11">
        <f>POWER(打点!B$27-打点!B26, 2)+POWER(打点!C$27-打点!C26, 2)+POWER(打点!D$27-打点!D26, 2)+POWER(打点!E$27-打点!E26, 2)+POWER(打点!F$27-打点!F26, 2)+POWER(打点!G$27-打点!G26, 2)+POWER(打点!H$27-打点!H26, 2)+POWER(打点!I$27-打点!I26, 2)+POWER(打点!J$27-打点!J26, 2)</f>
        <v>87.989416238098656</v>
      </c>
      <c r="BF11">
        <f>POWER(打点!B$28-打点!B26,2)+POWER(打点!C$28-打点!C26,2)+POWER(打点!D$28-打点!D26,2)+POWER(打点!E$28-打点!E26, 2)+POWER(打点!F$28-打点!F26, 2)+POWER(打点!G$28-打点!G26, 2)+POWER(打点!H$28-打点!H26, 2)+POWER(打点!I$28-打点!I26, 2)+POWER(打点!J$28-打点!J26, 2)</f>
        <v>129.89357364007299</v>
      </c>
    </row>
    <row r="12" spans="1:58" x14ac:dyDescent="0.4">
      <c r="A12" s="2" t="s">
        <v>10</v>
      </c>
      <c r="B12">
        <f>POWER(打点!B$17-打点!B27, 2)</f>
        <v>0.8965722656250007</v>
      </c>
      <c r="C12">
        <f>POWER(打点!C$17-打点!C27, 2)</f>
        <v>3.3226454101562481</v>
      </c>
      <c r="D12">
        <f>POWER(打点!D$17-打点!D27, 2)</f>
        <v>2.8434390625000039</v>
      </c>
      <c r="E12">
        <f>POWER(打点!E$17-打点!E27, 2)</f>
        <v>26.393906249999993</v>
      </c>
      <c r="F12">
        <f>POWER(打点!F$17-打点!F27, 2)</f>
        <v>3.1528441406249992</v>
      </c>
      <c r="G12">
        <f>POWER(打点!G$17-打点!G27, 2)</f>
        <v>46.036225000000002</v>
      </c>
      <c r="H12">
        <f>POWER(打点!H$17-打点!H27, 2)</f>
        <v>25.508812890625002</v>
      </c>
      <c r="I12">
        <f>POWER(打点!I$17-打点!I27, 2)</f>
        <v>12.933014062499996</v>
      </c>
      <c r="J12">
        <f>POWER(打点!J$17-打点!J27, 2)</f>
        <v>0.47566884765625034</v>
      </c>
      <c r="K12">
        <f t="shared" si="0"/>
        <v>121.56312792968748</v>
      </c>
      <c r="L12">
        <f>POWER(打点!B$18-打点!B27, 2)</f>
        <v>2.2512608734166819</v>
      </c>
      <c r="M12">
        <f>POWER(打点!C$18-打点!C27, 2)</f>
        <v>5.0096036773832537</v>
      </c>
      <c r="N12">
        <f>POWER(打点!D$18-打点!D27, 2)</f>
        <v>40.727372800342302</v>
      </c>
      <c r="O12">
        <f>POWER(打点!E$18-打点!E27, 2)</f>
        <v>88.536481676976194</v>
      </c>
      <c r="P12">
        <f>POWER(打点!F$18-打点!F27, 2)</f>
        <v>1.2126404976529956</v>
      </c>
      <c r="Q12">
        <f>POWER(打点!G$18-打点!G27, 2)</f>
        <v>5.5740439178687398</v>
      </c>
      <c r="R12">
        <f>POWER(打点!H$18-打点!H27, 2)</f>
        <v>2.3556198585412624</v>
      </c>
      <c r="S12">
        <f>POWER(打点!I$18-打点!I27, 2)</f>
        <v>7.9596585014978514</v>
      </c>
      <c r="T12">
        <f>POWER(打点!J$18-打点!J27, 2)</f>
        <v>0.54434022635436907</v>
      </c>
      <c r="U12">
        <f t="shared" si="1"/>
        <v>154.17102203003364</v>
      </c>
      <c r="V12">
        <f>POWER(打点!B$19-打点!B27, 2)</f>
        <v>7.2126577927636166</v>
      </c>
      <c r="W12">
        <f>POWER(打点!C$19-打点!C27, 2)</f>
        <v>91.873776453856067</v>
      </c>
      <c r="X12">
        <f>POWER(打点!D$19-打点!D27, 2)</f>
        <v>25.645058073295417</v>
      </c>
      <c r="Y12">
        <f>POWER(打点!E$19-打点!E27, 2)</f>
        <v>0.46553535366958199</v>
      </c>
      <c r="Z12">
        <f>POWER(打点!F$19-打点!F27, 2)</f>
        <v>33.729210768102746</v>
      </c>
      <c r="AA12">
        <f>POWER(打点!G$19-打点!G27, 2)</f>
        <v>2.5251853396214274</v>
      </c>
      <c r="AB12">
        <f>POWER(打点!H$19-打点!H27, 2)</f>
        <v>17.597797011607991</v>
      </c>
      <c r="AC12">
        <f>POWER(打点!I$19-打点!I27, 2)</f>
        <v>7.7498166125194787</v>
      </c>
      <c r="AD12">
        <f>POWER(打点!J$19-打点!J27, 2)</f>
        <v>10.946157396153433</v>
      </c>
      <c r="AE12">
        <f t="shared" si="2"/>
        <v>197.74519480158975</v>
      </c>
      <c r="AF12">
        <f>POWER(打点!B$20-打点!B27, 2)</f>
        <v>1.1323436687165584</v>
      </c>
      <c r="AG12">
        <f>POWER(打点!C$20-打点!C27, 2)</f>
        <v>1.4860082891693298</v>
      </c>
      <c r="AH12">
        <f>POWER(打点!D$20-打点!D27, 2)</f>
        <v>1.6031707509661122</v>
      </c>
      <c r="AI12">
        <f>POWER(打点!E$20-打点!E27, 2)</f>
        <v>10.105273669738416</v>
      </c>
      <c r="AJ12">
        <f>POWER(打点!F$20-打点!F27, 2)</f>
        <v>1.0205789355120367</v>
      </c>
      <c r="AK12">
        <f>POWER(打点!G$20-打点!G27, 2)</f>
        <v>0.56898409631391078</v>
      </c>
      <c r="AL12">
        <f>POWER(打点!H$20-打点!H27, 2)</f>
        <v>16.438306157569112</v>
      </c>
      <c r="AM12">
        <f>POWER(打点!I$20-打点!I27, 2)</f>
        <v>12.077122891275271</v>
      </c>
      <c r="AN12">
        <f>POWER(打点!J$20-打点!J27, 2)</f>
        <v>7.1489966865385357</v>
      </c>
      <c r="AO12">
        <f t="shared" si="3"/>
        <v>51.58078514579929</v>
      </c>
      <c r="AP12">
        <f>POWER(打点!B$21-打点!B27, 2)</f>
        <v>2.9560584802105659E-3</v>
      </c>
      <c r="AQ12">
        <f>POWER(打点!C$21-打点!C27, 2)</f>
        <v>4.9859297899278099</v>
      </c>
      <c r="AR12">
        <f>POWER(打点!D$21-打点!D27, 2)</f>
        <v>12.661386883802317</v>
      </c>
      <c r="AS12">
        <f>POWER(打点!E$21-打点!E27, 2)</f>
        <v>22.859711678059188</v>
      </c>
      <c r="AT12">
        <f>POWER(打点!F$21-打点!F27, 2)</f>
        <v>1.2432160465899913</v>
      </c>
      <c r="AU12">
        <f>POWER(打点!G$21-打点!G27, 2)</f>
        <v>2.7986352475365482E-2</v>
      </c>
      <c r="AV12">
        <f>POWER(打点!H$21-打点!H27, 2)</f>
        <v>1.8198125697107058E-3</v>
      </c>
      <c r="AW12">
        <f>POWER(打点!I$21-打点!I27, 2)</f>
        <v>15.57407211494648</v>
      </c>
      <c r="AX12">
        <f>POWER(打点!J$21-打点!J27, 2)</f>
        <v>0.12966794252119057</v>
      </c>
      <c r="AY12">
        <f t="shared" si="4"/>
        <v>57.486746679372267</v>
      </c>
      <c r="AZ12">
        <f>POWER(打点!B$22-打点!B27, 2)+POWER(打点!C$22-打点!C27, 2)+POWER(打点!D$22-打点!D27, 2)+POWER(打点!E$22-打点!E27, 2)+POWER(打点!F$22-打点!F27, 2)+POWER(打点!G$22-打点!G27, 2)+POWER(打点!H$22-打点!H27, 2)+POWER(打点!I$22-打点!I27, 2)+POWER(打点!J$22-打点!J27, 2)</f>
        <v>87.358714894877949</v>
      </c>
      <c r="BA12">
        <f>POWER(打点!B$23-打点!B27,2)+POWER(打点!C$23-打点!C27,2)+POWER(打点!D$23-打点!D27,2)+POWER(打点!E$23-打点!E27,2)+POWER(打点!F$23-打点!F27,2)+POWER(打点!G$23-打点!G27,2)+POWER(打点!H$23-打点!H27,2)+POWER(打点!I$23-打点!I27,2)+POWER(打点!J$23-打点!J27,2)</f>
        <v>81.135219138637027</v>
      </c>
      <c r="BB12">
        <f>POWER(打点!B$24-打点!B27, 2)+POWER(打点!C$24-打点!C27,2)+POWER(打点!D$24-打点!D27,2)+POWER(打点!E$24-打点!E27,2)+POWER(打点!F$24-打点!F27,2)+POWER(打点!G$24-打点!G27,2)+POWER(打点!H$24-打点!H27,2)+POWER(打点!I$24-打点!I27,2)+POWER(打点!J$24-打点!J27,2)</f>
        <v>52.78880590751465</v>
      </c>
      <c r="BC12">
        <f>POWER(打点!B$25-打点!B27, 2)+POWER(打点!C$25-打点!C27, 2)+POWER(打点!D$25-打点!D27, 2)+POWER(打点!E$25-打点!E27, 2)+POWER(打点!F$25-打点!F27, 2)+POWER(打点!G$25-打点!G27, 2)+POWER(打点!H$25-打点!H27, 2)+POWER(打点!I$25-打点!I27, 2)+POWER(打点!J$25-打点!J27, 2)</f>
        <v>141.28003832495253</v>
      </c>
      <c r="BD12">
        <f>POWER(打点!B$26-打点!B27, 2)+POWER(打点!C$26-打点!C27, 2)+POWER(打点!D$26-打点!D27, 2)+POWER(打点!E$26-打点!E27, 2)+POWER(打点!F$26-打点!F27, 2)+POWER(打点!G$26-打点!G27, 2)+POWER(打点!H$26-打点!H27, 2)+POWER(打点!I$26-打点!I27, 2)+POWER(打点!J$26-打点!J27, 2)</f>
        <v>87.989416238098656</v>
      </c>
      <c r="BE12">
        <f>POWER(打点!B$27-打点!B27, 2)+POWER(打点!C$27-打点!C27, 2)+POWER(打点!D$27-打点!D27, 2)+POWER(打点!E$27-打点!E27, 2)+POWER(打点!F$27-打点!F27, 2)+POWER(打点!G$27-打点!G27, 2)+POWER(打点!H$27-打点!H27, 2)+POWER(打点!I$27-打点!I27, 2)+POWER(打点!J$27-打点!J27, 2)</f>
        <v>0</v>
      </c>
      <c r="BF12">
        <f>POWER(打点!B$28-打点!B27,2)+POWER(打点!C$28-打点!C27,2)+POWER(打点!D$28-打点!D27,2)+POWER(打点!E$28-打点!E27, 2)+POWER(打点!F$28-打点!F27, 2)+POWER(打点!G$28-打点!G27, 2)+POWER(打点!H$28-打点!H27, 2)+POWER(打点!I$28-打点!I27, 2)+POWER(打点!J$28-打点!J27, 2)</f>
        <v>127.48312104467104</v>
      </c>
    </row>
    <row r="13" spans="1:58" x14ac:dyDescent="0.4">
      <c r="A13" s="2" t="s">
        <v>11</v>
      </c>
      <c r="B13">
        <f>POWER(打点!B$17-打点!B28, 2)</f>
        <v>3.8708605698327854E-2</v>
      </c>
      <c r="C13">
        <f>POWER(打点!C$17-打点!C28, 2)</f>
        <v>1.510632134436855</v>
      </c>
      <c r="D13">
        <f>POWER(打点!D$17-打点!D28, 2)</f>
        <v>13.874479906085186</v>
      </c>
      <c r="E13">
        <f>POWER(打点!E$17-打点!E28, 2)</f>
        <v>5.6769740589714548</v>
      </c>
      <c r="F13">
        <f>POWER(打点!F$17-打点!F28, 2)</f>
        <v>0.24679155420540302</v>
      </c>
      <c r="G13">
        <f>POWER(打点!G$17-打点!G28, 2)</f>
        <v>43.242634423447321</v>
      </c>
      <c r="H13">
        <f>POWER(打点!H$17-打点!H28, 2)</f>
        <v>1.3595644340094642E-2</v>
      </c>
      <c r="I13">
        <f>POWER(打点!I$17-打点!I28, 2)</f>
        <v>5.7641671186917343</v>
      </c>
      <c r="J13">
        <f>POWER(打点!J$17-打点!J28, 2)</f>
        <v>48.754232996412796</v>
      </c>
      <c r="K13">
        <f t="shared" si="0"/>
        <v>119.12221644228917</v>
      </c>
      <c r="L13">
        <f>POWER(打点!B$18-打点!B28, 2)</f>
        <v>0.12730638639441524</v>
      </c>
      <c r="M13">
        <f>POWER(打点!C$18-打点!C28, 2)</f>
        <v>27.98520723494045</v>
      </c>
      <c r="N13">
        <f>POWER(打点!D$18-打点!D28, 2)</f>
        <v>70.903075789061603</v>
      </c>
      <c r="O13">
        <f>POWER(打点!E$18-打点!E28, 2)</f>
        <v>44.282673499441515</v>
      </c>
      <c r="P13">
        <f>POWER(打点!F$18-打点!F28, 2)</f>
        <v>1.3717249499243338</v>
      </c>
      <c r="Q13">
        <f>POWER(打点!G$18-打点!G28, 2)</f>
        <v>4.6304778796201269</v>
      </c>
      <c r="R13">
        <f>POWER(打点!H$18-打点!H28, 2)</f>
        <v>41.845729369618958</v>
      </c>
      <c r="S13">
        <f>POWER(打点!I$18-打点!I28, 2)</f>
        <v>10.085904560072679</v>
      </c>
      <c r="T13">
        <f>POWER(打点!J$18-打点!J28, 2)</f>
        <v>30.85737488935419</v>
      </c>
      <c r="U13">
        <f t="shared" si="1"/>
        <v>232.08947455842829</v>
      </c>
      <c r="V13">
        <f>POWER(打点!B$19-打点!B28, 2)</f>
        <v>14.663226057687472</v>
      </c>
      <c r="W13">
        <f>POWER(打点!C$19-打点!C28, 2)</f>
        <v>42.682580373910199</v>
      </c>
      <c r="X13">
        <f>POWER(打点!D$19-打点!D28, 2)</f>
        <v>50.448223468646702</v>
      </c>
      <c r="Y13">
        <f>POWER(打点!E$19-打点!E28, 2)</f>
        <v>4.2954980853345717</v>
      </c>
      <c r="Z13">
        <f>POWER(打点!F$19-打点!F28, 2)</f>
        <v>12.498199714890916</v>
      </c>
      <c r="AA13">
        <f>POWER(打点!G$19-打点!G28, 2)</f>
        <v>1.9043899992269044</v>
      </c>
      <c r="AB13">
        <f>POWER(打点!H$19-打点!H28, 2)</f>
        <v>0.54619758118910811</v>
      </c>
      <c r="AC13">
        <f>POWER(打点!I$19-打点!I28, 2)</f>
        <v>10.325096052724165</v>
      </c>
      <c r="AD13">
        <f>POWER(打点!J$19-打点!J28, 2)</f>
        <v>8.9056757917232012</v>
      </c>
      <c r="AE13">
        <f t="shared" si="2"/>
        <v>146.26908712533324</v>
      </c>
      <c r="AF13">
        <f>POWER(打点!B$20-打点!B28, 2)</f>
        <v>6.3208300158007049E-3</v>
      </c>
      <c r="AG13">
        <f>POWER(打点!C$20-打点!C28, 2)</f>
        <v>3.3594155935927277</v>
      </c>
      <c r="AH13">
        <f>POWER(打点!D$20-打点!D28, 2)</f>
        <v>0.59665196681542287</v>
      </c>
      <c r="AI13">
        <f>POWER(打点!E$20-打点!E28, 2)</f>
        <v>0.17979249822722507</v>
      </c>
      <c r="AJ13">
        <f>POWER(打点!F$20-打点!F28, 2)</f>
        <v>10.77574678854495</v>
      </c>
      <c r="AK13">
        <f>POWER(打点!G$20-打点!G28, 2)</f>
        <v>0.92813405726824028</v>
      </c>
      <c r="AL13">
        <f>POWER(打点!H$20-打点!H28, 2)</f>
        <v>0.77370765621780013</v>
      </c>
      <c r="AM13">
        <f>POWER(打点!I$20-打点!I28, 2)</f>
        <v>6.3599920960608731</v>
      </c>
      <c r="AN13">
        <f>POWER(打点!J$20-打点!J28, 2)</f>
        <v>13.096979114119046</v>
      </c>
      <c r="AO13">
        <f t="shared" si="3"/>
        <v>36.076740600862081</v>
      </c>
      <c r="AP13">
        <f>POWER(打点!B$21-打点!B28, 2)</f>
        <v>1.1864663912970304</v>
      </c>
      <c r="AQ13">
        <f>POWER(打点!C$21-打点!C28, 2)</f>
        <v>0.67071299321527322</v>
      </c>
      <c r="AR13">
        <f>POWER(打点!D$21-打点!D28, 2)</f>
        <v>31.325071937864905</v>
      </c>
      <c r="AS13">
        <f>POWER(打点!E$21-打点!E28, 2)</f>
        <v>4.1059858250506327</v>
      </c>
      <c r="AT13">
        <f>POWER(打点!F$21-打点!F28, 2)</f>
        <v>11.474493518911688</v>
      </c>
      <c r="AU13">
        <f>POWER(打点!G$21-打点!G28, 2)</f>
        <v>0.14166041381372438</v>
      </c>
      <c r="AV13">
        <f>POWER(打点!H$21-打点!H28, 2)</f>
        <v>23.925455252237612</v>
      </c>
      <c r="AW13">
        <f>POWER(打点!I$21-打点!I28, 2)</f>
        <v>4.2054447249831126</v>
      </c>
      <c r="AX13">
        <f>POWER(打点!J$21-打点!J28, 2)</f>
        <v>44.260146991897685</v>
      </c>
      <c r="AY13">
        <f t="shared" si="4"/>
        <v>121.29543804927167</v>
      </c>
      <c r="AZ13">
        <f>POWER(打点!B$22-打点!B28, 2)+POWER(打点!C$22-打点!C28, 2)+POWER(打点!D$22-打点!D28, 2)+POWER(打点!E$22-打点!E28, 2)+POWER(打点!F$22-打点!F28, 2)+POWER(打点!G$22-打点!G28, 2)+POWER(打点!H$22-打点!H28, 2)+POWER(打点!I$22-打点!I28, 2)+POWER(打点!J$22-打点!J28, 2)</f>
        <v>74.588678065323478</v>
      </c>
      <c r="BA13">
        <f>POWER(打点!B$23-打点!B28,2)+POWER(打点!C$23-打点!C28,2)+POWER(打点!D$23-打点!D28,2)+POWER(打点!E$23-打点!E28,2)+POWER(打点!F$23-打点!F28,2)+POWER(打点!G$23-打点!G28,2)+POWER(打点!H$23-打点!H28,2)+POWER(打点!I$23-打点!I28,2)+POWER(打点!J$23-打点!J28,2)</f>
        <v>42.560074519053188</v>
      </c>
      <c r="BB13">
        <f>POWER(打点!B$24-打点!B28, 2)+POWER(打点!C$24-打点!C28,2)+POWER(打点!D$24-打点!D28,2)+POWER(打点!E$24-打点!E28,2)+POWER(打点!F$24-打点!F28,2)+POWER(打点!G$24-打点!G28,2)+POWER(打点!H$24-打点!H28,2)+POWER(打点!I$24-打点!I28,2)+POWER(打点!J$24-打点!J28,2)</f>
        <v>134.58626240193678</v>
      </c>
      <c r="BC13">
        <f>POWER(打点!B$25-打点!B28, 2)+POWER(打点!C$25-打点!C28, 2)+POWER(打点!D$25-打点!D28, 2)+POWER(打点!E$25-打点!E28, 2)+POWER(打点!F$25-打点!F28, 2)+POWER(打点!G$25-打点!G28, 2)+POWER(打点!H$25-打点!H28, 2)+POWER(打点!I$25-打点!I28, 2)+POWER(打点!J$25-打点!J28, 2)</f>
        <v>148.67445945108369</v>
      </c>
      <c r="BD13">
        <f>POWER(打点!B$26-打点!B28, 2)+POWER(打点!C$26-打点!C28, 2)+POWER(打点!D$26-打点!D28, 2)+POWER(打点!E$26-打点!E28, 2)+POWER(打点!F$26-打点!F28, 2)+POWER(打点!G$26-打点!G28, 2)+POWER(打点!H$26-打点!H28, 2)+POWER(打点!I$26-打点!I28, 2)+POWER(打点!J$26-打点!J28, 2)</f>
        <v>129.89357364007299</v>
      </c>
      <c r="BE13">
        <f>POWER(打点!B$27-打点!B28, 2)+POWER(打点!C$27-打点!C28, 2)+POWER(打点!D$27-打点!D28, 2)+POWER(打点!E$27-打点!E28, 2)+POWER(打点!F$27-打点!F28, 2)+POWER(打点!G$27-打点!G28, 2)+POWER(打点!H$27-打点!H28, 2)+POWER(打点!I$27-打点!I28, 2)+POWER(打点!J$27-打点!J28, 2)</f>
        <v>127.48312104467104</v>
      </c>
      <c r="BF13">
        <f>POWER(打点!B$28-打点!B28,2)+POWER(打点!C$28-打点!C28,2)+POWER(打点!D$28-打点!D28,2)+POWER(打点!E$28-打点!E28, 2)+POWER(打点!F$28-打点!F28, 2)+POWER(打点!G$28-打点!G28, 2)+POWER(打点!H$28-打点!H28, 2)+POWER(打点!I$28-打点!I28, 2)+POWER(打点!J$28-打点!J28, 2)</f>
        <v>0</v>
      </c>
    </row>
    <row r="14" spans="1:58" x14ac:dyDescent="0.4">
      <c r="K14">
        <f>SMALL(K2:K13, 2)</f>
        <v>83.046639236907069</v>
      </c>
      <c r="U14">
        <f>SMALL(U2:U13, 2)</f>
        <v>67.737682410194864</v>
      </c>
      <c r="AE14">
        <f>SMALL(AE2:AE13, 2)</f>
        <v>122.46096228141617</v>
      </c>
      <c r="AO14">
        <f>SMALL(AO2:AO13, 2)</f>
        <v>36.076740600862081</v>
      </c>
      <c r="AP14">
        <f>POWER(打点!B$21-打点!B29, 2)</f>
        <v>110.09266858942907</v>
      </c>
      <c r="AQ14">
        <f>POWER(打点!C$21-打点!C29, 2)</f>
        <v>97.024609219171978</v>
      </c>
      <c r="AR14">
        <f>POWER(打点!D$21-打点!D29, 2)</f>
        <v>165.07022362430016</v>
      </c>
      <c r="AS14">
        <f>POWER(打点!E$21-打点!E29, 2)</f>
        <v>355.08439215182796</v>
      </c>
      <c r="AT14">
        <f>POWER(打点!F$21-打点!F29, 2)</f>
        <v>293.45817533208913</v>
      </c>
      <c r="AU14">
        <f>POWER(打点!G$21-打点!G29, 2)</f>
        <v>84.781900967036393</v>
      </c>
      <c r="AV14">
        <f>POWER(打点!H$21-打点!H29, 2)</f>
        <v>165.07022362430016</v>
      </c>
      <c r="AW14">
        <f>POWER(打点!I$21-打点!I29, 2)</f>
        <v>38.562238352232342</v>
      </c>
      <c r="AX14">
        <f>POWER(打点!J$21-打点!J29, 2)</f>
        <v>6.602808944972006</v>
      </c>
      <c r="AY14">
        <f t="shared" ref="AY14:BF14" si="5">SMALL(AY2:AY13, 2)</f>
        <v>53.766324974048025</v>
      </c>
      <c r="AZ14">
        <f t="shared" si="5"/>
        <v>39.424589702676819</v>
      </c>
      <c r="BA14">
        <f t="shared" si="5"/>
        <v>42.560074519053188</v>
      </c>
      <c r="BB14">
        <f t="shared" si="5"/>
        <v>52.78880590751465</v>
      </c>
      <c r="BC14">
        <f t="shared" si="5"/>
        <v>56.362663359793025</v>
      </c>
      <c r="BD14">
        <f t="shared" si="5"/>
        <v>67.762221119181064</v>
      </c>
      <c r="BE14">
        <f t="shared" si="5"/>
        <v>51.58078514579929</v>
      </c>
      <c r="BF14">
        <f t="shared" si="5"/>
        <v>36.076740600862081</v>
      </c>
    </row>
    <row r="15" spans="1:58" x14ac:dyDescent="0.4">
      <c r="K15">
        <f>MATCH(K14, K2:K13, 0)</f>
        <v>8</v>
      </c>
      <c r="U15">
        <f>MATCH(U14, U2:U13, 0)</f>
        <v>5</v>
      </c>
      <c r="AE15">
        <f>MATCH(AE14, AE2:AE13, 0)</f>
        <v>7</v>
      </c>
      <c r="AO15">
        <f>MATCH(AO14, AO2:AO13, 0)</f>
        <v>12</v>
      </c>
      <c r="AY15">
        <f t="shared" ref="AY15:BF15" si="6">MATCH(AY14, AY2:AY13, 0)</f>
        <v>4</v>
      </c>
      <c r="AZ15">
        <f t="shared" si="6"/>
        <v>4</v>
      </c>
      <c r="BA15">
        <f t="shared" si="6"/>
        <v>12</v>
      </c>
      <c r="BB15">
        <f t="shared" si="6"/>
        <v>11</v>
      </c>
      <c r="BC15">
        <f t="shared" si="6"/>
        <v>7</v>
      </c>
      <c r="BD15">
        <f t="shared" si="6"/>
        <v>4</v>
      </c>
      <c r="BE15">
        <f t="shared" si="6"/>
        <v>4</v>
      </c>
      <c r="BF15">
        <f t="shared" si="6"/>
        <v>4</v>
      </c>
    </row>
    <row r="16" spans="1:58" s="2" customFormat="1" x14ac:dyDescent="0.4">
      <c r="A16" s="2" t="s">
        <v>27</v>
      </c>
      <c r="K16" s="2" t="str">
        <f>INDEX($A2:$A13, K15)</f>
        <v>M</v>
      </c>
      <c r="U16" s="2" t="str">
        <f>INDEX($A2:$A13, U15)</f>
        <v>G</v>
      </c>
      <c r="AE16" s="2" t="str">
        <f>INDEX($A2:$A13, AE15)</f>
        <v>L</v>
      </c>
      <c r="AO16" s="7" t="str">
        <f>INDEX($A2:$A13, AO15)</f>
        <v>DB</v>
      </c>
      <c r="AY16" s="3" t="str">
        <f t="shared" ref="AY16:BF16" si="7">INDEX($A2:$A13, AY15)</f>
        <v>F</v>
      </c>
      <c r="AZ16" s="3" t="str">
        <f t="shared" si="7"/>
        <v>F</v>
      </c>
      <c r="BA16" s="7" t="str">
        <f t="shared" si="7"/>
        <v>DB</v>
      </c>
      <c r="BB16" s="2" t="str">
        <f t="shared" si="7"/>
        <v>T</v>
      </c>
      <c r="BC16" s="2" t="str">
        <f t="shared" si="7"/>
        <v>L</v>
      </c>
      <c r="BD16" s="3" t="str">
        <f t="shared" si="7"/>
        <v>F</v>
      </c>
      <c r="BE16" s="3" t="str">
        <f t="shared" si="7"/>
        <v>F</v>
      </c>
      <c r="BF16" s="3" t="str">
        <f t="shared" si="7"/>
        <v>F</v>
      </c>
    </row>
    <row r="17" spans="1:58" s="2" customFormat="1" x14ac:dyDescent="0.4">
      <c r="A17" s="2" t="s">
        <v>28</v>
      </c>
      <c r="K17" s="2" t="str">
        <f>INDEX($A2:$A13, MATCH(SMALL(K2:K13, 3), K2:K13, 0))</f>
        <v>G</v>
      </c>
      <c r="U17" s="2" t="str">
        <f t="shared" ref="U17:BF17" si="8">INDEX($A2:$A13, MATCH(SMALL(U2:U13, 3), U2:U13, 0))</f>
        <v>C</v>
      </c>
      <c r="V17" s="2" t="str">
        <f t="shared" si="8"/>
        <v>L</v>
      </c>
      <c r="W17" s="2" t="str">
        <f t="shared" si="8"/>
        <v>DB</v>
      </c>
      <c r="X17" s="2" t="str">
        <f t="shared" si="8"/>
        <v>D</v>
      </c>
      <c r="Y17" s="2" t="str">
        <f t="shared" si="8"/>
        <v>H</v>
      </c>
      <c r="Z17" s="2" t="str">
        <f t="shared" si="8"/>
        <v>Bs</v>
      </c>
      <c r="AA17" s="2" t="str">
        <f t="shared" si="8"/>
        <v>D</v>
      </c>
      <c r="AB17" s="2" t="str">
        <f t="shared" si="8"/>
        <v>L</v>
      </c>
      <c r="AC17" s="2" t="str">
        <f t="shared" si="8"/>
        <v>H</v>
      </c>
      <c r="AD17" s="2" t="str">
        <f t="shared" si="8"/>
        <v>F</v>
      </c>
      <c r="AE17" s="2" t="str">
        <f t="shared" si="8"/>
        <v>DB</v>
      </c>
      <c r="AF17" s="2" t="str">
        <f t="shared" si="8"/>
        <v>C</v>
      </c>
      <c r="AG17" s="2" t="str">
        <f t="shared" si="8"/>
        <v>L</v>
      </c>
      <c r="AH17" s="2" t="str">
        <f t="shared" si="8"/>
        <v>H</v>
      </c>
      <c r="AI17" s="2" t="str">
        <f t="shared" si="8"/>
        <v>DB</v>
      </c>
      <c r="AJ17" s="2" t="str">
        <f t="shared" si="8"/>
        <v>T</v>
      </c>
      <c r="AK17" s="2" t="str">
        <f t="shared" si="8"/>
        <v>T</v>
      </c>
      <c r="AL17" s="2" t="str">
        <f t="shared" si="8"/>
        <v>L</v>
      </c>
      <c r="AM17" s="2" t="str">
        <f t="shared" si="8"/>
        <v>G</v>
      </c>
      <c r="AN17" s="2" t="str">
        <f t="shared" si="8"/>
        <v>E</v>
      </c>
      <c r="AO17" s="2" t="str">
        <f t="shared" si="8"/>
        <v>H</v>
      </c>
      <c r="AP17" s="2" t="str">
        <f t="shared" si="8"/>
        <v>S</v>
      </c>
      <c r="AQ17" s="2" t="str">
        <f t="shared" si="8"/>
        <v>DB</v>
      </c>
      <c r="AR17" s="2" t="str">
        <f t="shared" si="8"/>
        <v>M</v>
      </c>
      <c r="AS17" s="2" t="str">
        <f t="shared" si="8"/>
        <v>S</v>
      </c>
      <c r="AT17" s="2" t="str">
        <f t="shared" si="8"/>
        <v>T</v>
      </c>
      <c r="AU17" s="2" t="str">
        <f t="shared" si="8"/>
        <v>DB</v>
      </c>
      <c r="AV17" s="2" t="str">
        <f t="shared" si="8"/>
        <v>M</v>
      </c>
      <c r="AW17" s="2" t="str">
        <f t="shared" si="8"/>
        <v>F</v>
      </c>
      <c r="AX17" s="2" t="str">
        <f t="shared" si="8"/>
        <v>T</v>
      </c>
      <c r="AY17" s="2" t="str">
        <f t="shared" si="8"/>
        <v>T</v>
      </c>
      <c r="AZ17" s="2" t="str">
        <f t="shared" si="8"/>
        <v>DB</v>
      </c>
      <c r="BA17" s="2" t="str">
        <f t="shared" si="8"/>
        <v>Bs</v>
      </c>
      <c r="BB17" s="2" t="str">
        <f t="shared" si="8"/>
        <v>G</v>
      </c>
      <c r="BC17" s="2" t="str">
        <f t="shared" si="8"/>
        <v>M</v>
      </c>
      <c r="BD17" s="2" t="str">
        <f t="shared" si="8"/>
        <v>T</v>
      </c>
      <c r="BE17" s="2" t="str">
        <f t="shared" si="8"/>
        <v>M</v>
      </c>
      <c r="BF17" s="2" t="str">
        <f t="shared" si="8"/>
        <v>L</v>
      </c>
    </row>
    <row r="19" spans="1:58" x14ac:dyDescent="0.4">
      <c r="A19" s="2" t="s">
        <v>213</v>
      </c>
    </row>
    <row r="20" spans="1:58" x14ac:dyDescent="0.4">
      <c r="B20" s="2"/>
      <c r="C20" s="2"/>
      <c r="D20" s="2"/>
      <c r="E20" s="2"/>
      <c r="F20" s="2"/>
      <c r="G20" s="2"/>
      <c r="H20" s="2"/>
      <c r="I20" s="2"/>
      <c r="J20" s="2"/>
      <c r="K20" s="2" t="s">
        <v>15</v>
      </c>
      <c r="L20" s="2"/>
      <c r="M20" s="2"/>
      <c r="N20" s="2"/>
      <c r="O20" s="2"/>
      <c r="P20" s="2"/>
      <c r="Q20" s="2"/>
      <c r="R20" s="2"/>
      <c r="S20" s="2"/>
      <c r="T20" s="2"/>
      <c r="U20" s="2" t="s">
        <v>16</v>
      </c>
      <c r="V20" s="2"/>
      <c r="W20" s="2"/>
      <c r="X20" s="2"/>
      <c r="Y20" s="2"/>
      <c r="Z20" s="2"/>
      <c r="AA20" s="2"/>
      <c r="AB20" s="2"/>
      <c r="AC20" s="2"/>
      <c r="AD20" s="2"/>
      <c r="AE20" s="2" t="s">
        <v>17</v>
      </c>
      <c r="AF20" s="2"/>
      <c r="AG20" s="2"/>
      <c r="AH20" s="2"/>
      <c r="AI20" s="2"/>
      <c r="AJ20" s="2"/>
      <c r="AK20" s="2"/>
      <c r="AL20" s="2"/>
      <c r="AM20" s="2"/>
      <c r="AN20" s="2"/>
      <c r="AO20" s="1" t="s">
        <v>18</v>
      </c>
      <c r="AP20" s="2"/>
      <c r="AQ20" s="2"/>
      <c r="AR20" s="2"/>
      <c r="AS20" s="2"/>
      <c r="AT20" s="2"/>
      <c r="AU20" s="2"/>
      <c r="AV20" s="2"/>
      <c r="AW20" s="2"/>
      <c r="AX20" s="2"/>
      <c r="AY20" s="2" t="s">
        <v>19</v>
      </c>
      <c r="AZ20" s="2" t="s">
        <v>20</v>
      </c>
      <c r="BA20" s="2" t="s">
        <v>21</v>
      </c>
      <c r="BB20" s="2" t="s">
        <v>22</v>
      </c>
      <c r="BC20" s="2" t="s">
        <v>23</v>
      </c>
      <c r="BD20" s="2" t="s">
        <v>24</v>
      </c>
      <c r="BE20" s="2" t="s">
        <v>25</v>
      </c>
      <c r="BF20" s="1" t="s">
        <v>26</v>
      </c>
    </row>
    <row r="21" spans="1:58" x14ac:dyDescent="0.4">
      <c r="A21" s="2" t="s">
        <v>0</v>
      </c>
      <c r="L21">
        <f t="shared" ref="L21:BF26" si="9">SQRT(L2)</f>
        <v>0.55354523227383901</v>
      </c>
      <c r="M21">
        <f t="shared" si="9"/>
        <v>4.0610268948655257</v>
      </c>
      <c r="N21">
        <f t="shared" si="9"/>
        <v>4.6955501222493865</v>
      </c>
      <c r="O21">
        <f t="shared" si="9"/>
        <v>4.2718826405867993</v>
      </c>
      <c r="P21">
        <f t="shared" si="9"/>
        <v>0.67442542787286008</v>
      </c>
      <c r="Q21">
        <f t="shared" si="9"/>
        <v>4.4240586797066008</v>
      </c>
      <c r="R21">
        <f t="shared" si="9"/>
        <v>6.5854278728606364</v>
      </c>
      <c r="S21">
        <f t="shared" si="9"/>
        <v>0.77496332518337407</v>
      </c>
      <c r="T21">
        <f t="shared" si="9"/>
        <v>1.4274816625916875</v>
      </c>
      <c r="U21">
        <f t="shared" si="9"/>
        <v>11.096341793168174</v>
      </c>
      <c r="V21">
        <f t="shared" si="9"/>
        <v>3.6325141776937606</v>
      </c>
      <c r="W21">
        <f t="shared" si="9"/>
        <v>7.7622684310018908</v>
      </c>
      <c r="X21">
        <f t="shared" si="9"/>
        <v>3.3778449905482031</v>
      </c>
      <c r="Y21">
        <f t="shared" si="9"/>
        <v>4.455198487712666</v>
      </c>
      <c r="Z21">
        <f t="shared" si="9"/>
        <v>4.0320604914933842</v>
      </c>
      <c r="AA21">
        <f t="shared" si="9"/>
        <v>5.1959168241965976</v>
      </c>
      <c r="AB21">
        <f t="shared" si="9"/>
        <v>0.85565217391304316</v>
      </c>
      <c r="AC21">
        <f t="shared" si="9"/>
        <v>0.81240075614366614</v>
      </c>
      <c r="AD21">
        <f t="shared" si="9"/>
        <v>3.998185255198488</v>
      </c>
      <c r="AE21">
        <f t="shared" si="9"/>
        <v>12.858432455333979</v>
      </c>
      <c r="AF21">
        <f t="shared" si="9"/>
        <v>0.11724137931034484</v>
      </c>
      <c r="AG21">
        <f t="shared" si="9"/>
        <v>0.6037931034482753</v>
      </c>
      <c r="AH21">
        <f t="shared" si="9"/>
        <v>2.9524137931034495</v>
      </c>
      <c r="AI21">
        <f t="shared" si="9"/>
        <v>1.9586206896551701</v>
      </c>
      <c r="AJ21">
        <f t="shared" si="9"/>
        <v>2.7858620689655158</v>
      </c>
      <c r="AK21">
        <f t="shared" si="9"/>
        <v>7.5393103448275856</v>
      </c>
      <c r="AL21">
        <f t="shared" si="9"/>
        <v>0.99620689655172434</v>
      </c>
      <c r="AM21">
        <f t="shared" si="9"/>
        <v>0.12103448275861961</v>
      </c>
      <c r="AN21">
        <f t="shared" si="9"/>
        <v>3.3634482758620696</v>
      </c>
      <c r="AO21">
        <f t="shared" si="9"/>
        <v>9.4791003601884896</v>
      </c>
      <c r="AP21">
        <f t="shared" si="9"/>
        <v>0.89250535331905745</v>
      </c>
      <c r="AQ21">
        <f t="shared" si="9"/>
        <v>0.41010706638115657</v>
      </c>
      <c r="AR21">
        <f t="shared" si="9"/>
        <v>1.8720342612419696</v>
      </c>
      <c r="AS21">
        <f t="shared" si="9"/>
        <v>0.35631691648822184</v>
      </c>
      <c r="AT21">
        <f t="shared" si="9"/>
        <v>2.8906209850107043</v>
      </c>
      <c r="AU21">
        <f t="shared" si="9"/>
        <v>6.9522912205567451</v>
      </c>
      <c r="AV21">
        <f t="shared" si="9"/>
        <v>5.0079657387580294</v>
      </c>
      <c r="AW21">
        <f t="shared" si="9"/>
        <v>0.35014989293361953</v>
      </c>
      <c r="AX21">
        <f t="shared" si="9"/>
        <v>0.32959314775160609</v>
      </c>
      <c r="AY21">
        <f t="shared" si="9"/>
        <v>9.3057631582473395</v>
      </c>
      <c r="AZ21">
        <f t="shared" si="9"/>
        <v>13.570832144037034</v>
      </c>
      <c r="BA21">
        <f t="shared" si="9"/>
        <v>10.079954715940156</v>
      </c>
      <c r="BB21">
        <f t="shared" si="9"/>
        <v>9.1129928803279032</v>
      </c>
      <c r="BC21">
        <f t="shared" si="9"/>
        <v>10.333156605151219</v>
      </c>
      <c r="BD21">
        <f t="shared" si="9"/>
        <v>11.596676993908218</v>
      </c>
      <c r="BE21">
        <f t="shared" si="9"/>
        <v>11.025567011709079</v>
      </c>
      <c r="BF21">
        <f t="shared" si="9"/>
        <v>10.914312458523861</v>
      </c>
    </row>
    <row r="22" spans="1:58" x14ac:dyDescent="0.4">
      <c r="A22" s="2" t="s">
        <v>1</v>
      </c>
      <c r="K22">
        <f t="shared" ref="K22:Z32" si="10">SQRT(K3)</f>
        <v>11.096341793168174</v>
      </c>
      <c r="L22">
        <f t="shared" si="10"/>
        <v>0</v>
      </c>
      <c r="M22">
        <f t="shared" si="10"/>
        <v>0</v>
      </c>
      <c r="N22">
        <f t="shared" si="10"/>
        <v>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  <c r="V22">
        <f t="shared" si="10"/>
        <v>4.1860594099675996</v>
      </c>
      <c r="W22">
        <f t="shared" si="10"/>
        <v>11.823295325867416</v>
      </c>
      <c r="X22">
        <f t="shared" si="10"/>
        <v>1.3177051317011834</v>
      </c>
      <c r="Y22">
        <f t="shared" si="10"/>
        <v>8.7270811282994654</v>
      </c>
      <c r="Z22">
        <f t="shared" si="10"/>
        <v>4.7064859193662443</v>
      </c>
      <c r="AA22">
        <f t="shared" si="9"/>
        <v>0.77185814448999679</v>
      </c>
      <c r="AB22">
        <f t="shared" si="9"/>
        <v>5.7297756989475932</v>
      </c>
      <c r="AC22">
        <f t="shared" si="9"/>
        <v>3.7437430960292062E-2</v>
      </c>
      <c r="AD22">
        <f t="shared" si="9"/>
        <v>2.5707035926068005</v>
      </c>
      <c r="AE22">
        <f t="shared" si="9"/>
        <v>17.245252110868833</v>
      </c>
      <c r="AF22">
        <f t="shared" si="9"/>
        <v>0.43630385296349417</v>
      </c>
      <c r="AG22">
        <f t="shared" si="9"/>
        <v>3.4572337914172504</v>
      </c>
      <c r="AH22">
        <f t="shared" si="9"/>
        <v>7.647963915352836</v>
      </c>
      <c r="AI22">
        <f t="shared" si="9"/>
        <v>6.2305033302419695</v>
      </c>
      <c r="AJ22">
        <f t="shared" si="9"/>
        <v>2.1114366410926557</v>
      </c>
      <c r="AK22">
        <f t="shared" si="9"/>
        <v>3.1152516651209847</v>
      </c>
      <c r="AL22">
        <f t="shared" si="9"/>
        <v>5.589220976308912</v>
      </c>
      <c r="AM22">
        <f t="shared" si="9"/>
        <v>0.65392884242475446</v>
      </c>
      <c r="AN22">
        <f t="shared" si="9"/>
        <v>1.9359666132703821</v>
      </c>
      <c r="AO22">
        <f t="shared" si="9"/>
        <v>12.610760831384253</v>
      </c>
      <c r="AP22">
        <f t="shared" si="9"/>
        <v>1.4460505855928965</v>
      </c>
      <c r="AQ22">
        <f t="shared" si="9"/>
        <v>4.4711339612466823</v>
      </c>
      <c r="AR22">
        <f t="shared" si="9"/>
        <v>2.8235158610074169</v>
      </c>
      <c r="AS22">
        <f t="shared" si="9"/>
        <v>4.6281995570750212</v>
      </c>
      <c r="AT22">
        <f t="shared" si="9"/>
        <v>2.2161955571378442</v>
      </c>
      <c r="AU22">
        <f t="shared" si="9"/>
        <v>2.5282325408501443</v>
      </c>
      <c r="AV22">
        <f t="shared" si="9"/>
        <v>1.5774621341026069</v>
      </c>
      <c r="AW22">
        <f t="shared" si="9"/>
        <v>1.1251132181169936</v>
      </c>
      <c r="AX22">
        <f t="shared" si="9"/>
        <v>1.0978885148400814</v>
      </c>
      <c r="AY22">
        <f t="shared" si="9"/>
        <v>8.2302905422709625</v>
      </c>
      <c r="AZ22">
        <f t="shared" si="9"/>
        <v>15.12010879690858</v>
      </c>
      <c r="BA22">
        <f t="shared" si="9"/>
        <v>14.715986806987837</v>
      </c>
      <c r="BB22">
        <f t="shared" si="9"/>
        <v>11.207913629868846</v>
      </c>
      <c r="BC22">
        <f t="shared" si="9"/>
        <v>11.928054038533352</v>
      </c>
      <c r="BD22">
        <f t="shared" si="9"/>
        <v>14.925561129221602</v>
      </c>
      <c r="BE22">
        <f t="shared" si="9"/>
        <v>12.416562407930531</v>
      </c>
      <c r="BF22">
        <f t="shared" si="9"/>
        <v>15.234483074867631</v>
      </c>
    </row>
    <row r="23" spans="1:58" x14ac:dyDescent="0.4">
      <c r="A23" s="2" t="s">
        <v>2</v>
      </c>
      <c r="K23">
        <f t="shared" si="10"/>
        <v>12.858432455333979</v>
      </c>
      <c r="L23">
        <f t="shared" si="9"/>
        <v>4.1860594099675996</v>
      </c>
      <c r="M23">
        <f t="shared" si="9"/>
        <v>11.823295325867416</v>
      </c>
      <c r="N23">
        <f t="shared" si="9"/>
        <v>1.3177051317011834</v>
      </c>
      <c r="O23">
        <f t="shared" si="9"/>
        <v>8.7270811282994654</v>
      </c>
      <c r="P23">
        <f t="shared" si="9"/>
        <v>4.7064859193662443</v>
      </c>
      <c r="Q23">
        <f t="shared" si="9"/>
        <v>0.77185814448999679</v>
      </c>
      <c r="R23">
        <f t="shared" si="9"/>
        <v>5.7297756989475932</v>
      </c>
      <c r="S23">
        <f t="shared" si="9"/>
        <v>3.7437430960292062E-2</v>
      </c>
      <c r="T23">
        <f t="shared" si="9"/>
        <v>2.5707035926068005</v>
      </c>
      <c r="U23">
        <f t="shared" si="9"/>
        <v>17.245252110868833</v>
      </c>
      <c r="V23">
        <f t="shared" si="9"/>
        <v>0</v>
      </c>
      <c r="W23">
        <f t="shared" si="9"/>
        <v>0</v>
      </c>
      <c r="X23">
        <f t="shared" si="9"/>
        <v>0</v>
      </c>
      <c r="Y23">
        <f t="shared" si="9"/>
        <v>0</v>
      </c>
      <c r="Z23">
        <f t="shared" si="9"/>
        <v>0</v>
      </c>
      <c r="AA23">
        <f t="shared" si="9"/>
        <v>0</v>
      </c>
      <c r="AB23">
        <f t="shared" si="9"/>
        <v>0</v>
      </c>
      <c r="AC23">
        <f t="shared" si="9"/>
        <v>0</v>
      </c>
      <c r="AD23">
        <f t="shared" si="9"/>
        <v>0</v>
      </c>
      <c r="AF23">
        <f t="shared" si="9"/>
        <v>3.7497555570041055</v>
      </c>
      <c r="AG23">
        <f t="shared" si="9"/>
        <v>8.3660615344501661</v>
      </c>
      <c r="AH23">
        <f t="shared" si="9"/>
        <v>6.3302587836516526</v>
      </c>
      <c r="AI23">
        <f t="shared" si="9"/>
        <v>2.4965777980574959</v>
      </c>
      <c r="AJ23">
        <f t="shared" si="9"/>
        <v>6.8179225604589</v>
      </c>
      <c r="AK23">
        <f t="shared" si="9"/>
        <v>2.3433935206309879</v>
      </c>
      <c r="AL23">
        <f t="shared" si="9"/>
        <v>0.14055472263868118</v>
      </c>
      <c r="AM23">
        <f t="shared" si="9"/>
        <v>0.69136627338504653</v>
      </c>
      <c r="AN23">
        <f t="shared" si="9"/>
        <v>0.63473697933641837</v>
      </c>
      <c r="AO23">
        <f t="shared" si="9"/>
        <v>13.536355658934186</v>
      </c>
      <c r="AP23">
        <f t="shared" si="9"/>
        <v>2.7400088243747032</v>
      </c>
      <c r="AQ23">
        <f t="shared" si="9"/>
        <v>7.3521613646207342</v>
      </c>
      <c r="AR23">
        <f t="shared" si="9"/>
        <v>1.5058107293062335</v>
      </c>
      <c r="AS23">
        <f t="shared" si="9"/>
        <v>4.0988815712244442</v>
      </c>
      <c r="AT23">
        <f t="shared" si="9"/>
        <v>6.9226814765040885</v>
      </c>
      <c r="AU23">
        <f t="shared" si="9"/>
        <v>1.7563743963601475</v>
      </c>
      <c r="AV23">
        <f t="shared" si="9"/>
        <v>4.1523135648449863</v>
      </c>
      <c r="AW23">
        <f t="shared" si="9"/>
        <v>1.1625506490772857</v>
      </c>
      <c r="AX23">
        <f t="shared" si="9"/>
        <v>3.6685921074468819</v>
      </c>
      <c r="AY23">
        <f t="shared" si="9"/>
        <v>12.794154564686943</v>
      </c>
      <c r="AZ23">
        <f t="shared" si="9"/>
        <v>14.889842865979778</v>
      </c>
      <c r="BA23">
        <f t="shared" si="9"/>
        <v>11.066208125704856</v>
      </c>
      <c r="BB23">
        <f t="shared" si="9"/>
        <v>12.355400003979636</v>
      </c>
      <c r="BC23">
        <f t="shared" si="9"/>
        <v>12.910168080488742</v>
      </c>
      <c r="BD23">
        <f t="shared" si="9"/>
        <v>16.530489852640269</v>
      </c>
      <c r="BE23">
        <f t="shared" si="9"/>
        <v>14.062190256200836</v>
      </c>
      <c r="BF23">
        <f t="shared" si="9"/>
        <v>12.094175752209543</v>
      </c>
    </row>
    <row r="24" spans="1:58" x14ac:dyDescent="0.4">
      <c r="A24" s="2" t="s">
        <v>3</v>
      </c>
      <c r="K24">
        <f t="shared" si="10"/>
        <v>9.4791003601884896</v>
      </c>
      <c r="L24">
        <f t="shared" si="9"/>
        <v>0.43630385296349417</v>
      </c>
      <c r="M24">
        <f t="shared" si="9"/>
        <v>3.4572337914172504</v>
      </c>
      <c r="N24">
        <f t="shared" si="9"/>
        <v>7.647963915352836</v>
      </c>
      <c r="O24">
        <f t="shared" si="9"/>
        <v>6.2305033302419695</v>
      </c>
      <c r="P24">
        <f t="shared" si="9"/>
        <v>2.1114366410926557</v>
      </c>
      <c r="Q24">
        <f t="shared" si="9"/>
        <v>3.1152516651209847</v>
      </c>
      <c r="R24">
        <f t="shared" si="9"/>
        <v>5.589220976308912</v>
      </c>
      <c r="S24">
        <f t="shared" si="9"/>
        <v>0.65392884242475446</v>
      </c>
      <c r="T24">
        <f t="shared" si="9"/>
        <v>1.9359666132703821</v>
      </c>
      <c r="U24">
        <f t="shared" si="9"/>
        <v>12.610760831384253</v>
      </c>
      <c r="V24">
        <f t="shared" si="9"/>
        <v>3.7497555570041055</v>
      </c>
      <c r="W24">
        <f t="shared" si="9"/>
        <v>8.3660615344501661</v>
      </c>
      <c r="X24">
        <f t="shared" si="9"/>
        <v>6.3302587836516526</v>
      </c>
      <c r="Y24">
        <f t="shared" si="9"/>
        <v>2.4965777980574959</v>
      </c>
      <c r="Z24">
        <f t="shared" si="9"/>
        <v>6.8179225604589</v>
      </c>
      <c r="AA24">
        <f t="shared" si="9"/>
        <v>2.3433935206309879</v>
      </c>
      <c r="AB24">
        <f t="shared" si="9"/>
        <v>0.14055472263868118</v>
      </c>
      <c r="AC24">
        <f t="shared" si="9"/>
        <v>0.69136627338504653</v>
      </c>
      <c r="AD24">
        <f t="shared" si="9"/>
        <v>0.63473697933641837</v>
      </c>
      <c r="AE24">
        <f t="shared" si="9"/>
        <v>13.536355658934186</v>
      </c>
      <c r="AF24">
        <f t="shared" si="9"/>
        <v>0</v>
      </c>
      <c r="AG24">
        <f t="shared" si="9"/>
        <v>0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9"/>
        <v>1.0097467326294023</v>
      </c>
      <c r="AQ24">
        <f t="shared" si="9"/>
        <v>1.0139001698294319</v>
      </c>
      <c r="AR24">
        <f t="shared" si="9"/>
        <v>4.8244480543454191</v>
      </c>
      <c r="AS24">
        <f t="shared" si="9"/>
        <v>1.6023037731669483</v>
      </c>
      <c r="AT24">
        <f t="shared" si="9"/>
        <v>0.1047589160451885</v>
      </c>
      <c r="AU24">
        <f t="shared" si="9"/>
        <v>0.58701912427084046</v>
      </c>
      <c r="AV24">
        <f t="shared" si="9"/>
        <v>4.0117588422063051</v>
      </c>
      <c r="AW24">
        <f t="shared" si="9"/>
        <v>0.47118437569223914</v>
      </c>
      <c r="AX24">
        <f t="shared" si="9"/>
        <v>3.0338551281104635</v>
      </c>
      <c r="AY24">
        <f t="shared" si="9"/>
        <v>7.3325524187726083</v>
      </c>
      <c r="AZ24">
        <f t="shared" si="9"/>
        <v>6.2789003577598539</v>
      </c>
      <c r="BA24">
        <f t="shared" si="9"/>
        <v>7.9267765776201022</v>
      </c>
      <c r="BB24">
        <f t="shared" si="9"/>
        <v>9.5542402783916351</v>
      </c>
      <c r="BC24">
        <f t="shared" si="9"/>
        <v>12.723976814476496</v>
      </c>
      <c r="BD24">
        <f t="shared" si="9"/>
        <v>8.2317811632222746</v>
      </c>
      <c r="BE24">
        <f t="shared" si="9"/>
        <v>7.1819764094432452</v>
      </c>
      <c r="BF24">
        <f t="shared" si="9"/>
        <v>6.0063916456440039</v>
      </c>
    </row>
    <row r="25" spans="1:58" x14ac:dyDescent="0.4">
      <c r="A25" s="2" t="s">
        <v>4</v>
      </c>
      <c r="K25">
        <f t="shared" si="10"/>
        <v>9.3057631582473395</v>
      </c>
      <c r="L25">
        <f t="shared" si="9"/>
        <v>1.4460505855928965</v>
      </c>
      <c r="M25">
        <f t="shared" si="9"/>
        <v>4.4711339612466823</v>
      </c>
      <c r="N25">
        <f t="shared" si="9"/>
        <v>2.8235158610074169</v>
      </c>
      <c r="O25">
        <f t="shared" si="9"/>
        <v>4.6281995570750212</v>
      </c>
      <c r="P25">
        <f t="shared" si="9"/>
        <v>2.2161955571378442</v>
      </c>
      <c r="Q25">
        <f t="shared" si="9"/>
        <v>2.5282325408501443</v>
      </c>
      <c r="R25">
        <f t="shared" si="9"/>
        <v>1.5774621341026069</v>
      </c>
      <c r="S25">
        <f t="shared" si="9"/>
        <v>1.1251132181169936</v>
      </c>
      <c r="T25">
        <f t="shared" si="9"/>
        <v>1.0978885148400814</v>
      </c>
      <c r="U25">
        <f t="shared" si="9"/>
        <v>8.2302905422709625</v>
      </c>
      <c r="V25">
        <f t="shared" si="9"/>
        <v>2.7400088243747032</v>
      </c>
      <c r="W25">
        <f t="shared" si="9"/>
        <v>7.3521613646207342</v>
      </c>
      <c r="X25">
        <f t="shared" si="9"/>
        <v>1.5058107293062335</v>
      </c>
      <c r="Y25">
        <f t="shared" si="9"/>
        <v>4.0988815712244442</v>
      </c>
      <c r="Z25">
        <f t="shared" si="9"/>
        <v>6.9226814765040885</v>
      </c>
      <c r="AA25">
        <f t="shared" si="9"/>
        <v>1.7563743963601475</v>
      </c>
      <c r="AB25">
        <f t="shared" si="9"/>
        <v>4.1523135648449863</v>
      </c>
      <c r="AC25">
        <f t="shared" si="9"/>
        <v>1.1625506490772857</v>
      </c>
      <c r="AD25">
        <f t="shared" si="9"/>
        <v>3.6685921074468819</v>
      </c>
      <c r="AE25">
        <f t="shared" si="9"/>
        <v>12.794154564686943</v>
      </c>
      <c r="AF25">
        <f t="shared" si="9"/>
        <v>1.0097467326294023</v>
      </c>
      <c r="AG25">
        <f t="shared" si="9"/>
        <v>1.0139001698294319</v>
      </c>
      <c r="AH25">
        <f t="shared" si="9"/>
        <v>4.8244480543454191</v>
      </c>
      <c r="AI25">
        <f t="shared" si="9"/>
        <v>1.6023037731669483</v>
      </c>
      <c r="AJ25">
        <f t="shared" si="9"/>
        <v>0.1047589160451885</v>
      </c>
      <c r="AK25">
        <f t="shared" si="9"/>
        <v>0.58701912427084046</v>
      </c>
      <c r="AL25">
        <f t="shared" si="9"/>
        <v>4.0117588422063051</v>
      </c>
      <c r="AM25">
        <f t="shared" si="9"/>
        <v>0.47118437569223914</v>
      </c>
      <c r="AN25">
        <f t="shared" si="9"/>
        <v>3.0338551281104635</v>
      </c>
      <c r="AO25">
        <f t="shared" si="9"/>
        <v>7.3325524187726083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9"/>
        <v>0</v>
      </c>
      <c r="AW25">
        <f t="shared" si="9"/>
        <v>0</v>
      </c>
      <c r="AX25">
        <f t="shared" si="9"/>
        <v>0</v>
      </c>
      <c r="AZ25">
        <f t="shared" si="9"/>
        <v>9.7121608669101338</v>
      </c>
      <c r="BA25">
        <f t="shared" si="9"/>
        <v>11.368088101215594</v>
      </c>
      <c r="BB25">
        <f t="shared" si="9"/>
        <v>8.8669582046259148</v>
      </c>
      <c r="BC25">
        <f t="shared" si="9"/>
        <v>12.759176030765099</v>
      </c>
      <c r="BD25">
        <f t="shared" si="9"/>
        <v>11.770546214533754</v>
      </c>
      <c r="BE25">
        <f t="shared" si="9"/>
        <v>7.5820014956060424</v>
      </c>
      <c r="BF25">
        <f t="shared" si="9"/>
        <v>11.013420815045237</v>
      </c>
    </row>
    <row r="26" spans="1:58" x14ac:dyDescent="0.4">
      <c r="A26" s="2" t="s">
        <v>5</v>
      </c>
      <c r="K26">
        <f t="shared" si="10"/>
        <v>13.570832144037034</v>
      </c>
      <c r="L26">
        <f t="shared" si="9"/>
        <v>3.5670027129316404</v>
      </c>
      <c r="M26">
        <f t="shared" si="9"/>
        <v>5.9223967578792234</v>
      </c>
      <c r="N26">
        <f t="shared" si="9"/>
        <v>6.9276049167699369</v>
      </c>
      <c r="O26">
        <f t="shared" si="9"/>
        <v>8.0609237364772088</v>
      </c>
      <c r="P26">
        <f t="shared" si="9"/>
        <v>3.7499581337709742</v>
      </c>
      <c r="Q26">
        <f t="shared" si="9"/>
        <v>5.0578591285125771</v>
      </c>
      <c r="R26">
        <f t="shared" si="9"/>
        <v>3.8089895166962524</v>
      </c>
      <c r="S26">
        <f t="shared" si="9"/>
        <v>0.1992832501590911</v>
      </c>
      <c r="T26">
        <f t="shared" si="9"/>
        <v>3.69553203603845</v>
      </c>
      <c r="U26">
        <f t="shared" si="9"/>
        <v>15.12010879690858</v>
      </c>
      <c r="V26">
        <f t="shared" si="9"/>
        <v>7.75306212289924</v>
      </c>
      <c r="W26">
        <f t="shared" si="9"/>
        <v>5.9008985679881931</v>
      </c>
      <c r="X26">
        <f t="shared" si="9"/>
        <v>5.6098997850687535</v>
      </c>
      <c r="Y26">
        <f t="shared" si="9"/>
        <v>0.66615739182225653</v>
      </c>
      <c r="Z26">
        <f t="shared" si="9"/>
        <v>8.4564440531372185</v>
      </c>
      <c r="AA26">
        <f t="shared" si="9"/>
        <v>4.2860009840225803</v>
      </c>
      <c r="AB26">
        <f t="shared" si="9"/>
        <v>1.9207861822513408</v>
      </c>
      <c r="AC26">
        <f t="shared" si="9"/>
        <v>0.16184581919879903</v>
      </c>
      <c r="AD26">
        <f t="shared" si="9"/>
        <v>1.1248284434316496</v>
      </c>
      <c r="AE26">
        <f t="shared" si="9"/>
        <v>14.889842865979778</v>
      </c>
      <c r="AF26">
        <f t="shared" si="9"/>
        <v>4.0033065658951346</v>
      </c>
      <c r="AG26">
        <f t="shared" si="9"/>
        <v>2.465162966461973</v>
      </c>
      <c r="AH26">
        <f t="shared" si="9"/>
        <v>0.72035899858289909</v>
      </c>
      <c r="AI26">
        <f t="shared" si="9"/>
        <v>1.8304204062352394</v>
      </c>
      <c r="AJ26">
        <f t="shared" si="9"/>
        <v>1.6385214926783185</v>
      </c>
      <c r="AK26">
        <f t="shared" si="9"/>
        <v>1.9426074633915924</v>
      </c>
      <c r="AL26">
        <f t="shared" si="9"/>
        <v>1.7802314596126596</v>
      </c>
      <c r="AM26">
        <f t="shared" si="9"/>
        <v>0.85321209258384556</v>
      </c>
      <c r="AN26">
        <f t="shared" si="9"/>
        <v>1.7595654227680679</v>
      </c>
      <c r="AO26">
        <f t="shared" si="9"/>
        <v>6.2789003577598539</v>
      </c>
      <c r="AP26">
        <f t="shared" si="9"/>
        <v>5.0130532985245368</v>
      </c>
      <c r="AQ26">
        <f t="shared" si="9"/>
        <v>1.4512627966325411</v>
      </c>
      <c r="AR26">
        <f t="shared" si="9"/>
        <v>4.10408905576252</v>
      </c>
      <c r="AS26">
        <f t="shared" si="9"/>
        <v>3.4327241794021877</v>
      </c>
      <c r="AT26">
        <f t="shared" si="9"/>
        <v>1.53376257663313</v>
      </c>
      <c r="AU26">
        <f t="shared" ref="L26:BF32" si="11">SQRT(AU7)</f>
        <v>2.5296265876624329</v>
      </c>
      <c r="AV26">
        <f t="shared" si="11"/>
        <v>2.2315273825936455</v>
      </c>
      <c r="AW26">
        <f t="shared" si="11"/>
        <v>1.3243964682760847</v>
      </c>
      <c r="AX26">
        <f t="shared" si="11"/>
        <v>4.7934205508785315</v>
      </c>
      <c r="AY26">
        <f t="shared" si="11"/>
        <v>9.7121608669101338</v>
      </c>
      <c r="BA26">
        <f t="shared" si="11"/>
        <v>11.902723368398044</v>
      </c>
      <c r="BB26">
        <f t="shared" si="11"/>
        <v>10.619875417897145</v>
      </c>
      <c r="BC26">
        <f t="shared" si="11"/>
        <v>16.589131539357016</v>
      </c>
      <c r="BD26">
        <f t="shared" si="11"/>
        <v>12.468139330872614</v>
      </c>
      <c r="BE26">
        <f t="shared" si="11"/>
        <v>9.3465884094078913</v>
      </c>
      <c r="BF26">
        <f t="shared" si="11"/>
        <v>8.6364737054728238</v>
      </c>
    </row>
    <row r="27" spans="1:58" x14ac:dyDescent="0.4">
      <c r="A27" s="2" t="s">
        <v>6</v>
      </c>
      <c r="K27">
        <f t="shared" si="10"/>
        <v>10.079954715940156</v>
      </c>
      <c r="L27">
        <f t="shared" si="11"/>
        <v>3.5131636742452219</v>
      </c>
      <c r="M27">
        <f t="shared" si="11"/>
        <v>3.0471000268210116</v>
      </c>
      <c r="N27">
        <f t="shared" si="11"/>
        <v>7.7815914577024863</v>
      </c>
      <c r="O27">
        <f t="shared" si="11"/>
        <v>8.6865090316837765</v>
      </c>
      <c r="P27">
        <f t="shared" si="11"/>
        <v>3.7856495932146732</v>
      </c>
      <c r="Q27">
        <f t="shared" si="11"/>
        <v>0.28920046178783387</v>
      </c>
      <c r="R27">
        <f t="shared" si="11"/>
        <v>5.3634246932103977</v>
      </c>
      <c r="S27">
        <f t="shared" si="11"/>
        <v>0.18075028861739728</v>
      </c>
      <c r="T27">
        <f t="shared" si="11"/>
        <v>3.9636789097453549</v>
      </c>
      <c r="U27">
        <f t="shared" si="11"/>
        <v>14.715986806987837</v>
      </c>
      <c r="V27">
        <f t="shared" si="11"/>
        <v>0.67289573572237771</v>
      </c>
      <c r="W27">
        <f t="shared" si="11"/>
        <v>8.7761952990464049</v>
      </c>
      <c r="X27">
        <f t="shared" si="11"/>
        <v>6.4638863260013029</v>
      </c>
      <c r="Y27">
        <f t="shared" si="11"/>
        <v>4.0572096615688835E-2</v>
      </c>
      <c r="Z27">
        <f t="shared" si="11"/>
        <v>0.92083632615157107</v>
      </c>
      <c r="AA27">
        <f t="shared" si="11"/>
        <v>0.48265768270216292</v>
      </c>
      <c r="AB27">
        <f t="shared" si="11"/>
        <v>0.36635100573719548</v>
      </c>
      <c r="AC27">
        <f t="shared" si="11"/>
        <v>0.21818771957768934</v>
      </c>
      <c r="AD27">
        <f t="shared" si="11"/>
        <v>1.3929753171385544</v>
      </c>
      <c r="AE27">
        <f t="shared" si="11"/>
        <v>11.066208125704856</v>
      </c>
      <c r="AF27">
        <f t="shared" si="11"/>
        <v>3.0768598212817277</v>
      </c>
      <c r="AG27">
        <f t="shared" si="11"/>
        <v>0.41013376459623885</v>
      </c>
      <c r="AH27">
        <f t="shared" si="11"/>
        <v>0.13362754234965024</v>
      </c>
      <c r="AI27">
        <f t="shared" si="11"/>
        <v>2.4560057014418071</v>
      </c>
      <c r="AJ27">
        <f t="shared" si="11"/>
        <v>5.8970862343073289</v>
      </c>
      <c r="AK27">
        <f t="shared" si="11"/>
        <v>2.8260512033331509</v>
      </c>
      <c r="AL27">
        <f t="shared" si="11"/>
        <v>0.22579628309851429</v>
      </c>
      <c r="AM27">
        <f t="shared" si="11"/>
        <v>0.47317855380735718</v>
      </c>
      <c r="AN27">
        <f t="shared" si="11"/>
        <v>2.0277122964749728</v>
      </c>
      <c r="AO27">
        <f t="shared" si="11"/>
        <v>7.9267765776201022</v>
      </c>
      <c r="AP27">
        <f t="shared" si="11"/>
        <v>2.0671130886523255</v>
      </c>
      <c r="AQ27">
        <f t="shared" si="11"/>
        <v>1.4240339344256707</v>
      </c>
      <c r="AR27">
        <f t="shared" si="11"/>
        <v>4.9580755966950694</v>
      </c>
      <c r="AS27">
        <f t="shared" si="11"/>
        <v>4.0583094746087554</v>
      </c>
      <c r="AT27">
        <f t="shared" si="11"/>
        <v>6.0018451503525174</v>
      </c>
      <c r="AU27">
        <f t="shared" si="11"/>
        <v>2.2390320790623104</v>
      </c>
      <c r="AV27">
        <f t="shared" si="11"/>
        <v>3.7859625591077908</v>
      </c>
      <c r="AW27">
        <f t="shared" si="11"/>
        <v>0.94436292949959633</v>
      </c>
      <c r="AX27">
        <f t="shared" si="11"/>
        <v>5.0615674245854363</v>
      </c>
      <c r="AY27">
        <f t="shared" si="11"/>
        <v>11.368088101215594</v>
      </c>
      <c r="AZ27">
        <f t="shared" si="11"/>
        <v>11.902723368398044</v>
      </c>
      <c r="BB27">
        <f t="shared" si="11"/>
        <v>9.6540843466684265</v>
      </c>
      <c r="BC27">
        <f t="shared" si="11"/>
        <v>7.5075071335159596</v>
      </c>
      <c r="BD27">
        <f t="shared" si="11"/>
        <v>10.232651757994036</v>
      </c>
      <c r="BE27">
        <f t="shared" si="11"/>
        <v>9.0075090418293247</v>
      </c>
      <c r="BF27">
        <f t="shared" si="11"/>
        <v>6.5238082834379174</v>
      </c>
    </row>
    <row r="28" spans="1:58" x14ac:dyDescent="0.4">
      <c r="A28" s="2" t="s">
        <v>7</v>
      </c>
      <c r="K28">
        <f t="shared" si="10"/>
        <v>9.1129928803279032</v>
      </c>
      <c r="L28">
        <f t="shared" si="11"/>
        <v>0.57187849653972123</v>
      </c>
      <c r="M28">
        <f t="shared" si="11"/>
        <v>3.0956031660519656</v>
      </c>
      <c r="N28">
        <f t="shared" si="11"/>
        <v>2.0820876525157317</v>
      </c>
      <c r="O28">
        <f t="shared" si="11"/>
        <v>9.4282991054778407</v>
      </c>
      <c r="P28">
        <f t="shared" si="11"/>
        <v>0.58194261086805987</v>
      </c>
      <c r="Q28">
        <f t="shared" si="11"/>
        <v>2.0655114642102319</v>
      </c>
      <c r="R28">
        <f t="shared" si="11"/>
        <v>2.5610210931996189</v>
      </c>
      <c r="S28">
        <f t="shared" si="11"/>
        <v>2.5923974496350271</v>
      </c>
      <c r="T28">
        <f t="shared" si="11"/>
        <v>2.143656351936158</v>
      </c>
      <c r="U28">
        <f t="shared" si="11"/>
        <v>11.207913629868846</v>
      </c>
      <c r="V28">
        <f t="shared" si="11"/>
        <v>4.7579379065073208</v>
      </c>
      <c r="W28">
        <f t="shared" si="11"/>
        <v>8.7276921598154509</v>
      </c>
      <c r="X28">
        <f t="shared" si="11"/>
        <v>0.76438252081454827</v>
      </c>
      <c r="Y28">
        <f t="shared" si="11"/>
        <v>0.70121797717837531</v>
      </c>
      <c r="Z28">
        <f t="shared" si="11"/>
        <v>5.2884285302343041</v>
      </c>
      <c r="AA28">
        <f t="shared" si="11"/>
        <v>2.8373696087002287</v>
      </c>
      <c r="AB28">
        <f t="shared" si="11"/>
        <v>3.1687546057479743</v>
      </c>
      <c r="AC28">
        <f t="shared" si="11"/>
        <v>2.554960018674735</v>
      </c>
      <c r="AD28">
        <f t="shared" si="11"/>
        <v>0.42704724067064248</v>
      </c>
      <c r="AE28">
        <f t="shared" si="11"/>
        <v>12.355400003979636</v>
      </c>
      <c r="AF28">
        <f t="shared" si="11"/>
        <v>1.0081823495032154</v>
      </c>
      <c r="AG28">
        <f t="shared" si="11"/>
        <v>0.36163062536528479</v>
      </c>
      <c r="AH28">
        <f t="shared" si="11"/>
        <v>5.5658762628371043</v>
      </c>
      <c r="AI28">
        <f t="shared" si="11"/>
        <v>3.1977957752358712</v>
      </c>
      <c r="AJ28">
        <f t="shared" si="11"/>
        <v>1.5294940302245958</v>
      </c>
      <c r="AK28">
        <f t="shared" si="11"/>
        <v>5.1807631293312166</v>
      </c>
      <c r="AL28">
        <f t="shared" si="11"/>
        <v>3.0281998831092931</v>
      </c>
      <c r="AM28">
        <f t="shared" si="11"/>
        <v>3.2463262920597815</v>
      </c>
      <c r="AN28">
        <f t="shared" si="11"/>
        <v>0.20768973866577589</v>
      </c>
      <c r="AO28">
        <f t="shared" si="11"/>
        <v>9.5542402783916351</v>
      </c>
      <c r="AP28">
        <f t="shared" si="11"/>
        <v>2.0179290821326177</v>
      </c>
      <c r="AQ28">
        <f t="shared" si="11"/>
        <v>1.3755307951947167</v>
      </c>
      <c r="AR28">
        <f t="shared" si="11"/>
        <v>0.74142820849168523</v>
      </c>
      <c r="AS28">
        <f t="shared" si="11"/>
        <v>4.8000995484028195</v>
      </c>
      <c r="AT28">
        <f t="shared" si="11"/>
        <v>1.6342529462697843</v>
      </c>
      <c r="AU28">
        <f t="shared" si="11"/>
        <v>4.5937440050603762</v>
      </c>
      <c r="AV28">
        <f t="shared" si="11"/>
        <v>0.98355895909701196</v>
      </c>
      <c r="AW28">
        <f t="shared" si="11"/>
        <v>3.7175106677520207</v>
      </c>
      <c r="AX28">
        <f t="shared" si="11"/>
        <v>3.2415448667762394</v>
      </c>
      <c r="AY28">
        <f t="shared" si="11"/>
        <v>8.8669582046259148</v>
      </c>
      <c r="AZ28">
        <f t="shared" si="11"/>
        <v>10.619875417897145</v>
      </c>
      <c r="BA28">
        <f t="shared" si="11"/>
        <v>9.6540843466684265</v>
      </c>
      <c r="BC28">
        <f t="shared" si="11"/>
        <v>9.9801851644928341</v>
      </c>
      <c r="BD28">
        <f t="shared" si="11"/>
        <v>13.769180160410118</v>
      </c>
      <c r="BE28">
        <f t="shared" si="11"/>
        <v>7.2655905408655288</v>
      </c>
      <c r="BF28">
        <f t="shared" si="11"/>
        <v>11.601131944855069</v>
      </c>
    </row>
    <row r="29" spans="1:58" x14ac:dyDescent="0.4">
      <c r="A29" s="2" t="s">
        <v>8</v>
      </c>
      <c r="K29">
        <f t="shared" si="10"/>
        <v>10.333156605151219</v>
      </c>
      <c r="L29">
        <f t="shared" si="11"/>
        <v>4.1059460673469079</v>
      </c>
      <c r="M29">
        <f t="shared" si="11"/>
        <v>0.46653837712022295</v>
      </c>
      <c r="N29">
        <f t="shared" si="11"/>
        <v>3.5454874917692205</v>
      </c>
      <c r="O29">
        <f t="shared" si="11"/>
        <v>5.9353481938227048</v>
      </c>
      <c r="P29">
        <f t="shared" si="11"/>
        <v>6.5636947389375777</v>
      </c>
      <c r="Q29">
        <f t="shared" si="11"/>
        <v>2.8778373853433443</v>
      </c>
      <c r="R29">
        <f t="shared" si="11"/>
        <v>3.3607097100213874</v>
      </c>
      <c r="S29">
        <f t="shared" si="11"/>
        <v>1.2245356309752884</v>
      </c>
      <c r="T29">
        <f t="shared" si="11"/>
        <v>3.6394076902266845</v>
      </c>
      <c r="U29">
        <f t="shared" si="11"/>
        <v>11.928054038533352</v>
      </c>
      <c r="V29">
        <f t="shared" si="11"/>
        <v>8.0113342620691697E-2</v>
      </c>
      <c r="W29">
        <f t="shared" si="11"/>
        <v>11.356756948747194</v>
      </c>
      <c r="X29">
        <f t="shared" si="11"/>
        <v>2.2277823600680371</v>
      </c>
      <c r="Y29">
        <f t="shared" si="11"/>
        <v>2.7917329344767605</v>
      </c>
      <c r="Z29">
        <f t="shared" si="11"/>
        <v>1.8572088195713334</v>
      </c>
      <c r="AA29">
        <f t="shared" si="11"/>
        <v>3.6496955298333411</v>
      </c>
      <c r="AB29">
        <f t="shared" si="11"/>
        <v>2.3690659889262058</v>
      </c>
      <c r="AC29">
        <f t="shared" si="11"/>
        <v>1.1870982000149963</v>
      </c>
      <c r="AD29">
        <f t="shared" si="11"/>
        <v>1.0687040976198841</v>
      </c>
      <c r="AE29">
        <f t="shared" si="11"/>
        <v>12.910168080488742</v>
      </c>
      <c r="AF29">
        <f t="shared" si="11"/>
        <v>3.6696422143834138</v>
      </c>
      <c r="AG29">
        <f t="shared" si="11"/>
        <v>2.9906954142970275</v>
      </c>
      <c r="AH29">
        <f t="shared" si="11"/>
        <v>4.1024764235836155</v>
      </c>
      <c r="AI29">
        <f t="shared" si="11"/>
        <v>0.29515513641926461</v>
      </c>
      <c r="AJ29">
        <f t="shared" si="11"/>
        <v>8.6751313800302334</v>
      </c>
      <c r="AK29">
        <f t="shared" si="11"/>
        <v>5.993089050464329</v>
      </c>
      <c r="AL29">
        <f t="shared" si="11"/>
        <v>2.2285112662875246</v>
      </c>
      <c r="AM29">
        <f t="shared" si="11"/>
        <v>1.8784644734000429</v>
      </c>
      <c r="AN29">
        <f t="shared" si="11"/>
        <v>1.7034410769563024</v>
      </c>
      <c r="AO29">
        <f t="shared" si="11"/>
        <v>12.723976814476496</v>
      </c>
      <c r="AP29">
        <f t="shared" si="11"/>
        <v>2.6598954817540115</v>
      </c>
      <c r="AQ29">
        <f t="shared" si="11"/>
        <v>4.0045955841264593</v>
      </c>
      <c r="AR29">
        <f t="shared" si="11"/>
        <v>0.7219716307618036</v>
      </c>
      <c r="AS29">
        <f t="shared" si="11"/>
        <v>1.3071486367476837</v>
      </c>
      <c r="AT29">
        <f t="shared" si="11"/>
        <v>8.7798902960754219</v>
      </c>
      <c r="AU29">
        <f t="shared" si="11"/>
        <v>5.4060699261934886</v>
      </c>
      <c r="AV29">
        <f t="shared" si="11"/>
        <v>1.7832475759187805</v>
      </c>
      <c r="AW29">
        <f t="shared" si="11"/>
        <v>2.349648849092282</v>
      </c>
      <c r="AX29">
        <f t="shared" si="11"/>
        <v>4.737296205066766</v>
      </c>
      <c r="AY29">
        <f t="shared" si="11"/>
        <v>12.759176030765099</v>
      </c>
      <c r="AZ29">
        <f t="shared" si="11"/>
        <v>16.589131539357016</v>
      </c>
      <c r="BA29">
        <f t="shared" si="11"/>
        <v>7.5075071335159596</v>
      </c>
      <c r="BB29">
        <f t="shared" si="11"/>
        <v>9.9801851644928341</v>
      </c>
      <c r="BD29">
        <f t="shared" si="11"/>
        <v>13.63768696544359</v>
      </c>
      <c r="BE29">
        <f t="shared" si="11"/>
        <v>11.886127978654468</v>
      </c>
      <c r="BF29">
        <f t="shared" si="11"/>
        <v>12.193213663800192</v>
      </c>
    </row>
    <row r="30" spans="1:58" x14ac:dyDescent="0.4">
      <c r="A30" s="2" t="s">
        <v>9</v>
      </c>
      <c r="K30">
        <f t="shared" si="10"/>
        <v>11.596676993908218</v>
      </c>
      <c r="L30">
        <f t="shared" si="11"/>
        <v>1.5186557973844046</v>
      </c>
      <c r="M30">
        <f t="shared" si="11"/>
        <v>1.9920342658728973</v>
      </c>
      <c r="N30">
        <f t="shared" si="11"/>
        <v>11.105771252470518</v>
      </c>
      <c r="O30">
        <f t="shared" si="11"/>
        <v>4.0615632302673887</v>
      </c>
      <c r="P30">
        <f t="shared" si="11"/>
        <v>1.6466121600595933</v>
      </c>
      <c r="Q30">
        <f t="shared" si="11"/>
        <v>3.8735334578855367</v>
      </c>
      <c r="R30">
        <f t="shared" si="11"/>
        <v>6.5630200104527736</v>
      </c>
      <c r="S30">
        <f t="shared" si="11"/>
        <v>3.475847485627436</v>
      </c>
      <c r="T30">
        <f t="shared" si="11"/>
        <v>1.9475799426899674</v>
      </c>
      <c r="U30">
        <f t="shared" si="11"/>
        <v>14.925561129221602</v>
      </c>
      <c r="V30">
        <f t="shared" si="11"/>
        <v>2.667403612583195</v>
      </c>
      <c r="W30">
        <f t="shared" si="11"/>
        <v>9.8312610599945192</v>
      </c>
      <c r="X30">
        <f t="shared" si="11"/>
        <v>9.7880661207693347</v>
      </c>
      <c r="Y30">
        <f t="shared" si="11"/>
        <v>4.6655178980320766</v>
      </c>
      <c r="Z30">
        <f t="shared" si="11"/>
        <v>3.059873759306651</v>
      </c>
      <c r="AA30">
        <f t="shared" si="11"/>
        <v>3.1016753133955399</v>
      </c>
      <c r="AB30">
        <f t="shared" si="11"/>
        <v>0.83324431150518041</v>
      </c>
      <c r="AC30">
        <f t="shared" si="11"/>
        <v>3.4384100546671439</v>
      </c>
      <c r="AD30">
        <f t="shared" si="11"/>
        <v>4.5182835352967681</v>
      </c>
      <c r="AE30">
        <f t="shared" si="11"/>
        <v>16.530489852640269</v>
      </c>
      <c r="AF30">
        <f t="shared" si="11"/>
        <v>1.0823519444209104</v>
      </c>
      <c r="AG30">
        <f t="shared" si="11"/>
        <v>1.4651995255443531</v>
      </c>
      <c r="AH30">
        <f t="shared" si="11"/>
        <v>3.4578073371176821</v>
      </c>
      <c r="AI30">
        <f t="shared" si="11"/>
        <v>2.1689400999745807</v>
      </c>
      <c r="AJ30">
        <f t="shared" si="11"/>
        <v>3.758048801152249</v>
      </c>
      <c r="AK30">
        <f t="shared" si="11"/>
        <v>0.75828179276455199</v>
      </c>
      <c r="AL30">
        <f t="shared" si="11"/>
        <v>0.9737990341438616</v>
      </c>
      <c r="AM30">
        <f t="shared" si="11"/>
        <v>4.1297763280521904</v>
      </c>
      <c r="AN30">
        <f t="shared" si="11"/>
        <v>3.8835465559603497</v>
      </c>
      <c r="AO30">
        <f t="shared" si="11"/>
        <v>8.2317811632222746</v>
      </c>
      <c r="AP30">
        <f t="shared" si="11"/>
        <v>7.260521179150814E-2</v>
      </c>
      <c r="AQ30">
        <f t="shared" si="11"/>
        <v>2.4790996953737849</v>
      </c>
      <c r="AR30">
        <f t="shared" si="11"/>
        <v>8.2822553914631012</v>
      </c>
      <c r="AS30">
        <f t="shared" si="11"/>
        <v>0.56663632680763243</v>
      </c>
      <c r="AT30">
        <f t="shared" si="11"/>
        <v>3.8628077171974375</v>
      </c>
      <c r="AU30">
        <f t="shared" si="11"/>
        <v>1.3453009170353925</v>
      </c>
      <c r="AV30">
        <f t="shared" si="11"/>
        <v>4.9855578763501667</v>
      </c>
      <c r="AW30">
        <f t="shared" si="11"/>
        <v>4.6009607037444296</v>
      </c>
      <c r="AX30">
        <f t="shared" si="11"/>
        <v>0.84969142784988594</v>
      </c>
      <c r="AY30">
        <f t="shared" si="11"/>
        <v>11.770546214533754</v>
      </c>
      <c r="AZ30">
        <f t="shared" si="11"/>
        <v>12.468139330872614</v>
      </c>
      <c r="BA30">
        <f t="shared" si="11"/>
        <v>10.232651757994036</v>
      </c>
      <c r="BB30">
        <f t="shared" si="11"/>
        <v>13.769180160410118</v>
      </c>
      <c r="BC30">
        <f t="shared" si="11"/>
        <v>13.63768696544359</v>
      </c>
      <c r="BE30">
        <f t="shared" si="11"/>
        <v>9.3802673862794901</v>
      </c>
      <c r="BF30">
        <f t="shared" si="11"/>
        <v>11.397086190780211</v>
      </c>
    </row>
    <row r="31" spans="1:58" x14ac:dyDescent="0.4">
      <c r="A31" s="2" t="s">
        <v>10</v>
      </c>
      <c r="K31">
        <f>SQRT(K12)</f>
        <v>11.025567011709079</v>
      </c>
      <c r="L31">
        <f t="shared" si="11"/>
        <v>1.5004202322738394</v>
      </c>
      <c r="M31">
        <f t="shared" si="11"/>
        <v>2.2382143948655262</v>
      </c>
      <c r="N31">
        <f t="shared" si="11"/>
        <v>6.3818001222493876</v>
      </c>
      <c r="O31">
        <f t="shared" si="11"/>
        <v>9.4093826405867986</v>
      </c>
      <c r="P31">
        <f t="shared" si="11"/>
        <v>1.1011995721271397</v>
      </c>
      <c r="Q31">
        <f t="shared" si="11"/>
        <v>2.3609413202933993</v>
      </c>
      <c r="R31">
        <f t="shared" si="11"/>
        <v>1.5348028728606362</v>
      </c>
      <c r="S31">
        <f t="shared" si="11"/>
        <v>2.8212866748166254</v>
      </c>
      <c r="T31">
        <f t="shared" si="11"/>
        <v>0.73779416259168729</v>
      </c>
      <c r="U31">
        <f t="shared" si="11"/>
        <v>12.416562407930531</v>
      </c>
      <c r="V31">
        <f t="shared" si="11"/>
        <v>2.6856391776937603</v>
      </c>
      <c r="W31">
        <f t="shared" si="11"/>
        <v>9.5850809310018903</v>
      </c>
      <c r="X31">
        <f t="shared" si="11"/>
        <v>5.0640949905482042</v>
      </c>
      <c r="Y31">
        <f t="shared" si="11"/>
        <v>0.68230151228733327</v>
      </c>
      <c r="Z31">
        <f t="shared" si="11"/>
        <v>5.807685491493384</v>
      </c>
      <c r="AA31">
        <f t="shared" si="11"/>
        <v>1.5890831758034025</v>
      </c>
      <c r="AB31">
        <f t="shared" si="11"/>
        <v>4.194972826086957</v>
      </c>
      <c r="AC31">
        <f t="shared" si="11"/>
        <v>2.7838492438563334</v>
      </c>
      <c r="AD31">
        <f t="shared" si="11"/>
        <v>3.3084977551984878</v>
      </c>
      <c r="AE31">
        <f t="shared" si="11"/>
        <v>14.062190256200836</v>
      </c>
      <c r="AF31">
        <f t="shared" si="11"/>
        <v>1.0641163793103452</v>
      </c>
      <c r="AG31">
        <f t="shared" si="11"/>
        <v>1.2190193965517242</v>
      </c>
      <c r="AH31">
        <f t="shared" si="11"/>
        <v>1.2661637931034484</v>
      </c>
      <c r="AI31">
        <f t="shared" si="11"/>
        <v>3.1788793103448292</v>
      </c>
      <c r="AJ31">
        <f t="shared" si="11"/>
        <v>1.010237068965516</v>
      </c>
      <c r="AK31">
        <f t="shared" si="11"/>
        <v>0.75431034482758541</v>
      </c>
      <c r="AL31">
        <f t="shared" si="11"/>
        <v>4.0544181034482758</v>
      </c>
      <c r="AM31">
        <f t="shared" si="11"/>
        <v>3.4752155172413799</v>
      </c>
      <c r="AN31">
        <f t="shared" si="11"/>
        <v>2.6737607758620694</v>
      </c>
      <c r="AO31">
        <f t="shared" si="11"/>
        <v>7.1819764094432452</v>
      </c>
      <c r="AP31">
        <f t="shared" si="11"/>
        <v>5.4369646680942907E-2</v>
      </c>
      <c r="AQ31">
        <f t="shared" si="11"/>
        <v>2.2329195663811561</v>
      </c>
      <c r="AR31">
        <f t="shared" si="11"/>
        <v>3.5582842612419707</v>
      </c>
      <c r="AS31">
        <f t="shared" si="11"/>
        <v>4.7811830835117775</v>
      </c>
      <c r="AT31">
        <f t="shared" si="11"/>
        <v>1.1149959850107045</v>
      </c>
      <c r="AU31">
        <f t="shared" si="11"/>
        <v>0.16729122055674495</v>
      </c>
      <c r="AV31">
        <f t="shared" si="11"/>
        <v>4.2659261241970725E-2</v>
      </c>
      <c r="AW31">
        <f t="shared" si="11"/>
        <v>3.946399892933619</v>
      </c>
      <c r="AX31">
        <f t="shared" si="11"/>
        <v>0.36009435224839415</v>
      </c>
      <c r="AY31">
        <f t="shared" si="11"/>
        <v>7.5820014956060424</v>
      </c>
      <c r="AZ31">
        <f t="shared" si="11"/>
        <v>9.3465884094078913</v>
      </c>
      <c r="BA31">
        <f t="shared" si="11"/>
        <v>9.0075090418293247</v>
      </c>
      <c r="BB31">
        <f t="shared" si="11"/>
        <v>7.2655905408655288</v>
      </c>
      <c r="BC31">
        <f t="shared" si="11"/>
        <v>11.886127978654468</v>
      </c>
      <c r="BD31">
        <f t="shared" si="11"/>
        <v>9.3802673862794901</v>
      </c>
      <c r="BF31">
        <f t="shared" si="11"/>
        <v>11.290842353193629</v>
      </c>
    </row>
    <row r="32" spans="1:58" x14ac:dyDescent="0.4">
      <c r="A32" s="2" t="s">
        <v>11</v>
      </c>
      <c r="K32">
        <f t="shared" si="10"/>
        <v>10.914312458523861</v>
      </c>
      <c r="L32">
        <f t="shared" si="11"/>
        <v>0.35680020514906552</v>
      </c>
      <c r="M32">
        <f t="shared" si="11"/>
        <v>5.2901046525508786</v>
      </c>
      <c r="N32">
        <f t="shared" si="11"/>
        <v>8.4203964151969473</v>
      </c>
      <c r="O32">
        <f t="shared" si="11"/>
        <v>6.6545227852522615</v>
      </c>
      <c r="P32">
        <f t="shared" si="11"/>
        <v>1.1712066213629146</v>
      </c>
      <c r="Q32">
        <f t="shared" si="11"/>
        <v>2.1518545210167268</v>
      </c>
      <c r="R32">
        <f t="shared" si="11"/>
        <v>6.4688275111969835</v>
      </c>
      <c r="S32">
        <f t="shared" si="11"/>
        <v>3.1758313179501014</v>
      </c>
      <c r="T32">
        <f t="shared" ref="T32:BE32" si="12">SQRT(T13)</f>
        <v>5.554941483882093</v>
      </c>
      <c r="U32">
        <f t="shared" si="12"/>
        <v>15.234483074867631</v>
      </c>
      <c r="V32">
        <f t="shared" si="12"/>
        <v>3.8292592048185341</v>
      </c>
      <c r="W32">
        <f t="shared" si="12"/>
        <v>6.5331906733165379</v>
      </c>
      <c r="X32">
        <f t="shared" si="12"/>
        <v>7.1026912834957638</v>
      </c>
      <c r="Y32">
        <f t="shared" si="12"/>
        <v>2.0725583430472039</v>
      </c>
      <c r="Z32">
        <f t="shared" si="12"/>
        <v>3.5352792980033296</v>
      </c>
      <c r="AA32">
        <f t="shared" si="12"/>
        <v>1.37999637652673</v>
      </c>
      <c r="AB32">
        <f t="shared" si="12"/>
        <v>0.73905181224939032</v>
      </c>
      <c r="AC32">
        <f t="shared" si="12"/>
        <v>3.2132687489103935</v>
      </c>
      <c r="AD32">
        <f t="shared" si="12"/>
        <v>2.984237891275292</v>
      </c>
      <c r="AE32">
        <f t="shared" si="12"/>
        <v>12.094175752209543</v>
      </c>
      <c r="AF32">
        <f t="shared" si="12"/>
        <v>7.9503647814428646E-2</v>
      </c>
      <c r="AG32">
        <f t="shared" si="12"/>
        <v>1.8328708611336282</v>
      </c>
      <c r="AH32">
        <f t="shared" si="12"/>
        <v>0.77243249984411122</v>
      </c>
      <c r="AI32">
        <f t="shared" si="12"/>
        <v>0.42401945501029203</v>
      </c>
      <c r="AJ32">
        <f t="shared" si="12"/>
        <v>3.2826432624555704</v>
      </c>
      <c r="AK32">
        <f t="shared" si="12"/>
        <v>0.96339714410425792</v>
      </c>
      <c r="AL32">
        <f t="shared" si="12"/>
        <v>0.8796065348880715</v>
      </c>
      <c r="AM32">
        <f t="shared" si="12"/>
        <v>2.521902475525347</v>
      </c>
      <c r="AN32">
        <f t="shared" si="12"/>
        <v>3.6189748706117104</v>
      </c>
      <c r="AO32">
        <f t="shared" si="12"/>
        <v>6.0063916456440039</v>
      </c>
      <c r="AP32">
        <f t="shared" si="12"/>
        <v>1.0892503804438309</v>
      </c>
      <c r="AQ32">
        <f t="shared" si="12"/>
        <v>0.81897069130419631</v>
      </c>
      <c r="AR32">
        <f t="shared" si="12"/>
        <v>5.5968805541895303</v>
      </c>
      <c r="AS32">
        <f t="shared" si="12"/>
        <v>2.0263232281772403</v>
      </c>
      <c r="AT32">
        <f t="shared" si="12"/>
        <v>3.3874021785007589</v>
      </c>
      <c r="AU32">
        <f t="shared" si="12"/>
        <v>0.37637801983341745</v>
      </c>
      <c r="AV32">
        <f t="shared" si="12"/>
        <v>4.8913653770943766</v>
      </c>
      <c r="AW32">
        <f t="shared" si="12"/>
        <v>2.0507180998331078</v>
      </c>
      <c r="AX32">
        <f t="shared" si="12"/>
        <v>6.652829998722174</v>
      </c>
      <c r="AY32">
        <f t="shared" si="12"/>
        <v>11.013420815045237</v>
      </c>
      <c r="AZ32">
        <f t="shared" si="12"/>
        <v>8.6364737054728238</v>
      </c>
      <c r="BA32">
        <f t="shared" si="12"/>
        <v>6.5238082834379174</v>
      </c>
      <c r="BB32">
        <f t="shared" si="12"/>
        <v>11.601131944855069</v>
      </c>
      <c r="BC32">
        <f t="shared" si="12"/>
        <v>12.193213663800192</v>
      </c>
      <c r="BD32">
        <f t="shared" si="12"/>
        <v>11.397086190780211</v>
      </c>
      <c r="BE32">
        <f t="shared" si="12"/>
        <v>11.290842353193629</v>
      </c>
    </row>
    <row r="34" spans="1:58" x14ac:dyDescent="0.4">
      <c r="A34" s="2" t="s">
        <v>214</v>
      </c>
    </row>
    <row r="35" spans="1:58" x14ac:dyDescent="0.4">
      <c r="A35" s="2" t="s">
        <v>215</v>
      </c>
      <c r="K35">
        <f>MAX(K21:BF32)</f>
        <v>17.245252110868833</v>
      </c>
    </row>
    <row r="36" spans="1:58" x14ac:dyDescent="0.4">
      <c r="A36" s="2" t="s">
        <v>216</v>
      </c>
      <c r="K36">
        <v>6.0063899999999997</v>
      </c>
    </row>
    <row r="37" spans="1:58" x14ac:dyDescent="0.4">
      <c r="A37" s="2" t="s">
        <v>217</v>
      </c>
      <c r="K37">
        <f>K35-K36</f>
        <v>11.238862110868833</v>
      </c>
    </row>
    <row r="38" spans="1:58" x14ac:dyDescent="0.4">
      <c r="B38" s="2"/>
      <c r="C38" s="2"/>
      <c r="D38" s="2"/>
      <c r="E38" s="2"/>
      <c r="F38" s="2"/>
      <c r="G38" s="2"/>
      <c r="H38" s="2"/>
      <c r="I38" s="2"/>
      <c r="J38" s="2"/>
      <c r="K38" s="2" t="s">
        <v>15</v>
      </c>
      <c r="L38" s="2"/>
      <c r="M38" s="2"/>
      <c r="N38" s="2"/>
      <c r="O38" s="2"/>
      <c r="P38" s="2"/>
      <c r="Q38" s="2"/>
      <c r="R38" s="2"/>
      <c r="S38" s="2"/>
      <c r="T38" s="2"/>
      <c r="U38" s="2" t="s">
        <v>16</v>
      </c>
      <c r="V38" s="2"/>
      <c r="W38" s="2"/>
      <c r="X38" s="2"/>
      <c r="Y38" s="2"/>
      <c r="Z38" s="2"/>
      <c r="AA38" s="2"/>
      <c r="AB38" s="2"/>
      <c r="AC38" s="2"/>
      <c r="AD38" s="2"/>
      <c r="AE38" s="2" t="s">
        <v>17</v>
      </c>
      <c r="AF38" s="2"/>
      <c r="AG38" s="2"/>
      <c r="AH38" s="2"/>
      <c r="AI38" s="2"/>
      <c r="AJ38" s="2"/>
      <c r="AK38" s="2"/>
      <c r="AL38" s="2"/>
      <c r="AM38" s="2"/>
      <c r="AN38" s="2"/>
      <c r="AO38" s="1" t="s">
        <v>18</v>
      </c>
      <c r="AP38" s="2"/>
      <c r="AQ38" s="2"/>
      <c r="AR38" s="2"/>
      <c r="AS38" s="2"/>
      <c r="AT38" s="2"/>
      <c r="AU38" s="2"/>
      <c r="AV38" s="2"/>
      <c r="AW38" s="2"/>
      <c r="AX38" s="2"/>
      <c r="AY38" s="2" t="s">
        <v>19</v>
      </c>
      <c r="AZ38" s="2" t="s">
        <v>20</v>
      </c>
      <c r="BA38" s="2" t="s">
        <v>21</v>
      </c>
      <c r="BB38" s="2" t="s">
        <v>22</v>
      </c>
      <c r="BC38" s="2" t="s">
        <v>23</v>
      </c>
      <c r="BD38" s="2" t="s">
        <v>24</v>
      </c>
      <c r="BE38" s="2" t="s">
        <v>25</v>
      </c>
      <c r="BF38" s="1" t="s">
        <v>26</v>
      </c>
    </row>
    <row r="39" spans="1:58" x14ac:dyDescent="0.4">
      <c r="A39" s="2" t="s">
        <v>0</v>
      </c>
      <c r="K39">
        <f>(K21-$K$36)/$K$37*100</f>
        <v>-53.443043795255427</v>
      </c>
      <c r="L39">
        <f t="shared" ref="L39:BF39" si="13">(L21-$K$36)/$K$37*100</f>
        <v>-48.517765534758588</v>
      </c>
      <c r="M39">
        <f t="shared" si="13"/>
        <v>-17.309253249518562</v>
      </c>
      <c r="N39">
        <f t="shared" si="13"/>
        <v>-11.66345725056037</v>
      </c>
      <c r="O39">
        <f t="shared" si="13"/>
        <v>-15.433122519901726</v>
      </c>
      <c r="P39">
        <f t="shared" si="13"/>
        <v>-47.442210070098866</v>
      </c>
      <c r="Q39">
        <f t="shared" si="13"/>
        <v>-14.079106093517815</v>
      </c>
      <c r="R39">
        <f t="shared" si="13"/>
        <v>5.1521040755599543</v>
      </c>
      <c r="S39">
        <f t="shared" si="13"/>
        <v>-46.547654230559857</v>
      </c>
      <c r="T39">
        <f t="shared" si="13"/>
        <v>-40.741743178610221</v>
      </c>
      <c r="U39">
        <f t="shared" si="13"/>
        <v>45.288853470724618</v>
      </c>
      <c r="V39">
        <f t="shared" si="13"/>
        <v>-21.12202996076018</v>
      </c>
      <c r="W39">
        <f t="shared" si="13"/>
        <v>15.623275859073166</v>
      </c>
      <c r="X39">
        <f t="shared" si="13"/>
        <v>-23.387999456900481</v>
      </c>
      <c r="Y39">
        <f t="shared" si="13"/>
        <v>-13.802033488667981</v>
      </c>
      <c r="Z39">
        <f t="shared" si="13"/>
        <v>-17.566987556483042</v>
      </c>
      <c r="AA39">
        <f t="shared" si="13"/>
        <v>-7.2113454886114576</v>
      </c>
      <c r="AB39">
        <f t="shared" si="13"/>
        <v>-45.829709229244855</v>
      </c>
      <c r="AC39">
        <f t="shared" si="13"/>
        <v>-46.214547279064412</v>
      </c>
      <c r="AD39">
        <f t="shared" si="13"/>
        <v>-17.868399175922136</v>
      </c>
      <c r="AE39">
        <f t="shared" si="13"/>
        <v>60.967403886088555</v>
      </c>
      <c r="AF39">
        <f t="shared" si="13"/>
        <v>-52.399865418709965</v>
      </c>
      <c r="AG39">
        <f t="shared" si="13"/>
        <v>-48.070675156046292</v>
      </c>
      <c r="AH39">
        <f t="shared" si="13"/>
        <v>-27.173357736484043</v>
      </c>
      <c r="AI39">
        <f t="shared" si="13"/>
        <v>-36.015828563554749</v>
      </c>
      <c r="AJ39">
        <f t="shared" si="13"/>
        <v>-28.655284665517772</v>
      </c>
      <c r="AK39">
        <f t="shared" si="13"/>
        <v>13.63946216000938</v>
      </c>
      <c r="AL39">
        <f t="shared" si="13"/>
        <v>-44.579095766314701</v>
      </c>
      <c r="AM39">
        <f t="shared" si="13"/>
        <v>-52.36611553005703</v>
      </c>
      <c r="AN39">
        <f t="shared" si="13"/>
        <v>-23.516097075183481</v>
      </c>
      <c r="AO39">
        <f t="shared" si="13"/>
        <v>30.899127740255082</v>
      </c>
      <c r="AP39">
        <f t="shared" si="13"/>
        <v>-45.501800771587256</v>
      </c>
      <c r="AQ39">
        <f t="shared" si="13"/>
        <v>-49.794035004725366</v>
      </c>
      <c r="AR39">
        <f t="shared" si="13"/>
        <v>-36.786248447338757</v>
      </c>
      <c r="AS39">
        <f t="shared" si="13"/>
        <v>-50.272643509414785</v>
      </c>
      <c r="AT39">
        <f t="shared" si="13"/>
        <v>-27.723171476373132</v>
      </c>
      <c r="AU39">
        <f t="shared" si="13"/>
        <v>8.416343320397063</v>
      </c>
      <c r="AV39">
        <f t="shared" si="13"/>
        <v>-8.8836774701276759</v>
      </c>
      <c r="AW39">
        <f t="shared" si="13"/>
        <v>-50.327515822054316</v>
      </c>
      <c r="AX39">
        <f t="shared" si="13"/>
        <v>-50.510423530852833</v>
      </c>
      <c r="AY39">
        <f t="shared" si="13"/>
        <v>29.356825679501803</v>
      </c>
      <c r="AZ39">
        <f t="shared" si="13"/>
        <v>67.306121112756102</v>
      </c>
      <c r="BA39">
        <f t="shared" si="13"/>
        <v>36.245348290203772</v>
      </c>
      <c r="BB39">
        <f t="shared" si="13"/>
        <v>27.641613979084077</v>
      </c>
      <c r="BC39">
        <f t="shared" si="13"/>
        <v>38.49826221256783</v>
      </c>
      <c r="BD39">
        <f t="shared" si="13"/>
        <v>49.740684944448127</v>
      </c>
      <c r="BE39">
        <f t="shared" si="13"/>
        <v>44.659120845117883</v>
      </c>
      <c r="BF39">
        <f t="shared" si="13"/>
        <v>43.669211438918964</v>
      </c>
    </row>
    <row r="40" spans="1:58" x14ac:dyDescent="0.4">
      <c r="A40" s="2" t="s">
        <v>1</v>
      </c>
      <c r="K40">
        <f t="shared" ref="K40:BF40" si="14">(K22-$K$36)/$K$37*100</f>
        <v>45.288853470724618</v>
      </c>
      <c r="L40">
        <f t="shared" si="14"/>
        <v>-53.443043795255427</v>
      </c>
      <c r="M40">
        <f t="shared" si="14"/>
        <v>-53.443043795255427</v>
      </c>
      <c r="N40">
        <f t="shared" si="14"/>
        <v>-53.443043795255427</v>
      </c>
      <c r="O40">
        <f t="shared" si="14"/>
        <v>-53.443043795255427</v>
      </c>
      <c r="P40">
        <f t="shared" si="14"/>
        <v>-53.443043795255427</v>
      </c>
      <c r="Q40">
        <f t="shared" si="14"/>
        <v>-53.443043795255427</v>
      </c>
      <c r="R40">
        <f t="shared" si="14"/>
        <v>-53.443043795255427</v>
      </c>
      <c r="S40">
        <f t="shared" si="14"/>
        <v>-53.443043795255427</v>
      </c>
      <c r="T40">
        <f t="shared" si="14"/>
        <v>-53.443043795255427</v>
      </c>
      <c r="U40">
        <f t="shared" si="14"/>
        <v>-53.443043795255427</v>
      </c>
      <c r="V40">
        <f t="shared" si="14"/>
        <v>-16.196751700263341</v>
      </c>
      <c r="W40">
        <f t="shared" si="14"/>
        <v>51.75706640481004</v>
      </c>
      <c r="X40">
        <f t="shared" si="14"/>
        <v>-41.718501588915316</v>
      </c>
      <c r="Y40">
        <f t="shared" si="14"/>
        <v>24.207887786685724</v>
      </c>
      <c r="Z40">
        <f t="shared" si="14"/>
        <v>-11.566153831326478</v>
      </c>
      <c r="AA40">
        <f t="shared" si="14"/>
        <v>-46.575283190349076</v>
      </c>
      <c r="AB40">
        <f t="shared" si="14"/>
        <v>-2.4612304904506255</v>
      </c>
      <c r="AC40">
        <f t="shared" si="14"/>
        <v>-53.109936843759989</v>
      </c>
      <c r="AD40">
        <f t="shared" si="14"/>
        <v>-30.569699792567341</v>
      </c>
      <c r="AE40">
        <f t="shared" si="14"/>
        <v>100</v>
      </c>
      <c r="AF40">
        <f t="shared" si="14"/>
        <v>-49.560943911304058</v>
      </c>
      <c r="AG40">
        <f t="shared" si="14"/>
        <v>-22.681621888727697</v>
      </c>
      <c r="AH40">
        <f t="shared" si="14"/>
        <v>14.606228808211016</v>
      </c>
      <c r="AI40">
        <f t="shared" si="14"/>
        <v>1.9940927117989566</v>
      </c>
      <c r="AJ40">
        <f t="shared" si="14"/>
        <v>-34.656118390674337</v>
      </c>
      <c r="AK40">
        <f t="shared" si="14"/>
        <v>-25.724475541728236</v>
      </c>
      <c r="AL40">
        <f t="shared" si="14"/>
        <v>-3.7118439533807743</v>
      </c>
      <c r="AM40">
        <f t="shared" si="14"/>
        <v>-47.624582495758254</v>
      </c>
      <c r="AN40">
        <f t="shared" si="14"/>
        <v>-36.217397691828687</v>
      </c>
      <c r="AO40">
        <f t="shared" si="14"/>
        <v>58.763696593424029</v>
      </c>
      <c r="AP40">
        <f t="shared" si="14"/>
        <v>-40.57652251109041</v>
      </c>
      <c r="AQ40">
        <f t="shared" si="14"/>
        <v>-13.660244458988496</v>
      </c>
      <c r="AR40">
        <f t="shared" si="14"/>
        <v>-28.32025259847704</v>
      </c>
      <c r="AS40">
        <f t="shared" si="14"/>
        <v>-12.262722234061076</v>
      </c>
      <c r="AT40">
        <f t="shared" si="14"/>
        <v>-33.724005201529692</v>
      </c>
      <c r="AU40">
        <f t="shared" si="14"/>
        <v>-30.947594381340554</v>
      </c>
      <c r="AV40">
        <f t="shared" si="14"/>
        <v>-39.4072622495678</v>
      </c>
      <c r="AW40">
        <f t="shared" si="14"/>
        <v>-43.432126257358746</v>
      </c>
      <c r="AX40">
        <f t="shared" si="14"/>
        <v>-43.674363443012837</v>
      </c>
      <c r="AY40">
        <f t="shared" si="14"/>
        <v>19.787595223899775</v>
      </c>
      <c r="AZ40">
        <f t="shared" si="14"/>
        <v>81.091116760787756</v>
      </c>
      <c r="BA40">
        <f t="shared" si="14"/>
        <v>77.495361372616145</v>
      </c>
      <c r="BB40">
        <f t="shared" si="14"/>
        <v>46.2815859697983</v>
      </c>
      <c r="BC40">
        <f t="shared" si="14"/>
        <v>52.689177784347521</v>
      </c>
      <c r="BD40">
        <f t="shared" si="14"/>
        <v>79.360090383136622</v>
      </c>
      <c r="BE40">
        <f t="shared" si="14"/>
        <v>57.035777685459877</v>
      </c>
      <c r="BF40">
        <f t="shared" si="14"/>
        <v>82.108784535610283</v>
      </c>
    </row>
    <row r="41" spans="1:58" x14ac:dyDescent="0.4">
      <c r="A41" s="2" t="s">
        <v>2</v>
      </c>
      <c r="K41">
        <f t="shared" ref="K41:BF41" si="15">(K23-$K$36)/$K$37*100</f>
        <v>60.967403886088555</v>
      </c>
      <c r="L41">
        <f t="shared" si="15"/>
        <v>-16.196751700263341</v>
      </c>
      <c r="M41">
        <f t="shared" si="15"/>
        <v>51.75706640481004</v>
      </c>
      <c r="N41">
        <f t="shared" si="15"/>
        <v>-41.718501588915316</v>
      </c>
      <c r="O41">
        <f t="shared" si="15"/>
        <v>24.207887786685724</v>
      </c>
      <c r="P41">
        <f t="shared" si="15"/>
        <v>-11.566153831326478</v>
      </c>
      <c r="Q41">
        <f t="shared" si="15"/>
        <v>-46.575283190349076</v>
      </c>
      <c r="R41">
        <f t="shared" si="15"/>
        <v>-2.4612304904506255</v>
      </c>
      <c r="S41">
        <f t="shared" si="15"/>
        <v>-53.109936843759989</v>
      </c>
      <c r="T41">
        <f t="shared" si="15"/>
        <v>-30.569699792567341</v>
      </c>
      <c r="U41">
        <f t="shared" si="15"/>
        <v>100</v>
      </c>
      <c r="V41">
        <f t="shared" si="15"/>
        <v>-53.443043795255427</v>
      </c>
      <c r="W41">
        <f t="shared" si="15"/>
        <v>-53.443043795255427</v>
      </c>
      <c r="X41">
        <f t="shared" si="15"/>
        <v>-53.443043795255427</v>
      </c>
      <c r="Y41">
        <f t="shared" si="15"/>
        <v>-53.443043795255427</v>
      </c>
      <c r="Z41">
        <f t="shared" si="15"/>
        <v>-53.443043795255427</v>
      </c>
      <c r="AA41">
        <f t="shared" si="15"/>
        <v>-53.443043795255427</v>
      </c>
      <c r="AB41">
        <f t="shared" si="15"/>
        <v>-53.443043795255427</v>
      </c>
      <c r="AC41">
        <f t="shared" si="15"/>
        <v>-53.443043795255427</v>
      </c>
      <c r="AD41">
        <f t="shared" si="15"/>
        <v>-53.443043795255427</v>
      </c>
      <c r="AE41">
        <f t="shared" si="15"/>
        <v>-53.443043795255427</v>
      </c>
      <c r="AF41">
        <f t="shared" si="15"/>
        <v>-20.078851584214714</v>
      </c>
      <c r="AG41">
        <f t="shared" si="15"/>
        <v>20.995644498282299</v>
      </c>
      <c r="AH41">
        <f t="shared" si="15"/>
        <v>2.8816866018709071</v>
      </c>
      <c r="AI41">
        <f t="shared" si="15"/>
        <v>-31.229248720368663</v>
      </c>
      <c r="AJ41">
        <f t="shared" si="15"/>
        <v>7.2207715732546154</v>
      </c>
      <c r="AK41">
        <f t="shared" si="15"/>
        <v>-32.592236146634598</v>
      </c>
      <c r="AL41">
        <f t="shared" si="15"/>
        <v>-52.19243033232528</v>
      </c>
      <c r="AM41">
        <f t="shared" si="15"/>
        <v>-47.291475544262809</v>
      </c>
      <c r="AN41">
        <f t="shared" si="15"/>
        <v>-47.795345895994082</v>
      </c>
      <c r="AO41">
        <f t="shared" si="15"/>
        <v>66.999359763050549</v>
      </c>
      <c r="AP41">
        <f t="shared" si="15"/>
        <v>-29.063272984428362</v>
      </c>
      <c r="AQ41">
        <f t="shared" si="15"/>
        <v>11.974267068543099</v>
      </c>
      <c r="AR41">
        <f t="shared" si="15"/>
        <v>-40.044794804817151</v>
      </c>
      <c r="AS41">
        <f t="shared" si="15"/>
        <v>-16.97243377450863</v>
      </c>
      <c r="AT41">
        <f t="shared" si="15"/>
        <v>8.1528847623992604</v>
      </c>
      <c r="AU41">
        <f t="shared" si="15"/>
        <v>-37.815354986246916</v>
      </c>
      <c r="AV41">
        <f t="shared" si="15"/>
        <v>-16.497012036138255</v>
      </c>
      <c r="AW41">
        <f t="shared" si="15"/>
        <v>-43.099019305863301</v>
      </c>
      <c r="AX41">
        <f t="shared" si="15"/>
        <v>-20.80101944032474</v>
      </c>
      <c r="AY41">
        <f t="shared" si="15"/>
        <v>60.395478632331113</v>
      </c>
      <c r="AZ41">
        <f t="shared" si="15"/>
        <v>79.042280066669775</v>
      </c>
      <c r="BA41">
        <f t="shared" si="15"/>
        <v>45.020733200486795</v>
      </c>
      <c r="BB41">
        <f t="shared" si="15"/>
        <v>56.491573091190972</v>
      </c>
      <c r="BC41">
        <f t="shared" si="15"/>
        <v>61.42773185029349</v>
      </c>
      <c r="BD41">
        <f t="shared" si="15"/>
        <v>93.640261343385163</v>
      </c>
      <c r="BE41">
        <f t="shared" si="15"/>
        <v>71.678077164148718</v>
      </c>
      <c r="BF41">
        <f t="shared" si="15"/>
        <v>54.167278610191246</v>
      </c>
    </row>
    <row r="42" spans="1:58" x14ac:dyDescent="0.4">
      <c r="A42" s="2" t="s">
        <v>3</v>
      </c>
      <c r="K42">
        <f t="shared" ref="K42:BF42" si="16">(K24-$K$36)/$K$37*100</f>
        <v>30.899127740255082</v>
      </c>
      <c r="L42">
        <f t="shared" si="16"/>
        <v>-49.560943911304058</v>
      </c>
      <c r="M42">
        <f t="shared" si="16"/>
        <v>-22.681621888727697</v>
      </c>
      <c r="N42">
        <f t="shared" si="16"/>
        <v>14.606228808211016</v>
      </c>
      <c r="O42">
        <f t="shared" si="16"/>
        <v>1.9940927117989566</v>
      </c>
      <c r="P42">
        <f t="shared" si="16"/>
        <v>-34.656118390674337</v>
      </c>
      <c r="Q42">
        <f t="shared" si="16"/>
        <v>-25.724475541728236</v>
      </c>
      <c r="R42">
        <f t="shared" si="16"/>
        <v>-3.7118439533807743</v>
      </c>
      <c r="S42">
        <f t="shared" si="16"/>
        <v>-47.624582495758254</v>
      </c>
      <c r="T42">
        <f t="shared" si="16"/>
        <v>-36.217397691828687</v>
      </c>
      <c r="U42">
        <f t="shared" si="16"/>
        <v>58.763696593424029</v>
      </c>
      <c r="V42">
        <f t="shared" si="16"/>
        <v>-20.078851584214714</v>
      </c>
      <c r="W42">
        <f t="shared" si="16"/>
        <v>20.995644498282299</v>
      </c>
      <c r="X42">
        <f t="shared" si="16"/>
        <v>2.8816866018709071</v>
      </c>
      <c r="Y42">
        <f t="shared" si="16"/>
        <v>-31.229248720368663</v>
      </c>
      <c r="Z42">
        <f t="shared" si="16"/>
        <v>7.2207715732546154</v>
      </c>
      <c r="AA42">
        <f t="shared" si="16"/>
        <v>-32.592236146634598</v>
      </c>
      <c r="AB42">
        <f t="shared" si="16"/>
        <v>-52.19243033232528</v>
      </c>
      <c r="AC42">
        <f t="shared" si="16"/>
        <v>-47.291475544262809</v>
      </c>
      <c r="AD42">
        <f t="shared" si="16"/>
        <v>-47.795345895994082</v>
      </c>
      <c r="AE42">
        <f t="shared" si="16"/>
        <v>66.999359763050549</v>
      </c>
      <c r="AF42">
        <f t="shared" si="16"/>
        <v>-53.443043795255427</v>
      </c>
      <c r="AG42">
        <f t="shared" si="16"/>
        <v>-53.443043795255427</v>
      </c>
      <c r="AH42">
        <f t="shared" si="16"/>
        <v>-53.443043795255427</v>
      </c>
      <c r="AI42">
        <f t="shared" si="16"/>
        <v>-53.443043795255427</v>
      </c>
      <c r="AJ42">
        <f t="shared" si="16"/>
        <v>-53.443043795255427</v>
      </c>
      <c r="AK42">
        <f t="shared" si="16"/>
        <v>-53.443043795255427</v>
      </c>
      <c r="AL42">
        <f t="shared" si="16"/>
        <v>-53.443043795255427</v>
      </c>
      <c r="AM42">
        <f t="shared" si="16"/>
        <v>-53.443043795255427</v>
      </c>
      <c r="AN42">
        <f t="shared" si="16"/>
        <v>-53.443043795255427</v>
      </c>
      <c r="AO42">
        <f t="shared" si="16"/>
        <v>-53.443043795255427</v>
      </c>
      <c r="AP42">
        <f t="shared" si="16"/>
        <v>-44.458622395041786</v>
      </c>
      <c r="AQ42">
        <f t="shared" si="16"/>
        <v>-44.421666365516224</v>
      </c>
      <c r="AR42">
        <f t="shared" si="16"/>
        <v>-10.516562388567371</v>
      </c>
      <c r="AS42">
        <f t="shared" si="16"/>
        <v>-39.186228849395398</v>
      </c>
      <c r="AT42">
        <f t="shared" si="16"/>
        <v>-52.510930606110783</v>
      </c>
      <c r="AU42">
        <f t="shared" si="16"/>
        <v>-48.219924955643116</v>
      </c>
      <c r="AV42">
        <f t="shared" si="16"/>
        <v>-17.747625499068402</v>
      </c>
      <c r="AW42">
        <f t="shared" si="16"/>
        <v>-49.250587556855926</v>
      </c>
      <c r="AX42">
        <f t="shared" si="16"/>
        <v>-26.448717339586086</v>
      </c>
      <c r="AY42">
        <f t="shared" si="16"/>
        <v>11.799792591904023</v>
      </c>
      <c r="AZ42">
        <f t="shared" si="16"/>
        <v>2.4247148427625604</v>
      </c>
      <c r="BA42">
        <f t="shared" si="16"/>
        <v>17.087019652665219</v>
      </c>
      <c r="BB42">
        <f t="shared" si="16"/>
        <v>31.567700033979374</v>
      </c>
      <c r="BC42">
        <f t="shared" si="16"/>
        <v>59.771058210422204</v>
      </c>
      <c r="BD42">
        <f t="shared" si="16"/>
        <v>19.800858318834187</v>
      </c>
      <c r="BE42">
        <f t="shared" si="16"/>
        <v>10.460012747254584</v>
      </c>
      <c r="BF42">
        <f t="shared" si="16"/>
        <v>1.4642443229074045E-5</v>
      </c>
    </row>
    <row r="43" spans="1:58" x14ac:dyDescent="0.4">
      <c r="A43" s="2" t="s">
        <v>4</v>
      </c>
      <c r="K43">
        <f t="shared" ref="K43:BF43" si="17">(K25-$K$36)/$K$37*100</f>
        <v>29.356825679501803</v>
      </c>
      <c r="L43">
        <f t="shared" si="17"/>
        <v>-40.57652251109041</v>
      </c>
      <c r="M43">
        <f t="shared" si="17"/>
        <v>-13.660244458988496</v>
      </c>
      <c r="N43">
        <f t="shared" si="17"/>
        <v>-28.32025259847704</v>
      </c>
      <c r="O43">
        <f t="shared" si="17"/>
        <v>-12.262722234061076</v>
      </c>
      <c r="P43">
        <f t="shared" si="17"/>
        <v>-33.724005201529692</v>
      </c>
      <c r="Q43">
        <f t="shared" si="17"/>
        <v>-30.947594381340554</v>
      </c>
      <c r="R43">
        <f t="shared" si="17"/>
        <v>-39.4072622495678</v>
      </c>
      <c r="S43">
        <f t="shared" si="17"/>
        <v>-43.432126257358746</v>
      </c>
      <c r="T43">
        <f t="shared" si="17"/>
        <v>-43.674363443012837</v>
      </c>
      <c r="U43">
        <f t="shared" si="17"/>
        <v>19.787595223899775</v>
      </c>
      <c r="V43">
        <f t="shared" si="17"/>
        <v>-29.063272984428362</v>
      </c>
      <c r="W43">
        <f t="shared" si="17"/>
        <v>11.974267068543099</v>
      </c>
      <c r="X43">
        <f t="shared" si="17"/>
        <v>-40.044794804817151</v>
      </c>
      <c r="Y43">
        <f t="shared" si="17"/>
        <v>-16.97243377450863</v>
      </c>
      <c r="Z43">
        <f t="shared" si="17"/>
        <v>8.1528847623992604</v>
      </c>
      <c r="AA43">
        <f t="shared" si="17"/>
        <v>-37.815354986246916</v>
      </c>
      <c r="AB43">
        <f t="shared" si="17"/>
        <v>-16.497012036138255</v>
      </c>
      <c r="AC43">
        <f t="shared" si="17"/>
        <v>-43.099019305863301</v>
      </c>
      <c r="AD43">
        <f t="shared" si="17"/>
        <v>-20.80101944032474</v>
      </c>
      <c r="AE43">
        <f t="shared" si="17"/>
        <v>60.395478632331113</v>
      </c>
      <c r="AF43">
        <f t="shared" si="17"/>
        <v>-44.458622395041786</v>
      </c>
      <c r="AG43">
        <f t="shared" si="17"/>
        <v>-44.421666365516224</v>
      </c>
      <c r="AH43">
        <f t="shared" si="17"/>
        <v>-10.516562388567371</v>
      </c>
      <c r="AI43">
        <f t="shared" si="17"/>
        <v>-39.186228849395398</v>
      </c>
      <c r="AJ43">
        <f t="shared" si="17"/>
        <v>-52.510930606110783</v>
      </c>
      <c r="AK43">
        <f t="shared" si="17"/>
        <v>-48.219924955643116</v>
      </c>
      <c r="AL43">
        <f t="shared" si="17"/>
        <v>-17.747625499068402</v>
      </c>
      <c r="AM43">
        <f t="shared" si="17"/>
        <v>-49.250587556855926</v>
      </c>
      <c r="AN43">
        <f t="shared" si="17"/>
        <v>-26.448717339586086</v>
      </c>
      <c r="AO43">
        <f t="shared" si="17"/>
        <v>11.799792591904023</v>
      </c>
      <c r="AP43">
        <f t="shared" si="17"/>
        <v>-53.443043795255427</v>
      </c>
      <c r="AQ43">
        <f t="shared" si="17"/>
        <v>-53.443043795255427</v>
      </c>
      <c r="AR43">
        <f t="shared" si="17"/>
        <v>-53.443043795255427</v>
      </c>
      <c r="AS43">
        <f t="shared" si="17"/>
        <v>-53.443043795255427</v>
      </c>
      <c r="AT43">
        <f t="shared" si="17"/>
        <v>-53.443043795255427</v>
      </c>
      <c r="AU43">
        <f t="shared" si="17"/>
        <v>-53.443043795255427</v>
      </c>
      <c r="AV43">
        <f t="shared" si="17"/>
        <v>-53.443043795255427</v>
      </c>
      <c r="AW43">
        <f t="shared" si="17"/>
        <v>-53.443043795255427</v>
      </c>
      <c r="AX43">
        <f t="shared" si="17"/>
        <v>-53.443043795255427</v>
      </c>
      <c r="AY43">
        <f t="shared" si="17"/>
        <v>-53.443043795255427</v>
      </c>
      <c r="AZ43">
        <f t="shared" si="17"/>
        <v>32.972829725585584</v>
      </c>
      <c r="BA43">
        <f t="shared" si="17"/>
        <v>47.706770029951926</v>
      </c>
      <c r="BB43">
        <f t="shared" si="17"/>
        <v>25.452471757434665</v>
      </c>
      <c r="BC43">
        <f t="shared" si="17"/>
        <v>60.084250203894243</v>
      </c>
      <c r="BD43">
        <f t="shared" si="17"/>
        <v>51.287720746741584</v>
      </c>
      <c r="BE43">
        <f t="shared" si="17"/>
        <v>14.019315123390532</v>
      </c>
      <c r="BF43">
        <f t="shared" si="17"/>
        <v>44.551047656355337</v>
      </c>
    </row>
    <row r="44" spans="1:58" x14ac:dyDescent="0.4">
      <c r="A44" s="2" t="s">
        <v>5</v>
      </c>
      <c r="K44">
        <f t="shared" ref="K44:BF44" si="18">(K26-$K$36)/$K$37*100</f>
        <v>67.306121112756102</v>
      </c>
      <c r="L44">
        <f t="shared" si="18"/>
        <v>-21.704931184352606</v>
      </c>
      <c r="M44">
        <f t="shared" si="18"/>
        <v>-0.74734649550997201</v>
      </c>
      <c r="N44">
        <f t="shared" si="18"/>
        <v>8.196692046600095</v>
      </c>
      <c r="O44">
        <f t="shared" si="18"/>
        <v>18.280620548679202</v>
      </c>
      <c r="P44">
        <f t="shared" si="18"/>
        <v>-20.077049117337996</v>
      </c>
      <c r="Q44">
        <f t="shared" si="18"/>
        <v>-8.4397411600069479</v>
      </c>
      <c r="R44">
        <f t="shared" si="18"/>
        <v>-19.551805704411073</v>
      </c>
      <c r="S44">
        <f t="shared" si="18"/>
        <v>-51.669881635303597</v>
      </c>
      <c r="T44">
        <f t="shared" si="18"/>
        <v>-20.561316093795426</v>
      </c>
      <c r="U44">
        <f t="shared" si="18"/>
        <v>81.091116760787756</v>
      </c>
      <c r="V44">
        <f t="shared" si="18"/>
        <v>15.541360910639481</v>
      </c>
      <c r="W44">
        <f t="shared" si="18"/>
        <v>-0.93863089493542529</v>
      </c>
      <c r="X44">
        <f t="shared" si="18"/>
        <v>-3.5278501597400149</v>
      </c>
      <c r="Y44">
        <f t="shared" si="18"/>
        <v>-47.515776557248913</v>
      </c>
      <c r="Z44">
        <f t="shared" si="18"/>
        <v>21.799840846590961</v>
      </c>
      <c r="AA44">
        <f t="shared" si="18"/>
        <v>-15.307501764913303</v>
      </c>
      <c r="AB44">
        <f t="shared" si="18"/>
        <v>-36.352468581294985</v>
      </c>
      <c r="AC44">
        <f t="shared" si="18"/>
        <v>-52.002988586799034</v>
      </c>
      <c r="AD44">
        <f t="shared" si="18"/>
        <v>-43.434660096483519</v>
      </c>
      <c r="AE44">
        <f t="shared" si="18"/>
        <v>79.042280066669775</v>
      </c>
      <c r="AF44">
        <f t="shared" si="18"/>
        <v>-17.822831300401234</v>
      </c>
      <c r="AG44">
        <f t="shared" si="18"/>
        <v>-31.508768402037706</v>
      </c>
      <c r="AH44">
        <f t="shared" si="18"/>
        <v>-47.033507033644511</v>
      </c>
      <c r="AI44">
        <f t="shared" si="18"/>
        <v>-37.156515958375188</v>
      </c>
      <c r="AJ44">
        <f t="shared" si="18"/>
        <v>-38.86397452191909</v>
      </c>
      <c r="AK44">
        <f t="shared" si="18"/>
        <v>-36.158309413534141</v>
      </c>
      <c r="AL44">
        <f t="shared" si="18"/>
        <v>-37.603082044225133</v>
      </c>
      <c r="AM44">
        <f t="shared" si="18"/>
        <v>-45.851420335806417</v>
      </c>
      <c r="AN44">
        <f t="shared" si="18"/>
        <v>-37.786962197222167</v>
      </c>
      <c r="AO44">
        <f t="shared" si="18"/>
        <v>2.4247148427625604</v>
      </c>
      <c r="AP44">
        <f t="shared" si="18"/>
        <v>-8.8384099001875889</v>
      </c>
      <c r="AQ44">
        <f t="shared" si="18"/>
        <v>-40.530145831776906</v>
      </c>
      <c r="AR44">
        <f t="shared" si="18"/>
        <v>-16.926099150178292</v>
      </c>
      <c r="AS44">
        <f t="shared" si="18"/>
        <v>-22.899701012515152</v>
      </c>
      <c r="AT44">
        <f t="shared" si="18"/>
        <v>-39.796087711063734</v>
      </c>
      <c r="AU44">
        <f t="shared" si="18"/>
        <v>-30.935190573921822</v>
      </c>
      <c r="AV44">
        <f t="shared" si="18"/>
        <v>-33.587587250098707</v>
      </c>
      <c r="AW44">
        <f t="shared" si="18"/>
        <v>-41.658964097406901</v>
      </c>
      <c r="AX44">
        <f t="shared" si="18"/>
        <v>-10.792635741552827</v>
      </c>
      <c r="AY44">
        <f t="shared" si="18"/>
        <v>32.972829725585584</v>
      </c>
      <c r="AZ44">
        <f t="shared" si="18"/>
        <v>-53.443043795255427</v>
      </c>
      <c r="BA44">
        <f t="shared" si="18"/>
        <v>52.463793133433342</v>
      </c>
      <c r="BB44">
        <f t="shared" si="18"/>
        <v>41.049399595672185</v>
      </c>
      <c r="BC44">
        <f t="shared" si="18"/>
        <v>94.162037357168941</v>
      </c>
      <c r="BD44">
        <f t="shared" si="18"/>
        <v>57.494693565317533</v>
      </c>
      <c r="BE44">
        <f t="shared" si="18"/>
        <v>29.720076431738278</v>
      </c>
      <c r="BF44">
        <f t="shared" si="18"/>
        <v>23.401690309282586</v>
      </c>
    </row>
    <row r="45" spans="1:58" x14ac:dyDescent="0.4">
      <c r="A45" s="2" t="s">
        <v>6</v>
      </c>
      <c r="K45">
        <f t="shared" ref="K45:BF45" si="19">(K27-$K$36)/$K$37*100</f>
        <v>36.245348290203772</v>
      </c>
      <c r="L45">
        <f t="shared" si="19"/>
        <v>-22.183974686757999</v>
      </c>
      <c r="M45">
        <f t="shared" si="19"/>
        <v>-26.330868231910504</v>
      </c>
      <c r="N45">
        <f t="shared" si="19"/>
        <v>15.795206313508661</v>
      </c>
      <c r="O45">
        <f t="shared" si="19"/>
        <v>23.846889527115898</v>
      </c>
      <c r="P45">
        <f t="shared" si="19"/>
        <v>-19.759477292969915</v>
      </c>
      <c r="Q45">
        <f t="shared" si="19"/>
        <v>-50.869825448638693</v>
      </c>
      <c r="R45">
        <f t="shared" si="19"/>
        <v>-5.7209110713068156</v>
      </c>
      <c r="S45">
        <f t="shared" si="19"/>
        <v>-51.834782328619966</v>
      </c>
      <c r="T45">
        <f t="shared" si="19"/>
        <v>-18.175426214004244</v>
      </c>
      <c r="U45">
        <f t="shared" si="19"/>
        <v>77.495361372616145</v>
      </c>
      <c r="V45">
        <f t="shared" si="19"/>
        <v>-47.455820808760777</v>
      </c>
      <c r="W45">
        <f t="shared" si="19"/>
        <v>24.644890841465109</v>
      </c>
      <c r="X45">
        <f t="shared" si="19"/>
        <v>4.0706641071685494</v>
      </c>
      <c r="Y45">
        <f t="shared" si="19"/>
        <v>-53.082045535685609</v>
      </c>
      <c r="Z45">
        <f t="shared" si="19"/>
        <v>-45.24972033361199</v>
      </c>
      <c r="AA45">
        <f t="shared" si="19"/>
        <v>-49.14850153696581</v>
      </c>
      <c r="AB45">
        <f t="shared" si="19"/>
        <v>-50.183363214399243</v>
      </c>
      <c r="AC45">
        <f t="shared" si="19"/>
        <v>-51.501675377124513</v>
      </c>
      <c r="AD45">
        <f t="shared" si="19"/>
        <v>-41.04877021669234</v>
      </c>
      <c r="AE45">
        <f t="shared" si="19"/>
        <v>45.020733200486795</v>
      </c>
      <c r="AF45">
        <f t="shared" si="19"/>
        <v>-26.066074570709375</v>
      </c>
      <c r="AG45">
        <f t="shared" si="19"/>
        <v>-49.793797452072624</v>
      </c>
      <c r="AH45">
        <f t="shared" si="19"/>
        <v>-52.254066289957791</v>
      </c>
      <c r="AI45">
        <f t="shared" si="19"/>
        <v>-31.590246979938485</v>
      </c>
      <c r="AJ45">
        <f t="shared" si="19"/>
        <v>-0.97255188838882289</v>
      </c>
      <c r="AK45">
        <f t="shared" si="19"/>
        <v>-28.297693888344977</v>
      </c>
      <c r="AL45">
        <f t="shared" si="19"/>
        <v>-51.433976677329397</v>
      </c>
      <c r="AM45">
        <f t="shared" si="19"/>
        <v>-49.232843962393723</v>
      </c>
      <c r="AN45">
        <f t="shared" si="19"/>
        <v>-35.401072317430994</v>
      </c>
      <c r="AO45">
        <f t="shared" si="19"/>
        <v>17.087019652665219</v>
      </c>
      <c r="AP45">
        <f t="shared" si="19"/>
        <v>-35.050495970923016</v>
      </c>
      <c r="AQ45">
        <f t="shared" si="19"/>
        <v>-40.772420022333421</v>
      </c>
      <c r="AR45">
        <f t="shared" si="19"/>
        <v>-9.3275848832697275</v>
      </c>
      <c r="AS45">
        <f t="shared" si="19"/>
        <v>-17.333432034078456</v>
      </c>
      <c r="AT45">
        <f t="shared" si="19"/>
        <v>-4.0438699244179151E-2</v>
      </c>
      <c r="AU45">
        <f t="shared" si="19"/>
        <v>-33.520812727957292</v>
      </c>
      <c r="AV45">
        <f t="shared" si="19"/>
        <v>-19.756692616994446</v>
      </c>
      <c r="AW45">
        <f t="shared" si="19"/>
        <v>-45.040387723994222</v>
      </c>
      <c r="AX45">
        <f t="shared" si="19"/>
        <v>-8.4067458617616477</v>
      </c>
      <c r="AY45">
        <f t="shared" si="19"/>
        <v>47.706770029951926</v>
      </c>
      <c r="AZ45">
        <f t="shared" si="19"/>
        <v>52.463793133433342</v>
      </c>
      <c r="BA45">
        <f t="shared" si="19"/>
        <v>-53.443043795255427</v>
      </c>
      <c r="BB45">
        <f t="shared" si="19"/>
        <v>32.456082392369858</v>
      </c>
      <c r="BC45">
        <f t="shared" si="19"/>
        <v>13.356486792949132</v>
      </c>
      <c r="BD45">
        <f t="shared" si="19"/>
        <v>37.604000443309296</v>
      </c>
      <c r="BE45">
        <f t="shared" si="19"/>
        <v>26.703050648935488</v>
      </c>
      <c r="BF45">
        <f t="shared" si="19"/>
        <v>4.603831583070451</v>
      </c>
    </row>
    <row r="46" spans="1:58" x14ac:dyDescent="0.4">
      <c r="A46" s="2" t="s">
        <v>7</v>
      </c>
      <c r="K46">
        <f t="shared" ref="K46:BF46" si="20">(K28-$K$36)/$K$37*100</f>
        <v>27.641613979084077</v>
      </c>
      <c r="L46">
        <f t="shared" si="20"/>
        <v>-48.354641687477354</v>
      </c>
      <c r="M46">
        <f t="shared" si="20"/>
        <v>-25.899301950978494</v>
      </c>
      <c r="N46">
        <f t="shared" si="20"/>
        <v>-34.917256825218715</v>
      </c>
      <c r="O46">
        <f t="shared" si="20"/>
        <v>30.447113522004997</v>
      </c>
      <c r="P46">
        <f t="shared" si="20"/>
        <v>-48.265094238375674</v>
      </c>
      <c r="Q46">
        <f t="shared" si="20"/>
        <v>-35.064746741386202</v>
      </c>
      <c r="R46">
        <f t="shared" si="20"/>
        <v>-30.655851747379721</v>
      </c>
      <c r="S46">
        <f t="shared" si="20"/>
        <v>-30.376674406062715</v>
      </c>
      <c r="T46">
        <f t="shared" si="20"/>
        <v>-34.369437136596638</v>
      </c>
      <c r="U46">
        <f t="shared" si="20"/>
        <v>46.2815859697983</v>
      </c>
      <c r="V46">
        <f t="shared" si="20"/>
        <v>-11.108349592485265</v>
      </c>
      <c r="W46">
        <f t="shared" si="20"/>
        <v>24.213324560533092</v>
      </c>
      <c r="X46">
        <f t="shared" si="20"/>
        <v>-46.641799031558826</v>
      </c>
      <c r="Y46">
        <f t="shared" si="20"/>
        <v>-47.203818059936161</v>
      </c>
      <c r="Z46">
        <f t="shared" si="20"/>
        <v>-6.3882042744467178</v>
      </c>
      <c r="AA46">
        <f t="shared" si="20"/>
        <v>-28.196986136479847</v>
      </c>
      <c r="AB46">
        <f t="shared" si="20"/>
        <v>-25.248422538326338</v>
      </c>
      <c r="AC46">
        <f t="shared" si="20"/>
        <v>-30.709781357558164</v>
      </c>
      <c r="AD46">
        <f t="shared" si="20"/>
        <v>-49.643306451226131</v>
      </c>
      <c r="AE46">
        <f t="shared" si="20"/>
        <v>56.491573091190972</v>
      </c>
      <c r="AF46">
        <f t="shared" si="20"/>
        <v>-44.472541803525978</v>
      </c>
      <c r="AG46">
        <f t="shared" si="20"/>
        <v>-50.225363733004649</v>
      </c>
      <c r="AH46">
        <f t="shared" si="20"/>
        <v>-3.9195581618256981</v>
      </c>
      <c r="AI46">
        <f t="shared" si="20"/>
        <v>-24.990022985049389</v>
      </c>
      <c r="AJ46">
        <f t="shared" si="20"/>
        <v>-39.834067947554097</v>
      </c>
      <c r="AK46">
        <f t="shared" si="20"/>
        <v>-7.3461784878590075</v>
      </c>
      <c r="AL46">
        <f t="shared" si="20"/>
        <v>-26.499036001256481</v>
      </c>
      <c r="AM46">
        <f t="shared" si="20"/>
        <v>-24.558213106565539</v>
      </c>
      <c r="AN46">
        <f t="shared" si="20"/>
        <v>-51.595083240023385</v>
      </c>
      <c r="AO46">
        <f t="shared" si="20"/>
        <v>31.567700033979374</v>
      </c>
      <c r="AP46">
        <f t="shared" si="20"/>
        <v>-35.488120403312337</v>
      </c>
      <c r="AQ46">
        <f t="shared" si="20"/>
        <v>-41.203986303265438</v>
      </c>
      <c r="AR46">
        <f t="shared" si="20"/>
        <v>-46.84603956851376</v>
      </c>
      <c r="AS46">
        <f t="shared" si="20"/>
        <v>-10.733208039189355</v>
      </c>
      <c r="AT46">
        <f t="shared" si="20"/>
        <v>-38.901954758409452</v>
      </c>
      <c r="AU46">
        <f t="shared" si="20"/>
        <v>-12.569297327471324</v>
      </c>
      <c r="AV46">
        <f t="shared" si="20"/>
        <v>-44.691633293067348</v>
      </c>
      <c r="AW46">
        <f t="shared" si="20"/>
        <v>-20.365756868166031</v>
      </c>
      <c r="AX46">
        <f t="shared" si="20"/>
        <v>-24.60075678435404</v>
      </c>
      <c r="AY46">
        <f t="shared" si="20"/>
        <v>25.452471757434665</v>
      </c>
      <c r="AZ46">
        <f t="shared" si="20"/>
        <v>41.049399595672185</v>
      </c>
      <c r="BA46">
        <f t="shared" si="20"/>
        <v>32.456082392369858</v>
      </c>
      <c r="BB46">
        <f t="shared" si="20"/>
        <v>-53.443043795255427</v>
      </c>
      <c r="BC46">
        <f t="shared" si="20"/>
        <v>35.357628960051684</v>
      </c>
      <c r="BD46">
        <f t="shared" si="20"/>
        <v>69.070961844997726</v>
      </c>
      <c r="BE46">
        <f t="shared" si="20"/>
        <v>11.20398603029204</v>
      </c>
      <c r="BF46">
        <f t="shared" si="20"/>
        <v>49.780323752210904</v>
      </c>
    </row>
    <row r="47" spans="1:58" x14ac:dyDescent="0.4">
      <c r="A47" s="2" t="s">
        <v>8</v>
      </c>
      <c r="K47">
        <f t="shared" ref="K47:BF47" si="21">(K29-$K$36)/$K$37*100</f>
        <v>38.49826221256783</v>
      </c>
      <c r="L47">
        <f t="shared" si="21"/>
        <v>-16.909576022070937</v>
      </c>
      <c r="M47">
        <f t="shared" si="21"/>
        <v>-49.291926248675296</v>
      </c>
      <c r="N47">
        <f t="shared" si="21"/>
        <v>-21.896367122886041</v>
      </c>
      <c r="O47">
        <f t="shared" si="21"/>
        <v>-0.63210853088580921</v>
      </c>
      <c r="P47">
        <f t="shared" si="21"/>
        <v>4.9587292151099716</v>
      </c>
      <c r="Q47">
        <f t="shared" si="21"/>
        <v>-27.836916084512747</v>
      </c>
      <c r="R47">
        <f t="shared" si="21"/>
        <v>-23.540464006761312</v>
      </c>
      <c r="S47">
        <f t="shared" si="21"/>
        <v>-42.547495661507362</v>
      </c>
      <c r="T47">
        <f t="shared" si="21"/>
        <v>-21.060693568651079</v>
      </c>
      <c r="U47">
        <f t="shared" si="21"/>
        <v>52.689177784347521</v>
      </c>
      <c r="V47">
        <f t="shared" si="21"/>
        <v>-52.730219473447839</v>
      </c>
      <c r="W47">
        <f t="shared" si="21"/>
        <v>47.605948858229894</v>
      </c>
      <c r="X47">
        <f t="shared" si="21"/>
        <v>-33.620909329226151</v>
      </c>
      <c r="Y47">
        <f t="shared" si="21"/>
        <v>-28.603047477683894</v>
      </c>
      <c r="Z47">
        <f t="shared" si="21"/>
        <v>-36.918160748818984</v>
      </c>
      <c r="AA47">
        <f t="shared" si="21"/>
        <v>-20.969155479606393</v>
      </c>
      <c r="AB47">
        <f t="shared" si="21"/>
        <v>-32.36381027894474</v>
      </c>
      <c r="AC47">
        <f t="shared" si="21"/>
        <v>-42.880602613002807</v>
      </c>
      <c r="AD47">
        <f t="shared" si="21"/>
        <v>-43.934037571339168</v>
      </c>
      <c r="AE47">
        <f t="shared" si="21"/>
        <v>61.42773185029349</v>
      </c>
      <c r="AF47">
        <f t="shared" si="21"/>
        <v>-20.791675906022313</v>
      </c>
      <c r="AG47">
        <f t="shared" si="21"/>
        <v>-26.832739435307833</v>
      </c>
      <c r="AH47">
        <f t="shared" si="21"/>
        <v>-16.940447864158376</v>
      </c>
      <c r="AI47">
        <f t="shared" si="21"/>
        <v>-50.816842552570662</v>
      </c>
      <c r="AJ47">
        <f t="shared" si="21"/>
        <v>23.745654619691063</v>
      </c>
      <c r="AK47">
        <f t="shared" si="21"/>
        <v>-0.118347830985555</v>
      </c>
      <c r="AL47">
        <f t="shared" si="21"/>
        <v>-33.614423741874894</v>
      </c>
      <c r="AM47">
        <f t="shared" si="21"/>
        <v>-36.729034362010182</v>
      </c>
      <c r="AN47">
        <f t="shared" si="21"/>
        <v>-38.286339672077823</v>
      </c>
      <c r="AO47">
        <f t="shared" si="21"/>
        <v>59.771058210422204</v>
      </c>
      <c r="AP47">
        <f t="shared" si="21"/>
        <v>-29.776097306235954</v>
      </c>
      <c r="AQ47">
        <f t="shared" si="21"/>
        <v>-17.811362005568636</v>
      </c>
      <c r="AR47">
        <f t="shared" si="21"/>
        <v>-47.019158319664427</v>
      </c>
      <c r="AS47">
        <f t="shared" si="21"/>
        <v>-41.812430092080163</v>
      </c>
      <c r="AT47">
        <f t="shared" si="21"/>
        <v>24.677767808835707</v>
      </c>
      <c r="AU47">
        <f t="shared" si="21"/>
        <v>-5.3414666705978711</v>
      </c>
      <c r="AV47">
        <f t="shared" si="21"/>
        <v>-37.576245552448938</v>
      </c>
      <c r="AW47">
        <f t="shared" si="21"/>
        <v>-32.536578123610674</v>
      </c>
      <c r="AX47">
        <f t="shared" si="21"/>
        <v>-11.292013216408479</v>
      </c>
      <c r="AY47">
        <f t="shared" si="21"/>
        <v>60.084250203894243</v>
      </c>
      <c r="AZ47">
        <f t="shared" si="21"/>
        <v>94.162037357168941</v>
      </c>
      <c r="BA47">
        <f t="shared" si="21"/>
        <v>13.356486792949132</v>
      </c>
      <c r="BB47">
        <f t="shared" si="21"/>
        <v>35.357628960051684</v>
      </c>
      <c r="BC47">
        <f t="shared" si="21"/>
        <v>-53.443043795255427</v>
      </c>
      <c r="BD47">
        <f t="shared" si="21"/>
        <v>67.900975117966325</v>
      </c>
      <c r="BE47">
        <f t="shared" si="21"/>
        <v>52.316132368670267</v>
      </c>
      <c r="BF47">
        <f t="shared" si="21"/>
        <v>55.048488029914196</v>
      </c>
    </row>
    <row r="48" spans="1:58" x14ac:dyDescent="0.4">
      <c r="A48" s="2" t="s">
        <v>9</v>
      </c>
      <c r="K48">
        <f t="shared" ref="K48:BF48" si="22">(K30-$K$36)/$K$37*100</f>
        <v>49.740684944448127</v>
      </c>
      <c r="L48">
        <f t="shared" si="22"/>
        <v>-39.930503269326664</v>
      </c>
      <c r="M48">
        <f t="shared" si="22"/>
        <v>-35.718524656022922</v>
      </c>
      <c r="N48">
        <f t="shared" si="22"/>
        <v>45.372753951123123</v>
      </c>
      <c r="O48">
        <f t="shared" si="22"/>
        <v>-17.304481099130271</v>
      </c>
      <c r="P48">
        <f t="shared" si="22"/>
        <v>-38.791986207608772</v>
      </c>
      <c r="Q48">
        <f t="shared" si="22"/>
        <v>-18.97751321329789</v>
      </c>
      <c r="R48">
        <f t="shared" si="22"/>
        <v>4.952725684875789</v>
      </c>
      <c r="S48">
        <f t="shared" si="22"/>
        <v>-22.516002860515005</v>
      </c>
      <c r="T48">
        <f t="shared" si="22"/>
        <v>-36.114065794835717</v>
      </c>
      <c r="U48">
        <f t="shared" si="22"/>
        <v>79.360090383136622</v>
      </c>
      <c r="V48">
        <f t="shared" si="22"/>
        <v>-29.709292226192108</v>
      </c>
      <c r="W48">
        <f t="shared" si="22"/>
        <v>34.03254726557752</v>
      </c>
      <c r="X48">
        <f t="shared" si="22"/>
        <v>33.648211744783012</v>
      </c>
      <c r="Y48">
        <f t="shared" si="22"/>
        <v>-11.930674909439434</v>
      </c>
      <c r="Z48">
        <f t="shared" si="22"/>
        <v>-26.217211418973136</v>
      </c>
      <c r="AA48">
        <f t="shared" si="22"/>
        <v>-25.845273818204245</v>
      </c>
      <c r="AB48">
        <f t="shared" si="22"/>
        <v>-46.029087619929015</v>
      </c>
      <c r="AC48">
        <f t="shared" si="22"/>
        <v>-22.849109812010454</v>
      </c>
      <c r="AD48">
        <f t="shared" si="22"/>
        <v>-13.240721792147619</v>
      </c>
      <c r="AE48">
        <f t="shared" si="22"/>
        <v>93.640261343385163</v>
      </c>
      <c r="AF48">
        <f t="shared" si="22"/>
        <v>-43.81260315327804</v>
      </c>
      <c r="AG48">
        <f t="shared" si="22"/>
        <v>-40.40614102796021</v>
      </c>
      <c r="AH48">
        <f t="shared" si="22"/>
        <v>-22.676518652343326</v>
      </c>
      <c r="AI48">
        <f t="shared" si="22"/>
        <v>-34.1444699843262</v>
      </c>
      <c r="AJ48">
        <f t="shared" si="22"/>
        <v>-20.005060803027682</v>
      </c>
      <c r="AK48">
        <f t="shared" si="22"/>
        <v>-46.696081466825085</v>
      </c>
      <c r="AL48">
        <f t="shared" si="22"/>
        <v>-44.778474156998868</v>
      </c>
      <c r="AM48">
        <f t="shared" si="22"/>
        <v>-16.697541561017832</v>
      </c>
      <c r="AN48">
        <f t="shared" si="22"/>
        <v>-18.888419691408963</v>
      </c>
      <c r="AO48">
        <f t="shared" si="22"/>
        <v>19.800858318834187</v>
      </c>
      <c r="AP48">
        <f t="shared" si="22"/>
        <v>-52.797024553491681</v>
      </c>
      <c r="AQ48">
        <f t="shared" si="22"/>
        <v>-31.384763598221006</v>
      </c>
      <c r="AR48">
        <f t="shared" si="22"/>
        <v>20.24996275434474</v>
      </c>
      <c r="AS48">
        <f t="shared" si="22"/>
        <v>-48.401284930186236</v>
      </c>
      <c r="AT48">
        <f t="shared" si="22"/>
        <v>-19.072947613883041</v>
      </c>
      <c r="AU48">
        <f t="shared" si="22"/>
        <v>-41.472962627212766</v>
      </c>
      <c r="AV48">
        <f t="shared" si="22"/>
        <v>-9.0830558608118412</v>
      </c>
      <c r="AW48">
        <f t="shared" si="22"/>
        <v>-12.505085322618321</v>
      </c>
      <c r="AX48">
        <f t="shared" si="22"/>
        <v>-45.882746147078308</v>
      </c>
      <c r="AY48">
        <f t="shared" si="22"/>
        <v>51.287720746741584</v>
      </c>
      <c r="AZ48">
        <f t="shared" si="22"/>
        <v>57.494693565317533</v>
      </c>
      <c r="BA48">
        <f t="shared" si="22"/>
        <v>37.604000443309296</v>
      </c>
      <c r="BB48">
        <f t="shared" si="22"/>
        <v>69.070961844997726</v>
      </c>
      <c r="BC48">
        <f t="shared" si="22"/>
        <v>67.900975117966325</v>
      </c>
      <c r="BD48">
        <f t="shared" si="22"/>
        <v>-53.443043795255427</v>
      </c>
      <c r="BE48">
        <f t="shared" si="22"/>
        <v>30.01974179411539</v>
      </c>
      <c r="BF48">
        <f t="shared" si="22"/>
        <v>47.96478627108521</v>
      </c>
    </row>
    <row r="49" spans="1:58" x14ac:dyDescent="0.4">
      <c r="A49" s="2" t="s">
        <v>10</v>
      </c>
      <c r="K49">
        <f t="shared" ref="K49:BF49" si="23">(K31-$K$36)/$K$37*100</f>
        <v>44.659120845117883</v>
      </c>
      <c r="L49">
        <f t="shared" si="23"/>
        <v>-40.092757819037082</v>
      </c>
      <c r="M49">
        <f t="shared" si="23"/>
        <v>-33.52808823493227</v>
      </c>
      <c r="N49">
        <f t="shared" si="23"/>
        <v>3.3402858629819643</v>
      </c>
      <c r="O49">
        <f t="shared" si="23"/>
        <v>30.27880053173574</v>
      </c>
      <c r="P49">
        <f t="shared" si="23"/>
        <v>-43.644902655484742</v>
      </c>
      <c r="Q49">
        <f t="shared" si="23"/>
        <v>-32.436101126120001</v>
      </c>
      <c r="R49">
        <f t="shared" si="23"/>
        <v>-39.786831469486565</v>
      </c>
      <c r="S49">
        <f t="shared" si="23"/>
        <v>-28.340087223804776</v>
      </c>
      <c r="T49">
        <f t="shared" si="23"/>
        <v>-46.878374211150614</v>
      </c>
      <c r="U49">
        <f t="shared" si="23"/>
        <v>57.035777685459877</v>
      </c>
      <c r="V49">
        <f t="shared" si="23"/>
        <v>-29.54703767648169</v>
      </c>
      <c r="W49">
        <f t="shared" si="23"/>
        <v>31.842110844486871</v>
      </c>
      <c r="X49">
        <f t="shared" si="23"/>
        <v>-8.3842563433581478</v>
      </c>
      <c r="Y49">
        <f t="shared" si="23"/>
        <v>-47.372131050205418</v>
      </c>
      <c r="Z49">
        <f t="shared" si="23"/>
        <v>-1.7680126915557877</v>
      </c>
      <c r="AA49">
        <f t="shared" si="23"/>
        <v>-39.303861731026366</v>
      </c>
      <c r="AB49">
        <f t="shared" si="23"/>
        <v>-16.117442816219487</v>
      </c>
      <c r="AC49">
        <f t="shared" si="23"/>
        <v>-28.673194175300225</v>
      </c>
      <c r="AD49">
        <f t="shared" si="23"/>
        <v>-24.005030208462518</v>
      </c>
      <c r="AE49">
        <f t="shared" si="23"/>
        <v>71.678077164148718</v>
      </c>
      <c r="AF49">
        <f t="shared" si="23"/>
        <v>-43.974857702988459</v>
      </c>
      <c r="AG49">
        <f t="shared" si="23"/>
        <v>-42.596577449050862</v>
      </c>
      <c r="AH49">
        <f t="shared" si="23"/>
        <v>-42.177100850026378</v>
      </c>
      <c r="AI49">
        <f t="shared" si="23"/>
        <v>-25.158335975318646</v>
      </c>
      <c r="AJ49">
        <f t="shared" si="23"/>
        <v>-44.454259530445029</v>
      </c>
      <c r="AK49">
        <f t="shared" si="23"/>
        <v>-46.731418210863666</v>
      </c>
      <c r="AL49">
        <f t="shared" si="23"/>
        <v>-17.368056279149638</v>
      </c>
      <c r="AM49">
        <f t="shared" si="23"/>
        <v>-22.521625924307603</v>
      </c>
      <c r="AN49">
        <f t="shared" si="23"/>
        <v>-29.652728107723863</v>
      </c>
      <c r="AO49">
        <f t="shared" si="23"/>
        <v>10.460012747254584</v>
      </c>
      <c r="AP49">
        <f t="shared" si="23"/>
        <v>-52.959279103202107</v>
      </c>
      <c r="AQ49">
        <f t="shared" si="23"/>
        <v>-33.575200019311666</v>
      </c>
      <c r="AR49">
        <f t="shared" si="23"/>
        <v>-21.782505333796422</v>
      </c>
      <c r="AS49">
        <f t="shared" si="23"/>
        <v>-10.901521029458614</v>
      </c>
      <c r="AT49">
        <f t="shared" si="23"/>
        <v>-43.522146341300385</v>
      </c>
      <c r="AU49">
        <f t="shared" si="23"/>
        <v>-51.954537050475977</v>
      </c>
      <c r="AV49">
        <f t="shared" si="23"/>
        <v>-53.06347457533667</v>
      </c>
      <c r="AW49">
        <f t="shared" si="23"/>
        <v>-18.329169685908091</v>
      </c>
      <c r="AX49">
        <f t="shared" si="23"/>
        <v>-50.23903302711765</v>
      </c>
      <c r="AY49">
        <f t="shared" si="23"/>
        <v>14.019315123390532</v>
      </c>
      <c r="AZ49">
        <f t="shared" si="23"/>
        <v>29.720076431738278</v>
      </c>
      <c r="BA49">
        <f t="shared" si="23"/>
        <v>26.703050648935488</v>
      </c>
      <c r="BB49">
        <f t="shared" si="23"/>
        <v>11.20398603029204</v>
      </c>
      <c r="BC49">
        <f t="shared" si="23"/>
        <v>52.316132368670267</v>
      </c>
      <c r="BD49">
        <f t="shared" si="23"/>
        <v>30.01974179411539</v>
      </c>
      <c r="BE49">
        <f t="shared" si="23"/>
        <v>-53.443043795255427</v>
      </c>
      <c r="BF49">
        <f t="shared" si="23"/>
        <v>47.019460698633914</v>
      </c>
    </row>
    <row r="50" spans="1:58" x14ac:dyDescent="0.4">
      <c r="A50" s="2" t="s">
        <v>11</v>
      </c>
      <c r="K50">
        <f t="shared" ref="K50:BF50" si="24">(K32-$K$36)/$K$37*100</f>
        <v>43.669211438918964</v>
      </c>
      <c r="L50">
        <f t="shared" si="24"/>
        <v>-50.268343352903599</v>
      </c>
      <c r="M50">
        <f t="shared" si="24"/>
        <v>-6.3732906444009014</v>
      </c>
      <c r="N50">
        <f t="shared" si="24"/>
        <v>21.479099853555635</v>
      </c>
      <c r="O50">
        <f t="shared" si="24"/>
        <v>5.7668897336632341</v>
      </c>
      <c r="P50">
        <f t="shared" si="24"/>
        <v>-43.02200107928271</v>
      </c>
      <c r="Q50">
        <f t="shared" si="24"/>
        <v>-34.296492304640381</v>
      </c>
      <c r="R50">
        <f t="shared" si="24"/>
        <v>4.1146292803946025</v>
      </c>
      <c r="S50">
        <f t="shared" si="24"/>
        <v>-25.185456090902058</v>
      </c>
      <c r="T50">
        <f t="shared" si="24"/>
        <v>-4.0168525217630497</v>
      </c>
      <c r="U50">
        <f t="shared" si="24"/>
        <v>82.108784535610283</v>
      </c>
      <c r="V50">
        <f t="shared" si="24"/>
        <v>-19.371452142615173</v>
      </c>
      <c r="W50">
        <f t="shared" si="24"/>
        <v>4.6873132539555042</v>
      </c>
      <c r="X50">
        <f t="shared" si="24"/>
        <v>9.7545576472155275</v>
      </c>
      <c r="Y50">
        <f t="shared" si="24"/>
        <v>-35.002045742232937</v>
      </c>
      <c r="Z50">
        <f t="shared" si="24"/>
        <v>-21.987196547299199</v>
      </c>
      <c r="AA50">
        <f t="shared" si="24"/>
        <v>-41.16425290954674</v>
      </c>
      <c r="AB50">
        <f t="shared" si="24"/>
        <v>-46.8671840244102</v>
      </c>
      <c r="AC50">
        <f t="shared" si="24"/>
        <v>-24.852349139406609</v>
      </c>
      <c r="AD50">
        <f t="shared" si="24"/>
        <v>-26.890196524451142</v>
      </c>
      <c r="AE50">
        <f t="shared" si="24"/>
        <v>54.167278610191246</v>
      </c>
      <c r="AF50">
        <f t="shared" si="24"/>
        <v>-52.735644353655886</v>
      </c>
      <c r="AG50">
        <f t="shared" si="24"/>
        <v>-37.134712550928633</v>
      </c>
      <c r="AH50">
        <f t="shared" si="24"/>
        <v>-46.57017274991081</v>
      </c>
      <c r="AI50">
        <f t="shared" si="24"/>
        <v>-49.670246773391149</v>
      </c>
      <c r="AJ50">
        <f t="shared" si="24"/>
        <v>-24.235075674701616</v>
      </c>
      <c r="AK50">
        <f t="shared" si="24"/>
        <v>-44.871027032343285</v>
      </c>
      <c r="AL50">
        <f t="shared" si="24"/>
        <v>-45.61657056148006</v>
      </c>
      <c r="AM50">
        <f t="shared" si="24"/>
        <v>-31.003917390399234</v>
      </c>
      <c r="AN50">
        <f t="shared" si="24"/>
        <v>-21.2424986251898</v>
      </c>
      <c r="AO50">
        <f t="shared" si="24"/>
        <v>1.4642443229074045E-5</v>
      </c>
      <c r="AP50">
        <f t="shared" si="24"/>
        <v>-43.751222953442252</v>
      </c>
      <c r="AQ50">
        <f t="shared" si="24"/>
        <v>-46.156089980667836</v>
      </c>
      <c r="AR50">
        <f t="shared" si="24"/>
        <v>-3.6436913432227507</v>
      </c>
      <c r="AS50">
        <f t="shared" si="24"/>
        <v>-35.41343182753112</v>
      </c>
      <c r="AT50">
        <f t="shared" si="24"/>
        <v>-23.302962485556975</v>
      </c>
      <c r="AU50">
        <f t="shared" si="24"/>
        <v>-50.094145871955611</v>
      </c>
      <c r="AV50">
        <f t="shared" si="24"/>
        <v>-9.9211522652930277</v>
      </c>
      <c r="AW50">
        <f t="shared" si="24"/>
        <v>-35.196373628798746</v>
      </c>
      <c r="AX50">
        <f t="shared" si="24"/>
        <v>5.7518278304795434</v>
      </c>
      <c r="AY50">
        <f t="shared" si="24"/>
        <v>44.551047656355337</v>
      </c>
      <c r="AZ50">
        <f t="shared" si="24"/>
        <v>23.401690309282586</v>
      </c>
      <c r="BA50">
        <f t="shared" si="24"/>
        <v>4.603831583070451</v>
      </c>
      <c r="BB50">
        <f t="shared" si="24"/>
        <v>49.780323752210904</v>
      </c>
      <c r="BC50">
        <f t="shared" si="24"/>
        <v>55.048488029914196</v>
      </c>
      <c r="BD50">
        <f t="shared" si="24"/>
        <v>47.96478627108521</v>
      </c>
      <c r="BE50">
        <f t="shared" si="24"/>
        <v>47.019460698633914</v>
      </c>
      <c r="BF50">
        <f t="shared" si="24"/>
        <v>-53.443043795255427</v>
      </c>
    </row>
    <row r="52" spans="1:58" x14ac:dyDescent="0.4">
      <c r="A52" s="2" t="s">
        <v>218</v>
      </c>
    </row>
    <row r="53" spans="1:58" x14ac:dyDescent="0.4">
      <c r="B53" s="2"/>
      <c r="C53" s="2"/>
      <c r="D53" s="2"/>
      <c r="E53" s="2"/>
      <c r="F53" s="2"/>
      <c r="G53" s="2"/>
      <c r="H53" s="2"/>
      <c r="I53" s="2"/>
      <c r="J53" s="2"/>
      <c r="K53" s="2" t="s">
        <v>15</v>
      </c>
      <c r="L53" s="2"/>
      <c r="M53" s="2"/>
      <c r="N53" s="2"/>
      <c r="O53" s="2"/>
      <c r="P53" s="2"/>
      <c r="Q53" s="2"/>
      <c r="R53" s="2"/>
      <c r="S53" s="2"/>
      <c r="T53" s="2"/>
      <c r="U53" s="2" t="s">
        <v>16</v>
      </c>
      <c r="V53" s="2"/>
      <c r="W53" s="2"/>
      <c r="X53" s="2"/>
      <c r="Y53" s="2"/>
      <c r="Z53" s="2"/>
      <c r="AA53" s="2"/>
      <c r="AB53" s="2"/>
      <c r="AC53" s="2"/>
      <c r="AD53" s="2"/>
      <c r="AE53" s="2" t="s">
        <v>17</v>
      </c>
      <c r="AF53" s="2"/>
      <c r="AG53" s="2"/>
      <c r="AH53" s="2"/>
      <c r="AI53" s="2"/>
      <c r="AJ53" s="2"/>
      <c r="AK53" s="2"/>
      <c r="AL53" s="2"/>
      <c r="AM53" s="2"/>
      <c r="AN53" s="2"/>
      <c r="AO53" s="1" t="s">
        <v>18</v>
      </c>
      <c r="AP53" s="2"/>
      <c r="AQ53" s="2"/>
      <c r="AR53" s="2"/>
      <c r="AS53" s="2"/>
      <c r="AT53" s="2"/>
      <c r="AU53" s="2"/>
      <c r="AV53" s="2"/>
      <c r="AW53" s="2"/>
      <c r="AX53" s="2"/>
      <c r="AY53" s="2" t="s">
        <v>19</v>
      </c>
      <c r="AZ53" s="2" t="s">
        <v>20</v>
      </c>
      <c r="BA53" s="2" t="s">
        <v>21</v>
      </c>
      <c r="BB53" s="2" t="s">
        <v>22</v>
      </c>
      <c r="BC53" s="2" t="s">
        <v>23</v>
      </c>
      <c r="BD53" s="2" t="s">
        <v>24</v>
      </c>
      <c r="BE53" s="2" t="s">
        <v>25</v>
      </c>
      <c r="BF53" s="1" t="s">
        <v>26</v>
      </c>
    </row>
    <row r="54" spans="1:58" x14ac:dyDescent="0.4">
      <c r="A54" s="2" t="s">
        <v>0</v>
      </c>
      <c r="K54">
        <f>100-K39</f>
        <v>153.44304379525542</v>
      </c>
      <c r="L54">
        <f t="shared" ref="L54:BF54" si="25">100-L39</f>
        <v>148.51776553475858</v>
      </c>
      <c r="M54">
        <f t="shared" si="25"/>
        <v>117.30925324951856</v>
      </c>
      <c r="N54">
        <f t="shared" si="25"/>
        <v>111.66345725056037</v>
      </c>
      <c r="O54">
        <f t="shared" si="25"/>
        <v>115.43312251990173</v>
      </c>
      <c r="P54">
        <f t="shared" si="25"/>
        <v>147.44221007009887</v>
      </c>
      <c r="Q54">
        <f t="shared" si="25"/>
        <v>114.07910609351782</v>
      </c>
      <c r="R54">
        <f t="shared" si="25"/>
        <v>94.847895924440053</v>
      </c>
      <c r="S54">
        <f t="shared" si="25"/>
        <v>146.54765423055986</v>
      </c>
      <c r="T54">
        <f t="shared" si="25"/>
        <v>140.74174317861022</v>
      </c>
      <c r="U54">
        <f t="shared" si="25"/>
        <v>54.711146529275382</v>
      </c>
      <c r="V54">
        <f t="shared" si="25"/>
        <v>121.12202996076019</v>
      </c>
      <c r="W54">
        <f t="shared" si="25"/>
        <v>84.376724140926839</v>
      </c>
      <c r="X54">
        <f t="shared" si="25"/>
        <v>123.38799945690047</v>
      </c>
      <c r="Y54">
        <f t="shared" si="25"/>
        <v>113.80203348866797</v>
      </c>
      <c r="Z54">
        <f t="shared" si="25"/>
        <v>117.56698755648304</v>
      </c>
      <c r="AA54">
        <f t="shared" si="25"/>
        <v>107.21134548861146</v>
      </c>
      <c r="AB54">
        <f t="shared" si="25"/>
        <v>145.82970922924486</v>
      </c>
      <c r="AC54">
        <f t="shared" si="25"/>
        <v>146.21454727906442</v>
      </c>
      <c r="AD54">
        <f t="shared" si="25"/>
        <v>117.86839917592214</v>
      </c>
      <c r="AE54">
        <f t="shared" si="25"/>
        <v>39.032596113911445</v>
      </c>
      <c r="AF54">
        <f t="shared" si="25"/>
        <v>152.39986541870996</v>
      </c>
      <c r="AG54">
        <f t="shared" si="25"/>
        <v>148.07067515604629</v>
      </c>
      <c r="AH54">
        <f t="shared" si="25"/>
        <v>127.17335773648404</v>
      </c>
      <c r="AI54">
        <f t="shared" si="25"/>
        <v>136.01582856355475</v>
      </c>
      <c r="AJ54">
        <f t="shared" si="25"/>
        <v>128.65528466551777</v>
      </c>
      <c r="AK54">
        <f t="shared" si="25"/>
        <v>86.360537839990627</v>
      </c>
      <c r="AL54">
        <f t="shared" si="25"/>
        <v>144.57909576631471</v>
      </c>
      <c r="AM54">
        <f t="shared" si="25"/>
        <v>152.36611553005702</v>
      </c>
      <c r="AN54">
        <f t="shared" si="25"/>
        <v>123.51609707518348</v>
      </c>
      <c r="AO54">
        <f t="shared" si="25"/>
        <v>69.100872259744918</v>
      </c>
      <c r="AP54">
        <f t="shared" si="25"/>
        <v>145.50180077158726</v>
      </c>
      <c r="AQ54">
        <f t="shared" si="25"/>
        <v>149.79403500472537</v>
      </c>
      <c r="AR54">
        <f t="shared" si="25"/>
        <v>136.78624844733875</v>
      </c>
      <c r="AS54">
        <f t="shared" si="25"/>
        <v>150.27264350941479</v>
      </c>
      <c r="AT54">
        <f t="shared" si="25"/>
        <v>127.72317147637312</v>
      </c>
      <c r="AU54">
        <f t="shared" si="25"/>
        <v>91.583656679602939</v>
      </c>
      <c r="AV54">
        <f t="shared" si="25"/>
        <v>108.88367747012768</v>
      </c>
      <c r="AW54">
        <f t="shared" si="25"/>
        <v>150.32751582205432</v>
      </c>
      <c r="AX54">
        <f t="shared" si="25"/>
        <v>150.51042353085285</v>
      </c>
      <c r="AY54">
        <f t="shared" si="25"/>
        <v>70.64317432049819</v>
      </c>
      <c r="AZ54">
        <f t="shared" si="25"/>
        <v>32.693878887243898</v>
      </c>
      <c r="BA54">
        <f t="shared" si="25"/>
        <v>63.754651709796228</v>
      </c>
      <c r="BB54">
        <f t="shared" si="25"/>
        <v>72.35838602091593</v>
      </c>
      <c r="BC54">
        <f t="shared" si="25"/>
        <v>61.50173778743217</v>
      </c>
      <c r="BD54">
        <f t="shared" si="25"/>
        <v>50.259315055551873</v>
      </c>
      <c r="BE54">
        <f t="shared" si="25"/>
        <v>55.340879154882117</v>
      </c>
      <c r="BF54">
        <f t="shared" si="25"/>
        <v>56.330788561081036</v>
      </c>
    </row>
    <row r="55" spans="1:58" x14ac:dyDescent="0.4">
      <c r="A55" s="2" t="s">
        <v>1</v>
      </c>
      <c r="K55">
        <f t="shared" ref="K55:BF55" si="26">100-K40</f>
        <v>54.711146529275382</v>
      </c>
      <c r="L55">
        <f t="shared" si="26"/>
        <v>153.44304379525542</v>
      </c>
      <c r="M55">
        <f t="shared" si="26"/>
        <v>153.44304379525542</v>
      </c>
      <c r="N55">
        <f t="shared" si="26"/>
        <v>153.44304379525542</v>
      </c>
      <c r="O55">
        <f t="shared" si="26"/>
        <v>153.44304379525542</v>
      </c>
      <c r="P55">
        <f t="shared" si="26"/>
        <v>153.44304379525542</v>
      </c>
      <c r="Q55">
        <f t="shared" si="26"/>
        <v>153.44304379525542</v>
      </c>
      <c r="R55">
        <f t="shared" si="26"/>
        <v>153.44304379525542</v>
      </c>
      <c r="S55">
        <f t="shared" si="26"/>
        <v>153.44304379525542</v>
      </c>
      <c r="T55">
        <f t="shared" si="26"/>
        <v>153.44304379525542</v>
      </c>
      <c r="U55">
        <f t="shared" si="26"/>
        <v>153.44304379525542</v>
      </c>
      <c r="V55">
        <f t="shared" si="26"/>
        <v>116.19675170026335</v>
      </c>
      <c r="W55">
        <f t="shared" si="26"/>
        <v>48.24293359518996</v>
      </c>
      <c r="X55">
        <f t="shared" si="26"/>
        <v>141.71850158891533</v>
      </c>
      <c r="Y55">
        <f t="shared" si="26"/>
        <v>75.792112213314283</v>
      </c>
      <c r="Z55">
        <f t="shared" si="26"/>
        <v>111.56615383132647</v>
      </c>
      <c r="AA55">
        <f t="shared" si="26"/>
        <v>146.57528319034907</v>
      </c>
      <c r="AB55">
        <f t="shared" si="26"/>
        <v>102.46123049045063</v>
      </c>
      <c r="AC55">
        <f t="shared" si="26"/>
        <v>153.10993684375998</v>
      </c>
      <c r="AD55">
        <f t="shared" si="26"/>
        <v>130.56969979256735</v>
      </c>
      <c r="AE55">
        <f t="shared" si="26"/>
        <v>0</v>
      </c>
      <c r="AF55">
        <f t="shared" si="26"/>
        <v>149.56094391130407</v>
      </c>
      <c r="AG55">
        <f t="shared" si="26"/>
        <v>122.6816218887277</v>
      </c>
      <c r="AH55">
        <f t="shared" si="26"/>
        <v>85.393771191788986</v>
      </c>
      <c r="AI55">
        <f t="shared" si="26"/>
        <v>98.005907288201044</v>
      </c>
      <c r="AJ55">
        <f t="shared" si="26"/>
        <v>134.65611839067435</v>
      </c>
      <c r="AK55">
        <f t="shared" si="26"/>
        <v>125.72447554172824</v>
      </c>
      <c r="AL55">
        <f t="shared" si="26"/>
        <v>103.71184395338078</v>
      </c>
      <c r="AM55">
        <f t="shared" si="26"/>
        <v>147.62458249575826</v>
      </c>
      <c r="AN55">
        <f t="shared" si="26"/>
        <v>136.21739769182869</v>
      </c>
      <c r="AO55">
        <f t="shared" si="26"/>
        <v>41.236303406575971</v>
      </c>
      <c r="AP55">
        <f t="shared" si="26"/>
        <v>140.57652251109042</v>
      </c>
      <c r="AQ55">
        <f t="shared" si="26"/>
        <v>113.6602444589885</v>
      </c>
      <c r="AR55">
        <f t="shared" si="26"/>
        <v>128.32025259847705</v>
      </c>
      <c r="AS55">
        <f t="shared" si="26"/>
        <v>112.26272223406107</v>
      </c>
      <c r="AT55">
        <f t="shared" si="26"/>
        <v>133.72400520152968</v>
      </c>
      <c r="AU55">
        <f t="shared" si="26"/>
        <v>130.94759438134056</v>
      </c>
      <c r="AV55">
        <f t="shared" si="26"/>
        <v>139.40726224956779</v>
      </c>
      <c r="AW55">
        <f t="shared" si="26"/>
        <v>143.43212625735873</v>
      </c>
      <c r="AX55">
        <f t="shared" si="26"/>
        <v>143.67436344301285</v>
      </c>
      <c r="AY55">
        <f t="shared" si="26"/>
        <v>80.212404776100229</v>
      </c>
      <c r="AZ55">
        <f t="shared" si="26"/>
        <v>18.908883239212244</v>
      </c>
      <c r="BA55">
        <f t="shared" si="26"/>
        <v>22.504638627383855</v>
      </c>
      <c r="BB55">
        <f t="shared" si="26"/>
        <v>53.7184140302017</v>
      </c>
      <c r="BC55">
        <f t="shared" si="26"/>
        <v>47.310822215652479</v>
      </c>
      <c r="BD55">
        <f t="shared" si="26"/>
        <v>20.639909616863378</v>
      </c>
      <c r="BE55">
        <f t="shared" si="26"/>
        <v>42.964222314540123</v>
      </c>
      <c r="BF55">
        <f t="shared" si="26"/>
        <v>17.891215464389717</v>
      </c>
    </row>
    <row r="56" spans="1:58" x14ac:dyDescent="0.4">
      <c r="A56" s="2" t="s">
        <v>2</v>
      </c>
      <c r="K56">
        <f t="shared" ref="K56:BF56" si="27">100-K41</f>
        <v>39.032596113911445</v>
      </c>
      <c r="L56">
        <f t="shared" si="27"/>
        <v>116.19675170026335</v>
      </c>
      <c r="M56">
        <f t="shared" si="27"/>
        <v>48.24293359518996</v>
      </c>
      <c r="N56">
        <f t="shared" si="27"/>
        <v>141.71850158891533</v>
      </c>
      <c r="O56">
        <f t="shared" si="27"/>
        <v>75.792112213314283</v>
      </c>
      <c r="P56">
        <f t="shared" si="27"/>
        <v>111.56615383132647</v>
      </c>
      <c r="Q56">
        <f t="shared" si="27"/>
        <v>146.57528319034907</v>
      </c>
      <c r="R56">
        <f t="shared" si="27"/>
        <v>102.46123049045063</v>
      </c>
      <c r="S56">
        <f t="shared" si="27"/>
        <v>153.10993684375998</v>
      </c>
      <c r="T56">
        <f t="shared" si="27"/>
        <v>130.56969979256735</v>
      </c>
      <c r="U56">
        <f t="shared" si="27"/>
        <v>0</v>
      </c>
      <c r="V56">
        <f t="shared" si="27"/>
        <v>153.44304379525542</v>
      </c>
      <c r="W56">
        <f t="shared" si="27"/>
        <v>153.44304379525542</v>
      </c>
      <c r="X56">
        <f t="shared" si="27"/>
        <v>153.44304379525542</v>
      </c>
      <c r="Y56">
        <f t="shared" si="27"/>
        <v>153.44304379525542</v>
      </c>
      <c r="Z56">
        <f t="shared" si="27"/>
        <v>153.44304379525542</v>
      </c>
      <c r="AA56">
        <f t="shared" si="27"/>
        <v>153.44304379525542</v>
      </c>
      <c r="AB56">
        <f t="shared" si="27"/>
        <v>153.44304379525542</v>
      </c>
      <c r="AC56">
        <f t="shared" si="27"/>
        <v>153.44304379525542</v>
      </c>
      <c r="AD56">
        <f t="shared" si="27"/>
        <v>153.44304379525542</v>
      </c>
      <c r="AE56">
        <f t="shared" si="27"/>
        <v>153.44304379525542</v>
      </c>
      <c r="AF56">
        <f t="shared" si="27"/>
        <v>120.07885158421472</v>
      </c>
      <c r="AG56">
        <f t="shared" si="27"/>
        <v>79.004355501717697</v>
      </c>
      <c r="AH56">
        <f t="shared" si="27"/>
        <v>97.118313398129089</v>
      </c>
      <c r="AI56">
        <f t="shared" si="27"/>
        <v>131.22924872036867</v>
      </c>
      <c r="AJ56">
        <f t="shared" si="27"/>
        <v>92.779228426745391</v>
      </c>
      <c r="AK56">
        <f t="shared" si="27"/>
        <v>132.5922361466346</v>
      </c>
      <c r="AL56">
        <f t="shared" si="27"/>
        <v>152.19243033232527</v>
      </c>
      <c r="AM56">
        <f t="shared" si="27"/>
        <v>147.29147554426282</v>
      </c>
      <c r="AN56">
        <f t="shared" si="27"/>
        <v>147.79534589599407</v>
      </c>
      <c r="AO56">
        <f t="shared" si="27"/>
        <v>33.000640236949451</v>
      </c>
      <c r="AP56">
        <f t="shared" si="27"/>
        <v>129.06327298442835</v>
      </c>
      <c r="AQ56">
        <f t="shared" si="27"/>
        <v>88.025732931456901</v>
      </c>
      <c r="AR56">
        <f t="shared" si="27"/>
        <v>140.04479480481714</v>
      </c>
      <c r="AS56">
        <f t="shared" si="27"/>
        <v>116.97243377450863</v>
      </c>
      <c r="AT56">
        <f t="shared" si="27"/>
        <v>91.847115237600747</v>
      </c>
      <c r="AU56">
        <f t="shared" si="27"/>
        <v>137.81535498624692</v>
      </c>
      <c r="AV56">
        <f t="shared" si="27"/>
        <v>116.49701203613826</v>
      </c>
      <c r="AW56">
        <f t="shared" si="27"/>
        <v>143.09901930586329</v>
      </c>
      <c r="AX56">
        <f t="shared" si="27"/>
        <v>120.80101944032474</v>
      </c>
      <c r="AY56">
        <f t="shared" si="27"/>
        <v>39.604521367668887</v>
      </c>
      <c r="AZ56">
        <f t="shared" si="27"/>
        <v>20.957719933330225</v>
      </c>
      <c r="BA56">
        <f t="shared" si="27"/>
        <v>54.979266799513205</v>
      </c>
      <c r="BB56">
        <f t="shared" si="27"/>
        <v>43.508426908809028</v>
      </c>
      <c r="BC56">
        <f t="shared" si="27"/>
        <v>38.57226814970651</v>
      </c>
      <c r="BD56">
        <f t="shared" si="27"/>
        <v>6.3597386566148373</v>
      </c>
      <c r="BE56">
        <f t="shared" si="27"/>
        <v>28.321922835851282</v>
      </c>
      <c r="BF56">
        <f t="shared" si="27"/>
        <v>45.832721389808754</v>
      </c>
    </row>
    <row r="57" spans="1:58" x14ac:dyDescent="0.4">
      <c r="A57" s="2" t="s">
        <v>3</v>
      </c>
      <c r="K57">
        <f t="shared" ref="K57:BF57" si="28">100-K42</f>
        <v>69.100872259744918</v>
      </c>
      <c r="L57">
        <f t="shared" si="28"/>
        <v>149.56094391130407</v>
      </c>
      <c r="M57">
        <f t="shared" si="28"/>
        <v>122.6816218887277</v>
      </c>
      <c r="N57">
        <f t="shared" si="28"/>
        <v>85.393771191788986</v>
      </c>
      <c r="O57">
        <f t="shared" si="28"/>
        <v>98.005907288201044</v>
      </c>
      <c r="P57">
        <f t="shared" si="28"/>
        <v>134.65611839067435</v>
      </c>
      <c r="Q57">
        <f t="shared" si="28"/>
        <v>125.72447554172824</v>
      </c>
      <c r="R57">
        <f t="shared" si="28"/>
        <v>103.71184395338078</v>
      </c>
      <c r="S57">
        <f t="shared" si="28"/>
        <v>147.62458249575826</v>
      </c>
      <c r="T57">
        <f t="shared" si="28"/>
        <v>136.21739769182869</v>
      </c>
      <c r="U57">
        <f t="shared" si="28"/>
        <v>41.236303406575971</v>
      </c>
      <c r="V57">
        <f t="shared" si="28"/>
        <v>120.07885158421472</v>
      </c>
      <c r="W57">
        <f t="shared" si="28"/>
        <v>79.004355501717697</v>
      </c>
      <c r="X57">
        <f t="shared" si="28"/>
        <v>97.118313398129089</v>
      </c>
      <c r="Y57">
        <f t="shared" si="28"/>
        <v>131.22924872036867</v>
      </c>
      <c r="Z57">
        <f t="shared" si="28"/>
        <v>92.779228426745391</v>
      </c>
      <c r="AA57">
        <f t="shared" si="28"/>
        <v>132.5922361466346</v>
      </c>
      <c r="AB57">
        <f t="shared" si="28"/>
        <v>152.19243033232527</v>
      </c>
      <c r="AC57">
        <f t="shared" si="28"/>
        <v>147.29147554426282</v>
      </c>
      <c r="AD57">
        <f t="shared" si="28"/>
        <v>147.79534589599407</v>
      </c>
      <c r="AE57">
        <f t="shared" si="28"/>
        <v>33.000640236949451</v>
      </c>
      <c r="AF57">
        <f t="shared" si="28"/>
        <v>153.44304379525542</v>
      </c>
      <c r="AG57">
        <f t="shared" si="28"/>
        <v>153.44304379525542</v>
      </c>
      <c r="AH57">
        <f t="shared" si="28"/>
        <v>153.44304379525542</v>
      </c>
      <c r="AI57">
        <f t="shared" si="28"/>
        <v>153.44304379525542</v>
      </c>
      <c r="AJ57">
        <f t="shared" si="28"/>
        <v>153.44304379525542</v>
      </c>
      <c r="AK57">
        <f t="shared" si="28"/>
        <v>153.44304379525542</v>
      </c>
      <c r="AL57">
        <f t="shared" si="28"/>
        <v>153.44304379525542</v>
      </c>
      <c r="AM57">
        <f t="shared" si="28"/>
        <v>153.44304379525542</v>
      </c>
      <c r="AN57">
        <f t="shared" si="28"/>
        <v>153.44304379525542</v>
      </c>
      <c r="AO57">
        <f t="shared" si="28"/>
        <v>153.44304379525542</v>
      </c>
      <c r="AP57">
        <f t="shared" si="28"/>
        <v>144.4586223950418</v>
      </c>
      <c r="AQ57">
        <f t="shared" si="28"/>
        <v>144.42166636551622</v>
      </c>
      <c r="AR57">
        <f t="shared" si="28"/>
        <v>110.51656238856737</v>
      </c>
      <c r="AS57">
        <f t="shared" si="28"/>
        <v>139.18622884939541</v>
      </c>
      <c r="AT57">
        <f t="shared" si="28"/>
        <v>152.51093060611078</v>
      </c>
      <c r="AU57">
        <f t="shared" si="28"/>
        <v>148.21992495564311</v>
      </c>
      <c r="AV57">
        <f t="shared" si="28"/>
        <v>117.74762549906841</v>
      </c>
      <c r="AW57">
        <f t="shared" si="28"/>
        <v>149.25058755685592</v>
      </c>
      <c r="AX57">
        <f t="shared" si="28"/>
        <v>126.44871733958608</v>
      </c>
      <c r="AY57">
        <f t="shared" si="28"/>
        <v>88.200207408095977</v>
      </c>
      <c r="AZ57">
        <f t="shared" si="28"/>
        <v>97.575285157237445</v>
      </c>
      <c r="BA57">
        <f t="shared" si="28"/>
        <v>82.912980347334781</v>
      </c>
      <c r="BB57">
        <f t="shared" si="28"/>
        <v>68.432299966020622</v>
      </c>
      <c r="BC57">
        <f t="shared" si="28"/>
        <v>40.228941789577796</v>
      </c>
      <c r="BD57">
        <f t="shared" si="28"/>
        <v>80.199141681165813</v>
      </c>
      <c r="BE57">
        <f t="shared" si="28"/>
        <v>89.539987252745419</v>
      </c>
      <c r="BF57">
        <f t="shared" si="28"/>
        <v>99.999985357556767</v>
      </c>
    </row>
    <row r="58" spans="1:58" x14ac:dyDescent="0.4">
      <c r="A58" s="2" t="s">
        <v>4</v>
      </c>
      <c r="K58">
        <f t="shared" ref="K58:BF58" si="29">100-K43</f>
        <v>70.64317432049819</v>
      </c>
      <c r="L58">
        <f t="shared" si="29"/>
        <v>140.57652251109042</v>
      </c>
      <c r="M58">
        <f t="shared" si="29"/>
        <v>113.6602444589885</v>
      </c>
      <c r="N58">
        <f t="shared" si="29"/>
        <v>128.32025259847705</v>
      </c>
      <c r="O58">
        <f t="shared" si="29"/>
        <v>112.26272223406107</v>
      </c>
      <c r="P58">
        <f t="shared" si="29"/>
        <v>133.72400520152968</v>
      </c>
      <c r="Q58">
        <f t="shared" si="29"/>
        <v>130.94759438134056</v>
      </c>
      <c r="R58">
        <f t="shared" si="29"/>
        <v>139.40726224956779</v>
      </c>
      <c r="S58">
        <f t="shared" si="29"/>
        <v>143.43212625735873</v>
      </c>
      <c r="T58">
        <f t="shared" si="29"/>
        <v>143.67436344301285</v>
      </c>
      <c r="U58">
        <f t="shared" si="29"/>
        <v>80.212404776100229</v>
      </c>
      <c r="V58">
        <f t="shared" si="29"/>
        <v>129.06327298442835</v>
      </c>
      <c r="W58">
        <f t="shared" si="29"/>
        <v>88.025732931456901</v>
      </c>
      <c r="X58">
        <f t="shared" si="29"/>
        <v>140.04479480481714</v>
      </c>
      <c r="Y58">
        <f t="shared" si="29"/>
        <v>116.97243377450863</v>
      </c>
      <c r="Z58">
        <f t="shared" si="29"/>
        <v>91.847115237600747</v>
      </c>
      <c r="AA58">
        <f t="shared" si="29"/>
        <v>137.81535498624692</v>
      </c>
      <c r="AB58">
        <f t="shared" si="29"/>
        <v>116.49701203613826</v>
      </c>
      <c r="AC58">
        <f t="shared" si="29"/>
        <v>143.09901930586329</v>
      </c>
      <c r="AD58">
        <f t="shared" si="29"/>
        <v>120.80101944032474</v>
      </c>
      <c r="AE58">
        <f t="shared" si="29"/>
        <v>39.604521367668887</v>
      </c>
      <c r="AF58">
        <f t="shared" si="29"/>
        <v>144.4586223950418</v>
      </c>
      <c r="AG58">
        <f t="shared" si="29"/>
        <v>144.42166636551622</v>
      </c>
      <c r="AH58">
        <f t="shared" si="29"/>
        <v>110.51656238856737</v>
      </c>
      <c r="AI58">
        <f t="shared" si="29"/>
        <v>139.18622884939541</v>
      </c>
      <c r="AJ58">
        <f t="shared" si="29"/>
        <v>152.51093060611078</v>
      </c>
      <c r="AK58">
        <f t="shared" si="29"/>
        <v>148.21992495564311</v>
      </c>
      <c r="AL58">
        <f t="shared" si="29"/>
        <v>117.74762549906841</v>
      </c>
      <c r="AM58">
        <f t="shared" si="29"/>
        <v>149.25058755685592</v>
      </c>
      <c r="AN58">
        <f t="shared" si="29"/>
        <v>126.44871733958608</v>
      </c>
      <c r="AO58">
        <f t="shared" si="29"/>
        <v>88.200207408095977</v>
      </c>
      <c r="AP58">
        <f t="shared" si="29"/>
        <v>153.44304379525542</v>
      </c>
      <c r="AQ58">
        <f t="shared" si="29"/>
        <v>153.44304379525542</v>
      </c>
      <c r="AR58">
        <f t="shared" si="29"/>
        <v>153.44304379525542</v>
      </c>
      <c r="AS58">
        <f t="shared" si="29"/>
        <v>153.44304379525542</v>
      </c>
      <c r="AT58">
        <f t="shared" si="29"/>
        <v>153.44304379525542</v>
      </c>
      <c r="AU58">
        <f t="shared" si="29"/>
        <v>153.44304379525542</v>
      </c>
      <c r="AV58">
        <f t="shared" si="29"/>
        <v>153.44304379525542</v>
      </c>
      <c r="AW58">
        <f t="shared" si="29"/>
        <v>153.44304379525542</v>
      </c>
      <c r="AX58">
        <f t="shared" si="29"/>
        <v>153.44304379525542</v>
      </c>
      <c r="AY58">
        <f t="shared" si="29"/>
        <v>153.44304379525542</v>
      </c>
      <c r="AZ58">
        <f t="shared" si="29"/>
        <v>67.027170274414416</v>
      </c>
      <c r="BA58">
        <f t="shared" si="29"/>
        <v>52.293229970048074</v>
      </c>
      <c r="BB58">
        <f t="shared" si="29"/>
        <v>74.547528242565335</v>
      </c>
      <c r="BC58">
        <f t="shared" si="29"/>
        <v>39.915749796105757</v>
      </c>
      <c r="BD58">
        <f t="shared" si="29"/>
        <v>48.712279253258416</v>
      </c>
      <c r="BE58">
        <f t="shared" si="29"/>
        <v>85.980684876609473</v>
      </c>
      <c r="BF58">
        <f t="shared" si="29"/>
        <v>55.448952343644663</v>
      </c>
    </row>
    <row r="59" spans="1:58" x14ac:dyDescent="0.4">
      <c r="A59" s="2" t="s">
        <v>5</v>
      </c>
      <c r="K59">
        <f t="shared" ref="K59:BF59" si="30">100-K44</f>
        <v>32.693878887243898</v>
      </c>
      <c r="L59">
        <f t="shared" si="30"/>
        <v>121.7049311843526</v>
      </c>
      <c r="M59">
        <f t="shared" si="30"/>
        <v>100.74734649550997</v>
      </c>
      <c r="N59">
        <f t="shared" si="30"/>
        <v>91.803307953399909</v>
      </c>
      <c r="O59">
        <f t="shared" si="30"/>
        <v>81.719379451320805</v>
      </c>
      <c r="P59">
        <f t="shared" si="30"/>
        <v>120.07704911733799</v>
      </c>
      <c r="Q59">
        <f t="shared" si="30"/>
        <v>108.43974116000695</v>
      </c>
      <c r="R59">
        <f t="shared" si="30"/>
        <v>119.55180570441107</v>
      </c>
      <c r="S59">
        <f t="shared" si="30"/>
        <v>151.6698816353036</v>
      </c>
      <c r="T59">
        <f t="shared" si="30"/>
        <v>120.56131609379543</v>
      </c>
      <c r="U59">
        <f t="shared" si="30"/>
        <v>18.908883239212244</v>
      </c>
      <c r="V59">
        <f t="shared" si="30"/>
        <v>84.458639089360517</v>
      </c>
      <c r="W59">
        <f t="shared" si="30"/>
        <v>100.93863089493543</v>
      </c>
      <c r="X59">
        <f t="shared" si="30"/>
        <v>103.52785015974001</v>
      </c>
      <c r="Y59">
        <f t="shared" si="30"/>
        <v>147.5157765572489</v>
      </c>
      <c r="Z59">
        <f t="shared" si="30"/>
        <v>78.200159153409032</v>
      </c>
      <c r="AA59">
        <f t="shared" si="30"/>
        <v>115.3075017649133</v>
      </c>
      <c r="AB59">
        <f t="shared" si="30"/>
        <v>136.352468581295</v>
      </c>
      <c r="AC59">
        <f t="shared" si="30"/>
        <v>152.00298858679903</v>
      </c>
      <c r="AD59">
        <f t="shared" si="30"/>
        <v>143.43466009648353</v>
      </c>
      <c r="AE59">
        <f t="shared" si="30"/>
        <v>20.957719933330225</v>
      </c>
      <c r="AF59">
        <f t="shared" si="30"/>
        <v>117.82283130040123</v>
      </c>
      <c r="AG59">
        <f t="shared" si="30"/>
        <v>131.5087684020377</v>
      </c>
      <c r="AH59">
        <f t="shared" si="30"/>
        <v>147.03350703364453</v>
      </c>
      <c r="AI59">
        <f t="shared" si="30"/>
        <v>137.15651595837519</v>
      </c>
      <c r="AJ59">
        <f t="shared" si="30"/>
        <v>138.86397452191909</v>
      </c>
      <c r="AK59">
        <f t="shared" si="30"/>
        <v>136.15830941353414</v>
      </c>
      <c r="AL59">
        <f t="shared" si="30"/>
        <v>137.60308204422512</v>
      </c>
      <c r="AM59">
        <f t="shared" si="30"/>
        <v>145.85142033580641</v>
      </c>
      <c r="AN59">
        <f t="shared" si="30"/>
        <v>137.78696219722218</v>
      </c>
      <c r="AO59">
        <f t="shared" si="30"/>
        <v>97.575285157237445</v>
      </c>
      <c r="AP59">
        <f t="shared" si="30"/>
        <v>108.83840990018759</v>
      </c>
      <c r="AQ59">
        <f t="shared" si="30"/>
        <v>140.53014583177691</v>
      </c>
      <c r="AR59">
        <f t="shared" si="30"/>
        <v>116.92609915017829</v>
      </c>
      <c r="AS59">
        <f t="shared" si="30"/>
        <v>122.89970101251515</v>
      </c>
      <c r="AT59">
        <f t="shared" si="30"/>
        <v>139.79608771106373</v>
      </c>
      <c r="AU59">
        <f t="shared" si="30"/>
        <v>130.93519057392183</v>
      </c>
      <c r="AV59">
        <f t="shared" si="30"/>
        <v>133.58758725009869</v>
      </c>
      <c r="AW59">
        <f t="shared" si="30"/>
        <v>141.65896409740691</v>
      </c>
      <c r="AX59">
        <f t="shared" si="30"/>
        <v>110.79263574155283</v>
      </c>
      <c r="AY59">
        <f t="shared" si="30"/>
        <v>67.027170274414416</v>
      </c>
      <c r="AZ59">
        <f t="shared" si="30"/>
        <v>153.44304379525542</v>
      </c>
      <c r="BA59">
        <f t="shared" si="30"/>
        <v>47.536206866566658</v>
      </c>
      <c r="BB59">
        <f t="shared" si="30"/>
        <v>58.950600404327815</v>
      </c>
      <c r="BC59">
        <f t="shared" si="30"/>
        <v>5.8379626428310587</v>
      </c>
      <c r="BD59">
        <f t="shared" si="30"/>
        <v>42.505306434682467</v>
      </c>
      <c r="BE59">
        <f t="shared" si="30"/>
        <v>70.279923568261722</v>
      </c>
      <c r="BF59">
        <f t="shared" si="30"/>
        <v>76.598309690717414</v>
      </c>
    </row>
    <row r="60" spans="1:58" x14ac:dyDescent="0.4">
      <c r="A60" s="2" t="s">
        <v>6</v>
      </c>
      <c r="K60">
        <f t="shared" ref="K60:BF60" si="31">100-K45</f>
        <v>63.754651709796228</v>
      </c>
      <c r="L60">
        <f t="shared" si="31"/>
        <v>122.18397468675801</v>
      </c>
      <c r="M60">
        <f t="shared" si="31"/>
        <v>126.3308682319105</v>
      </c>
      <c r="N60">
        <f t="shared" si="31"/>
        <v>84.204793686491342</v>
      </c>
      <c r="O60">
        <f t="shared" si="31"/>
        <v>76.153110472884094</v>
      </c>
      <c r="P60">
        <f t="shared" si="31"/>
        <v>119.75947729296992</v>
      </c>
      <c r="Q60">
        <f t="shared" si="31"/>
        <v>150.86982544863869</v>
      </c>
      <c r="R60">
        <f t="shared" si="31"/>
        <v>105.72091107130682</v>
      </c>
      <c r="S60">
        <f t="shared" si="31"/>
        <v>151.83478232861995</v>
      </c>
      <c r="T60">
        <f t="shared" si="31"/>
        <v>118.17542621400425</v>
      </c>
      <c r="U60">
        <f t="shared" si="31"/>
        <v>22.504638627383855</v>
      </c>
      <c r="V60">
        <f t="shared" si="31"/>
        <v>147.45582080876079</v>
      </c>
      <c r="W60">
        <f t="shared" si="31"/>
        <v>75.355109158534887</v>
      </c>
      <c r="X60">
        <f t="shared" si="31"/>
        <v>95.929335892831446</v>
      </c>
      <c r="Y60">
        <f t="shared" si="31"/>
        <v>153.08204553568561</v>
      </c>
      <c r="Z60">
        <f t="shared" si="31"/>
        <v>145.249720333612</v>
      </c>
      <c r="AA60">
        <f t="shared" si="31"/>
        <v>149.1485015369658</v>
      </c>
      <c r="AB60">
        <f t="shared" si="31"/>
        <v>150.18336321439924</v>
      </c>
      <c r="AC60">
        <f t="shared" si="31"/>
        <v>151.50167537712451</v>
      </c>
      <c r="AD60">
        <f t="shared" si="31"/>
        <v>141.04877021669233</v>
      </c>
      <c r="AE60">
        <f t="shared" si="31"/>
        <v>54.979266799513205</v>
      </c>
      <c r="AF60">
        <f t="shared" si="31"/>
        <v>126.06607457070938</v>
      </c>
      <c r="AG60">
        <f t="shared" si="31"/>
        <v>149.79379745207262</v>
      </c>
      <c r="AH60">
        <f t="shared" si="31"/>
        <v>152.25406628995779</v>
      </c>
      <c r="AI60">
        <f t="shared" si="31"/>
        <v>131.59024697993848</v>
      </c>
      <c r="AJ60">
        <f t="shared" si="31"/>
        <v>100.97255188838882</v>
      </c>
      <c r="AK60">
        <f t="shared" si="31"/>
        <v>128.29769388834498</v>
      </c>
      <c r="AL60">
        <f t="shared" si="31"/>
        <v>151.43397667732938</v>
      </c>
      <c r="AM60">
        <f t="shared" si="31"/>
        <v>149.23284396239373</v>
      </c>
      <c r="AN60">
        <f t="shared" si="31"/>
        <v>135.40107231743099</v>
      </c>
      <c r="AO60">
        <f t="shared" si="31"/>
        <v>82.912980347334781</v>
      </c>
      <c r="AP60">
        <f t="shared" si="31"/>
        <v>135.05049597092301</v>
      </c>
      <c r="AQ60">
        <f t="shared" si="31"/>
        <v>140.77242002233342</v>
      </c>
      <c r="AR60">
        <f t="shared" si="31"/>
        <v>109.32758488326972</v>
      </c>
      <c r="AS60">
        <f t="shared" si="31"/>
        <v>117.33343203407846</v>
      </c>
      <c r="AT60">
        <f t="shared" si="31"/>
        <v>100.04043869924418</v>
      </c>
      <c r="AU60">
        <f t="shared" si="31"/>
        <v>133.52081272795729</v>
      </c>
      <c r="AV60">
        <f t="shared" si="31"/>
        <v>119.75669261699444</v>
      </c>
      <c r="AW60">
        <f t="shared" si="31"/>
        <v>145.04038772399423</v>
      </c>
      <c r="AX60">
        <f t="shared" si="31"/>
        <v>108.40674586176165</v>
      </c>
      <c r="AY60">
        <f t="shared" si="31"/>
        <v>52.293229970048074</v>
      </c>
      <c r="AZ60">
        <f t="shared" si="31"/>
        <v>47.536206866566658</v>
      </c>
      <c r="BA60">
        <f t="shared" si="31"/>
        <v>153.44304379525542</v>
      </c>
      <c r="BB60">
        <f t="shared" si="31"/>
        <v>67.543917607630135</v>
      </c>
      <c r="BC60">
        <f t="shared" si="31"/>
        <v>86.643513207050873</v>
      </c>
      <c r="BD60">
        <f t="shared" si="31"/>
        <v>62.395999556690704</v>
      </c>
      <c r="BE60">
        <f t="shared" si="31"/>
        <v>73.296949351064512</v>
      </c>
      <c r="BF60">
        <f t="shared" si="31"/>
        <v>95.396168416929555</v>
      </c>
    </row>
    <row r="61" spans="1:58" x14ac:dyDescent="0.4">
      <c r="A61" s="2" t="s">
        <v>7</v>
      </c>
      <c r="K61">
        <f t="shared" ref="K61:BF61" si="32">100-K46</f>
        <v>72.35838602091593</v>
      </c>
      <c r="L61">
        <f t="shared" si="32"/>
        <v>148.35464168747734</v>
      </c>
      <c r="M61">
        <f t="shared" si="32"/>
        <v>125.8993019509785</v>
      </c>
      <c r="N61">
        <f t="shared" si="32"/>
        <v>134.91725682521871</v>
      </c>
      <c r="O61">
        <f t="shared" si="32"/>
        <v>69.552886477995003</v>
      </c>
      <c r="P61">
        <f t="shared" si="32"/>
        <v>148.26509423837567</v>
      </c>
      <c r="Q61">
        <f t="shared" si="32"/>
        <v>135.06474674138622</v>
      </c>
      <c r="R61">
        <f t="shared" si="32"/>
        <v>130.65585174737973</v>
      </c>
      <c r="S61">
        <f t="shared" si="32"/>
        <v>130.3766744060627</v>
      </c>
      <c r="T61">
        <f t="shared" si="32"/>
        <v>134.36943713659664</v>
      </c>
      <c r="U61">
        <f t="shared" si="32"/>
        <v>53.7184140302017</v>
      </c>
      <c r="V61">
        <f t="shared" si="32"/>
        <v>111.10834959248527</v>
      </c>
      <c r="W61">
        <f t="shared" si="32"/>
        <v>75.786675439466904</v>
      </c>
      <c r="X61">
        <f t="shared" si="32"/>
        <v>146.64179903155883</v>
      </c>
      <c r="Y61">
        <f t="shared" si="32"/>
        <v>147.20381805993617</v>
      </c>
      <c r="Z61">
        <f t="shared" si="32"/>
        <v>106.38820427444672</v>
      </c>
      <c r="AA61">
        <f t="shared" si="32"/>
        <v>128.19698613647984</v>
      </c>
      <c r="AB61">
        <f t="shared" si="32"/>
        <v>125.24842253832634</v>
      </c>
      <c r="AC61">
        <f t="shared" si="32"/>
        <v>130.70978135755817</v>
      </c>
      <c r="AD61">
        <f t="shared" si="32"/>
        <v>149.64330645122612</v>
      </c>
      <c r="AE61">
        <f t="shared" si="32"/>
        <v>43.508426908809028</v>
      </c>
      <c r="AF61">
        <f t="shared" si="32"/>
        <v>144.47254180352598</v>
      </c>
      <c r="AG61">
        <f t="shared" si="32"/>
        <v>150.22536373300466</v>
      </c>
      <c r="AH61">
        <f t="shared" si="32"/>
        <v>103.91955816182571</v>
      </c>
      <c r="AI61">
        <f t="shared" si="32"/>
        <v>124.99002298504939</v>
      </c>
      <c r="AJ61">
        <f t="shared" si="32"/>
        <v>139.8340679475541</v>
      </c>
      <c r="AK61">
        <f t="shared" si="32"/>
        <v>107.34617848785901</v>
      </c>
      <c r="AL61">
        <f t="shared" si="32"/>
        <v>126.49903600125648</v>
      </c>
      <c r="AM61">
        <f t="shared" si="32"/>
        <v>124.55821310656555</v>
      </c>
      <c r="AN61">
        <f t="shared" si="32"/>
        <v>151.59508324002337</v>
      </c>
      <c r="AO61">
        <f t="shared" si="32"/>
        <v>68.432299966020622</v>
      </c>
      <c r="AP61">
        <f t="shared" si="32"/>
        <v>135.48812040331234</v>
      </c>
      <c r="AQ61">
        <f t="shared" si="32"/>
        <v>141.20398630326542</v>
      </c>
      <c r="AR61">
        <f t="shared" si="32"/>
        <v>146.84603956851376</v>
      </c>
      <c r="AS61">
        <f t="shared" si="32"/>
        <v>110.73320803918935</v>
      </c>
      <c r="AT61">
        <f t="shared" si="32"/>
        <v>138.90195475840946</v>
      </c>
      <c r="AU61">
        <f t="shared" si="32"/>
        <v>112.56929732747132</v>
      </c>
      <c r="AV61">
        <f t="shared" si="32"/>
        <v>144.69163329306735</v>
      </c>
      <c r="AW61">
        <f t="shared" si="32"/>
        <v>120.36575686816603</v>
      </c>
      <c r="AX61">
        <f t="shared" si="32"/>
        <v>124.60075678435405</v>
      </c>
      <c r="AY61">
        <f t="shared" si="32"/>
        <v>74.547528242565335</v>
      </c>
      <c r="AZ61">
        <f t="shared" si="32"/>
        <v>58.950600404327815</v>
      </c>
      <c r="BA61">
        <f t="shared" si="32"/>
        <v>67.543917607630135</v>
      </c>
      <c r="BB61">
        <f t="shared" si="32"/>
        <v>153.44304379525542</v>
      </c>
      <c r="BC61">
        <f t="shared" si="32"/>
        <v>64.642371039948316</v>
      </c>
      <c r="BD61">
        <f t="shared" si="32"/>
        <v>30.929038155002274</v>
      </c>
      <c r="BE61">
        <f t="shared" si="32"/>
        <v>88.796013969707957</v>
      </c>
      <c r="BF61">
        <f t="shared" si="32"/>
        <v>50.219676247789096</v>
      </c>
    </row>
    <row r="62" spans="1:58" x14ac:dyDescent="0.4">
      <c r="A62" s="2" t="s">
        <v>8</v>
      </c>
      <c r="K62">
        <f t="shared" ref="K62:BF62" si="33">100-K47</f>
        <v>61.50173778743217</v>
      </c>
      <c r="L62">
        <f t="shared" si="33"/>
        <v>116.90957602207094</v>
      </c>
      <c r="M62">
        <f t="shared" si="33"/>
        <v>149.29192624867528</v>
      </c>
      <c r="N62">
        <f t="shared" si="33"/>
        <v>121.89636712288603</v>
      </c>
      <c r="O62">
        <f t="shared" si="33"/>
        <v>100.63210853088582</v>
      </c>
      <c r="P62">
        <f t="shared" si="33"/>
        <v>95.041270784890031</v>
      </c>
      <c r="Q62">
        <f t="shared" si="33"/>
        <v>127.83691608451275</v>
      </c>
      <c r="R62">
        <f t="shared" si="33"/>
        <v>123.54046400676131</v>
      </c>
      <c r="S62">
        <f t="shared" si="33"/>
        <v>142.54749566150736</v>
      </c>
      <c r="T62">
        <f t="shared" si="33"/>
        <v>121.06069356865108</v>
      </c>
      <c r="U62">
        <f t="shared" si="33"/>
        <v>47.310822215652479</v>
      </c>
      <c r="V62">
        <f t="shared" si="33"/>
        <v>152.73021947344785</v>
      </c>
      <c r="W62">
        <f t="shared" si="33"/>
        <v>52.394051141770106</v>
      </c>
      <c r="X62">
        <f t="shared" si="33"/>
        <v>133.62090932922615</v>
      </c>
      <c r="Y62">
        <f t="shared" si="33"/>
        <v>128.6030474776839</v>
      </c>
      <c r="Z62">
        <f t="shared" si="33"/>
        <v>136.91816074881899</v>
      </c>
      <c r="AA62">
        <f t="shared" si="33"/>
        <v>120.9691554796064</v>
      </c>
      <c r="AB62">
        <f t="shared" si="33"/>
        <v>132.36381027894475</v>
      </c>
      <c r="AC62">
        <f t="shared" si="33"/>
        <v>142.88060261300279</v>
      </c>
      <c r="AD62">
        <f t="shared" si="33"/>
        <v>143.93403757133916</v>
      </c>
      <c r="AE62">
        <f t="shared" si="33"/>
        <v>38.57226814970651</v>
      </c>
      <c r="AF62">
        <f t="shared" si="33"/>
        <v>120.79167590602231</v>
      </c>
      <c r="AG62">
        <f t="shared" si="33"/>
        <v>126.83273943530783</v>
      </c>
      <c r="AH62">
        <f t="shared" si="33"/>
        <v>116.94044786415837</v>
      </c>
      <c r="AI62">
        <f t="shared" si="33"/>
        <v>150.81684255257068</v>
      </c>
      <c r="AJ62">
        <f t="shared" si="33"/>
        <v>76.254345380308933</v>
      </c>
      <c r="AK62">
        <f t="shared" si="33"/>
        <v>100.11834783098556</v>
      </c>
      <c r="AL62">
        <f t="shared" si="33"/>
        <v>133.6144237418749</v>
      </c>
      <c r="AM62">
        <f t="shared" si="33"/>
        <v>136.72903436201017</v>
      </c>
      <c r="AN62">
        <f t="shared" si="33"/>
        <v>138.28633967207782</v>
      </c>
      <c r="AO62">
        <f t="shared" si="33"/>
        <v>40.228941789577796</v>
      </c>
      <c r="AP62">
        <f t="shared" si="33"/>
        <v>129.77609730623595</v>
      </c>
      <c r="AQ62">
        <f t="shared" si="33"/>
        <v>117.81136200556864</v>
      </c>
      <c r="AR62">
        <f t="shared" si="33"/>
        <v>147.01915831966443</v>
      </c>
      <c r="AS62">
        <f t="shared" si="33"/>
        <v>141.81243009208015</v>
      </c>
      <c r="AT62">
        <f t="shared" si="33"/>
        <v>75.322232191164289</v>
      </c>
      <c r="AU62">
        <f t="shared" si="33"/>
        <v>105.34146667059787</v>
      </c>
      <c r="AV62">
        <f t="shared" si="33"/>
        <v>137.57624555244894</v>
      </c>
      <c r="AW62">
        <f t="shared" si="33"/>
        <v>132.53657812361067</v>
      </c>
      <c r="AX62">
        <f t="shared" si="33"/>
        <v>111.29201321640848</v>
      </c>
      <c r="AY62">
        <f t="shared" si="33"/>
        <v>39.915749796105757</v>
      </c>
      <c r="AZ62">
        <f t="shared" si="33"/>
        <v>5.8379626428310587</v>
      </c>
      <c r="BA62">
        <f t="shared" si="33"/>
        <v>86.643513207050873</v>
      </c>
      <c r="BB62">
        <f t="shared" si="33"/>
        <v>64.642371039948316</v>
      </c>
      <c r="BC62">
        <f t="shared" si="33"/>
        <v>153.44304379525542</v>
      </c>
      <c r="BD62">
        <f t="shared" si="33"/>
        <v>32.099024882033675</v>
      </c>
      <c r="BE62">
        <f t="shared" si="33"/>
        <v>47.683867631329733</v>
      </c>
      <c r="BF62">
        <f t="shared" si="33"/>
        <v>44.951511970085804</v>
      </c>
    </row>
    <row r="63" spans="1:58" x14ac:dyDescent="0.4">
      <c r="A63" s="2" t="s">
        <v>9</v>
      </c>
      <c r="K63">
        <f t="shared" ref="K63:BF63" si="34">100-K48</f>
        <v>50.259315055551873</v>
      </c>
      <c r="L63">
        <f t="shared" si="34"/>
        <v>139.93050326932666</v>
      </c>
      <c r="M63">
        <f t="shared" si="34"/>
        <v>135.71852465602291</v>
      </c>
      <c r="N63">
        <f t="shared" si="34"/>
        <v>54.627246048876877</v>
      </c>
      <c r="O63">
        <f t="shared" si="34"/>
        <v>117.30448109913027</v>
      </c>
      <c r="P63">
        <f t="shared" si="34"/>
        <v>138.79198620760877</v>
      </c>
      <c r="Q63">
        <f t="shared" si="34"/>
        <v>118.9775132132979</v>
      </c>
      <c r="R63">
        <f t="shared" si="34"/>
        <v>95.047274315124213</v>
      </c>
      <c r="S63">
        <f t="shared" si="34"/>
        <v>122.516002860515</v>
      </c>
      <c r="T63">
        <f t="shared" si="34"/>
        <v>136.11406579483571</v>
      </c>
      <c r="U63">
        <f t="shared" si="34"/>
        <v>20.639909616863378</v>
      </c>
      <c r="V63">
        <f t="shared" si="34"/>
        <v>129.7092922261921</v>
      </c>
      <c r="W63">
        <f t="shared" si="34"/>
        <v>65.96745273442248</v>
      </c>
      <c r="X63">
        <f t="shared" si="34"/>
        <v>66.351788255216988</v>
      </c>
      <c r="Y63">
        <f t="shared" si="34"/>
        <v>111.93067490943943</v>
      </c>
      <c r="Z63">
        <f t="shared" si="34"/>
        <v>126.21721141897314</v>
      </c>
      <c r="AA63">
        <f t="shared" si="34"/>
        <v>125.84527381820425</v>
      </c>
      <c r="AB63">
        <f t="shared" si="34"/>
        <v>146.02908761992902</v>
      </c>
      <c r="AC63">
        <f t="shared" si="34"/>
        <v>122.84910981201045</v>
      </c>
      <c r="AD63">
        <f t="shared" si="34"/>
        <v>113.24072179214762</v>
      </c>
      <c r="AE63">
        <f t="shared" si="34"/>
        <v>6.3597386566148373</v>
      </c>
      <c r="AF63">
        <f t="shared" si="34"/>
        <v>143.81260315327805</v>
      </c>
      <c r="AG63">
        <f t="shared" si="34"/>
        <v>140.40614102796022</v>
      </c>
      <c r="AH63">
        <f t="shared" si="34"/>
        <v>122.67651865234333</v>
      </c>
      <c r="AI63">
        <f t="shared" si="34"/>
        <v>134.14446998432621</v>
      </c>
      <c r="AJ63">
        <f t="shared" si="34"/>
        <v>120.00506080302767</v>
      </c>
      <c r="AK63">
        <f t="shared" si="34"/>
        <v>146.69608146682509</v>
      </c>
      <c r="AL63">
        <f t="shared" si="34"/>
        <v>144.77847415699887</v>
      </c>
      <c r="AM63">
        <f t="shared" si="34"/>
        <v>116.69754156101783</v>
      </c>
      <c r="AN63">
        <f t="shared" si="34"/>
        <v>118.88841969140896</v>
      </c>
      <c r="AO63">
        <f t="shared" si="34"/>
        <v>80.199141681165813</v>
      </c>
      <c r="AP63">
        <f t="shared" si="34"/>
        <v>152.79702455349167</v>
      </c>
      <c r="AQ63">
        <f t="shared" si="34"/>
        <v>131.38476359822101</v>
      </c>
      <c r="AR63">
        <f t="shared" si="34"/>
        <v>79.750037245655264</v>
      </c>
      <c r="AS63">
        <f t="shared" si="34"/>
        <v>148.40128493018625</v>
      </c>
      <c r="AT63">
        <f t="shared" si="34"/>
        <v>119.07294761388304</v>
      </c>
      <c r="AU63">
        <f t="shared" si="34"/>
        <v>141.47296262721278</v>
      </c>
      <c r="AV63">
        <f t="shared" si="34"/>
        <v>109.08305586081184</v>
      </c>
      <c r="AW63">
        <f t="shared" si="34"/>
        <v>112.50508532261833</v>
      </c>
      <c r="AX63">
        <f t="shared" si="34"/>
        <v>145.88274614707831</v>
      </c>
      <c r="AY63">
        <f t="shared" si="34"/>
        <v>48.712279253258416</v>
      </c>
      <c r="AZ63">
        <f t="shared" si="34"/>
        <v>42.505306434682467</v>
      </c>
      <c r="BA63">
        <f t="shared" si="34"/>
        <v>62.395999556690704</v>
      </c>
      <c r="BB63">
        <f t="shared" si="34"/>
        <v>30.929038155002274</v>
      </c>
      <c r="BC63">
        <f t="shared" si="34"/>
        <v>32.099024882033675</v>
      </c>
      <c r="BD63">
        <f t="shared" si="34"/>
        <v>153.44304379525542</v>
      </c>
      <c r="BE63">
        <f t="shared" si="34"/>
        <v>69.98025820588461</v>
      </c>
      <c r="BF63">
        <f t="shared" si="34"/>
        <v>52.03521372891479</v>
      </c>
    </row>
    <row r="64" spans="1:58" x14ac:dyDescent="0.4">
      <c r="A64" s="2" t="s">
        <v>10</v>
      </c>
      <c r="K64">
        <f t="shared" ref="K64:BF64" si="35">100-K49</f>
        <v>55.340879154882117</v>
      </c>
      <c r="L64">
        <f t="shared" si="35"/>
        <v>140.09275781903708</v>
      </c>
      <c r="M64">
        <f t="shared" si="35"/>
        <v>133.52808823493228</v>
      </c>
      <c r="N64">
        <f t="shared" si="35"/>
        <v>96.659714137018042</v>
      </c>
      <c r="O64">
        <f t="shared" si="35"/>
        <v>69.72119946826426</v>
      </c>
      <c r="P64">
        <f t="shared" si="35"/>
        <v>143.64490265548474</v>
      </c>
      <c r="Q64">
        <f t="shared" si="35"/>
        <v>132.43610112612001</v>
      </c>
      <c r="R64">
        <f t="shared" si="35"/>
        <v>139.78683146948657</v>
      </c>
      <c r="S64">
        <f t="shared" si="35"/>
        <v>128.34008722380477</v>
      </c>
      <c r="T64">
        <f t="shared" si="35"/>
        <v>146.87837421115063</v>
      </c>
      <c r="U64">
        <f t="shared" si="35"/>
        <v>42.964222314540123</v>
      </c>
      <c r="V64">
        <f t="shared" si="35"/>
        <v>129.54703767648169</v>
      </c>
      <c r="W64">
        <f t="shared" si="35"/>
        <v>68.157889155513132</v>
      </c>
      <c r="X64">
        <f t="shared" si="35"/>
        <v>108.38425634335815</v>
      </c>
      <c r="Y64">
        <f t="shared" si="35"/>
        <v>147.37213105020541</v>
      </c>
      <c r="Z64">
        <f t="shared" si="35"/>
        <v>101.76801269155578</v>
      </c>
      <c r="AA64">
        <f t="shared" si="35"/>
        <v>139.30386173102636</v>
      </c>
      <c r="AB64">
        <f t="shared" si="35"/>
        <v>116.11744281621949</v>
      </c>
      <c r="AC64">
        <f t="shared" si="35"/>
        <v>128.67319417530024</v>
      </c>
      <c r="AD64">
        <f t="shared" si="35"/>
        <v>124.00503020846251</v>
      </c>
      <c r="AE64">
        <f t="shared" si="35"/>
        <v>28.321922835851282</v>
      </c>
      <c r="AF64">
        <f t="shared" si="35"/>
        <v>143.97485770298846</v>
      </c>
      <c r="AG64">
        <f t="shared" si="35"/>
        <v>142.59657744905087</v>
      </c>
      <c r="AH64">
        <f t="shared" si="35"/>
        <v>142.17710085002636</v>
      </c>
      <c r="AI64">
        <f t="shared" si="35"/>
        <v>125.15833597531865</v>
      </c>
      <c r="AJ64">
        <f t="shared" si="35"/>
        <v>144.45425953044503</v>
      </c>
      <c r="AK64">
        <f t="shared" si="35"/>
        <v>146.73141821086367</v>
      </c>
      <c r="AL64">
        <f t="shared" si="35"/>
        <v>117.36805627914964</v>
      </c>
      <c r="AM64">
        <f t="shared" si="35"/>
        <v>122.5216259243076</v>
      </c>
      <c r="AN64">
        <f t="shared" si="35"/>
        <v>129.65272810772387</v>
      </c>
      <c r="AO64">
        <f t="shared" si="35"/>
        <v>89.539987252745419</v>
      </c>
      <c r="AP64">
        <f t="shared" si="35"/>
        <v>152.95927910320211</v>
      </c>
      <c r="AQ64">
        <f t="shared" si="35"/>
        <v>133.57520001931167</v>
      </c>
      <c r="AR64">
        <f t="shared" si="35"/>
        <v>121.78250533379642</v>
      </c>
      <c r="AS64">
        <f t="shared" si="35"/>
        <v>110.90152102945862</v>
      </c>
      <c r="AT64">
        <f t="shared" si="35"/>
        <v>143.52214634130038</v>
      </c>
      <c r="AU64">
        <f t="shared" si="35"/>
        <v>151.95453705047598</v>
      </c>
      <c r="AV64">
        <f t="shared" si="35"/>
        <v>153.06347457533667</v>
      </c>
      <c r="AW64">
        <f t="shared" si="35"/>
        <v>118.32916968590808</v>
      </c>
      <c r="AX64">
        <f t="shared" si="35"/>
        <v>150.23903302711764</v>
      </c>
      <c r="AY64">
        <f t="shared" si="35"/>
        <v>85.980684876609473</v>
      </c>
      <c r="AZ64">
        <f t="shared" si="35"/>
        <v>70.279923568261722</v>
      </c>
      <c r="BA64">
        <f t="shared" si="35"/>
        <v>73.296949351064512</v>
      </c>
      <c r="BB64">
        <f t="shared" si="35"/>
        <v>88.796013969707957</v>
      </c>
      <c r="BC64">
        <f t="shared" si="35"/>
        <v>47.683867631329733</v>
      </c>
      <c r="BD64">
        <f t="shared" si="35"/>
        <v>69.98025820588461</v>
      </c>
      <c r="BE64">
        <f t="shared" si="35"/>
        <v>153.44304379525542</v>
      </c>
      <c r="BF64">
        <f t="shared" si="35"/>
        <v>52.980539301366086</v>
      </c>
    </row>
    <row r="65" spans="1:58" x14ac:dyDescent="0.4">
      <c r="A65" s="2" t="s">
        <v>11</v>
      </c>
      <c r="K65">
        <f t="shared" ref="K65:BF65" si="36">100-K50</f>
        <v>56.330788561081036</v>
      </c>
      <c r="L65">
        <f t="shared" si="36"/>
        <v>150.2683433529036</v>
      </c>
      <c r="M65">
        <f t="shared" si="36"/>
        <v>106.3732906444009</v>
      </c>
      <c r="N65">
        <f t="shared" si="36"/>
        <v>78.520900146444362</v>
      </c>
      <c r="O65">
        <f t="shared" si="36"/>
        <v>94.233110266336766</v>
      </c>
      <c r="P65">
        <f t="shared" si="36"/>
        <v>143.02200107928272</v>
      </c>
      <c r="Q65">
        <f t="shared" si="36"/>
        <v>134.29649230464037</v>
      </c>
      <c r="R65">
        <f t="shared" si="36"/>
        <v>95.88537071960539</v>
      </c>
      <c r="S65">
        <f t="shared" si="36"/>
        <v>125.18545609090205</v>
      </c>
      <c r="T65">
        <f t="shared" si="36"/>
        <v>104.01685252176306</v>
      </c>
      <c r="U65">
        <f t="shared" si="36"/>
        <v>17.891215464389717</v>
      </c>
      <c r="V65">
        <f t="shared" si="36"/>
        <v>119.37145214261517</v>
      </c>
      <c r="W65">
        <f t="shared" si="36"/>
        <v>95.312686746044491</v>
      </c>
      <c r="X65">
        <f t="shared" si="36"/>
        <v>90.245442352784465</v>
      </c>
      <c r="Y65">
        <f t="shared" si="36"/>
        <v>135.00204574223295</v>
      </c>
      <c r="Z65">
        <f t="shared" si="36"/>
        <v>121.98719654729919</v>
      </c>
      <c r="AA65">
        <f t="shared" si="36"/>
        <v>141.16425290954675</v>
      </c>
      <c r="AB65">
        <f t="shared" si="36"/>
        <v>146.86718402441019</v>
      </c>
      <c r="AC65">
        <f t="shared" si="36"/>
        <v>124.85234913940661</v>
      </c>
      <c r="AD65">
        <f t="shared" si="36"/>
        <v>126.89019652445114</v>
      </c>
      <c r="AE65">
        <f t="shared" si="36"/>
        <v>45.832721389808754</v>
      </c>
      <c r="AF65">
        <f t="shared" si="36"/>
        <v>152.73564435365589</v>
      </c>
      <c r="AG65">
        <f t="shared" si="36"/>
        <v>137.13471255092864</v>
      </c>
      <c r="AH65">
        <f t="shared" si="36"/>
        <v>146.5701727499108</v>
      </c>
      <c r="AI65">
        <f t="shared" si="36"/>
        <v>149.67024677339114</v>
      </c>
      <c r="AJ65">
        <f t="shared" si="36"/>
        <v>124.23507567470162</v>
      </c>
      <c r="AK65">
        <f t="shared" si="36"/>
        <v>144.87102703234328</v>
      </c>
      <c r="AL65">
        <f t="shared" si="36"/>
        <v>145.61657056148005</v>
      </c>
      <c r="AM65">
        <f t="shared" si="36"/>
        <v>131.00391739039924</v>
      </c>
      <c r="AN65">
        <f t="shared" si="36"/>
        <v>121.2424986251898</v>
      </c>
      <c r="AO65">
        <f t="shared" si="36"/>
        <v>99.999985357556767</v>
      </c>
      <c r="AP65">
        <f t="shared" si="36"/>
        <v>143.75122295344227</v>
      </c>
      <c r="AQ65">
        <f t="shared" si="36"/>
        <v>146.15608998066784</v>
      </c>
      <c r="AR65">
        <f t="shared" si="36"/>
        <v>103.64369134322276</v>
      </c>
      <c r="AS65">
        <f t="shared" si="36"/>
        <v>135.41343182753113</v>
      </c>
      <c r="AT65">
        <f t="shared" si="36"/>
        <v>123.30296248555698</v>
      </c>
      <c r="AU65">
        <f t="shared" si="36"/>
        <v>150.09414587195562</v>
      </c>
      <c r="AV65">
        <f t="shared" si="36"/>
        <v>109.92115226529303</v>
      </c>
      <c r="AW65">
        <f t="shared" si="36"/>
        <v>135.19637362879874</v>
      </c>
      <c r="AX65">
        <f t="shared" si="36"/>
        <v>94.248172169520458</v>
      </c>
      <c r="AY65">
        <f t="shared" si="36"/>
        <v>55.448952343644663</v>
      </c>
      <c r="AZ65">
        <f t="shared" si="36"/>
        <v>76.598309690717414</v>
      </c>
      <c r="BA65">
        <f t="shared" si="36"/>
        <v>95.396168416929555</v>
      </c>
      <c r="BB65">
        <f t="shared" si="36"/>
        <v>50.219676247789096</v>
      </c>
      <c r="BC65">
        <f t="shared" si="36"/>
        <v>44.951511970085804</v>
      </c>
      <c r="BD65">
        <f t="shared" si="36"/>
        <v>52.03521372891479</v>
      </c>
      <c r="BE65">
        <f t="shared" si="36"/>
        <v>52.980539301366086</v>
      </c>
      <c r="BF65">
        <f t="shared" si="36"/>
        <v>153.44304379525542</v>
      </c>
    </row>
  </sheetData>
  <phoneticPr fontId="1"/>
  <conditionalFormatting sqref="K2:BF14">
    <cfRule type="cellIs" dxfId="4" priority="4" operator="between">
      <formula>50</formula>
      <formula>60</formula>
    </cfRule>
    <cfRule type="cellIs" dxfId="3" priority="5" operator="between">
      <formula>40</formula>
      <formula>50</formula>
    </cfRule>
    <cfRule type="cellIs" dxfId="2" priority="6" operator="lessThan">
      <formula>40</formula>
    </cfRule>
  </conditionalFormatting>
  <conditionalFormatting sqref="K54:BF65">
    <cfRule type="cellIs" dxfId="1" priority="1" operator="greaterThan">
      <formula>100</formula>
    </cfRule>
    <cfRule type="cellIs" dxfId="0" priority="2" operator="greaterThan">
      <formula>60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E17" sqref="E17"/>
    </sheetView>
  </sheetViews>
  <sheetFormatPr defaultRowHeight="18.75" x14ac:dyDescent="0.4"/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0.39300000000000002</v>
      </c>
      <c r="C2">
        <v>0.46899999999999997</v>
      </c>
      <c r="D2">
        <v>0.42099999999999999</v>
      </c>
      <c r="E2">
        <v>0.37</v>
      </c>
      <c r="F2">
        <v>0.377</v>
      </c>
      <c r="G2">
        <v>0.309</v>
      </c>
      <c r="H2">
        <v>0.308</v>
      </c>
      <c r="I2">
        <v>0.32900000000000001</v>
      </c>
      <c r="J2">
        <v>0.22900000000000001</v>
      </c>
    </row>
    <row r="3" spans="1:10" x14ac:dyDescent="0.4">
      <c r="A3" t="s">
        <v>1</v>
      </c>
      <c r="B3">
        <v>0.33500000000000002</v>
      </c>
      <c r="C3">
        <v>0.27</v>
      </c>
      <c r="D3">
        <v>0.28999999999999998</v>
      </c>
      <c r="E3">
        <v>0.38800000000000001</v>
      </c>
      <c r="F3">
        <v>0.35599999999999998</v>
      </c>
      <c r="G3">
        <v>0.28000000000000003</v>
      </c>
      <c r="H3">
        <v>0.308</v>
      </c>
      <c r="I3">
        <v>0.224</v>
      </c>
      <c r="J3">
        <v>0.34499999999999997</v>
      </c>
    </row>
    <row r="4" spans="1:10" x14ac:dyDescent="0.4">
      <c r="A4" t="s">
        <v>2</v>
      </c>
      <c r="B4">
        <v>0.38800000000000001</v>
      </c>
      <c r="C4">
        <v>0.33800000000000002</v>
      </c>
      <c r="D4">
        <v>0.34399999999999997</v>
      </c>
      <c r="E4">
        <v>0.34399999999999997</v>
      </c>
      <c r="F4">
        <v>0.26800000000000002</v>
      </c>
      <c r="G4">
        <v>0.249</v>
      </c>
      <c r="H4">
        <v>0.35</v>
      </c>
      <c r="I4">
        <v>0.28000000000000003</v>
      </c>
      <c r="J4">
        <v>0.41</v>
      </c>
    </row>
    <row r="5" spans="1:10" x14ac:dyDescent="0.4">
      <c r="A5" t="s">
        <v>3</v>
      </c>
      <c r="B5">
        <v>0.34599999999999997</v>
      </c>
      <c r="C5">
        <v>0.371</v>
      </c>
      <c r="D5">
        <v>0.28699999999999998</v>
      </c>
      <c r="E5">
        <v>0.33700000000000002</v>
      </c>
      <c r="F5">
        <v>0.27500000000000002</v>
      </c>
      <c r="G5">
        <v>0.217</v>
      </c>
      <c r="H5">
        <v>0.26</v>
      </c>
      <c r="I5">
        <v>0.31900000000000001</v>
      </c>
      <c r="J5">
        <v>0.34899999999999998</v>
      </c>
    </row>
    <row r="6" spans="1:10" x14ac:dyDescent="0.4">
      <c r="A6" t="s">
        <v>4</v>
      </c>
      <c r="B6">
        <v>0.374</v>
      </c>
      <c r="C6">
        <v>0.36599999999999999</v>
      </c>
      <c r="D6">
        <v>0.36399999999999999</v>
      </c>
      <c r="E6">
        <v>0.26200000000000001</v>
      </c>
      <c r="F6">
        <v>0.27800000000000002</v>
      </c>
      <c r="G6">
        <v>0.28699999999999998</v>
      </c>
      <c r="H6">
        <v>0.23699999999999999</v>
      </c>
      <c r="I6">
        <v>0.22</v>
      </c>
      <c r="J6">
        <v>0.28899999999999998</v>
      </c>
    </row>
    <row r="7" spans="1:10" x14ac:dyDescent="0.4">
      <c r="A7" t="s">
        <v>5</v>
      </c>
      <c r="B7">
        <v>0.42</v>
      </c>
      <c r="C7">
        <v>0.42799999999999999</v>
      </c>
      <c r="D7">
        <v>0.39500000000000002</v>
      </c>
      <c r="E7">
        <v>0.33200000000000002</v>
      </c>
      <c r="F7">
        <v>0.33300000000000002</v>
      </c>
      <c r="G7">
        <v>0.309</v>
      </c>
      <c r="H7">
        <v>0.32500000000000001</v>
      </c>
      <c r="I7">
        <v>0.36799999999999999</v>
      </c>
      <c r="J7">
        <v>0.29799999999999999</v>
      </c>
    </row>
    <row r="8" spans="1:10" x14ac:dyDescent="0.4">
      <c r="A8" t="s">
        <v>6</v>
      </c>
      <c r="B8">
        <v>0.4</v>
      </c>
      <c r="C8">
        <v>0.43</v>
      </c>
      <c r="D8">
        <v>0.36599999999999999</v>
      </c>
      <c r="E8">
        <v>0.36799999999999999</v>
      </c>
      <c r="F8">
        <v>0.316</v>
      </c>
      <c r="G8">
        <v>0.29899999999999999</v>
      </c>
      <c r="H8">
        <v>0.39800000000000002</v>
      </c>
      <c r="I8">
        <v>0.40600000000000003</v>
      </c>
      <c r="J8">
        <v>0.41099999999999998</v>
      </c>
    </row>
    <row r="9" spans="1:10" x14ac:dyDescent="0.4">
      <c r="A9" t="s">
        <v>7</v>
      </c>
      <c r="B9">
        <v>0.35399999999999998</v>
      </c>
      <c r="C9">
        <v>0.33500000000000002</v>
      </c>
      <c r="D9">
        <v>0.27900000000000003</v>
      </c>
      <c r="E9">
        <v>0.316</v>
      </c>
      <c r="F9">
        <v>0.29399999999999998</v>
      </c>
      <c r="G9">
        <v>0.26300000000000001</v>
      </c>
      <c r="H9">
        <v>0.223</v>
      </c>
      <c r="I9">
        <v>0.30299999999999999</v>
      </c>
      <c r="J9">
        <v>0.311</v>
      </c>
    </row>
    <row r="10" spans="1:10" x14ac:dyDescent="0.4">
      <c r="A10" t="s">
        <v>8</v>
      </c>
      <c r="B10">
        <v>0.32</v>
      </c>
      <c r="C10">
        <v>0.32200000000000001</v>
      </c>
      <c r="D10">
        <v>0.32100000000000001</v>
      </c>
      <c r="E10">
        <v>0.33200000000000002</v>
      </c>
      <c r="F10">
        <v>0.25900000000000001</v>
      </c>
      <c r="G10">
        <v>0.311</v>
      </c>
      <c r="H10">
        <v>0.29599999999999999</v>
      </c>
      <c r="I10">
        <v>0.30399999999999999</v>
      </c>
      <c r="J10">
        <v>0.34699999999999998</v>
      </c>
    </row>
    <row r="11" spans="1:10" x14ac:dyDescent="0.4">
      <c r="A11" t="s">
        <v>9</v>
      </c>
      <c r="B11">
        <v>0.29099999999999998</v>
      </c>
      <c r="C11">
        <v>0.33700000000000002</v>
      </c>
      <c r="D11">
        <v>0.35499999999999998</v>
      </c>
      <c r="E11">
        <v>0.28399999999999997</v>
      </c>
      <c r="F11">
        <v>0.26800000000000002</v>
      </c>
      <c r="G11">
        <v>0.224</v>
      </c>
      <c r="H11">
        <v>0.26900000000000002</v>
      </c>
      <c r="I11">
        <v>0.23799999999999999</v>
      </c>
      <c r="J11">
        <v>0.35699999999999998</v>
      </c>
    </row>
    <row r="12" spans="1:10" x14ac:dyDescent="0.4">
      <c r="A12" t="s">
        <v>10</v>
      </c>
      <c r="B12">
        <v>0.32100000000000001</v>
      </c>
      <c r="C12">
        <v>0.376</v>
      </c>
      <c r="D12">
        <v>0.31900000000000001</v>
      </c>
      <c r="E12">
        <v>0.32100000000000001</v>
      </c>
      <c r="F12">
        <v>0.39300000000000002</v>
      </c>
      <c r="G12">
        <v>0.28199999999999997</v>
      </c>
      <c r="H12">
        <v>0.255</v>
      </c>
      <c r="I12">
        <v>0.29899999999999999</v>
      </c>
      <c r="J12">
        <v>0.37</v>
      </c>
    </row>
    <row r="13" spans="1:10" x14ac:dyDescent="0.4">
      <c r="A13" t="s">
        <v>11</v>
      </c>
      <c r="B13">
        <v>0.40100000000000002</v>
      </c>
      <c r="C13">
        <v>0.47799999999999998</v>
      </c>
      <c r="D13">
        <v>0.38400000000000001</v>
      </c>
      <c r="E13">
        <v>0.34699999999999998</v>
      </c>
      <c r="F13">
        <v>0.27300000000000002</v>
      </c>
      <c r="G13">
        <v>0.29599999999999999</v>
      </c>
      <c r="H13">
        <v>0.34599999999999997</v>
      </c>
      <c r="I13">
        <v>0.33300000000000002</v>
      </c>
      <c r="J13">
        <v>0.32600000000000001</v>
      </c>
    </row>
    <row r="15" spans="1:10" x14ac:dyDescent="0.4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f>B2*100</f>
        <v>39.300000000000004</v>
      </c>
      <c r="C16">
        <f t="shared" ref="C16:J16" si="0">C2*100</f>
        <v>46.9</v>
      </c>
      <c r="D16">
        <f t="shared" si="0"/>
        <v>42.1</v>
      </c>
      <c r="E16">
        <f t="shared" si="0"/>
        <v>37</v>
      </c>
      <c r="F16">
        <f t="shared" si="0"/>
        <v>37.700000000000003</v>
      </c>
      <c r="G16">
        <f t="shared" si="0"/>
        <v>30.9</v>
      </c>
      <c r="H16">
        <f t="shared" si="0"/>
        <v>30.8</v>
      </c>
      <c r="I16">
        <f t="shared" si="0"/>
        <v>32.9</v>
      </c>
      <c r="J16">
        <f t="shared" si="0"/>
        <v>22.900000000000002</v>
      </c>
    </row>
    <row r="17" spans="1:10" x14ac:dyDescent="0.4">
      <c r="A17" t="s">
        <v>1</v>
      </c>
      <c r="B17">
        <f t="shared" ref="B17:J17" si="1">B3*100</f>
        <v>33.5</v>
      </c>
      <c r="C17">
        <f t="shared" si="1"/>
        <v>27</v>
      </c>
      <c r="D17">
        <f t="shared" si="1"/>
        <v>28.999999999999996</v>
      </c>
      <c r="E17">
        <f t="shared" si="1"/>
        <v>38.800000000000004</v>
      </c>
      <c r="F17">
        <f t="shared" si="1"/>
        <v>35.6</v>
      </c>
      <c r="G17">
        <f t="shared" si="1"/>
        <v>28.000000000000004</v>
      </c>
      <c r="H17">
        <f t="shared" si="1"/>
        <v>30.8</v>
      </c>
      <c r="I17">
        <f t="shared" si="1"/>
        <v>22.400000000000002</v>
      </c>
      <c r="J17">
        <f t="shared" si="1"/>
        <v>34.5</v>
      </c>
    </row>
    <row r="18" spans="1:10" x14ac:dyDescent="0.4">
      <c r="A18" t="s">
        <v>2</v>
      </c>
      <c r="B18">
        <f t="shared" ref="B18:J18" si="2">B4*100</f>
        <v>38.800000000000004</v>
      </c>
      <c r="C18">
        <f t="shared" si="2"/>
        <v>33.800000000000004</v>
      </c>
      <c r="D18">
        <f t="shared" si="2"/>
        <v>34.4</v>
      </c>
      <c r="E18">
        <f t="shared" si="2"/>
        <v>34.4</v>
      </c>
      <c r="F18">
        <f t="shared" si="2"/>
        <v>26.8</v>
      </c>
      <c r="G18">
        <f t="shared" si="2"/>
        <v>24.9</v>
      </c>
      <c r="H18">
        <f t="shared" si="2"/>
        <v>35</v>
      </c>
      <c r="I18">
        <f t="shared" si="2"/>
        <v>28.000000000000004</v>
      </c>
      <c r="J18">
        <f t="shared" si="2"/>
        <v>41</v>
      </c>
    </row>
    <row r="19" spans="1:10" x14ac:dyDescent="0.4">
      <c r="A19" t="s">
        <v>3</v>
      </c>
      <c r="B19">
        <f t="shared" ref="B19:J19" si="3">B5*100</f>
        <v>34.599999999999994</v>
      </c>
      <c r="C19">
        <f t="shared" si="3"/>
        <v>37.1</v>
      </c>
      <c r="D19">
        <f t="shared" si="3"/>
        <v>28.7</v>
      </c>
      <c r="E19">
        <f t="shared" si="3"/>
        <v>33.700000000000003</v>
      </c>
      <c r="F19">
        <f t="shared" si="3"/>
        <v>27.500000000000004</v>
      </c>
      <c r="G19">
        <f t="shared" si="3"/>
        <v>21.7</v>
      </c>
      <c r="H19">
        <f t="shared" si="3"/>
        <v>26</v>
      </c>
      <c r="I19">
        <f t="shared" si="3"/>
        <v>31.900000000000002</v>
      </c>
      <c r="J19">
        <f t="shared" si="3"/>
        <v>34.9</v>
      </c>
    </row>
    <row r="20" spans="1:10" x14ac:dyDescent="0.4">
      <c r="A20" t="s">
        <v>4</v>
      </c>
      <c r="B20">
        <f t="shared" ref="B20:J20" si="4">B6*100</f>
        <v>37.4</v>
      </c>
      <c r="C20">
        <f t="shared" si="4"/>
        <v>36.6</v>
      </c>
      <c r="D20">
        <f t="shared" si="4"/>
        <v>36.4</v>
      </c>
      <c r="E20">
        <f t="shared" si="4"/>
        <v>26.200000000000003</v>
      </c>
      <c r="F20">
        <f t="shared" si="4"/>
        <v>27.800000000000004</v>
      </c>
      <c r="G20">
        <f t="shared" si="4"/>
        <v>28.7</v>
      </c>
      <c r="H20">
        <f t="shared" si="4"/>
        <v>23.7</v>
      </c>
      <c r="I20">
        <f t="shared" si="4"/>
        <v>22</v>
      </c>
      <c r="J20">
        <f t="shared" si="4"/>
        <v>28.9</v>
      </c>
    </row>
    <row r="21" spans="1:10" x14ac:dyDescent="0.4">
      <c r="A21" t="s">
        <v>5</v>
      </c>
      <c r="B21">
        <f t="shared" ref="B21:J21" si="5">B7*100</f>
        <v>42</v>
      </c>
      <c r="C21">
        <f t="shared" si="5"/>
        <v>42.8</v>
      </c>
      <c r="D21">
        <f t="shared" si="5"/>
        <v>39.5</v>
      </c>
      <c r="E21">
        <f t="shared" si="5"/>
        <v>33.200000000000003</v>
      </c>
      <c r="F21">
        <f t="shared" si="5"/>
        <v>33.300000000000004</v>
      </c>
      <c r="G21">
        <f t="shared" si="5"/>
        <v>30.9</v>
      </c>
      <c r="H21">
        <f t="shared" si="5"/>
        <v>32.5</v>
      </c>
      <c r="I21">
        <f t="shared" si="5"/>
        <v>36.799999999999997</v>
      </c>
      <c r="J21">
        <f t="shared" si="5"/>
        <v>29.799999999999997</v>
      </c>
    </row>
    <row r="22" spans="1:10" x14ac:dyDescent="0.4">
      <c r="A22" t="s">
        <v>6</v>
      </c>
      <c r="B22">
        <f t="shared" ref="B22:J22" si="6">B8*100</f>
        <v>40</v>
      </c>
      <c r="C22">
        <f t="shared" si="6"/>
        <v>43</v>
      </c>
      <c r="D22">
        <f t="shared" si="6"/>
        <v>36.6</v>
      </c>
      <c r="E22">
        <f t="shared" si="6"/>
        <v>36.799999999999997</v>
      </c>
      <c r="F22">
        <f t="shared" si="6"/>
        <v>31.6</v>
      </c>
      <c r="G22">
        <f t="shared" si="6"/>
        <v>29.9</v>
      </c>
      <c r="H22">
        <f t="shared" si="6"/>
        <v>39.800000000000004</v>
      </c>
      <c r="I22">
        <f t="shared" si="6"/>
        <v>40.6</v>
      </c>
      <c r="J22">
        <f t="shared" si="6"/>
        <v>41.099999999999994</v>
      </c>
    </row>
    <row r="23" spans="1:10" x14ac:dyDescent="0.4">
      <c r="A23" t="s">
        <v>7</v>
      </c>
      <c r="B23">
        <f t="shared" ref="B23:J23" si="7">B9*100</f>
        <v>35.4</v>
      </c>
      <c r="C23">
        <f t="shared" si="7"/>
        <v>33.5</v>
      </c>
      <c r="D23">
        <f t="shared" si="7"/>
        <v>27.900000000000002</v>
      </c>
      <c r="E23">
        <f t="shared" si="7"/>
        <v>31.6</v>
      </c>
      <c r="F23">
        <f t="shared" si="7"/>
        <v>29.4</v>
      </c>
      <c r="G23">
        <f t="shared" si="7"/>
        <v>26.3</v>
      </c>
      <c r="H23">
        <f t="shared" si="7"/>
        <v>22.3</v>
      </c>
      <c r="I23">
        <f t="shared" si="7"/>
        <v>30.3</v>
      </c>
      <c r="J23">
        <f t="shared" si="7"/>
        <v>31.1</v>
      </c>
    </row>
    <row r="24" spans="1:10" x14ac:dyDescent="0.4">
      <c r="A24" t="s">
        <v>8</v>
      </c>
      <c r="B24">
        <f t="shared" ref="B24:J24" si="8">B10*100</f>
        <v>32</v>
      </c>
      <c r="C24">
        <f t="shared" si="8"/>
        <v>32.200000000000003</v>
      </c>
      <c r="D24">
        <f t="shared" si="8"/>
        <v>32.1</v>
      </c>
      <c r="E24">
        <f t="shared" si="8"/>
        <v>33.200000000000003</v>
      </c>
      <c r="F24">
        <f t="shared" si="8"/>
        <v>25.900000000000002</v>
      </c>
      <c r="G24">
        <f t="shared" si="8"/>
        <v>31.1</v>
      </c>
      <c r="H24">
        <f t="shared" si="8"/>
        <v>29.599999999999998</v>
      </c>
      <c r="I24">
        <f t="shared" si="8"/>
        <v>30.4</v>
      </c>
      <c r="J24">
        <f t="shared" si="8"/>
        <v>34.699999999999996</v>
      </c>
    </row>
    <row r="25" spans="1:10" x14ac:dyDescent="0.4">
      <c r="A25" t="s">
        <v>9</v>
      </c>
      <c r="B25">
        <f t="shared" ref="B25:J25" si="9">B11*100</f>
        <v>29.099999999999998</v>
      </c>
      <c r="C25">
        <f t="shared" si="9"/>
        <v>33.700000000000003</v>
      </c>
      <c r="D25">
        <f t="shared" si="9"/>
        <v>35.5</v>
      </c>
      <c r="E25">
        <f t="shared" si="9"/>
        <v>28.4</v>
      </c>
      <c r="F25">
        <f t="shared" si="9"/>
        <v>26.8</v>
      </c>
      <c r="G25">
        <f t="shared" si="9"/>
        <v>22.400000000000002</v>
      </c>
      <c r="H25">
        <f t="shared" si="9"/>
        <v>26.900000000000002</v>
      </c>
      <c r="I25">
        <f t="shared" si="9"/>
        <v>23.799999999999997</v>
      </c>
      <c r="J25">
        <f t="shared" si="9"/>
        <v>35.699999999999996</v>
      </c>
    </row>
    <row r="26" spans="1:10" x14ac:dyDescent="0.4">
      <c r="A26" t="s">
        <v>10</v>
      </c>
      <c r="B26">
        <f t="shared" ref="B26:J26" si="10">B12*100</f>
        <v>32.1</v>
      </c>
      <c r="C26">
        <f t="shared" si="10"/>
        <v>37.6</v>
      </c>
      <c r="D26">
        <f t="shared" si="10"/>
        <v>31.900000000000002</v>
      </c>
      <c r="E26">
        <f t="shared" si="10"/>
        <v>32.1</v>
      </c>
      <c r="F26">
        <f t="shared" si="10"/>
        <v>39.300000000000004</v>
      </c>
      <c r="G26">
        <f t="shared" si="10"/>
        <v>28.199999999999996</v>
      </c>
      <c r="H26">
        <f t="shared" si="10"/>
        <v>25.5</v>
      </c>
      <c r="I26">
        <f t="shared" si="10"/>
        <v>29.9</v>
      </c>
      <c r="J26">
        <f t="shared" si="10"/>
        <v>37</v>
      </c>
    </row>
    <row r="27" spans="1:10" x14ac:dyDescent="0.4">
      <c r="A27" t="s">
        <v>11</v>
      </c>
      <c r="B27">
        <f t="shared" ref="B27:J27" si="11">B13*100</f>
        <v>40.1</v>
      </c>
      <c r="C27">
        <f t="shared" si="11"/>
        <v>47.8</v>
      </c>
      <c r="D27">
        <f t="shared" si="11"/>
        <v>38.4</v>
      </c>
      <c r="E27">
        <f t="shared" si="11"/>
        <v>34.699999999999996</v>
      </c>
      <c r="F27">
        <f t="shared" si="11"/>
        <v>27.3</v>
      </c>
      <c r="G27">
        <f t="shared" si="11"/>
        <v>29.599999999999998</v>
      </c>
      <c r="H27">
        <f t="shared" si="11"/>
        <v>34.599999999999994</v>
      </c>
      <c r="I27">
        <f t="shared" si="11"/>
        <v>33.300000000000004</v>
      </c>
      <c r="J27">
        <f t="shared" si="11"/>
        <v>32.6</v>
      </c>
    </row>
    <row r="29" spans="1:10" x14ac:dyDescent="0.4">
      <c r="A29" t="s">
        <v>219</v>
      </c>
      <c r="B29">
        <f>VARP(B16:B27)</f>
        <v>14.704097222221915</v>
      </c>
      <c r="C29">
        <f t="shared" ref="C29:J29" si="12">VARP(C16:C27)</f>
        <v>36.325555555555589</v>
      </c>
      <c r="D29">
        <f t="shared" si="12"/>
        <v>18.898541666666965</v>
      </c>
      <c r="E29">
        <f t="shared" si="12"/>
        <v>11.522430555555426</v>
      </c>
      <c r="F29">
        <f t="shared" si="12"/>
        <v>19.989166666666481</v>
      </c>
      <c r="G29">
        <f t="shared" si="12"/>
        <v>9.6430555555553941</v>
      </c>
      <c r="H29">
        <f t="shared" si="12"/>
        <v>24.51743055555562</v>
      </c>
      <c r="I29">
        <f t="shared" si="12"/>
        <v>28.794097222222263</v>
      </c>
      <c r="J29">
        <f t="shared" si="12"/>
        <v>24.073055555555683</v>
      </c>
    </row>
    <row r="30" spans="1:10" x14ac:dyDescent="0.4">
      <c r="A30" t="s">
        <v>220</v>
      </c>
      <c r="B30">
        <f>SQRT(B29)</f>
        <v>3.8345921846034572</v>
      </c>
      <c r="C30">
        <f t="shared" ref="C30:J30" si="13">SQRT(C29)</f>
        <v>6.0270685706697904</v>
      </c>
      <c r="D30">
        <f t="shared" si="13"/>
        <v>4.3472452963534236</v>
      </c>
      <c r="E30">
        <f t="shared" si="13"/>
        <v>3.3944705854603345</v>
      </c>
      <c r="F30">
        <f t="shared" si="13"/>
        <v>4.4709245874501713</v>
      </c>
      <c r="G30">
        <f t="shared" si="13"/>
        <v>3.1053269643558301</v>
      </c>
      <c r="H30">
        <f t="shared" si="13"/>
        <v>4.9515079072496313</v>
      </c>
      <c r="I30">
        <f t="shared" si="13"/>
        <v>5.3660131589684221</v>
      </c>
      <c r="J30">
        <f t="shared" si="13"/>
        <v>4.9064300214673073</v>
      </c>
    </row>
    <row r="31" spans="1:10" x14ac:dyDescent="0.4">
      <c r="A31" t="s">
        <v>226</v>
      </c>
      <c r="B31">
        <f t="shared" ref="B31:J31" si="14">VARP(B18,B19,B21,B22,B23,B24)</f>
        <v>11.74222222222223</v>
      </c>
      <c r="C31">
        <f t="shared" si="14"/>
        <v>19.192222222222782</v>
      </c>
      <c r="D31">
        <f t="shared" si="14"/>
        <v>17.040000000000063</v>
      </c>
      <c r="E31">
        <f t="shared" si="14"/>
        <v>2.4880555555555497</v>
      </c>
      <c r="F31">
        <f t="shared" si="14"/>
        <v>7.0113888888888907</v>
      </c>
      <c r="G31">
        <f t="shared" si="14"/>
        <v>12.018888888888796</v>
      </c>
      <c r="H31">
        <f t="shared" si="14"/>
        <v>33.038888888888728</v>
      </c>
      <c r="I31">
        <f t="shared" si="14"/>
        <v>18.743333333333187</v>
      </c>
      <c r="J31">
        <f t="shared" si="14"/>
        <v>19.072222222222383</v>
      </c>
    </row>
    <row r="32" spans="1:10" x14ac:dyDescent="0.4">
      <c r="A32" t="s">
        <v>220</v>
      </c>
      <c r="B32">
        <f>SQRT(B31)</f>
        <v>3.4266926069057071</v>
      </c>
      <c r="C32">
        <f t="shared" ref="C32" si="15">SQRT(C31)</f>
        <v>4.3808928567385417</v>
      </c>
      <c r="D32">
        <f t="shared" ref="D32" si="16">SQRT(D31)</f>
        <v>4.1279534881100659</v>
      </c>
      <c r="E32">
        <f t="shared" ref="E32" si="17">SQRT(E31)</f>
        <v>1.5773571426774438</v>
      </c>
      <c r="F32">
        <f t="shared" ref="F32" si="18">SQRT(F31)</f>
        <v>2.6479027340310086</v>
      </c>
      <c r="G32">
        <f t="shared" ref="G32" si="19">SQRT(G31)</f>
        <v>3.4668269193729295</v>
      </c>
      <c r="H32">
        <f t="shared" ref="H32" si="20">SQRT(H31)</f>
        <v>5.7479464932172712</v>
      </c>
      <c r="I32">
        <f t="shared" ref="I32" si="21">SQRT(I31)</f>
        <v>4.329357150124391</v>
      </c>
      <c r="J32">
        <f t="shared" ref="J32" si="22">SQRT(J31)</f>
        <v>4.3671755428677681</v>
      </c>
    </row>
    <row r="33" spans="1:10" x14ac:dyDescent="0.4">
      <c r="A33" t="s">
        <v>227</v>
      </c>
      <c r="B33">
        <f t="shared" ref="B33:J33" si="23">VARP(B16,B17,B20,B25,B26,B27)</f>
        <v>15.892499999999927</v>
      </c>
      <c r="C33">
        <f t="shared" si="23"/>
        <v>52.738888888889655</v>
      </c>
      <c r="D33">
        <f t="shared" si="23"/>
        <v>17.995833333332889</v>
      </c>
      <c r="E33">
        <f t="shared" si="23"/>
        <v>20.105555555555636</v>
      </c>
      <c r="F33">
        <f t="shared" si="23"/>
        <v>27.411388888888624</v>
      </c>
      <c r="G33">
        <f t="shared" si="23"/>
        <v>7.1422222222222151</v>
      </c>
      <c r="H33">
        <f t="shared" si="23"/>
        <v>13.684722222222364</v>
      </c>
      <c r="I33">
        <f t="shared" si="23"/>
        <v>23.07138888888878</v>
      </c>
      <c r="J33">
        <f t="shared" si="23"/>
        <v>22.948888888888987</v>
      </c>
    </row>
    <row r="34" spans="1:10" x14ac:dyDescent="0.4">
      <c r="A34" t="s">
        <v>220</v>
      </c>
      <c r="B34">
        <f>SQRT(B33)</f>
        <v>3.9865398530555201</v>
      </c>
      <c r="C34">
        <f t="shared" ref="C34" si="24">SQRT(C33)</f>
        <v>7.2621545624483685</v>
      </c>
      <c r="D34">
        <f t="shared" ref="D34" si="25">SQRT(D33)</f>
        <v>4.2421496123230833</v>
      </c>
      <c r="E34">
        <f t="shared" ref="E34" si="26">SQRT(E33)</f>
        <v>4.483921894453073</v>
      </c>
      <c r="F34">
        <f t="shared" ref="F34" si="27">SQRT(F33)</f>
        <v>5.2355886859921137</v>
      </c>
      <c r="G34">
        <f t="shared" ref="G34" si="28">SQRT(G33)</f>
        <v>2.6724936337103249</v>
      </c>
      <c r="H34">
        <f t="shared" ref="H34" si="29">SQRT(H33)</f>
        <v>3.6992867180339459</v>
      </c>
      <c r="I34">
        <f t="shared" ref="I34" si="30">SQRT(I33)</f>
        <v>4.8032685630608647</v>
      </c>
      <c r="J34">
        <f t="shared" ref="J34" si="31">SQRT(J33)</f>
        <v>4.7904998579364335</v>
      </c>
    </row>
    <row r="37" spans="1:10" x14ac:dyDescent="0.4">
      <c r="A37" t="s">
        <v>228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</row>
    <row r="38" spans="1:10" x14ac:dyDescent="0.4">
      <c r="A38" t="s">
        <v>0</v>
      </c>
      <c r="B38">
        <f>ROUNDDOWN(得点!B3/生還率!B2, 0)</f>
        <v>267</v>
      </c>
      <c r="C38">
        <f>ROUNDDOWN(得点!C3/生還率!C2, 0)</f>
        <v>196</v>
      </c>
      <c r="D38">
        <f>ROUNDDOWN(得点!D3/生還率!D2, 0)</f>
        <v>258</v>
      </c>
      <c r="E38">
        <f>ROUNDDOWN(得点!E3/生還率!E2, 0)</f>
        <v>254</v>
      </c>
      <c r="F38">
        <f>ROUNDDOWN(得点!F3/生還率!F2, 0)</f>
        <v>190</v>
      </c>
      <c r="G38">
        <f>ROUNDDOWN(得点!G3/生還率!G2, 0)</f>
        <v>207</v>
      </c>
      <c r="H38">
        <f>ROUNDDOWN(得点!H3/生還率!H2, 0)</f>
        <v>168</v>
      </c>
      <c r="I38">
        <f>ROUNDDOWN(得点!I3/生還率!I2, 0)</f>
        <v>148</v>
      </c>
      <c r="J38">
        <f>ROUNDDOWN(得点!J3/生還率!J2, 0)</f>
        <v>48</v>
      </c>
    </row>
    <row r="39" spans="1:10" x14ac:dyDescent="0.4">
      <c r="A39" t="s">
        <v>1</v>
      </c>
      <c r="B39">
        <f>ROUNDDOWN(得点!B4/生還率!B3, 0)</f>
        <v>205</v>
      </c>
      <c r="C39">
        <f>ROUNDDOWN(得点!C4/生還率!C3, 0)</f>
        <v>174</v>
      </c>
      <c r="D39">
        <f>ROUNDDOWN(得点!D4/生還率!D3, 0)</f>
        <v>200</v>
      </c>
      <c r="E39">
        <f>ROUNDDOWN(得点!E4/生還率!E3, 0)</f>
        <v>188</v>
      </c>
      <c r="F39">
        <f>ROUNDDOWN(得点!F4/生還率!F3, 0)</f>
        <v>191</v>
      </c>
      <c r="G39">
        <f>ROUNDDOWN(得点!G4/生還率!G3, 0)</f>
        <v>175</v>
      </c>
      <c r="H39">
        <f>ROUNDDOWN(得点!H4/生還率!H3, 0)</f>
        <v>155</v>
      </c>
      <c r="I39">
        <f>ROUNDDOWN(得点!I4/生還率!I3, 0)</f>
        <v>125</v>
      </c>
      <c r="J39">
        <f>ROUNDDOWN(得点!J4/生還率!J3, 0)</f>
        <v>28</v>
      </c>
    </row>
    <row r="40" spans="1:10" x14ac:dyDescent="0.4">
      <c r="A40" t="s">
        <v>2</v>
      </c>
      <c r="B40">
        <f>ROUNDDOWN(得点!B5/生還率!B4, 0)</f>
        <v>237</v>
      </c>
      <c r="C40">
        <f>ROUNDDOWN(得点!C5/生還率!C4, 0)</f>
        <v>215</v>
      </c>
      <c r="D40">
        <f>ROUNDDOWN(得点!D5/生還率!D4, 0)</f>
        <v>194</v>
      </c>
      <c r="E40">
        <f>ROUNDDOWN(得点!E5/生還率!E4, 0)</f>
        <v>191</v>
      </c>
      <c r="F40">
        <f>ROUNDDOWN(得点!F5/生還率!F4, 0)</f>
        <v>208</v>
      </c>
      <c r="G40">
        <f>ROUNDDOWN(得点!G5/生還率!G4, 0)</f>
        <v>184</v>
      </c>
      <c r="H40">
        <f>ROUNDDOWN(得点!H5/生還率!H4, 0)</f>
        <v>157</v>
      </c>
      <c r="I40">
        <f>ROUNDDOWN(得点!I5/生還率!I4, 0)</f>
        <v>150</v>
      </c>
      <c r="J40">
        <f>ROUNDDOWN(得点!J5/生還率!J4, 0)</f>
        <v>121</v>
      </c>
    </row>
    <row r="41" spans="1:10" x14ac:dyDescent="0.4">
      <c r="A41" t="s">
        <v>3</v>
      </c>
      <c r="B41">
        <f>ROUNDDOWN(得点!B6/生還率!B5, 0)</f>
        <v>231</v>
      </c>
      <c r="C41">
        <f>ROUNDDOWN(得点!C6/生還率!C5, 0)</f>
        <v>159</v>
      </c>
      <c r="D41">
        <f>ROUNDDOWN(得点!D6/生還率!D5, 0)</f>
        <v>268</v>
      </c>
      <c r="E41">
        <f>ROUNDDOWN(得点!E6/生還率!E5, 0)</f>
        <v>192</v>
      </c>
      <c r="F41">
        <f>ROUNDDOWN(得点!F6/生還率!F5, 0)</f>
        <v>203</v>
      </c>
      <c r="G41">
        <f>ROUNDDOWN(得点!G6/生還率!G5, 0)</f>
        <v>156</v>
      </c>
      <c r="H41">
        <f>ROUNDDOWN(得点!H6/生還率!H5, 0)</f>
        <v>123</v>
      </c>
      <c r="I41">
        <f>ROUNDDOWN(得点!I6/生還率!I5, 0)</f>
        <v>115</v>
      </c>
      <c r="J41">
        <f>ROUNDDOWN(得点!J6/生還率!J5, 0)</f>
        <v>126</v>
      </c>
    </row>
    <row r="42" spans="1:10" x14ac:dyDescent="0.4">
      <c r="A42" t="s">
        <v>4</v>
      </c>
      <c r="B42">
        <f>ROUNDDOWN(得点!B7/生還率!B6, 0)</f>
        <v>203</v>
      </c>
      <c r="C42">
        <f>ROUNDDOWN(得点!C7/生還率!C6, 0)</f>
        <v>191</v>
      </c>
      <c r="D42">
        <f>ROUNDDOWN(得点!D7/生還率!D6, 0)</f>
        <v>228</v>
      </c>
      <c r="E42">
        <f>ROUNDDOWN(得点!E7/生還率!E6, 0)</f>
        <v>194</v>
      </c>
      <c r="F42">
        <f>ROUNDDOWN(得点!F7/生還率!F6, 0)</f>
        <v>208</v>
      </c>
      <c r="G42">
        <f>ROUNDDOWN(得点!G7/生還率!G6, 0)</f>
        <v>174</v>
      </c>
      <c r="H42">
        <f>ROUNDDOWN(得点!H7/生還率!H6, 0)</f>
        <v>172</v>
      </c>
      <c r="I42">
        <f>ROUNDDOWN(得点!I7/生還率!I6, 0)</f>
        <v>131</v>
      </c>
      <c r="J42">
        <f>ROUNDDOWN(得点!J7/生還率!J6, 0)</f>
        <v>38</v>
      </c>
    </row>
    <row r="43" spans="1:10" x14ac:dyDescent="0.4">
      <c r="A43" t="s">
        <v>5</v>
      </c>
      <c r="B43">
        <f>ROUNDDOWN(得点!B8/生還率!B7, 0)</f>
        <v>200</v>
      </c>
      <c r="C43">
        <f>ROUNDDOWN(得点!C8/生還率!C7, 0)</f>
        <v>179</v>
      </c>
      <c r="D43">
        <f>ROUNDDOWN(得点!D8/生還率!D7, 0)</f>
        <v>248</v>
      </c>
      <c r="E43">
        <f>ROUNDDOWN(得点!E8/生還率!E7, 0)</f>
        <v>219</v>
      </c>
      <c r="F43">
        <f>ROUNDDOWN(得点!F8/生還率!F7, 0)</f>
        <v>198</v>
      </c>
      <c r="G43">
        <f>ROUNDDOWN(得点!G8/生還率!G7, 0)</f>
        <v>174</v>
      </c>
      <c r="H43">
        <f>ROUNDDOWN(得点!H8/生還率!H7, 0)</f>
        <v>166</v>
      </c>
      <c r="I43">
        <f>ROUNDDOWN(得点!I8/生還率!I7, 0)</f>
        <v>152</v>
      </c>
      <c r="J43">
        <f>ROUNDDOWN(得点!J8/生還率!J7, 0)</f>
        <v>104</v>
      </c>
    </row>
    <row r="44" spans="1:10" x14ac:dyDescent="0.4">
      <c r="A44" t="s">
        <v>6</v>
      </c>
      <c r="B44">
        <f>ROUNDDOWN(得点!B9/生還率!B8, 0)</f>
        <v>245</v>
      </c>
      <c r="C44">
        <f>ROUNDDOWN(得点!C9/生還率!C8, 0)</f>
        <v>200</v>
      </c>
      <c r="D44">
        <f>ROUNDDOWN(得点!D9/生還率!D8, 0)</f>
        <v>243</v>
      </c>
      <c r="E44">
        <f>ROUNDDOWN(得点!E9/生還率!E8, 0)</f>
        <v>201</v>
      </c>
      <c r="F44">
        <f>ROUNDDOWN(得点!F9/生還率!F8, 0)</f>
        <v>196</v>
      </c>
      <c r="G44">
        <f>ROUNDDOWN(得点!G9/生還率!G8, 0)</f>
        <v>173</v>
      </c>
      <c r="H44">
        <f>ROUNDDOWN(得点!H9/生還率!H8, 0)</f>
        <v>160</v>
      </c>
      <c r="I44">
        <f>ROUNDDOWN(得点!I9/生還率!I8, 0)</f>
        <v>142</v>
      </c>
      <c r="J44">
        <f>ROUNDDOWN(得点!J9/生還率!J8, 0)</f>
        <v>145</v>
      </c>
    </row>
    <row r="45" spans="1:10" x14ac:dyDescent="0.4">
      <c r="A45" t="s">
        <v>7</v>
      </c>
      <c r="B45">
        <f>ROUNDDOWN(得点!B10/生還率!B9, 0)</f>
        <v>163</v>
      </c>
      <c r="C45">
        <f>ROUNDDOWN(得点!C10/生還率!C9, 0)</f>
        <v>173</v>
      </c>
      <c r="D45">
        <f>ROUNDDOWN(得点!D10/生還率!D9, 0)</f>
        <v>197</v>
      </c>
      <c r="E45">
        <f>ROUNDDOWN(得点!E10/生還率!E9, 0)</f>
        <v>177</v>
      </c>
      <c r="F45">
        <f>ROUNDDOWN(得点!F10/生還率!F9, 0)</f>
        <v>197</v>
      </c>
      <c r="G45">
        <f>ROUNDDOWN(得点!G10/生還率!G9, 0)</f>
        <v>178</v>
      </c>
      <c r="H45">
        <f>ROUNDDOWN(得点!H10/生還率!H9, 0)</f>
        <v>139</v>
      </c>
      <c r="I45">
        <f>ROUNDDOWN(得点!I10/生還率!I9, 0)</f>
        <v>122</v>
      </c>
      <c r="J45">
        <f>ROUNDDOWN(得点!J10/生還率!J9, 0)</f>
        <v>90</v>
      </c>
    </row>
    <row r="46" spans="1:10" x14ac:dyDescent="0.4">
      <c r="A46" t="s">
        <v>8</v>
      </c>
      <c r="B46">
        <f>ROUNDDOWN(得点!B11/生還率!B10, 0)</f>
        <v>200</v>
      </c>
      <c r="C46">
        <f>ROUNDDOWN(得点!C11/生還率!C10, 0)</f>
        <v>152</v>
      </c>
      <c r="D46">
        <f>ROUNDDOWN(得点!D11/生還率!D10, 0)</f>
        <v>196</v>
      </c>
      <c r="E46">
        <f>ROUNDDOWN(得点!E11/生還率!E10, 0)</f>
        <v>201</v>
      </c>
      <c r="F46">
        <f>ROUNDDOWN(得点!F11/生還率!F10, 0)</f>
        <v>204</v>
      </c>
      <c r="G46">
        <f>ROUNDDOWN(得点!G11/生還率!G10, 0)</f>
        <v>209</v>
      </c>
      <c r="H46">
        <f>ROUNDDOWN(得点!H11/生還率!H10, 0)</f>
        <v>162</v>
      </c>
      <c r="I46">
        <f>ROUNDDOWN(得点!I11/生還率!I10, 0)</f>
        <v>138</v>
      </c>
      <c r="J46">
        <f>ROUNDDOWN(得点!J11/生還率!J10, 0)</f>
        <v>100</v>
      </c>
    </row>
    <row r="47" spans="1:10" x14ac:dyDescent="0.4">
      <c r="A47" t="s">
        <v>9</v>
      </c>
      <c r="B47">
        <f>ROUNDDOWN(得点!B12/生還率!B11, 0)</f>
        <v>237</v>
      </c>
      <c r="C47">
        <f>ROUNDDOWN(得点!C12/生還率!C11, 0)</f>
        <v>169</v>
      </c>
      <c r="D47">
        <f>ROUNDDOWN(得点!D12/生還率!D11, 0)</f>
        <v>216</v>
      </c>
      <c r="E47">
        <f>ROUNDDOWN(得点!E12/生還率!E11, 0)</f>
        <v>211</v>
      </c>
      <c r="F47">
        <f>ROUNDDOWN(得点!F12/生還率!F11, 0)</f>
        <v>167</v>
      </c>
      <c r="G47">
        <f>ROUNDDOWN(得点!G12/生還率!G11, 0)</f>
        <v>147</v>
      </c>
      <c r="H47">
        <f>ROUNDDOWN(得点!H12/生還率!H11, 0)</f>
        <v>171</v>
      </c>
      <c r="I47">
        <f>ROUNDDOWN(得点!I12/生還率!I11, 0)</f>
        <v>147</v>
      </c>
      <c r="J47">
        <f>ROUNDDOWN(得点!J12/生還率!J11, 0)</f>
        <v>28</v>
      </c>
    </row>
    <row r="48" spans="1:10" x14ac:dyDescent="0.4">
      <c r="A48" t="s">
        <v>10</v>
      </c>
      <c r="B48">
        <f>ROUNDDOWN(得点!B13/生還率!B12, 0)</f>
        <v>218</v>
      </c>
      <c r="C48">
        <f>ROUNDDOWN(得点!C13/生還率!C12, 0)</f>
        <v>202</v>
      </c>
      <c r="D48">
        <f>ROUNDDOWN(得点!D13/生還率!D12, 0)</f>
        <v>225</v>
      </c>
      <c r="E48">
        <f>ROUNDDOWN(得点!E13/生還率!E12, 0)</f>
        <v>211</v>
      </c>
      <c r="F48">
        <f>ROUNDDOWN(得点!F13/生還率!F12, 0)</f>
        <v>178</v>
      </c>
      <c r="G48">
        <f>ROUNDDOWN(得点!G13/生還率!G12, 0)</f>
        <v>216</v>
      </c>
      <c r="H48">
        <f>ROUNDDOWN(得点!H13/生還率!H12, 0)</f>
        <v>188</v>
      </c>
      <c r="I48">
        <f>ROUNDDOWN(得点!I13/生還率!I12, 0)</f>
        <v>137</v>
      </c>
      <c r="J48">
        <f>ROUNDDOWN(得点!J13/生還率!J12, 0)</f>
        <v>45</v>
      </c>
    </row>
    <row r="49" spans="1:10" x14ac:dyDescent="0.4">
      <c r="A49" t="s">
        <v>11</v>
      </c>
      <c r="B49">
        <f>ROUNDDOWN(得点!B14/生還率!B13, 0)</f>
        <v>216</v>
      </c>
      <c r="C49">
        <f>ROUNDDOWN(得点!C14/生還率!C13, 0)</f>
        <v>177</v>
      </c>
      <c r="D49">
        <f>ROUNDDOWN(得点!D14/生還率!D13, 0)</f>
        <v>223</v>
      </c>
      <c r="E49">
        <f>ROUNDDOWN(得点!E14/生還率!E13, 0)</f>
        <v>219</v>
      </c>
      <c r="F49">
        <f>ROUNDDOWN(得点!F14/生還率!F13, 0)</f>
        <v>216</v>
      </c>
      <c r="G49">
        <f>ROUNDDOWN(得点!G14/生還率!G13, 0)</f>
        <v>141</v>
      </c>
      <c r="H49">
        <f>ROUNDDOWN(得点!H14/生還率!H13, 0)</f>
        <v>158</v>
      </c>
      <c r="I49">
        <f>ROUNDDOWN(得点!I14/生還率!I13, 0)</f>
        <v>69</v>
      </c>
      <c r="J49">
        <f>ROUNDDOWN(得点!J14/生還率!J13, 0)</f>
        <v>138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C1" workbookViewId="0">
      <selection activeCell="K29" sqref="K29"/>
    </sheetView>
  </sheetViews>
  <sheetFormatPr defaultRowHeight="18.75" x14ac:dyDescent="0.4"/>
  <sheetData>
    <row r="1" spans="1:10" x14ac:dyDescent="0.4">
      <c r="A1" t="s">
        <v>224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16.203703703703702</v>
      </c>
      <c r="C2">
        <v>14.19753086419753</v>
      </c>
      <c r="D2">
        <v>16.820987654320987</v>
      </c>
      <c r="E2">
        <v>14.506172839506174</v>
      </c>
      <c r="F2">
        <v>11.111111111111111</v>
      </c>
      <c r="G2">
        <v>9.8765432098765427</v>
      </c>
      <c r="H2">
        <v>8.0246913580246915</v>
      </c>
      <c r="I2">
        <v>7.5617283950617287</v>
      </c>
      <c r="J2">
        <v>1.6975308641975309</v>
      </c>
    </row>
    <row r="3" spans="1:10" x14ac:dyDescent="0.4">
      <c r="A3" t="s">
        <v>1</v>
      </c>
      <c r="B3">
        <v>15.333333333333332</v>
      </c>
      <c r="C3">
        <v>10.444444444444445</v>
      </c>
      <c r="D3">
        <v>12.888888888888889</v>
      </c>
      <c r="E3">
        <v>16.222222222222221</v>
      </c>
      <c r="F3">
        <v>15.111111111111111</v>
      </c>
      <c r="G3">
        <v>10.888888888888888</v>
      </c>
      <c r="H3">
        <v>10.666666666666668</v>
      </c>
      <c r="I3">
        <v>6.2222222222222223</v>
      </c>
      <c r="J3">
        <v>2.2222222222222223</v>
      </c>
    </row>
    <row r="4" spans="1:10" x14ac:dyDescent="0.4">
      <c r="A4" t="s">
        <v>2</v>
      </c>
      <c r="B4">
        <v>16.819012797074954</v>
      </c>
      <c r="C4">
        <v>13.345521023765997</v>
      </c>
      <c r="D4">
        <v>12.248628884826324</v>
      </c>
      <c r="E4">
        <v>12.065813528336381</v>
      </c>
      <c r="F4">
        <v>10.237659963436929</v>
      </c>
      <c r="G4">
        <v>8.4095063985374772</v>
      </c>
      <c r="H4">
        <v>10.054844606946983</v>
      </c>
      <c r="I4">
        <v>7.6782449725776969</v>
      </c>
      <c r="J4">
        <v>9.1407678244972583</v>
      </c>
    </row>
    <row r="5" spans="1:10" x14ac:dyDescent="0.4">
      <c r="A5" t="s">
        <v>3</v>
      </c>
      <c r="B5">
        <v>16.528925619834713</v>
      </c>
      <c r="C5">
        <v>12.190082644628099</v>
      </c>
      <c r="D5">
        <v>15.909090909090908</v>
      </c>
      <c r="E5">
        <v>13.429752066115702</v>
      </c>
      <c r="F5">
        <v>11.570247933884298</v>
      </c>
      <c r="G5">
        <v>7.0247933884297522</v>
      </c>
      <c r="H5">
        <v>6.6115702479338845</v>
      </c>
      <c r="I5">
        <v>7.6446280991735529</v>
      </c>
      <c r="J5">
        <v>9.0909090909090917</v>
      </c>
    </row>
    <row r="6" spans="1:10" x14ac:dyDescent="0.4">
      <c r="A6" t="s">
        <v>4</v>
      </c>
      <c r="B6">
        <v>16.204690831556505</v>
      </c>
      <c r="C6">
        <v>14.925373134328357</v>
      </c>
      <c r="D6">
        <v>17.697228144989339</v>
      </c>
      <c r="E6">
        <v>10.874200426439232</v>
      </c>
      <c r="F6">
        <v>12.366737739872068</v>
      </c>
      <c r="G6">
        <v>10.660980810234541</v>
      </c>
      <c r="H6">
        <v>8.7420042643923246</v>
      </c>
      <c r="I6">
        <v>6.1833688699360341</v>
      </c>
      <c r="J6">
        <v>2.3454157782515992</v>
      </c>
    </row>
    <row r="7" spans="1:10" x14ac:dyDescent="0.4">
      <c r="A7" t="s">
        <v>5</v>
      </c>
      <c r="B7">
        <v>14.165261382799327</v>
      </c>
      <c r="C7">
        <v>12.984822934232715</v>
      </c>
      <c r="D7">
        <v>16.526138279932546</v>
      </c>
      <c r="E7">
        <v>12.310286677908937</v>
      </c>
      <c r="F7">
        <v>11.129848229342327</v>
      </c>
      <c r="G7">
        <v>9.1062394603709951</v>
      </c>
      <c r="H7">
        <v>9.1062394603709951</v>
      </c>
      <c r="I7">
        <v>9.4435075885328832</v>
      </c>
      <c r="J7">
        <v>5.2276559865092747</v>
      </c>
    </row>
    <row r="8" spans="1:10" x14ac:dyDescent="0.4">
      <c r="A8" t="s">
        <v>6</v>
      </c>
      <c r="B8">
        <v>15.241057542768274</v>
      </c>
      <c r="C8">
        <v>13.374805598755831</v>
      </c>
      <c r="D8">
        <v>13.841368584758943</v>
      </c>
      <c r="E8">
        <v>11.508553654743391</v>
      </c>
      <c r="F8">
        <v>9.6423017107309477</v>
      </c>
      <c r="G8">
        <v>8.0870917573872472</v>
      </c>
      <c r="H8">
        <v>9.9533437013996888</v>
      </c>
      <c r="I8">
        <v>9.0202177293934671</v>
      </c>
      <c r="J8">
        <v>9.3312597200622083</v>
      </c>
    </row>
    <row r="9" spans="1:10" x14ac:dyDescent="0.4">
      <c r="A9" t="s">
        <v>7</v>
      </c>
      <c r="B9">
        <v>13.551401869158877</v>
      </c>
      <c r="C9">
        <v>13.551401869158877</v>
      </c>
      <c r="D9">
        <v>12.850467289719624</v>
      </c>
      <c r="E9">
        <v>13.084112149532709</v>
      </c>
      <c r="F9">
        <v>13.551401869158877</v>
      </c>
      <c r="G9">
        <v>10.981308411214954</v>
      </c>
      <c r="H9">
        <v>7.2429906542056068</v>
      </c>
      <c r="I9">
        <v>8.6448598130841123</v>
      </c>
      <c r="J9">
        <v>6.5420560747663545</v>
      </c>
    </row>
    <row r="10" spans="1:10" x14ac:dyDescent="0.4">
      <c r="A10" t="s">
        <v>8</v>
      </c>
      <c r="B10">
        <v>13.168724279835391</v>
      </c>
      <c r="C10">
        <v>10.08230452674897</v>
      </c>
      <c r="D10">
        <v>12.962962962962962</v>
      </c>
      <c r="E10">
        <v>13.786008230452676</v>
      </c>
      <c r="F10">
        <v>10.905349794238683</v>
      </c>
      <c r="G10">
        <v>13.374485596707819</v>
      </c>
      <c r="H10">
        <v>9.8765432098765427</v>
      </c>
      <c r="I10">
        <v>8.6419753086419746</v>
      </c>
      <c r="J10">
        <v>7.2016460905349797</v>
      </c>
    </row>
    <row r="11" spans="1:10" x14ac:dyDescent="0.4">
      <c r="A11" t="s">
        <v>9</v>
      </c>
      <c r="B11">
        <v>15.972222222222221</v>
      </c>
      <c r="C11">
        <v>13.194444444444445</v>
      </c>
      <c r="D11">
        <v>17.824074074074073</v>
      </c>
      <c r="E11">
        <v>13.888888888888889</v>
      </c>
      <c r="F11">
        <v>10.416666666666668</v>
      </c>
      <c r="G11">
        <v>7.6388888888888893</v>
      </c>
      <c r="H11">
        <v>10.648148148148149</v>
      </c>
      <c r="I11">
        <v>8.1018518518518512</v>
      </c>
      <c r="J11">
        <v>2.3148148148148149</v>
      </c>
    </row>
    <row r="12" spans="1:10" x14ac:dyDescent="0.4">
      <c r="A12" t="s">
        <v>10</v>
      </c>
      <c r="B12">
        <v>13.384321223709369</v>
      </c>
      <c r="C12">
        <v>14.531548757170173</v>
      </c>
      <c r="D12">
        <v>13.766730401529637</v>
      </c>
      <c r="E12">
        <v>13.001912045889103</v>
      </c>
      <c r="F12">
        <v>13.384321223709369</v>
      </c>
      <c r="G12">
        <v>11.663479923518166</v>
      </c>
      <c r="H12">
        <v>9.1778202676864247</v>
      </c>
      <c r="I12">
        <v>7.8393881453154872</v>
      </c>
      <c r="J12">
        <v>3.2504780114722758</v>
      </c>
    </row>
    <row r="13" spans="1:10" x14ac:dyDescent="0.4">
      <c r="A13" t="s">
        <v>11</v>
      </c>
      <c r="B13">
        <v>15.591397849462366</v>
      </c>
      <c r="C13">
        <v>15.232974910394265</v>
      </c>
      <c r="D13">
        <v>15.412186379928317</v>
      </c>
      <c r="E13">
        <v>13.620071684587815</v>
      </c>
      <c r="F13">
        <v>10.573476702508961</v>
      </c>
      <c r="G13">
        <v>7.5268817204301079</v>
      </c>
      <c r="H13">
        <v>9.8566308243727594</v>
      </c>
      <c r="I13">
        <v>4.1218637992831546</v>
      </c>
      <c r="J13">
        <v>8.064516129032258</v>
      </c>
    </row>
    <row r="15" spans="1:10" x14ac:dyDescent="0.4">
      <c r="A15" t="s">
        <v>225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v>9.6</v>
      </c>
      <c r="C16">
        <v>9.44</v>
      </c>
      <c r="D16">
        <v>14.719999999999999</v>
      </c>
      <c r="E16">
        <v>19.2</v>
      </c>
      <c r="F16">
        <v>14.24</v>
      </c>
      <c r="G16">
        <v>16.16</v>
      </c>
      <c r="H16">
        <v>7.84</v>
      </c>
      <c r="I16">
        <v>6.5600000000000005</v>
      </c>
      <c r="J16">
        <v>2.2399999999999998</v>
      </c>
    </row>
    <row r="17" spans="1:10" x14ac:dyDescent="0.4">
      <c r="A17" t="s">
        <v>1</v>
      </c>
      <c r="B17">
        <v>9.0464547677261606</v>
      </c>
      <c r="C17">
        <v>5.3789731051344738</v>
      </c>
      <c r="D17">
        <v>10.024449877750612</v>
      </c>
      <c r="E17">
        <v>23.471882640586799</v>
      </c>
      <c r="F17">
        <v>14.91442542787286</v>
      </c>
      <c r="G17">
        <v>11.735941320293399</v>
      </c>
      <c r="H17">
        <v>14.425427872860636</v>
      </c>
      <c r="I17">
        <v>7.3349633251833746</v>
      </c>
      <c r="J17">
        <v>3.6674816625916873</v>
      </c>
    </row>
    <row r="18" spans="1:10" x14ac:dyDescent="0.4">
      <c r="A18" t="s">
        <v>2</v>
      </c>
      <c r="B18">
        <v>13.23251417769376</v>
      </c>
      <c r="C18">
        <v>17.20226843100189</v>
      </c>
      <c r="D18">
        <v>11.342155009451796</v>
      </c>
      <c r="E18">
        <v>14.744801512287333</v>
      </c>
      <c r="F18">
        <v>10.207939508506616</v>
      </c>
      <c r="G18">
        <v>10.964083175803403</v>
      </c>
      <c r="H18">
        <v>8.695652173913043</v>
      </c>
      <c r="I18">
        <v>7.3724007561436666</v>
      </c>
      <c r="J18">
        <v>6.2381852551984878</v>
      </c>
    </row>
    <row r="19" spans="1:10" x14ac:dyDescent="0.4">
      <c r="A19" t="s">
        <v>3</v>
      </c>
      <c r="B19">
        <v>9.4827586206896548</v>
      </c>
      <c r="C19">
        <v>8.8362068965517242</v>
      </c>
      <c r="D19">
        <v>17.672413793103448</v>
      </c>
      <c r="E19">
        <v>17.241379310344829</v>
      </c>
      <c r="F19">
        <v>17.025862068965516</v>
      </c>
      <c r="G19">
        <v>8.6206896551724146</v>
      </c>
      <c r="H19">
        <v>8.8362068965517242</v>
      </c>
      <c r="I19">
        <v>6.6810344827586201</v>
      </c>
      <c r="J19">
        <v>5.6034482758620694</v>
      </c>
    </row>
    <row r="20" spans="1:10" x14ac:dyDescent="0.4">
      <c r="A20" t="s">
        <v>4</v>
      </c>
      <c r="B20">
        <v>10.492505353319057</v>
      </c>
      <c r="C20">
        <v>9.8501070663811561</v>
      </c>
      <c r="D20">
        <v>12.847965738758029</v>
      </c>
      <c r="E20">
        <v>18.843683083511777</v>
      </c>
      <c r="F20">
        <v>17.130620985010705</v>
      </c>
      <c r="G20">
        <v>9.2077087794432551</v>
      </c>
      <c r="H20">
        <v>12.847965738758029</v>
      </c>
      <c r="I20">
        <v>6.209850107066381</v>
      </c>
      <c r="J20">
        <v>2.5695931477516059</v>
      </c>
    </row>
    <row r="21" spans="1:10" x14ac:dyDescent="0.4">
      <c r="A21" t="s">
        <v>5</v>
      </c>
      <c r="B21">
        <v>5.4794520547945202</v>
      </c>
      <c r="C21">
        <v>11.301369863013697</v>
      </c>
      <c r="D21">
        <v>16.952054794520549</v>
      </c>
      <c r="E21">
        <v>15.41095890410959</v>
      </c>
      <c r="F21">
        <v>18.664383561643834</v>
      </c>
      <c r="G21">
        <v>6.6780821917808222</v>
      </c>
      <c r="H21">
        <v>10.616438356164384</v>
      </c>
      <c r="I21">
        <v>7.5342465753424657</v>
      </c>
      <c r="J21">
        <v>7.3630136986301373</v>
      </c>
    </row>
    <row r="22" spans="1:10" x14ac:dyDescent="0.4">
      <c r="A22" t="s">
        <v>6</v>
      </c>
      <c r="B22">
        <v>12.559618441971383</v>
      </c>
      <c r="C22">
        <v>8.4260731319554854</v>
      </c>
      <c r="D22">
        <v>17.806041335453099</v>
      </c>
      <c r="E22">
        <v>14.785373608903022</v>
      </c>
      <c r="F22">
        <v>11.128775834658187</v>
      </c>
      <c r="G22">
        <v>11.446740858505565</v>
      </c>
      <c r="H22">
        <v>9.0620031796502385</v>
      </c>
      <c r="I22">
        <v>7.1542130365659773</v>
      </c>
      <c r="J22">
        <v>7.6311605723370421</v>
      </c>
    </row>
    <row r="23" spans="1:10" x14ac:dyDescent="0.4">
      <c r="A23" t="s">
        <v>7</v>
      </c>
      <c r="B23">
        <v>8.4745762711864394</v>
      </c>
      <c r="C23">
        <v>8.4745762711864394</v>
      </c>
      <c r="D23">
        <v>12.106537530266344</v>
      </c>
      <c r="E23">
        <v>14.043583535108958</v>
      </c>
      <c r="F23">
        <v>15.49636803874092</v>
      </c>
      <c r="G23">
        <v>13.801452784503631</v>
      </c>
      <c r="H23">
        <v>11.864406779661017</v>
      </c>
      <c r="I23">
        <v>9.9273607748184016</v>
      </c>
      <c r="J23">
        <v>5.8111380145278453</v>
      </c>
    </row>
    <row r="24" spans="1:10" x14ac:dyDescent="0.4">
      <c r="A24" t="s">
        <v>8</v>
      </c>
      <c r="B24">
        <v>13.152400835073069</v>
      </c>
      <c r="C24">
        <v>5.8455114822546967</v>
      </c>
      <c r="D24">
        <v>13.569937369519833</v>
      </c>
      <c r="E24">
        <v>17.536534446764094</v>
      </c>
      <c r="F24">
        <v>8.3507306889352826</v>
      </c>
      <c r="G24">
        <v>14.613778705636744</v>
      </c>
      <c r="H24">
        <v>11.064718162839249</v>
      </c>
      <c r="I24">
        <v>8.559498956158663</v>
      </c>
      <c r="J24">
        <v>7.3068893528183718</v>
      </c>
    </row>
    <row r="25" spans="1:10" x14ac:dyDescent="0.4">
      <c r="A25" t="s">
        <v>9</v>
      </c>
      <c r="B25">
        <v>10.565110565110565</v>
      </c>
      <c r="C25">
        <v>7.3710073710073711</v>
      </c>
      <c r="D25">
        <v>21.13022113022113</v>
      </c>
      <c r="E25">
        <v>19.41031941031941</v>
      </c>
      <c r="F25">
        <v>13.267813267813267</v>
      </c>
      <c r="G25">
        <v>7.8624078624078626</v>
      </c>
      <c r="H25">
        <v>7.8624078624078626</v>
      </c>
      <c r="I25">
        <v>10.810810810810811</v>
      </c>
      <c r="J25">
        <v>1.7199017199017199</v>
      </c>
    </row>
    <row r="26" spans="1:10" x14ac:dyDescent="0.4">
      <c r="A26" t="s">
        <v>10</v>
      </c>
      <c r="B26">
        <v>10.546875</v>
      </c>
      <c r="C26">
        <v>7.6171875</v>
      </c>
      <c r="D26">
        <v>16.40625</v>
      </c>
      <c r="E26">
        <v>14.0625</v>
      </c>
      <c r="F26">
        <v>16.015625</v>
      </c>
      <c r="G26">
        <v>9.375</v>
      </c>
      <c r="H26">
        <v>12.890625</v>
      </c>
      <c r="I26">
        <v>10.15625</v>
      </c>
      <c r="J26">
        <v>2.9296875</v>
      </c>
    </row>
    <row r="27" spans="1:10" x14ac:dyDescent="0.4">
      <c r="A27" t="s">
        <v>11</v>
      </c>
      <c r="B27">
        <v>9.4032549728752262</v>
      </c>
      <c r="C27">
        <v>10.669077757685352</v>
      </c>
      <c r="D27">
        <v>18.44484629294756</v>
      </c>
      <c r="E27">
        <v>16.817359855334537</v>
      </c>
      <c r="F27">
        <v>13.743218806509946</v>
      </c>
      <c r="G27">
        <v>9.5840867992766725</v>
      </c>
      <c r="H27">
        <v>7.9566003616636527</v>
      </c>
      <c r="I27">
        <v>4.1591320072332731</v>
      </c>
      <c r="J27">
        <v>9.2224231464737798</v>
      </c>
    </row>
    <row r="29" spans="1:10" x14ac:dyDescent="0.4">
      <c r="A29" t="s">
        <v>222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0" x14ac:dyDescent="0.4">
      <c r="A30" t="s">
        <v>0</v>
      </c>
      <c r="B30">
        <v>39.300000000000004</v>
      </c>
      <c r="C30">
        <v>46.9</v>
      </c>
      <c r="D30">
        <v>42.1</v>
      </c>
      <c r="E30">
        <v>37</v>
      </c>
      <c r="F30">
        <v>37.700000000000003</v>
      </c>
      <c r="G30">
        <v>30.9</v>
      </c>
      <c r="H30">
        <v>30.8</v>
      </c>
      <c r="I30">
        <v>32.9</v>
      </c>
      <c r="J30">
        <v>22.900000000000002</v>
      </c>
    </row>
    <row r="31" spans="1:10" x14ac:dyDescent="0.4">
      <c r="A31" t="s">
        <v>1</v>
      </c>
      <c r="B31">
        <v>33.5</v>
      </c>
      <c r="C31">
        <v>27</v>
      </c>
      <c r="D31">
        <v>28.999999999999996</v>
      </c>
      <c r="E31">
        <v>38.800000000000004</v>
      </c>
      <c r="F31">
        <v>35.6</v>
      </c>
      <c r="G31">
        <v>28.000000000000004</v>
      </c>
      <c r="H31">
        <v>30.8</v>
      </c>
      <c r="I31">
        <v>22.400000000000002</v>
      </c>
      <c r="J31">
        <v>34.5</v>
      </c>
    </row>
    <row r="32" spans="1:10" x14ac:dyDescent="0.4">
      <c r="A32" t="s">
        <v>2</v>
      </c>
      <c r="B32">
        <v>38.800000000000004</v>
      </c>
      <c r="C32">
        <v>33.800000000000004</v>
      </c>
      <c r="D32">
        <v>34.4</v>
      </c>
      <c r="E32">
        <v>34.4</v>
      </c>
      <c r="F32">
        <v>26.8</v>
      </c>
      <c r="G32">
        <v>24.9</v>
      </c>
      <c r="H32">
        <v>35</v>
      </c>
      <c r="I32">
        <v>28.000000000000004</v>
      </c>
      <c r="J32">
        <v>41</v>
      </c>
    </row>
    <row r="33" spans="1:10" x14ac:dyDescent="0.4">
      <c r="A33" t="s">
        <v>3</v>
      </c>
      <c r="B33">
        <v>34.599999999999994</v>
      </c>
      <c r="C33">
        <v>37.1</v>
      </c>
      <c r="D33">
        <v>28.7</v>
      </c>
      <c r="E33">
        <v>33.700000000000003</v>
      </c>
      <c r="F33">
        <v>27.500000000000004</v>
      </c>
      <c r="G33">
        <v>21.7</v>
      </c>
      <c r="H33">
        <v>26</v>
      </c>
      <c r="I33">
        <v>31.900000000000002</v>
      </c>
      <c r="J33">
        <v>34.9</v>
      </c>
    </row>
    <row r="34" spans="1:10" x14ac:dyDescent="0.4">
      <c r="A34" t="s">
        <v>4</v>
      </c>
      <c r="B34">
        <v>37.4</v>
      </c>
      <c r="C34">
        <v>36.6</v>
      </c>
      <c r="D34">
        <v>36.4</v>
      </c>
      <c r="E34">
        <v>26.200000000000003</v>
      </c>
      <c r="F34">
        <v>27.800000000000004</v>
      </c>
      <c r="G34">
        <v>28.7</v>
      </c>
      <c r="H34">
        <v>23.7</v>
      </c>
      <c r="I34">
        <v>22</v>
      </c>
      <c r="J34">
        <v>28.9</v>
      </c>
    </row>
    <row r="35" spans="1:10" x14ac:dyDescent="0.4">
      <c r="A35" t="s">
        <v>5</v>
      </c>
      <c r="B35">
        <v>42</v>
      </c>
      <c r="C35">
        <v>42.8</v>
      </c>
      <c r="D35">
        <v>39.5</v>
      </c>
      <c r="E35">
        <v>33.200000000000003</v>
      </c>
      <c r="F35">
        <v>33.300000000000004</v>
      </c>
      <c r="G35">
        <v>30.9</v>
      </c>
      <c r="H35">
        <v>32.5</v>
      </c>
      <c r="I35">
        <v>36.799999999999997</v>
      </c>
      <c r="J35">
        <v>29.799999999999997</v>
      </c>
    </row>
    <row r="36" spans="1:10" x14ac:dyDescent="0.4">
      <c r="A36" t="s">
        <v>6</v>
      </c>
      <c r="B36">
        <v>40</v>
      </c>
      <c r="C36">
        <v>43</v>
      </c>
      <c r="D36">
        <v>36.6</v>
      </c>
      <c r="E36">
        <v>36.799999999999997</v>
      </c>
      <c r="F36">
        <v>31.6</v>
      </c>
      <c r="G36">
        <v>29.9</v>
      </c>
      <c r="H36">
        <v>39.800000000000004</v>
      </c>
      <c r="I36">
        <v>40.6</v>
      </c>
      <c r="J36">
        <v>41.099999999999994</v>
      </c>
    </row>
    <row r="37" spans="1:10" x14ac:dyDescent="0.4">
      <c r="A37" t="s">
        <v>7</v>
      </c>
      <c r="B37">
        <v>35.4</v>
      </c>
      <c r="C37">
        <v>33.5</v>
      </c>
      <c r="D37">
        <v>27.900000000000002</v>
      </c>
      <c r="E37">
        <v>31.6</v>
      </c>
      <c r="F37">
        <v>29.4</v>
      </c>
      <c r="G37">
        <v>26.3</v>
      </c>
      <c r="H37">
        <v>22.3</v>
      </c>
      <c r="I37">
        <v>30.3</v>
      </c>
      <c r="J37">
        <v>31.1</v>
      </c>
    </row>
    <row r="38" spans="1:10" x14ac:dyDescent="0.4">
      <c r="A38" t="s">
        <v>8</v>
      </c>
      <c r="B38">
        <v>32</v>
      </c>
      <c r="C38">
        <v>32.200000000000003</v>
      </c>
      <c r="D38">
        <v>32.1</v>
      </c>
      <c r="E38">
        <v>33.200000000000003</v>
      </c>
      <c r="F38">
        <v>25.900000000000002</v>
      </c>
      <c r="G38">
        <v>31.1</v>
      </c>
      <c r="H38">
        <v>29.599999999999998</v>
      </c>
      <c r="I38">
        <v>30.4</v>
      </c>
      <c r="J38">
        <v>34.699999999999996</v>
      </c>
    </row>
    <row r="39" spans="1:10" x14ac:dyDescent="0.4">
      <c r="A39" t="s">
        <v>9</v>
      </c>
      <c r="B39">
        <v>29.099999999999998</v>
      </c>
      <c r="C39">
        <v>33.700000000000003</v>
      </c>
      <c r="D39">
        <v>35.5</v>
      </c>
      <c r="E39">
        <v>28.4</v>
      </c>
      <c r="F39">
        <v>26.8</v>
      </c>
      <c r="G39">
        <v>22.400000000000002</v>
      </c>
      <c r="H39">
        <v>26.900000000000002</v>
      </c>
      <c r="I39">
        <v>23.799999999999997</v>
      </c>
      <c r="J39">
        <v>35.699999999999996</v>
      </c>
    </row>
    <row r="40" spans="1:10" x14ac:dyDescent="0.4">
      <c r="A40" t="s">
        <v>10</v>
      </c>
      <c r="B40">
        <v>32.1</v>
      </c>
      <c r="C40">
        <v>37.6</v>
      </c>
      <c r="D40">
        <v>31.900000000000002</v>
      </c>
      <c r="E40">
        <v>32.1</v>
      </c>
      <c r="F40">
        <v>39.300000000000004</v>
      </c>
      <c r="G40">
        <v>28.199999999999996</v>
      </c>
      <c r="H40">
        <v>25.5</v>
      </c>
      <c r="I40">
        <v>29.9</v>
      </c>
      <c r="J40">
        <v>37</v>
      </c>
    </row>
    <row r="41" spans="1:10" x14ac:dyDescent="0.4">
      <c r="A41" t="s">
        <v>11</v>
      </c>
      <c r="B41">
        <v>40.1</v>
      </c>
      <c r="C41">
        <v>47.8</v>
      </c>
      <c r="D41">
        <v>38.4</v>
      </c>
      <c r="E41">
        <v>34.699999999999996</v>
      </c>
      <c r="F41">
        <v>27.3</v>
      </c>
      <c r="G41">
        <v>29.599999999999998</v>
      </c>
      <c r="H41">
        <v>34.599999999999994</v>
      </c>
      <c r="I41">
        <v>33.300000000000004</v>
      </c>
      <c r="J41">
        <v>32.6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H29" workbookViewId="0">
      <selection activeCell="D5" sqref="D5"/>
    </sheetView>
  </sheetViews>
  <sheetFormatPr defaultRowHeight="18.75" x14ac:dyDescent="0.4"/>
  <cols>
    <col min="8" max="8" width="9" style="4"/>
  </cols>
  <sheetData>
    <row r="1" spans="1:14" x14ac:dyDescent="0.4">
      <c r="A1" t="s">
        <v>36</v>
      </c>
      <c r="H1" s="4" t="s">
        <v>56</v>
      </c>
    </row>
    <row r="2" spans="1:14" x14ac:dyDescent="0.4">
      <c r="A2" t="s">
        <v>37</v>
      </c>
      <c r="B2" t="s">
        <v>38</v>
      </c>
      <c r="C2" t="s">
        <v>39</v>
      </c>
      <c r="D2" t="s">
        <v>40</v>
      </c>
      <c r="E2" t="s">
        <v>41</v>
      </c>
      <c r="H2" s="4" t="s">
        <v>36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4" x14ac:dyDescent="0.4">
      <c r="A3" t="s">
        <v>42</v>
      </c>
      <c r="B3">
        <v>18</v>
      </c>
      <c r="C3">
        <v>15</v>
      </c>
      <c r="D3">
        <v>15</v>
      </c>
      <c r="E3">
        <v>27</v>
      </c>
      <c r="G3" t="s">
        <v>42</v>
      </c>
      <c r="H3" s="4">
        <f t="shared" ref="H3:H11" si="0">C3/SUM(C$3:C$11)*100</f>
        <v>15.957446808510639</v>
      </c>
      <c r="I3" s="4">
        <f t="shared" ref="I3:I11" si="1">C15/SUM(C$15:C$23)*100</f>
        <v>17.431192660550458</v>
      </c>
      <c r="J3" s="4">
        <f t="shared" ref="J3:J11" si="2">C27/SUM(C$27:C$35)*100</f>
        <v>11.428571428571429</v>
      </c>
      <c r="K3" s="4">
        <f t="shared" ref="K3:K11" si="3">C39/SUM(C$39:C$47)*100</f>
        <v>10.666666666666668</v>
      </c>
      <c r="L3" s="4">
        <f t="shared" ref="L3:L11" si="4">C51/SUM(C$51:C$59)*100</f>
        <v>9.5890410958904102</v>
      </c>
      <c r="M3" s="4">
        <f t="shared" ref="M3:M11" si="5">C63/SUM(C$63:C$71)*100</f>
        <v>12.5</v>
      </c>
      <c r="N3">
        <f>VARP(H3:M3)</f>
        <v>8.0250055200035852</v>
      </c>
    </row>
    <row r="4" spans="1:14" x14ac:dyDescent="0.4">
      <c r="A4" t="s">
        <v>43</v>
      </c>
      <c r="B4">
        <v>14</v>
      </c>
      <c r="C4">
        <v>21</v>
      </c>
      <c r="D4">
        <v>13</v>
      </c>
      <c r="E4">
        <v>24</v>
      </c>
      <c r="G4" t="s">
        <v>43</v>
      </c>
      <c r="H4" s="4">
        <f t="shared" si="0"/>
        <v>22.340425531914892</v>
      </c>
      <c r="I4" s="4">
        <f t="shared" si="1"/>
        <v>13.761467889908257</v>
      </c>
      <c r="J4" s="4">
        <f t="shared" si="2"/>
        <v>20</v>
      </c>
      <c r="K4" s="4">
        <f t="shared" si="3"/>
        <v>17.333333333333336</v>
      </c>
      <c r="L4" s="4">
        <f t="shared" si="4"/>
        <v>17.80821917808219</v>
      </c>
      <c r="M4" s="4">
        <f t="shared" si="5"/>
        <v>13.541666666666666</v>
      </c>
      <c r="N4">
        <f t="shared" ref="N4:N11" si="6">VARP(H4:M4)</f>
        <v>9.9066375310621879</v>
      </c>
    </row>
    <row r="5" spans="1:14" x14ac:dyDescent="0.4">
      <c r="A5" t="s">
        <v>44</v>
      </c>
      <c r="B5">
        <v>8</v>
      </c>
      <c r="C5">
        <v>6</v>
      </c>
      <c r="D5">
        <v>10</v>
      </c>
      <c r="E5">
        <v>17</v>
      </c>
      <c r="G5" t="s">
        <v>44</v>
      </c>
      <c r="H5" s="4">
        <f t="shared" si="0"/>
        <v>6.3829787234042552</v>
      </c>
      <c r="I5" s="4">
        <f t="shared" si="1"/>
        <v>11.009174311926607</v>
      </c>
      <c r="J5" s="4">
        <f t="shared" si="2"/>
        <v>11.428571428571429</v>
      </c>
      <c r="K5" s="4">
        <f t="shared" si="3"/>
        <v>12</v>
      </c>
      <c r="L5" s="4">
        <f t="shared" si="4"/>
        <v>8.2191780821917799</v>
      </c>
      <c r="M5" s="4">
        <f t="shared" si="5"/>
        <v>16.666666666666664</v>
      </c>
      <c r="N5">
        <f t="shared" si="6"/>
        <v>10.388395747408063</v>
      </c>
    </row>
    <row r="6" spans="1:14" x14ac:dyDescent="0.4">
      <c r="A6" t="s">
        <v>45</v>
      </c>
      <c r="B6">
        <v>5</v>
      </c>
      <c r="C6">
        <v>9</v>
      </c>
      <c r="D6">
        <v>3</v>
      </c>
      <c r="E6">
        <v>17</v>
      </c>
      <c r="G6" t="s">
        <v>45</v>
      </c>
      <c r="H6" s="4">
        <f t="shared" si="0"/>
        <v>9.5744680851063837</v>
      </c>
      <c r="I6" s="4">
        <f t="shared" si="1"/>
        <v>12.844036697247708</v>
      </c>
      <c r="J6" s="4">
        <f t="shared" si="2"/>
        <v>11.428571428571429</v>
      </c>
      <c r="K6" s="4">
        <f t="shared" si="3"/>
        <v>22.666666666666664</v>
      </c>
      <c r="L6" s="4">
        <f t="shared" si="4"/>
        <v>20.547945205479451</v>
      </c>
      <c r="M6" s="4">
        <f t="shared" si="5"/>
        <v>11.458333333333332</v>
      </c>
      <c r="N6">
        <f t="shared" si="6"/>
        <v>24.762582803400292</v>
      </c>
    </row>
    <row r="7" spans="1:14" x14ac:dyDescent="0.4">
      <c r="A7" t="s">
        <v>46</v>
      </c>
      <c r="B7">
        <v>14</v>
      </c>
      <c r="C7">
        <v>9</v>
      </c>
      <c r="D7">
        <v>10</v>
      </c>
      <c r="E7">
        <v>27</v>
      </c>
      <c r="G7" t="s">
        <v>46</v>
      </c>
      <c r="H7" s="4">
        <f t="shared" si="0"/>
        <v>9.5744680851063837</v>
      </c>
      <c r="I7" s="4">
        <f t="shared" si="1"/>
        <v>6.4220183486238538</v>
      </c>
      <c r="J7" s="4">
        <f t="shared" si="2"/>
        <v>10</v>
      </c>
      <c r="K7" s="4">
        <f t="shared" si="3"/>
        <v>10.666666666666668</v>
      </c>
      <c r="L7" s="4">
        <f t="shared" si="4"/>
        <v>12.328767123287671</v>
      </c>
      <c r="M7" s="4">
        <f t="shared" si="5"/>
        <v>13.541666666666666</v>
      </c>
      <c r="N7">
        <f t="shared" si="6"/>
        <v>5.0540316482908896</v>
      </c>
    </row>
    <row r="8" spans="1:14" x14ac:dyDescent="0.4">
      <c r="A8" t="s">
        <v>47</v>
      </c>
      <c r="B8">
        <v>9</v>
      </c>
      <c r="C8">
        <v>8</v>
      </c>
      <c r="D8">
        <v>8</v>
      </c>
      <c r="E8">
        <v>25</v>
      </c>
      <c r="G8" t="s">
        <v>47</v>
      </c>
      <c r="H8" s="4">
        <f t="shared" si="0"/>
        <v>8.5106382978723403</v>
      </c>
      <c r="I8" s="4">
        <f t="shared" si="1"/>
        <v>7.3394495412844041</v>
      </c>
      <c r="J8" s="4">
        <f t="shared" si="2"/>
        <v>15.714285714285714</v>
      </c>
      <c r="K8" s="4">
        <f t="shared" si="3"/>
        <v>10.666666666666668</v>
      </c>
      <c r="L8" s="4">
        <f t="shared" si="4"/>
        <v>15.068493150684931</v>
      </c>
      <c r="M8" s="4">
        <f t="shared" si="5"/>
        <v>11.458333333333332</v>
      </c>
      <c r="N8">
        <f t="shared" si="6"/>
        <v>9.5712033478630225</v>
      </c>
    </row>
    <row r="9" spans="1:14" x14ac:dyDescent="0.4">
      <c r="A9" t="s">
        <v>48</v>
      </c>
      <c r="B9">
        <v>12</v>
      </c>
      <c r="C9">
        <v>12</v>
      </c>
      <c r="D9">
        <v>8</v>
      </c>
      <c r="E9">
        <v>26</v>
      </c>
      <c r="G9" t="s">
        <v>48</v>
      </c>
      <c r="H9" s="4">
        <f t="shared" si="0"/>
        <v>12.76595744680851</v>
      </c>
      <c r="I9" s="4">
        <f t="shared" si="1"/>
        <v>9.1743119266055047</v>
      </c>
      <c r="J9" s="4">
        <f t="shared" si="2"/>
        <v>12.857142857142856</v>
      </c>
      <c r="K9" s="4">
        <f t="shared" si="3"/>
        <v>6.666666666666667</v>
      </c>
      <c r="L9" s="4">
        <f t="shared" si="4"/>
        <v>4.10958904109589</v>
      </c>
      <c r="M9" s="4">
        <f t="shared" si="5"/>
        <v>7.291666666666667</v>
      </c>
      <c r="N9">
        <f t="shared" si="6"/>
        <v>10.192460022570394</v>
      </c>
    </row>
    <row r="10" spans="1:14" x14ac:dyDescent="0.4">
      <c r="A10" t="s">
        <v>49</v>
      </c>
      <c r="B10">
        <v>8</v>
      </c>
      <c r="C10">
        <v>4</v>
      </c>
      <c r="D10">
        <v>14</v>
      </c>
      <c r="E10">
        <v>18</v>
      </c>
      <c r="G10" t="s">
        <v>49</v>
      </c>
      <c r="H10" s="4">
        <f t="shared" si="0"/>
        <v>4.2553191489361701</v>
      </c>
      <c r="I10" s="4">
        <f t="shared" si="1"/>
        <v>11.009174311926607</v>
      </c>
      <c r="J10" s="4">
        <f t="shared" si="2"/>
        <v>7.1428571428571423</v>
      </c>
      <c r="K10" s="4">
        <f t="shared" si="3"/>
        <v>5.3333333333333339</v>
      </c>
      <c r="L10" s="4">
        <f t="shared" si="4"/>
        <v>4.10958904109589</v>
      </c>
      <c r="M10" s="4">
        <f t="shared" si="5"/>
        <v>11.458333333333332</v>
      </c>
      <c r="N10">
        <f t="shared" si="6"/>
        <v>9.0584567980067412</v>
      </c>
    </row>
    <row r="11" spans="1:14" x14ac:dyDescent="0.4">
      <c r="A11" t="s">
        <v>50</v>
      </c>
      <c r="B11">
        <v>10</v>
      </c>
      <c r="C11">
        <v>10</v>
      </c>
      <c r="D11">
        <v>11</v>
      </c>
      <c r="E11">
        <v>12</v>
      </c>
      <c r="G11" t="s">
        <v>50</v>
      </c>
      <c r="H11" s="4">
        <f t="shared" si="0"/>
        <v>10.638297872340425</v>
      </c>
      <c r="I11" s="4">
        <f t="shared" si="1"/>
        <v>11.009174311926607</v>
      </c>
      <c r="J11" s="4">
        <f t="shared" si="2"/>
        <v>0</v>
      </c>
      <c r="K11" s="4">
        <f t="shared" si="3"/>
        <v>4</v>
      </c>
      <c r="L11" s="4">
        <f t="shared" si="4"/>
        <v>8.2191780821917799</v>
      </c>
      <c r="M11" s="4">
        <f t="shared" si="5"/>
        <v>2.083333333333333</v>
      </c>
      <c r="N11">
        <f t="shared" si="6"/>
        <v>17.811707773005494</v>
      </c>
    </row>
    <row r="12" spans="1:14" x14ac:dyDescent="0.4">
      <c r="I12" s="4"/>
      <c r="J12" s="4"/>
      <c r="K12" s="4"/>
      <c r="L12" s="4"/>
      <c r="M12" s="4"/>
    </row>
    <row r="13" spans="1:14" x14ac:dyDescent="0.4">
      <c r="A13" t="s">
        <v>51</v>
      </c>
      <c r="H13" s="4" t="s">
        <v>62</v>
      </c>
    </row>
    <row r="14" spans="1:14" x14ac:dyDescent="0.4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H14" s="4" t="s">
        <v>36</v>
      </c>
      <c r="I14" t="s">
        <v>57</v>
      </c>
      <c r="J14" t="s">
        <v>58</v>
      </c>
      <c r="K14" t="s">
        <v>59</v>
      </c>
      <c r="L14" t="s">
        <v>60</v>
      </c>
      <c r="M14" t="s">
        <v>61</v>
      </c>
    </row>
    <row r="15" spans="1:14" x14ac:dyDescent="0.4">
      <c r="A15" t="s">
        <v>42</v>
      </c>
      <c r="B15">
        <v>14</v>
      </c>
      <c r="C15">
        <v>19</v>
      </c>
      <c r="D15">
        <v>9</v>
      </c>
      <c r="E15">
        <v>28</v>
      </c>
      <c r="G15" t="s">
        <v>42</v>
      </c>
      <c r="H15">
        <f>C3</f>
        <v>15</v>
      </c>
      <c r="I15">
        <f>C15</f>
        <v>19</v>
      </c>
      <c r="J15">
        <f>C27</f>
        <v>8</v>
      </c>
      <c r="K15">
        <f>C39</f>
        <v>8</v>
      </c>
      <c r="L15">
        <f>C51</f>
        <v>7</v>
      </c>
      <c r="M15">
        <f>C63</f>
        <v>12</v>
      </c>
      <c r="N15">
        <f t="shared" ref="N15:N23" si="7">VARP(H15:M15)</f>
        <v>18.916666666666668</v>
      </c>
    </row>
    <row r="16" spans="1:14" x14ac:dyDescent="0.4">
      <c r="A16" t="s">
        <v>43</v>
      </c>
      <c r="B16">
        <v>10</v>
      </c>
      <c r="C16">
        <v>15</v>
      </c>
      <c r="D16">
        <v>7</v>
      </c>
      <c r="E16">
        <v>24</v>
      </c>
      <c r="G16" t="s">
        <v>43</v>
      </c>
      <c r="H16">
        <f t="shared" ref="H16:H23" si="8">C4</f>
        <v>21</v>
      </c>
      <c r="I16">
        <f t="shared" ref="I16:I23" si="9">C16</f>
        <v>15</v>
      </c>
      <c r="J16">
        <f t="shared" ref="J16:J23" si="10">C28</f>
        <v>14</v>
      </c>
      <c r="K16">
        <f t="shared" ref="K16:K23" si="11">C40</f>
        <v>13</v>
      </c>
      <c r="L16">
        <f t="shared" ref="L16:L23" si="12">C52</f>
        <v>13</v>
      </c>
      <c r="M16">
        <f t="shared" ref="M16:M23" si="13">C64</f>
        <v>13</v>
      </c>
      <c r="N16">
        <f t="shared" si="7"/>
        <v>8.1388888888888893</v>
      </c>
    </row>
    <row r="17" spans="1:14" x14ac:dyDescent="0.4">
      <c r="A17" t="s">
        <v>44</v>
      </c>
      <c r="B17">
        <v>17</v>
      </c>
      <c r="C17">
        <v>12</v>
      </c>
      <c r="D17">
        <v>9</v>
      </c>
      <c r="E17">
        <v>25</v>
      </c>
      <c r="G17" t="s">
        <v>44</v>
      </c>
      <c r="H17">
        <f t="shared" si="8"/>
        <v>6</v>
      </c>
      <c r="I17">
        <f t="shared" si="9"/>
        <v>12</v>
      </c>
      <c r="J17">
        <f t="shared" si="10"/>
        <v>8</v>
      </c>
      <c r="K17">
        <f t="shared" si="11"/>
        <v>9</v>
      </c>
      <c r="L17">
        <f t="shared" si="12"/>
        <v>6</v>
      </c>
      <c r="M17">
        <f t="shared" si="13"/>
        <v>16</v>
      </c>
      <c r="N17">
        <f t="shared" si="7"/>
        <v>12.583333333333334</v>
      </c>
    </row>
    <row r="18" spans="1:14" x14ac:dyDescent="0.4">
      <c r="A18" t="s">
        <v>45</v>
      </c>
      <c r="B18">
        <v>12</v>
      </c>
      <c r="C18">
        <v>14</v>
      </c>
      <c r="D18">
        <v>10</v>
      </c>
      <c r="E18">
        <v>20</v>
      </c>
      <c r="G18" t="s">
        <v>45</v>
      </c>
      <c r="H18">
        <f t="shared" si="8"/>
        <v>9</v>
      </c>
      <c r="I18">
        <f t="shared" si="9"/>
        <v>14</v>
      </c>
      <c r="J18">
        <f t="shared" si="10"/>
        <v>8</v>
      </c>
      <c r="K18">
        <f t="shared" si="11"/>
        <v>17</v>
      </c>
      <c r="L18">
        <f t="shared" si="12"/>
        <v>15</v>
      </c>
      <c r="M18">
        <f t="shared" si="13"/>
        <v>11</v>
      </c>
      <c r="N18">
        <f t="shared" si="7"/>
        <v>10.555555555555555</v>
      </c>
    </row>
    <row r="19" spans="1:14" x14ac:dyDescent="0.4">
      <c r="A19" t="s">
        <v>46</v>
      </c>
      <c r="B19">
        <v>13</v>
      </c>
      <c r="C19">
        <v>7</v>
      </c>
      <c r="D19">
        <v>14</v>
      </c>
      <c r="E19">
        <v>25</v>
      </c>
      <c r="G19" t="s">
        <v>46</v>
      </c>
      <c r="H19">
        <f t="shared" si="8"/>
        <v>9</v>
      </c>
      <c r="I19">
        <f t="shared" si="9"/>
        <v>7</v>
      </c>
      <c r="J19">
        <f t="shared" si="10"/>
        <v>7</v>
      </c>
      <c r="K19">
        <f t="shared" si="11"/>
        <v>8</v>
      </c>
      <c r="L19">
        <f t="shared" si="12"/>
        <v>9</v>
      </c>
      <c r="M19">
        <f t="shared" si="13"/>
        <v>13</v>
      </c>
      <c r="N19">
        <f t="shared" si="7"/>
        <v>4.1388888888888893</v>
      </c>
    </row>
    <row r="20" spans="1:14" x14ac:dyDescent="0.4">
      <c r="A20" t="s">
        <v>47</v>
      </c>
      <c r="B20">
        <v>12</v>
      </c>
      <c r="C20">
        <v>8</v>
      </c>
      <c r="D20">
        <v>7</v>
      </c>
      <c r="E20">
        <v>23</v>
      </c>
      <c r="G20" t="s">
        <v>47</v>
      </c>
      <c r="H20">
        <f t="shared" si="8"/>
        <v>8</v>
      </c>
      <c r="I20">
        <f t="shared" si="9"/>
        <v>8</v>
      </c>
      <c r="J20">
        <f t="shared" si="10"/>
        <v>11</v>
      </c>
      <c r="K20">
        <f t="shared" si="11"/>
        <v>8</v>
      </c>
      <c r="L20">
        <f t="shared" si="12"/>
        <v>11</v>
      </c>
      <c r="M20">
        <f t="shared" si="13"/>
        <v>11</v>
      </c>
      <c r="N20">
        <f t="shared" si="7"/>
        <v>2.25</v>
      </c>
    </row>
    <row r="21" spans="1:14" x14ac:dyDescent="0.4">
      <c r="A21" t="s">
        <v>48</v>
      </c>
      <c r="B21">
        <v>14</v>
      </c>
      <c r="C21">
        <v>10</v>
      </c>
      <c r="D21">
        <v>7</v>
      </c>
      <c r="E21">
        <v>24</v>
      </c>
      <c r="G21" t="s">
        <v>48</v>
      </c>
      <c r="H21">
        <f t="shared" si="8"/>
        <v>12</v>
      </c>
      <c r="I21">
        <f t="shared" si="9"/>
        <v>10</v>
      </c>
      <c r="J21">
        <f t="shared" si="10"/>
        <v>9</v>
      </c>
      <c r="K21">
        <f t="shared" si="11"/>
        <v>5</v>
      </c>
      <c r="L21">
        <f t="shared" si="12"/>
        <v>3</v>
      </c>
      <c r="M21">
        <f t="shared" si="13"/>
        <v>7</v>
      </c>
      <c r="N21">
        <f t="shared" si="7"/>
        <v>9.2222222222222214</v>
      </c>
    </row>
    <row r="22" spans="1:14" x14ac:dyDescent="0.4">
      <c r="A22" t="s">
        <v>49</v>
      </c>
      <c r="B22">
        <v>11</v>
      </c>
      <c r="C22">
        <v>12</v>
      </c>
      <c r="D22">
        <v>7</v>
      </c>
      <c r="E22">
        <v>18</v>
      </c>
      <c r="G22" t="s">
        <v>49</v>
      </c>
      <c r="H22">
        <f t="shared" si="8"/>
        <v>4</v>
      </c>
      <c r="I22">
        <f t="shared" si="9"/>
        <v>12</v>
      </c>
      <c r="J22">
        <f t="shared" si="10"/>
        <v>5</v>
      </c>
      <c r="K22">
        <f t="shared" si="11"/>
        <v>4</v>
      </c>
      <c r="L22">
        <f t="shared" si="12"/>
        <v>3</v>
      </c>
      <c r="M22">
        <f t="shared" si="13"/>
        <v>11</v>
      </c>
      <c r="N22">
        <f t="shared" si="7"/>
        <v>12.916666666666666</v>
      </c>
    </row>
    <row r="23" spans="1:14" x14ac:dyDescent="0.4">
      <c r="A23" t="s">
        <v>50</v>
      </c>
      <c r="B23">
        <v>10</v>
      </c>
      <c r="C23">
        <v>12</v>
      </c>
      <c r="D23">
        <v>7</v>
      </c>
      <c r="E23">
        <v>19</v>
      </c>
      <c r="G23" t="s">
        <v>50</v>
      </c>
      <c r="H23">
        <f t="shared" si="8"/>
        <v>10</v>
      </c>
      <c r="I23">
        <f t="shared" si="9"/>
        <v>12</v>
      </c>
      <c r="J23">
        <f t="shared" si="10"/>
        <v>0</v>
      </c>
      <c r="K23">
        <f t="shared" si="11"/>
        <v>3</v>
      </c>
      <c r="L23">
        <f t="shared" si="12"/>
        <v>6</v>
      </c>
      <c r="M23">
        <f t="shared" si="13"/>
        <v>2</v>
      </c>
      <c r="N23">
        <f t="shared" si="7"/>
        <v>18.583333333333332</v>
      </c>
    </row>
    <row r="24" spans="1:14" x14ac:dyDescent="0.4">
      <c r="G24" t="s">
        <v>12</v>
      </c>
      <c r="H24" s="4">
        <f>SUM(H15:H23)</f>
        <v>94</v>
      </c>
      <c r="I24" s="4">
        <f t="shared" ref="I24:M24" si="14">SUM(I15:I23)</f>
        <v>109</v>
      </c>
      <c r="J24" s="4">
        <f t="shared" si="14"/>
        <v>70</v>
      </c>
      <c r="K24" s="4">
        <f t="shared" si="14"/>
        <v>75</v>
      </c>
      <c r="L24" s="4">
        <f t="shared" si="14"/>
        <v>73</v>
      </c>
      <c r="M24" s="4">
        <f t="shared" si="14"/>
        <v>96</v>
      </c>
    </row>
    <row r="25" spans="1:14" x14ac:dyDescent="0.4">
      <c r="A25" t="s">
        <v>52</v>
      </c>
    </row>
    <row r="26" spans="1:14" x14ac:dyDescent="0.4">
      <c r="A26" t="s">
        <v>37</v>
      </c>
      <c r="B26" t="s">
        <v>38</v>
      </c>
      <c r="C26" t="s">
        <v>39</v>
      </c>
      <c r="D26" t="s">
        <v>40</v>
      </c>
      <c r="E26" t="s">
        <v>41</v>
      </c>
    </row>
    <row r="27" spans="1:14" x14ac:dyDescent="0.4">
      <c r="A27" t="s">
        <v>42</v>
      </c>
      <c r="B27">
        <v>16</v>
      </c>
      <c r="C27">
        <v>8</v>
      </c>
      <c r="D27">
        <v>7</v>
      </c>
      <c r="E27">
        <v>21</v>
      </c>
    </row>
    <row r="28" spans="1:14" x14ac:dyDescent="0.4">
      <c r="A28" t="s">
        <v>43</v>
      </c>
      <c r="B28">
        <v>12</v>
      </c>
      <c r="C28">
        <v>14</v>
      </c>
      <c r="D28">
        <v>8</v>
      </c>
      <c r="E28">
        <v>26</v>
      </c>
    </row>
    <row r="29" spans="1:14" x14ac:dyDescent="0.4">
      <c r="A29" t="s">
        <v>44</v>
      </c>
      <c r="B29">
        <v>8</v>
      </c>
      <c r="C29">
        <v>8</v>
      </c>
      <c r="D29">
        <v>8</v>
      </c>
      <c r="E29">
        <v>18</v>
      </c>
    </row>
    <row r="30" spans="1:14" x14ac:dyDescent="0.4">
      <c r="A30" t="s">
        <v>45</v>
      </c>
      <c r="B30">
        <v>12</v>
      </c>
      <c r="C30">
        <v>8</v>
      </c>
      <c r="D30">
        <v>8</v>
      </c>
      <c r="E30">
        <v>21</v>
      </c>
    </row>
    <row r="31" spans="1:14" x14ac:dyDescent="0.4">
      <c r="A31" t="s">
        <v>46</v>
      </c>
      <c r="B31">
        <v>8</v>
      </c>
      <c r="C31">
        <v>7</v>
      </c>
      <c r="D31">
        <v>7</v>
      </c>
      <c r="E31">
        <v>18</v>
      </c>
    </row>
    <row r="32" spans="1:14" x14ac:dyDescent="0.4">
      <c r="A32" t="s">
        <v>47</v>
      </c>
      <c r="B32">
        <v>4</v>
      </c>
      <c r="C32">
        <v>11</v>
      </c>
      <c r="D32">
        <v>8</v>
      </c>
      <c r="E32">
        <v>21</v>
      </c>
    </row>
    <row r="33" spans="1:5" x14ac:dyDescent="0.4">
      <c r="A33" t="s">
        <v>48</v>
      </c>
      <c r="B33">
        <v>7</v>
      </c>
      <c r="C33">
        <v>9</v>
      </c>
      <c r="D33">
        <v>6</v>
      </c>
      <c r="E33">
        <v>15</v>
      </c>
    </row>
    <row r="34" spans="1:5" x14ac:dyDescent="0.4">
      <c r="A34" t="s">
        <v>49</v>
      </c>
      <c r="B34">
        <v>6</v>
      </c>
      <c r="C34">
        <v>5</v>
      </c>
      <c r="D34">
        <v>10</v>
      </c>
      <c r="E34">
        <v>10</v>
      </c>
    </row>
    <row r="35" spans="1:5" x14ac:dyDescent="0.4">
      <c r="A35" t="s">
        <v>50</v>
      </c>
      <c r="B35">
        <v>1</v>
      </c>
      <c r="C35">
        <v>0</v>
      </c>
      <c r="D35">
        <v>4</v>
      </c>
      <c r="E35">
        <v>3</v>
      </c>
    </row>
    <row r="37" spans="1:5" x14ac:dyDescent="0.4">
      <c r="A37" t="s">
        <v>53</v>
      </c>
    </row>
    <row r="38" spans="1:5" x14ac:dyDescent="0.4">
      <c r="A38" t="s">
        <v>37</v>
      </c>
      <c r="B38" t="s">
        <v>38</v>
      </c>
      <c r="C38" t="s">
        <v>39</v>
      </c>
      <c r="D38" t="s">
        <v>40</v>
      </c>
      <c r="E38" t="s">
        <v>41</v>
      </c>
    </row>
    <row r="39" spans="1:5" x14ac:dyDescent="0.4">
      <c r="A39" t="s">
        <v>42</v>
      </c>
      <c r="B39">
        <v>10</v>
      </c>
      <c r="C39">
        <v>8</v>
      </c>
      <c r="D39">
        <v>15</v>
      </c>
      <c r="E39">
        <v>23</v>
      </c>
    </row>
    <row r="40" spans="1:5" x14ac:dyDescent="0.4">
      <c r="A40" t="s">
        <v>43</v>
      </c>
      <c r="B40">
        <v>11</v>
      </c>
      <c r="C40">
        <v>13</v>
      </c>
      <c r="D40">
        <v>9</v>
      </c>
      <c r="E40">
        <v>27</v>
      </c>
    </row>
    <row r="41" spans="1:5" x14ac:dyDescent="0.4">
      <c r="A41" t="s">
        <v>44</v>
      </c>
      <c r="B41">
        <v>14</v>
      </c>
      <c r="C41">
        <v>9</v>
      </c>
      <c r="D41">
        <v>12</v>
      </c>
      <c r="E41">
        <v>19</v>
      </c>
    </row>
    <row r="42" spans="1:5" x14ac:dyDescent="0.4">
      <c r="A42" t="s">
        <v>45</v>
      </c>
      <c r="B42">
        <v>13</v>
      </c>
      <c r="C42">
        <v>17</v>
      </c>
      <c r="D42">
        <v>7</v>
      </c>
      <c r="E42">
        <v>24</v>
      </c>
    </row>
    <row r="43" spans="1:5" x14ac:dyDescent="0.4">
      <c r="A43" t="s">
        <v>46</v>
      </c>
      <c r="B43">
        <v>7</v>
      </c>
      <c r="C43">
        <v>8</v>
      </c>
      <c r="D43">
        <v>5</v>
      </c>
      <c r="E43">
        <v>27</v>
      </c>
    </row>
    <row r="44" spans="1:5" x14ac:dyDescent="0.4">
      <c r="A44" t="s">
        <v>47</v>
      </c>
      <c r="B44">
        <v>6</v>
      </c>
      <c r="C44">
        <v>8</v>
      </c>
      <c r="D44">
        <v>10</v>
      </c>
      <c r="E44">
        <v>13</v>
      </c>
    </row>
    <row r="45" spans="1:5" x14ac:dyDescent="0.4">
      <c r="A45" t="s">
        <v>48</v>
      </c>
      <c r="B45">
        <v>6</v>
      </c>
      <c r="C45">
        <v>5</v>
      </c>
      <c r="D45">
        <v>1</v>
      </c>
      <c r="E45">
        <v>16</v>
      </c>
    </row>
    <row r="46" spans="1:5" x14ac:dyDescent="0.4">
      <c r="A46" t="s">
        <v>49</v>
      </c>
      <c r="B46">
        <v>4</v>
      </c>
      <c r="C46">
        <v>4</v>
      </c>
      <c r="D46">
        <v>6</v>
      </c>
      <c r="E46">
        <v>15</v>
      </c>
    </row>
    <row r="47" spans="1:5" x14ac:dyDescent="0.4">
      <c r="A47" t="s">
        <v>50</v>
      </c>
      <c r="B47">
        <v>6</v>
      </c>
      <c r="C47">
        <v>3</v>
      </c>
      <c r="D47">
        <v>5</v>
      </c>
      <c r="E47">
        <v>11</v>
      </c>
    </row>
    <row r="49" spans="1:5" x14ac:dyDescent="0.4">
      <c r="A49" t="s">
        <v>54</v>
      </c>
    </row>
    <row r="50" spans="1:5" x14ac:dyDescent="0.4">
      <c r="A50" t="s">
        <v>37</v>
      </c>
      <c r="B50" t="s">
        <v>38</v>
      </c>
      <c r="C50" t="s">
        <v>39</v>
      </c>
      <c r="D50" t="s">
        <v>40</v>
      </c>
      <c r="E50" t="s">
        <v>41</v>
      </c>
    </row>
    <row r="51" spans="1:5" x14ac:dyDescent="0.4">
      <c r="A51" t="s">
        <v>42</v>
      </c>
      <c r="B51">
        <v>14</v>
      </c>
      <c r="C51">
        <v>7</v>
      </c>
      <c r="D51">
        <v>13</v>
      </c>
      <c r="E51">
        <v>25</v>
      </c>
    </row>
    <row r="52" spans="1:5" x14ac:dyDescent="0.4">
      <c r="A52" t="s">
        <v>43</v>
      </c>
      <c r="B52">
        <v>12</v>
      </c>
      <c r="C52">
        <v>13</v>
      </c>
      <c r="D52">
        <v>13</v>
      </c>
      <c r="E52">
        <v>27</v>
      </c>
    </row>
    <row r="53" spans="1:5" x14ac:dyDescent="0.4">
      <c r="A53" t="s">
        <v>44</v>
      </c>
      <c r="B53">
        <v>5</v>
      </c>
      <c r="C53">
        <v>6</v>
      </c>
      <c r="D53">
        <v>9</v>
      </c>
      <c r="E53">
        <v>25</v>
      </c>
    </row>
    <row r="54" spans="1:5" x14ac:dyDescent="0.4">
      <c r="A54" t="s">
        <v>45</v>
      </c>
      <c r="B54">
        <v>8</v>
      </c>
      <c r="C54">
        <v>15</v>
      </c>
      <c r="D54">
        <v>6</v>
      </c>
      <c r="E54">
        <v>22</v>
      </c>
    </row>
    <row r="55" spans="1:5" x14ac:dyDescent="0.4">
      <c r="A55" t="s">
        <v>46</v>
      </c>
      <c r="B55">
        <v>9</v>
      </c>
      <c r="C55">
        <v>9</v>
      </c>
      <c r="D55">
        <v>14</v>
      </c>
      <c r="E55">
        <v>17</v>
      </c>
    </row>
    <row r="56" spans="1:5" x14ac:dyDescent="0.4">
      <c r="A56" t="s">
        <v>47</v>
      </c>
      <c r="B56">
        <v>5</v>
      </c>
      <c r="C56">
        <v>11</v>
      </c>
      <c r="D56">
        <v>3</v>
      </c>
      <c r="E56">
        <v>22</v>
      </c>
    </row>
    <row r="57" spans="1:5" x14ac:dyDescent="0.4">
      <c r="A57" t="s">
        <v>48</v>
      </c>
      <c r="B57">
        <v>7</v>
      </c>
      <c r="C57">
        <v>3</v>
      </c>
      <c r="D57">
        <v>3</v>
      </c>
      <c r="E57">
        <v>14</v>
      </c>
    </row>
    <row r="58" spans="1:5" x14ac:dyDescent="0.4">
      <c r="A58" t="s">
        <v>49</v>
      </c>
      <c r="B58">
        <v>6</v>
      </c>
      <c r="C58">
        <v>3</v>
      </c>
      <c r="D58">
        <v>9</v>
      </c>
      <c r="E58">
        <v>16</v>
      </c>
    </row>
    <row r="59" spans="1:5" x14ac:dyDescent="0.4">
      <c r="A59" t="s">
        <v>50</v>
      </c>
      <c r="B59">
        <v>11</v>
      </c>
      <c r="C59">
        <v>6</v>
      </c>
      <c r="D59">
        <v>5</v>
      </c>
      <c r="E59">
        <v>16</v>
      </c>
    </row>
    <row r="61" spans="1:5" x14ac:dyDescent="0.4">
      <c r="A61" t="s">
        <v>55</v>
      </c>
    </row>
    <row r="62" spans="1:5" x14ac:dyDescent="0.4">
      <c r="A62" t="s">
        <v>37</v>
      </c>
      <c r="B62" t="s">
        <v>38</v>
      </c>
      <c r="C62" t="s">
        <v>39</v>
      </c>
      <c r="D62" t="s">
        <v>40</v>
      </c>
      <c r="E62" t="s">
        <v>41</v>
      </c>
    </row>
    <row r="63" spans="1:5" x14ac:dyDescent="0.4">
      <c r="A63" t="s">
        <v>42</v>
      </c>
      <c r="B63">
        <v>16</v>
      </c>
      <c r="C63">
        <v>12</v>
      </c>
      <c r="D63">
        <v>16</v>
      </c>
      <c r="E63">
        <v>32</v>
      </c>
    </row>
    <row r="64" spans="1:5" x14ac:dyDescent="0.4">
      <c r="A64" t="s">
        <v>43</v>
      </c>
      <c r="B64">
        <v>12</v>
      </c>
      <c r="C64">
        <v>13</v>
      </c>
      <c r="D64">
        <v>9</v>
      </c>
      <c r="E64">
        <v>26</v>
      </c>
    </row>
    <row r="65" spans="1:5" x14ac:dyDescent="0.4">
      <c r="A65" t="s">
        <v>44</v>
      </c>
      <c r="B65">
        <v>12</v>
      </c>
      <c r="C65">
        <v>16</v>
      </c>
      <c r="D65">
        <v>12</v>
      </c>
      <c r="E65">
        <v>25</v>
      </c>
    </row>
    <row r="66" spans="1:5" x14ac:dyDescent="0.4">
      <c r="A66" t="s">
        <v>45</v>
      </c>
      <c r="B66">
        <v>15</v>
      </c>
      <c r="C66">
        <v>11</v>
      </c>
      <c r="D66">
        <v>19</v>
      </c>
      <c r="E66">
        <v>25</v>
      </c>
    </row>
    <row r="67" spans="1:5" x14ac:dyDescent="0.4">
      <c r="A67" t="s">
        <v>46</v>
      </c>
      <c r="B67">
        <v>5</v>
      </c>
      <c r="C67">
        <v>13</v>
      </c>
      <c r="D67">
        <v>6</v>
      </c>
      <c r="E67">
        <v>37</v>
      </c>
    </row>
    <row r="68" spans="1:5" x14ac:dyDescent="0.4">
      <c r="A68" t="s">
        <v>47</v>
      </c>
      <c r="B68">
        <v>9</v>
      </c>
      <c r="C68">
        <v>11</v>
      </c>
      <c r="D68">
        <v>11</v>
      </c>
      <c r="E68">
        <v>28</v>
      </c>
    </row>
    <row r="69" spans="1:5" x14ac:dyDescent="0.4">
      <c r="A69" t="s">
        <v>48</v>
      </c>
      <c r="B69">
        <v>8</v>
      </c>
      <c r="C69">
        <v>7</v>
      </c>
      <c r="D69">
        <v>6</v>
      </c>
      <c r="E69">
        <v>23</v>
      </c>
    </row>
    <row r="70" spans="1:5" x14ac:dyDescent="0.4">
      <c r="A70" t="s">
        <v>49</v>
      </c>
      <c r="B70">
        <v>7</v>
      </c>
      <c r="C70">
        <v>11</v>
      </c>
      <c r="D70">
        <v>9</v>
      </c>
      <c r="E70">
        <v>16</v>
      </c>
    </row>
    <row r="71" spans="1:5" x14ac:dyDescent="0.4">
      <c r="A71" t="s">
        <v>50</v>
      </c>
      <c r="B71">
        <v>11</v>
      </c>
      <c r="C71">
        <v>2</v>
      </c>
      <c r="D71">
        <v>11</v>
      </c>
      <c r="E71">
        <v>18</v>
      </c>
    </row>
    <row r="74" spans="1:5" x14ac:dyDescent="0.4">
      <c r="A74" t="s">
        <v>63</v>
      </c>
      <c r="B74">
        <v>6</v>
      </c>
      <c r="C74">
        <v>4</v>
      </c>
    </row>
    <row r="75" spans="1:5" x14ac:dyDescent="0.4">
      <c r="A75" t="s">
        <v>64</v>
      </c>
      <c r="B75">
        <v>13</v>
      </c>
      <c r="C75">
        <v>4</v>
      </c>
    </row>
    <row r="76" spans="1:5" x14ac:dyDescent="0.4">
      <c r="B76">
        <v>5</v>
      </c>
      <c r="C76">
        <v>4</v>
      </c>
    </row>
    <row r="77" spans="1:5" x14ac:dyDescent="0.4">
      <c r="B77">
        <v>7</v>
      </c>
      <c r="C77">
        <v>1</v>
      </c>
    </row>
    <row r="78" spans="1:5" x14ac:dyDescent="0.4">
      <c r="B78">
        <v>4</v>
      </c>
      <c r="C78">
        <v>15</v>
      </c>
    </row>
    <row r="79" spans="1:5" x14ac:dyDescent="0.4">
      <c r="B79">
        <v>3</v>
      </c>
      <c r="C79">
        <v>1</v>
      </c>
    </row>
    <row r="80" spans="1:5" x14ac:dyDescent="0.4">
      <c r="B80">
        <v>7</v>
      </c>
      <c r="C80">
        <v>4</v>
      </c>
    </row>
    <row r="81" spans="1:5" x14ac:dyDescent="0.4">
      <c r="B81">
        <v>4</v>
      </c>
      <c r="C81">
        <v>1</v>
      </c>
    </row>
    <row r="82" spans="1:5" x14ac:dyDescent="0.4">
      <c r="B82">
        <v>5</v>
      </c>
      <c r="C82">
        <v>10</v>
      </c>
    </row>
    <row r="83" spans="1:5" x14ac:dyDescent="0.4">
      <c r="B83">
        <v>3</v>
      </c>
      <c r="C83">
        <v>2</v>
      </c>
    </row>
    <row r="84" spans="1:5" x14ac:dyDescent="0.4">
      <c r="B84">
        <v>4</v>
      </c>
      <c r="C84">
        <v>2</v>
      </c>
    </row>
    <row r="85" spans="1:5" x14ac:dyDescent="0.4">
      <c r="B85">
        <v>4</v>
      </c>
      <c r="C85">
        <v>3</v>
      </c>
    </row>
    <row r="86" spans="1:5" x14ac:dyDescent="0.4">
      <c r="B86">
        <v>2</v>
      </c>
      <c r="C86">
        <v>0</v>
      </c>
    </row>
    <row r="87" spans="1:5" x14ac:dyDescent="0.4">
      <c r="B87">
        <v>4</v>
      </c>
      <c r="C87">
        <v>5</v>
      </c>
    </row>
    <row r="88" spans="1:5" x14ac:dyDescent="0.4">
      <c r="B88">
        <v>3</v>
      </c>
      <c r="C88">
        <v>4</v>
      </c>
    </row>
    <row r="89" spans="1:5" x14ac:dyDescent="0.4">
      <c r="B89">
        <v>11</v>
      </c>
      <c r="C89">
        <v>2</v>
      </c>
    </row>
    <row r="90" spans="1:5" x14ac:dyDescent="0.4">
      <c r="B90">
        <v>2</v>
      </c>
      <c r="C90">
        <v>1</v>
      </c>
    </row>
    <row r="91" spans="1:5" x14ac:dyDescent="0.4">
      <c r="B91">
        <v>4</v>
      </c>
      <c r="C91">
        <v>2</v>
      </c>
    </row>
    <row r="92" spans="1:5" x14ac:dyDescent="0.4">
      <c r="B92">
        <v>11</v>
      </c>
      <c r="C92">
        <v>7</v>
      </c>
    </row>
    <row r="93" spans="1:5" x14ac:dyDescent="0.4">
      <c r="B93">
        <v>2</v>
      </c>
      <c r="C93">
        <v>3</v>
      </c>
    </row>
    <row r="94" spans="1:5" x14ac:dyDescent="0.4">
      <c r="B94">
        <v>2</v>
      </c>
      <c r="C94">
        <v>1</v>
      </c>
      <c r="D94">
        <f>SUM(B74:B94)</f>
        <v>106</v>
      </c>
      <c r="E94">
        <f>SUM(C74:C94)</f>
        <v>76</v>
      </c>
    </row>
    <row r="95" spans="1:5" x14ac:dyDescent="0.4">
      <c r="A95" t="s">
        <v>65</v>
      </c>
      <c r="B95">
        <v>1</v>
      </c>
      <c r="C95">
        <v>4</v>
      </c>
    </row>
    <row r="96" spans="1:5" x14ac:dyDescent="0.4">
      <c r="B96">
        <v>4</v>
      </c>
      <c r="C96">
        <v>2</v>
      </c>
    </row>
    <row r="97" spans="2:3" x14ac:dyDescent="0.4">
      <c r="B97">
        <v>2</v>
      </c>
      <c r="C97">
        <v>1</v>
      </c>
    </row>
    <row r="98" spans="2:3" x14ac:dyDescent="0.4">
      <c r="B98">
        <v>1</v>
      </c>
      <c r="C98">
        <v>7</v>
      </c>
    </row>
    <row r="99" spans="2:3" x14ac:dyDescent="0.4">
      <c r="B99">
        <v>10</v>
      </c>
      <c r="C99">
        <v>2</v>
      </c>
    </row>
    <row r="100" spans="2:3" x14ac:dyDescent="0.4">
      <c r="B100">
        <v>3</v>
      </c>
      <c r="C100">
        <v>2</v>
      </c>
    </row>
    <row r="101" spans="2:3" x14ac:dyDescent="0.4">
      <c r="B101">
        <v>4</v>
      </c>
      <c r="C101">
        <v>6</v>
      </c>
    </row>
    <row r="102" spans="2:3" x14ac:dyDescent="0.4">
      <c r="B102">
        <v>5</v>
      </c>
      <c r="C102">
        <v>0</v>
      </c>
    </row>
    <row r="103" spans="2:3" x14ac:dyDescent="0.4">
      <c r="B103">
        <v>4</v>
      </c>
      <c r="C103">
        <v>1</v>
      </c>
    </row>
    <row r="104" spans="2:3" x14ac:dyDescent="0.4">
      <c r="B104">
        <v>2</v>
      </c>
      <c r="C104">
        <v>3</v>
      </c>
    </row>
    <row r="105" spans="2:3" x14ac:dyDescent="0.4">
      <c r="B105">
        <v>9</v>
      </c>
      <c r="C105">
        <v>2</v>
      </c>
    </row>
    <row r="106" spans="2:3" x14ac:dyDescent="0.4">
      <c r="B106">
        <v>6</v>
      </c>
      <c r="C106">
        <v>4</v>
      </c>
    </row>
    <row r="107" spans="2:3" x14ac:dyDescent="0.4">
      <c r="B107">
        <v>15</v>
      </c>
      <c r="C107">
        <v>6</v>
      </c>
    </row>
    <row r="108" spans="2:3" x14ac:dyDescent="0.4">
      <c r="B108">
        <v>3</v>
      </c>
      <c r="C108">
        <v>4</v>
      </c>
    </row>
    <row r="109" spans="2:3" x14ac:dyDescent="0.4">
      <c r="B109">
        <v>2</v>
      </c>
      <c r="C109">
        <v>0</v>
      </c>
    </row>
    <row r="110" spans="2:3" x14ac:dyDescent="0.4">
      <c r="B110">
        <v>2</v>
      </c>
      <c r="C110">
        <v>3</v>
      </c>
    </row>
    <row r="111" spans="2:3" x14ac:dyDescent="0.4">
      <c r="B111">
        <v>10</v>
      </c>
      <c r="C111">
        <v>6</v>
      </c>
    </row>
    <row r="112" spans="2:3" x14ac:dyDescent="0.4">
      <c r="B112">
        <v>4</v>
      </c>
      <c r="C112">
        <v>1</v>
      </c>
    </row>
    <row r="113" spans="1:5" x14ac:dyDescent="0.4">
      <c r="B113">
        <v>1</v>
      </c>
      <c r="C113">
        <v>5</v>
      </c>
    </row>
    <row r="114" spans="1:5" x14ac:dyDescent="0.4">
      <c r="B114">
        <v>6</v>
      </c>
      <c r="C114">
        <v>1</v>
      </c>
    </row>
    <row r="115" spans="1:5" x14ac:dyDescent="0.4">
      <c r="B115">
        <v>13</v>
      </c>
      <c r="C115">
        <v>2</v>
      </c>
    </row>
    <row r="116" spans="1:5" x14ac:dyDescent="0.4">
      <c r="B116">
        <v>13</v>
      </c>
      <c r="C116">
        <v>5</v>
      </c>
    </row>
    <row r="117" spans="1:5" x14ac:dyDescent="0.4">
      <c r="B117">
        <v>6</v>
      </c>
      <c r="C117">
        <v>0</v>
      </c>
    </row>
    <row r="118" spans="1:5" x14ac:dyDescent="0.4">
      <c r="B118">
        <v>3</v>
      </c>
      <c r="C118">
        <v>2</v>
      </c>
    </row>
    <row r="119" spans="1:5" x14ac:dyDescent="0.4">
      <c r="B119">
        <v>3</v>
      </c>
      <c r="C119">
        <v>6</v>
      </c>
    </row>
    <row r="120" spans="1:5" x14ac:dyDescent="0.4">
      <c r="B120">
        <v>5</v>
      </c>
      <c r="C120">
        <v>1</v>
      </c>
    </row>
    <row r="121" spans="1:5" x14ac:dyDescent="0.4">
      <c r="B121">
        <v>0</v>
      </c>
      <c r="C121">
        <v>2</v>
      </c>
      <c r="D121">
        <f>SUM(B95:B121)</f>
        <v>137</v>
      </c>
      <c r="E121">
        <f>SUM(C95:C121)</f>
        <v>78</v>
      </c>
    </row>
    <row r="122" spans="1:5" x14ac:dyDescent="0.4">
      <c r="A122" t="s">
        <v>66</v>
      </c>
      <c r="B122">
        <v>1</v>
      </c>
      <c r="C122">
        <v>9</v>
      </c>
    </row>
    <row r="123" spans="1:5" x14ac:dyDescent="0.4">
      <c r="B123">
        <v>6</v>
      </c>
      <c r="C123">
        <v>10</v>
      </c>
    </row>
    <row r="124" spans="1:5" x14ac:dyDescent="0.4">
      <c r="B124">
        <v>8</v>
      </c>
      <c r="C124">
        <v>2</v>
      </c>
    </row>
    <row r="125" spans="1:5" x14ac:dyDescent="0.4">
      <c r="B125">
        <v>3</v>
      </c>
      <c r="C125">
        <v>12</v>
      </c>
    </row>
    <row r="126" spans="1:5" x14ac:dyDescent="0.4">
      <c r="B126">
        <v>2</v>
      </c>
      <c r="C126">
        <v>1</v>
      </c>
    </row>
    <row r="127" spans="1:5" x14ac:dyDescent="0.4">
      <c r="B127">
        <v>4</v>
      </c>
      <c r="C127">
        <v>3</v>
      </c>
    </row>
    <row r="128" spans="1:5" x14ac:dyDescent="0.4">
      <c r="B128">
        <v>12</v>
      </c>
      <c r="C128">
        <v>3</v>
      </c>
    </row>
    <row r="129" spans="1:5" x14ac:dyDescent="0.4">
      <c r="B129">
        <v>2</v>
      </c>
      <c r="C129">
        <v>3</v>
      </c>
    </row>
    <row r="130" spans="1:5" x14ac:dyDescent="0.4">
      <c r="B130">
        <v>2</v>
      </c>
      <c r="C130">
        <v>6</v>
      </c>
    </row>
    <row r="131" spans="1:5" x14ac:dyDescent="0.4">
      <c r="B131">
        <v>2</v>
      </c>
      <c r="C131">
        <v>4</v>
      </c>
    </row>
    <row r="132" spans="1:5" x14ac:dyDescent="0.4">
      <c r="B132">
        <v>8</v>
      </c>
      <c r="C132">
        <v>2</v>
      </c>
    </row>
    <row r="133" spans="1:5" x14ac:dyDescent="0.4">
      <c r="B133">
        <v>1</v>
      </c>
      <c r="C133">
        <v>0</v>
      </c>
    </row>
    <row r="134" spans="1:5" x14ac:dyDescent="0.4">
      <c r="B134">
        <v>3</v>
      </c>
      <c r="C134">
        <v>7</v>
      </c>
    </row>
    <row r="135" spans="1:5" x14ac:dyDescent="0.4">
      <c r="B135">
        <v>2</v>
      </c>
      <c r="C135">
        <v>1</v>
      </c>
    </row>
    <row r="136" spans="1:5" x14ac:dyDescent="0.4">
      <c r="B136">
        <v>6</v>
      </c>
      <c r="C136">
        <v>0</v>
      </c>
    </row>
    <row r="137" spans="1:5" x14ac:dyDescent="0.4">
      <c r="B137">
        <v>4</v>
      </c>
      <c r="C137">
        <v>4</v>
      </c>
    </row>
    <row r="138" spans="1:5" x14ac:dyDescent="0.4">
      <c r="B138">
        <v>3</v>
      </c>
      <c r="C138">
        <v>2</v>
      </c>
    </row>
    <row r="139" spans="1:5" x14ac:dyDescent="0.4">
      <c r="B139">
        <v>4</v>
      </c>
      <c r="C139">
        <v>3</v>
      </c>
      <c r="D139">
        <f>SUM(B122:B139)</f>
        <v>73</v>
      </c>
      <c r="E139">
        <f>SUM(C122:C139)</f>
        <v>72</v>
      </c>
    </row>
    <row r="140" spans="1:5" x14ac:dyDescent="0.4">
      <c r="A140" t="s">
        <v>67</v>
      </c>
      <c r="B140">
        <v>9</v>
      </c>
      <c r="C140">
        <v>10</v>
      </c>
    </row>
    <row r="141" spans="1:5" x14ac:dyDescent="0.4">
      <c r="B141">
        <v>4</v>
      </c>
      <c r="C141">
        <v>5</v>
      </c>
    </row>
    <row r="142" spans="1:5" x14ac:dyDescent="0.4">
      <c r="B142">
        <v>5</v>
      </c>
      <c r="C142">
        <v>1</v>
      </c>
    </row>
    <row r="143" spans="1:5" x14ac:dyDescent="0.4">
      <c r="B143">
        <v>6</v>
      </c>
      <c r="C143">
        <v>2</v>
      </c>
    </row>
    <row r="144" spans="1:5" x14ac:dyDescent="0.4">
      <c r="B144">
        <v>0</v>
      </c>
      <c r="C144">
        <v>5</v>
      </c>
    </row>
    <row r="145" spans="1:5" x14ac:dyDescent="0.4">
      <c r="B145">
        <v>4</v>
      </c>
      <c r="C145">
        <v>2</v>
      </c>
    </row>
    <row r="146" spans="1:5" x14ac:dyDescent="0.4">
      <c r="B146">
        <v>5</v>
      </c>
      <c r="C146">
        <v>4</v>
      </c>
    </row>
    <row r="147" spans="1:5" x14ac:dyDescent="0.4">
      <c r="B147">
        <v>5</v>
      </c>
      <c r="C147">
        <v>4</v>
      </c>
    </row>
    <row r="148" spans="1:5" x14ac:dyDescent="0.4">
      <c r="B148">
        <v>2</v>
      </c>
      <c r="C148">
        <v>0</v>
      </c>
    </row>
    <row r="149" spans="1:5" x14ac:dyDescent="0.4">
      <c r="B149">
        <v>5</v>
      </c>
      <c r="C149">
        <v>1</v>
      </c>
    </row>
    <row r="150" spans="1:5" x14ac:dyDescent="0.4">
      <c r="B150">
        <v>3</v>
      </c>
      <c r="C150">
        <v>2</v>
      </c>
    </row>
    <row r="151" spans="1:5" x14ac:dyDescent="0.4">
      <c r="B151">
        <v>3</v>
      </c>
      <c r="C151">
        <v>4</v>
      </c>
    </row>
    <row r="152" spans="1:5" x14ac:dyDescent="0.4">
      <c r="B152">
        <v>4</v>
      </c>
      <c r="C152">
        <v>3</v>
      </c>
    </row>
    <row r="153" spans="1:5" x14ac:dyDescent="0.4">
      <c r="B153">
        <v>8</v>
      </c>
      <c r="C153">
        <v>7</v>
      </c>
    </row>
    <row r="154" spans="1:5" x14ac:dyDescent="0.4">
      <c r="B154">
        <v>3</v>
      </c>
      <c r="C154">
        <v>2</v>
      </c>
    </row>
    <row r="155" spans="1:5" x14ac:dyDescent="0.4">
      <c r="B155">
        <v>4</v>
      </c>
      <c r="C155">
        <v>1</v>
      </c>
    </row>
    <row r="156" spans="1:5" x14ac:dyDescent="0.4">
      <c r="B156">
        <v>1</v>
      </c>
      <c r="C156">
        <v>5</v>
      </c>
    </row>
    <row r="157" spans="1:5" x14ac:dyDescent="0.4">
      <c r="B157">
        <v>5</v>
      </c>
      <c r="C157">
        <v>11</v>
      </c>
    </row>
    <row r="158" spans="1:5" x14ac:dyDescent="0.4">
      <c r="B158">
        <v>2</v>
      </c>
      <c r="C158">
        <v>5</v>
      </c>
    </row>
    <row r="159" spans="1:5" x14ac:dyDescent="0.4">
      <c r="B159">
        <v>4</v>
      </c>
      <c r="C159">
        <v>3</v>
      </c>
      <c r="D159">
        <f>SUM(B140:B159)</f>
        <v>82</v>
      </c>
      <c r="E159">
        <f>SUM(C140:C159)</f>
        <v>77</v>
      </c>
    </row>
    <row r="160" spans="1:5" x14ac:dyDescent="0.4">
      <c r="A160" t="s">
        <v>68</v>
      </c>
      <c r="B160">
        <v>0</v>
      </c>
      <c r="C160">
        <v>8</v>
      </c>
    </row>
    <row r="161" spans="2:3" x14ac:dyDescent="0.4">
      <c r="B161">
        <v>4</v>
      </c>
      <c r="C161">
        <v>7</v>
      </c>
    </row>
    <row r="162" spans="2:3" x14ac:dyDescent="0.4">
      <c r="B162">
        <v>1</v>
      </c>
      <c r="C162">
        <v>8</v>
      </c>
    </row>
    <row r="163" spans="2:3" x14ac:dyDescent="0.4">
      <c r="B163">
        <v>3</v>
      </c>
      <c r="C163">
        <v>2</v>
      </c>
    </row>
    <row r="164" spans="2:3" x14ac:dyDescent="0.4">
      <c r="B164">
        <v>8</v>
      </c>
      <c r="C164">
        <v>5</v>
      </c>
    </row>
    <row r="165" spans="2:3" x14ac:dyDescent="0.4">
      <c r="B165">
        <v>1</v>
      </c>
      <c r="C165">
        <v>3</v>
      </c>
    </row>
    <row r="166" spans="2:3" x14ac:dyDescent="0.4">
      <c r="B166">
        <v>6</v>
      </c>
      <c r="C166">
        <v>5</v>
      </c>
    </row>
    <row r="167" spans="2:3" x14ac:dyDescent="0.4">
      <c r="B167">
        <v>4</v>
      </c>
      <c r="C167">
        <v>3</v>
      </c>
    </row>
    <row r="168" spans="2:3" x14ac:dyDescent="0.4">
      <c r="B168">
        <v>4</v>
      </c>
      <c r="C168">
        <v>8</v>
      </c>
    </row>
    <row r="169" spans="2:3" x14ac:dyDescent="0.4">
      <c r="B169">
        <v>7</v>
      </c>
      <c r="C169">
        <v>0</v>
      </c>
    </row>
    <row r="170" spans="2:3" x14ac:dyDescent="0.4">
      <c r="B170">
        <v>4</v>
      </c>
      <c r="C170">
        <v>2</v>
      </c>
    </row>
    <row r="171" spans="2:3" x14ac:dyDescent="0.4">
      <c r="B171">
        <v>8</v>
      </c>
      <c r="C171">
        <v>17</v>
      </c>
    </row>
    <row r="172" spans="2:3" x14ac:dyDescent="0.4">
      <c r="B172">
        <v>0</v>
      </c>
      <c r="C172">
        <v>5</v>
      </c>
    </row>
    <row r="173" spans="2:3" x14ac:dyDescent="0.4">
      <c r="B173">
        <v>0</v>
      </c>
      <c r="C173">
        <v>3</v>
      </c>
    </row>
    <row r="174" spans="2:3" x14ac:dyDescent="0.4">
      <c r="B174">
        <v>1</v>
      </c>
      <c r="C174">
        <v>4</v>
      </c>
    </row>
    <row r="175" spans="2:3" x14ac:dyDescent="0.4">
      <c r="B175">
        <v>0</v>
      </c>
      <c r="C175">
        <v>2</v>
      </c>
    </row>
    <row r="176" spans="2:3" x14ac:dyDescent="0.4">
      <c r="B176">
        <v>1</v>
      </c>
      <c r="C176">
        <v>4</v>
      </c>
    </row>
    <row r="177" spans="1:5" x14ac:dyDescent="0.4">
      <c r="B177">
        <v>6</v>
      </c>
      <c r="C177">
        <v>2</v>
      </c>
    </row>
    <row r="178" spans="1:5" x14ac:dyDescent="0.4">
      <c r="B178">
        <v>3</v>
      </c>
      <c r="C178">
        <v>5</v>
      </c>
    </row>
    <row r="179" spans="1:5" x14ac:dyDescent="0.4">
      <c r="B179">
        <v>1</v>
      </c>
      <c r="C179">
        <v>2</v>
      </c>
    </row>
    <row r="180" spans="1:5" x14ac:dyDescent="0.4">
      <c r="B180">
        <v>3</v>
      </c>
      <c r="C180">
        <v>5</v>
      </c>
    </row>
    <row r="181" spans="1:5" x14ac:dyDescent="0.4">
      <c r="B181">
        <v>4</v>
      </c>
      <c r="C181">
        <v>5</v>
      </c>
    </row>
    <row r="182" spans="1:5" x14ac:dyDescent="0.4">
      <c r="B182">
        <v>2</v>
      </c>
      <c r="C182">
        <v>5</v>
      </c>
    </row>
    <row r="183" spans="1:5" x14ac:dyDescent="0.4">
      <c r="B183">
        <v>1</v>
      </c>
      <c r="C183">
        <v>3</v>
      </c>
    </row>
    <row r="184" spans="1:5" x14ac:dyDescent="0.4">
      <c r="B184">
        <v>8</v>
      </c>
      <c r="C184">
        <v>8</v>
      </c>
    </row>
    <row r="185" spans="1:5" x14ac:dyDescent="0.4">
      <c r="B185">
        <v>2</v>
      </c>
      <c r="C185">
        <v>6</v>
      </c>
      <c r="D185">
        <f>SUM(B160:B185)</f>
        <v>82</v>
      </c>
      <c r="E185">
        <f>SUM(C160:C185)</f>
        <v>127</v>
      </c>
    </row>
    <row r="186" spans="1:5" x14ac:dyDescent="0.4">
      <c r="A186" t="s">
        <v>70</v>
      </c>
      <c r="B186">
        <v>0</v>
      </c>
      <c r="C186">
        <v>2</v>
      </c>
    </row>
    <row r="187" spans="1:5" x14ac:dyDescent="0.4">
      <c r="B187">
        <v>1</v>
      </c>
      <c r="C187">
        <v>3</v>
      </c>
    </row>
    <row r="188" spans="1:5" x14ac:dyDescent="0.4">
      <c r="B188">
        <v>0</v>
      </c>
      <c r="C188">
        <v>1</v>
      </c>
    </row>
    <row r="189" spans="1:5" x14ac:dyDescent="0.4">
      <c r="B189">
        <v>6</v>
      </c>
      <c r="C189">
        <v>1</v>
      </c>
    </row>
    <row r="190" spans="1:5" x14ac:dyDescent="0.4">
      <c r="B190">
        <v>6</v>
      </c>
      <c r="C190">
        <v>4</v>
      </c>
    </row>
    <row r="191" spans="1:5" x14ac:dyDescent="0.4">
      <c r="B191">
        <v>2</v>
      </c>
      <c r="C191">
        <v>4</v>
      </c>
    </row>
    <row r="192" spans="1:5" x14ac:dyDescent="0.4">
      <c r="B192">
        <v>3</v>
      </c>
      <c r="C192">
        <v>5</v>
      </c>
    </row>
    <row r="193" spans="1:3" x14ac:dyDescent="0.4">
      <c r="B193">
        <v>2</v>
      </c>
      <c r="C193">
        <v>1</v>
      </c>
    </row>
    <row r="194" spans="1:3" x14ac:dyDescent="0.4">
      <c r="B194">
        <v>0</v>
      </c>
      <c r="C194">
        <v>7</v>
      </c>
    </row>
    <row r="195" spans="1:3" x14ac:dyDescent="0.4">
      <c r="B195">
        <v>3</v>
      </c>
      <c r="C195">
        <v>7</v>
      </c>
    </row>
    <row r="196" spans="1:3" x14ac:dyDescent="0.4">
      <c r="B196">
        <v>1</v>
      </c>
      <c r="C196">
        <v>2</v>
      </c>
    </row>
    <row r="197" spans="1:3" x14ac:dyDescent="0.4">
      <c r="B197">
        <v>13</v>
      </c>
      <c r="C197">
        <v>5</v>
      </c>
    </row>
    <row r="198" spans="1:3" x14ac:dyDescent="0.4">
      <c r="B198">
        <v>4</v>
      </c>
      <c r="C198">
        <v>3</v>
      </c>
    </row>
    <row r="199" spans="1:3" x14ac:dyDescent="0.4">
      <c r="B199">
        <v>6</v>
      </c>
      <c r="C199">
        <v>0</v>
      </c>
    </row>
    <row r="200" spans="1:3" x14ac:dyDescent="0.4">
      <c r="B200">
        <v>4</v>
      </c>
      <c r="C200">
        <v>8</v>
      </c>
    </row>
    <row r="201" spans="1:3" x14ac:dyDescent="0.4">
      <c r="B201">
        <v>4</v>
      </c>
      <c r="C201">
        <v>7</v>
      </c>
    </row>
    <row r="202" spans="1:3" x14ac:dyDescent="0.4">
      <c r="B202">
        <v>3</v>
      </c>
      <c r="C202">
        <v>1</v>
      </c>
    </row>
    <row r="203" spans="1:3" x14ac:dyDescent="0.4">
      <c r="B203">
        <v>3</v>
      </c>
      <c r="C203">
        <v>4</v>
      </c>
    </row>
    <row r="204" spans="1:3" x14ac:dyDescent="0.4">
      <c r="B204">
        <v>10</v>
      </c>
      <c r="C204">
        <v>2</v>
      </c>
    </row>
    <row r="205" spans="1:3" x14ac:dyDescent="0.4">
      <c r="B205">
        <v>3</v>
      </c>
      <c r="C205">
        <v>4</v>
      </c>
    </row>
    <row r="206" spans="1:3" x14ac:dyDescent="0.4">
      <c r="B206">
        <v>3</v>
      </c>
      <c r="C206">
        <v>0</v>
      </c>
    </row>
    <row r="207" spans="1:3" x14ac:dyDescent="0.4">
      <c r="B207">
        <v>3</v>
      </c>
      <c r="C207">
        <v>4</v>
      </c>
    </row>
    <row r="208" spans="1:3" x14ac:dyDescent="0.4">
      <c r="A208" t="s">
        <v>69</v>
      </c>
      <c r="B208">
        <v>2</v>
      </c>
      <c r="C208">
        <v>5</v>
      </c>
    </row>
    <row r="209" spans="2:5" x14ac:dyDescent="0.4">
      <c r="B209">
        <v>2</v>
      </c>
      <c r="C209">
        <v>1</v>
      </c>
    </row>
    <row r="210" spans="2:5" x14ac:dyDescent="0.4">
      <c r="B210">
        <v>3</v>
      </c>
      <c r="C210">
        <v>10</v>
      </c>
    </row>
    <row r="211" spans="2:5" x14ac:dyDescent="0.4">
      <c r="B211">
        <v>1</v>
      </c>
      <c r="C211">
        <v>1</v>
      </c>
    </row>
    <row r="212" spans="2:5" x14ac:dyDescent="0.4">
      <c r="B212">
        <v>2</v>
      </c>
      <c r="C212">
        <v>3</v>
      </c>
    </row>
    <row r="213" spans="2:5" x14ac:dyDescent="0.4">
      <c r="B213">
        <v>7</v>
      </c>
      <c r="C213">
        <v>0</v>
      </c>
    </row>
    <row r="214" spans="2:5" x14ac:dyDescent="0.4">
      <c r="B214">
        <v>2</v>
      </c>
      <c r="C214">
        <v>0</v>
      </c>
    </row>
    <row r="215" spans="2:5" x14ac:dyDescent="0.4">
      <c r="B215">
        <v>1</v>
      </c>
      <c r="C215">
        <v>3</v>
      </c>
    </row>
    <row r="216" spans="2:5" x14ac:dyDescent="0.4">
      <c r="B216">
        <v>5</v>
      </c>
      <c r="C216">
        <v>0</v>
      </c>
      <c r="D216">
        <f>SUM(B186:B216)</f>
        <v>105</v>
      </c>
      <c r="E216">
        <f>SUM(C186:C216)</f>
        <v>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14" workbookViewId="0">
      <selection activeCell="E2" sqref="E2:E98"/>
    </sheetView>
  </sheetViews>
  <sheetFormatPr defaultRowHeight="18.75" x14ac:dyDescent="0.4"/>
  <sheetData>
    <row r="1" spans="1:12" ht="37.5" x14ac:dyDescent="0.4">
      <c r="A1" s="5">
        <v>43012</v>
      </c>
      <c r="B1" s="6" t="s">
        <v>205</v>
      </c>
      <c r="C1" s="6" t="s">
        <v>128</v>
      </c>
      <c r="D1" s="6" t="s">
        <v>74</v>
      </c>
      <c r="E1" s="6" t="s">
        <v>208</v>
      </c>
      <c r="F1" s="6" t="s">
        <v>206</v>
      </c>
      <c r="G1" s="6" t="s">
        <v>72</v>
      </c>
      <c r="H1" s="6" t="s">
        <v>188</v>
      </c>
      <c r="I1" s="6" t="s">
        <v>104</v>
      </c>
      <c r="J1" s="6" t="s">
        <v>82</v>
      </c>
      <c r="K1" s="6"/>
      <c r="L1" s="6" t="s">
        <v>97</v>
      </c>
    </row>
    <row r="2" spans="1:12" ht="37.5" x14ac:dyDescent="0.4">
      <c r="A2" s="5">
        <v>42825</v>
      </c>
      <c r="B2" s="6" t="s">
        <v>71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81</v>
      </c>
    </row>
    <row r="3" spans="1:12" ht="37.5" x14ac:dyDescent="0.4">
      <c r="A3" s="5">
        <v>42826</v>
      </c>
      <c r="B3" s="6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6" t="s">
        <v>77</v>
      </c>
      <c r="I3" s="6" t="s">
        <v>82</v>
      </c>
      <c r="J3" s="6" t="s">
        <v>79</v>
      </c>
      <c r="K3" s="6" t="s">
        <v>83</v>
      </c>
      <c r="L3" s="6" t="s">
        <v>84</v>
      </c>
    </row>
    <row r="4" spans="1:12" ht="37.5" x14ac:dyDescent="0.4">
      <c r="A4" s="5">
        <v>42827</v>
      </c>
      <c r="B4" s="6" t="s">
        <v>71</v>
      </c>
      <c r="C4" s="6" t="s">
        <v>72</v>
      </c>
      <c r="D4" s="6" t="s">
        <v>73</v>
      </c>
      <c r="E4" s="6" t="s">
        <v>74</v>
      </c>
      <c r="F4" s="6" t="s">
        <v>75</v>
      </c>
      <c r="G4" s="6" t="s">
        <v>76</v>
      </c>
      <c r="H4" s="6" t="s">
        <v>77</v>
      </c>
      <c r="I4" s="6" t="s">
        <v>82</v>
      </c>
      <c r="J4" s="6" t="s">
        <v>79</v>
      </c>
      <c r="K4" s="6" t="s">
        <v>85</v>
      </c>
      <c r="L4" s="6" t="s">
        <v>86</v>
      </c>
    </row>
    <row r="5" spans="1:12" ht="37.5" x14ac:dyDescent="0.4">
      <c r="A5" s="5">
        <v>42829</v>
      </c>
      <c r="B5" s="6" t="s">
        <v>71</v>
      </c>
      <c r="C5" s="6" t="s">
        <v>79</v>
      </c>
      <c r="D5" s="6" t="s">
        <v>73</v>
      </c>
      <c r="E5" s="6" t="s">
        <v>74</v>
      </c>
      <c r="F5" s="6" t="s">
        <v>75</v>
      </c>
      <c r="G5" s="6" t="s">
        <v>76</v>
      </c>
      <c r="H5" s="6" t="s">
        <v>72</v>
      </c>
      <c r="I5" s="6" t="s">
        <v>82</v>
      </c>
      <c r="J5" s="6" t="s">
        <v>77</v>
      </c>
      <c r="K5" s="6" t="s">
        <v>87</v>
      </c>
      <c r="L5" s="6" t="s">
        <v>88</v>
      </c>
    </row>
    <row r="6" spans="1:12" ht="37.5" x14ac:dyDescent="0.4">
      <c r="A6" s="5">
        <v>42830</v>
      </c>
      <c r="B6" s="6" t="s">
        <v>89</v>
      </c>
      <c r="C6" s="6" t="s">
        <v>79</v>
      </c>
      <c r="D6" s="6" t="s">
        <v>73</v>
      </c>
      <c r="E6" s="6" t="s">
        <v>74</v>
      </c>
      <c r="F6" s="6" t="s">
        <v>75</v>
      </c>
      <c r="G6" s="6" t="s">
        <v>90</v>
      </c>
      <c r="H6" s="6" t="s">
        <v>76</v>
      </c>
      <c r="I6" s="6" t="s">
        <v>82</v>
      </c>
      <c r="J6" s="6" t="s">
        <v>91</v>
      </c>
      <c r="K6" s="6" t="s">
        <v>92</v>
      </c>
      <c r="L6" s="6" t="s">
        <v>93</v>
      </c>
    </row>
    <row r="7" spans="1:12" ht="37.5" x14ac:dyDescent="0.4">
      <c r="A7" s="5">
        <v>42831</v>
      </c>
      <c r="B7" s="6" t="s">
        <v>89</v>
      </c>
      <c r="C7" s="6" t="s">
        <v>73</v>
      </c>
      <c r="D7" s="6" t="s">
        <v>75</v>
      </c>
      <c r="E7" s="6" t="s">
        <v>74</v>
      </c>
      <c r="F7" s="6" t="s">
        <v>90</v>
      </c>
      <c r="G7" s="6" t="s">
        <v>91</v>
      </c>
      <c r="H7" s="6" t="s">
        <v>76</v>
      </c>
      <c r="I7" s="6" t="s">
        <v>78</v>
      </c>
      <c r="J7" s="6" t="s">
        <v>79</v>
      </c>
      <c r="K7" s="6" t="s">
        <v>94</v>
      </c>
      <c r="L7" s="6" t="s">
        <v>95</v>
      </c>
    </row>
    <row r="8" spans="1:12" ht="37.5" x14ac:dyDescent="0.4">
      <c r="A8" s="5">
        <v>42832</v>
      </c>
      <c r="B8" s="6" t="s">
        <v>71</v>
      </c>
      <c r="C8" s="6" t="s">
        <v>79</v>
      </c>
      <c r="D8" s="6" t="s">
        <v>73</v>
      </c>
      <c r="E8" s="6" t="s">
        <v>74</v>
      </c>
      <c r="F8" s="6" t="s">
        <v>75</v>
      </c>
      <c r="G8" s="6" t="s">
        <v>72</v>
      </c>
      <c r="H8" s="6" t="s">
        <v>76</v>
      </c>
      <c r="I8" s="6" t="s">
        <v>78</v>
      </c>
      <c r="J8" s="6" t="s">
        <v>77</v>
      </c>
      <c r="K8" s="6" t="s">
        <v>96</v>
      </c>
      <c r="L8" s="6" t="s">
        <v>97</v>
      </c>
    </row>
    <row r="9" spans="1:12" ht="37.5" x14ac:dyDescent="0.4">
      <c r="A9" s="5">
        <v>42833</v>
      </c>
      <c r="B9" s="6" t="s">
        <v>71</v>
      </c>
      <c r="C9" s="6" t="s">
        <v>79</v>
      </c>
      <c r="D9" s="6" t="s">
        <v>73</v>
      </c>
      <c r="E9" s="6" t="s">
        <v>74</v>
      </c>
      <c r="F9" s="6" t="s">
        <v>75</v>
      </c>
      <c r="G9" s="6" t="s">
        <v>77</v>
      </c>
      <c r="H9" s="6" t="s">
        <v>72</v>
      </c>
      <c r="I9" s="6" t="s">
        <v>76</v>
      </c>
      <c r="J9" s="6" t="s">
        <v>82</v>
      </c>
      <c r="K9" s="6" t="s">
        <v>80</v>
      </c>
      <c r="L9" s="6" t="s">
        <v>98</v>
      </c>
    </row>
    <row r="10" spans="1:12" ht="37.5" x14ac:dyDescent="0.4">
      <c r="A10" s="5">
        <v>42834</v>
      </c>
      <c r="B10" s="6" t="s">
        <v>71</v>
      </c>
      <c r="C10" s="6" t="s">
        <v>99</v>
      </c>
      <c r="D10" s="6" t="s">
        <v>75</v>
      </c>
      <c r="E10" s="6" t="s">
        <v>74</v>
      </c>
      <c r="F10" s="6" t="s">
        <v>100</v>
      </c>
      <c r="G10" s="6" t="s">
        <v>91</v>
      </c>
      <c r="H10" s="6" t="s">
        <v>76</v>
      </c>
      <c r="I10" s="6" t="s">
        <v>82</v>
      </c>
      <c r="J10" s="6" t="s">
        <v>79</v>
      </c>
      <c r="K10" s="6" t="s">
        <v>83</v>
      </c>
      <c r="L10" s="6" t="s">
        <v>101</v>
      </c>
    </row>
    <row r="11" spans="1:12" ht="37.5" x14ac:dyDescent="0.4">
      <c r="A11" s="5">
        <v>42848</v>
      </c>
      <c r="B11" s="6" t="s">
        <v>71</v>
      </c>
      <c r="C11" s="6" t="s">
        <v>119</v>
      </c>
      <c r="D11" s="6" t="s">
        <v>112</v>
      </c>
      <c r="E11" s="6" t="s">
        <v>74</v>
      </c>
      <c r="F11" s="6" t="s">
        <v>76</v>
      </c>
      <c r="G11" s="6" t="s">
        <v>120</v>
      </c>
      <c r="H11" s="6" t="s">
        <v>91</v>
      </c>
      <c r="I11" s="6" t="s">
        <v>82</v>
      </c>
      <c r="J11" s="6" t="s">
        <v>79</v>
      </c>
      <c r="K11" s="6" t="s">
        <v>83</v>
      </c>
      <c r="L11" s="6" t="s">
        <v>86</v>
      </c>
    </row>
    <row r="12" spans="1:12" ht="37.5" x14ac:dyDescent="0.4">
      <c r="A12" s="5">
        <v>42850</v>
      </c>
      <c r="B12" s="6" t="s">
        <v>71</v>
      </c>
      <c r="C12" s="6" t="s">
        <v>119</v>
      </c>
      <c r="D12" s="6" t="s">
        <v>112</v>
      </c>
      <c r="E12" s="6" t="s">
        <v>74</v>
      </c>
      <c r="F12" s="6" t="s">
        <v>76</v>
      </c>
      <c r="G12" s="6" t="s">
        <v>120</v>
      </c>
      <c r="H12" s="6" t="s">
        <v>91</v>
      </c>
      <c r="I12" s="6" t="s">
        <v>82</v>
      </c>
      <c r="J12" s="6" t="s">
        <v>79</v>
      </c>
      <c r="K12" s="6" t="s">
        <v>87</v>
      </c>
      <c r="L12" s="6" t="s">
        <v>103</v>
      </c>
    </row>
    <row r="13" spans="1:12" ht="37.5" x14ac:dyDescent="0.4">
      <c r="A13" s="5">
        <v>42851</v>
      </c>
      <c r="B13" s="6" t="s">
        <v>89</v>
      </c>
      <c r="C13" s="6" t="s">
        <v>121</v>
      </c>
      <c r="D13" s="6" t="s">
        <v>75</v>
      </c>
      <c r="E13" s="6" t="s">
        <v>74</v>
      </c>
      <c r="F13" s="6" t="s">
        <v>100</v>
      </c>
      <c r="G13" s="6" t="s">
        <v>76</v>
      </c>
      <c r="H13" s="6" t="s">
        <v>91</v>
      </c>
      <c r="I13" s="6" t="s">
        <v>105</v>
      </c>
      <c r="J13" s="6" t="s">
        <v>79</v>
      </c>
      <c r="K13" s="6" t="s">
        <v>108</v>
      </c>
      <c r="L13" s="6" t="s">
        <v>122</v>
      </c>
    </row>
    <row r="14" spans="1:12" ht="37.5" x14ac:dyDescent="0.4">
      <c r="A14" s="5">
        <v>42852</v>
      </c>
      <c r="B14" s="6" t="s">
        <v>71</v>
      </c>
      <c r="C14" s="6" t="s">
        <v>119</v>
      </c>
      <c r="D14" s="6" t="s">
        <v>112</v>
      </c>
      <c r="E14" s="6" t="s">
        <v>74</v>
      </c>
      <c r="F14" s="6" t="s">
        <v>76</v>
      </c>
      <c r="G14" s="6" t="s">
        <v>72</v>
      </c>
      <c r="H14" s="6" t="s">
        <v>120</v>
      </c>
      <c r="I14" s="6" t="s">
        <v>105</v>
      </c>
      <c r="J14" s="6" t="s">
        <v>79</v>
      </c>
      <c r="K14" s="6" t="s">
        <v>92</v>
      </c>
      <c r="L14" s="6" t="s">
        <v>109</v>
      </c>
    </row>
    <row r="15" spans="1:12" ht="37.5" x14ac:dyDescent="0.4">
      <c r="A15" s="5">
        <v>42854</v>
      </c>
      <c r="B15" s="6" t="s">
        <v>71</v>
      </c>
      <c r="C15" s="6" t="s">
        <v>119</v>
      </c>
      <c r="D15" s="6" t="s">
        <v>112</v>
      </c>
      <c r="E15" s="6" t="s">
        <v>74</v>
      </c>
      <c r="F15" s="6" t="s">
        <v>76</v>
      </c>
      <c r="G15" s="6" t="s">
        <v>72</v>
      </c>
      <c r="H15" s="6" t="s">
        <v>120</v>
      </c>
      <c r="I15" s="6" t="s">
        <v>78</v>
      </c>
      <c r="J15" s="6" t="s">
        <v>79</v>
      </c>
      <c r="K15" s="6" t="s">
        <v>80</v>
      </c>
      <c r="L15" s="6" t="s">
        <v>115</v>
      </c>
    </row>
    <row r="16" spans="1:12" ht="37.5" x14ac:dyDescent="0.4">
      <c r="A16" s="5">
        <v>42855</v>
      </c>
      <c r="B16" s="6" t="s">
        <v>71</v>
      </c>
      <c r="C16" s="6" t="s">
        <v>79</v>
      </c>
      <c r="D16" s="6" t="s">
        <v>75</v>
      </c>
      <c r="E16" s="6" t="s">
        <v>74</v>
      </c>
      <c r="F16" s="6" t="s">
        <v>76</v>
      </c>
      <c r="G16" s="6" t="s">
        <v>100</v>
      </c>
      <c r="H16" s="6" t="s">
        <v>120</v>
      </c>
      <c r="I16" s="6" t="s">
        <v>91</v>
      </c>
      <c r="J16" s="6" t="s">
        <v>82</v>
      </c>
      <c r="K16" s="6" t="s">
        <v>83</v>
      </c>
      <c r="L16" s="6" t="s">
        <v>117</v>
      </c>
    </row>
    <row r="17" spans="1:12" ht="37.5" x14ac:dyDescent="0.4">
      <c r="A17" s="5">
        <v>42857</v>
      </c>
      <c r="B17" s="6" t="s">
        <v>71</v>
      </c>
      <c r="C17" s="6" t="s">
        <v>123</v>
      </c>
      <c r="D17" s="6" t="s">
        <v>112</v>
      </c>
      <c r="E17" s="6" t="s">
        <v>74</v>
      </c>
      <c r="F17" s="6" t="s">
        <v>76</v>
      </c>
      <c r="G17" s="6" t="s">
        <v>72</v>
      </c>
      <c r="H17" s="6" t="s">
        <v>120</v>
      </c>
      <c r="I17" s="6" t="s">
        <v>82</v>
      </c>
      <c r="J17" s="6" t="s">
        <v>79</v>
      </c>
      <c r="K17" s="6" t="s">
        <v>87</v>
      </c>
      <c r="L17" s="6" t="s">
        <v>124</v>
      </c>
    </row>
    <row r="18" spans="1:12" ht="37.5" x14ac:dyDescent="0.4">
      <c r="A18" s="5">
        <v>42858</v>
      </c>
      <c r="B18" s="6" t="s">
        <v>71</v>
      </c>
      <c r="C18" s="6" t="s">
        <v>123</v>
      </c>
      <c r="D18" s="6" t="s">
        <v>112</v>
      </c>
      <c r="E18" s="6" t="s">
        <v>74</v>
      </c>
      <c r="F18" s="6" t="s">
        <v>76</v>
      </c>
      <c r="G18" s="6" t="s">
        <v>72</v>
      </c>
      <c r="H18" s="6" t="s">
        <v>120</v>
      </c>
      <c r="I18" s="6" t="s">
        <v>82</v>
      </c>
      <c r="J18" s="6" t="s">
        <v>79</v>
      </c>
      <c r="K18" s="6" t="s">
        <v>108</v>
      </c>
      <c r="L18" s="6" t="s">
        <v>93</v>
      </c>
    </row>
    <row r="19" spans="1:12" ht="37.5" x14ac:dyDescent="0.4">
      <c r="A19" s="5">
        <v>42859</v>
      </c>
      <c r="B19" s="6" t="s">
        <v>71</v>
      </c>
      <c r="C19" s="6" t="s">
        <v>125</v>
      </c>
      <c r="D19" s="6" t="s">
        <v>75</v>
      </c>
      <c r="E19" s="6" t="s">
        <v>74</v>
      </c>
      <c r="F19" s="6" t="s">
        <v>76</v>
      </c>
      <c r="G19" s="6" t="s">
        <v>72</v>
      </c>
      <c r="H19" s="6" t="s">
        <v>120</v>
      </c>
      <c r="I19" s="6" t="s">
        <v>105</v>
      </c>
      <c r="J19" s="6" t="s">
        <v>79</v>
      </c>
      <c r="K19" s="6" t="s">
        <v>92</v>
      </c>
      <c r="L19" s="6" t="s">
        <v>95</v>
      </c>
    </row>
    <row r="20" spans="1:12" ht="37.5" x14ac:dyDescent="0.4">
      <c r="A20" s="5">
        <v>42860</v>
      </c>
      <c r="B20" s="6" t="s">
        <v>71</v>
      </c>
      <c r="C20" s="6" t="s">
        <v>123</v>
      </c>
      <c r="D20" s="6" t="s">
        <v>112</v>
      </c>
      <c r="E20" s="6" t="s">
        <v>74</v>
      </c>
      <c r="F20" s="6" t="s">
        <v>76</v>
      </c>
      <c r="G20" s="6" t="s">
        <v>72</v>
      </c>
      <c r="H20" s="6" t="s">
        <v>120</v>
      </c>
      <c r="I20" s="6" t="s">
        <v>78</v>
      </c>
      <c r="J20" s="6" t="s">
        <v>79</v>
      </c>
      <c r="K20" s="6" t="s">
        <v>126</v>
      </c>
      <c r="L20" s="6" t="s">
        <v>101</v>
      </c>
    </row>
    <row r="21" spans="1:12" ht="37.5" x14ac:dyDescent="0.4">
      <c r="A21" s="5">
        <v>42861</v>
      </c>
      <c r="B21" s="6" t="s">
        <v>71</v>
      </c>
      <c r="C21" s="6" t="s">
        <v>119</v>
      </c>
      <c r="D21" s="6" t="s">
        <v>127</v>
      </c>
      <c r="E21" s="6" t="s">
        <v>74</v>
      </c>
      <c r="F21" s="6" t="s">
        <v>76</v>
      </c>
      <c r="G21" s="6" t="s">
        <v>72</v>
      </c>
      <c r="H21" s="6" t="s">
        <v>120</v>
      </c>
      <c r="I21" s="6" t="s">
        <v>78</v>
      </c>
      <c r="J21" s="6" t="s">
        <v>128</v>
      </c>
      <c r="K21" s="6" t="s">
        <v>80</v>
      </c>
      <c r="L21" s="6" t="s">
        <v>98</v>
      </c>
    </row>
    <row r="22" spans="1:12" ht="37.5" x14ac:dyDescent="0.4">
      <c r="A22" s="5">
        <v>42862</v>
      </c>
      <c r="B22" s="6" t="s">
        <v>71</v>
      </c>
      <c r="C22" s="6" t="s">
        <v>119</v>
      </c>
      <c r="D22" s="6" t="s">
        <v>127</v>
      </c>
      <c r="E22" s="6" t="s">
        <v>74</v>
      </c>
      <c r="F22" s="6" t="s">
        <v>76</v>
      </c>
      <c r="G22" s="6" t="s">
        <v>72</v>
      </c>
      <c r="H22" s="6" t="s">
        <v>120</v>
      </c>
      <c r="I22" s="6" t="s">
        <v>82</v>
      </c>
      <c r="J22" s="6" t="s">
        <v>128</v>
      </c>
      <c r="K22" s="6" t="s">
        <v>83</v>
      </c>
      <c r="L22" s="6" t="s">
        <v>129</v>
      </c>
    </row>
    <row r="23" spans="1:12" ht="37.5" x14ac:dyDescent="0.4">
      <c r="A23" s="5">
        <v>42864</v>
      </c>
      <c r="B23" s="6" t="s">
        <v>71</v>
      </c>
      <c r="C23" s="6" t="s">
        <v>123</v>
      </c>
      <c r="D23" s="6" t="s">
        <v>112</v>
      </c>
      <c r="E23" s="6" t="s">
        <v>74</v>
      </c>
      <c r="F23" s="6" t="s">
        <v>76</v>
      </c>
      <c r="G23" s="6" t="s">
        <v>72</v>
      </c>
      <c r="H23" s="6" t="s">
        <v>77</v>
      </c>
      <c r="I23" s="6" t="s">
        <v>82</v>
      </c>
      <c r="J23" s="6" t="s">
        <v>128</v>
      </c>
      <c r="K23" s="6" t="s">
        <v>87</v>
      </c>
      <c r="L23" s="6" t="s">
        <v>130</v>
      </c>
    </row>
    <row r="24" spans="1:12" ht="37.5" x14ac:dyDescent="0.4">
      <c r="A24" s="5">
        <v>42865</v>
      </c>
      <c r="B24" s="6" t="s">
        <v>89</v>
      </c>
      <c r="C24" s="6" t="s">
        <v>119</v>
      </c>
      <c r="D24" s="6" t="s">
        <v>112</v>
      </c>
      <c r="E24" s="6" t="s">
        <v>74</v>
      </c>
      <c r="F24" s="6" t="s">
        <v>76</v>
      </c>
      <c r="G24" s="6" t="s">
        <v>72</v>
      </c>
      <c r="H24" s="6" t="s">
        <v>131</v>
      </c>
      <c r="I24" s="6" t="s">
        <v>128</v>
      </c>
      <c r="J24" s="6" t="s">
        <v>105</v>
      </c>
      <c r="K24" s="6" t="s">
        <v>92</v>
      </c>
      <c r="L24" s="6" t="s">
        <v>132</v>
      </c>
    </row>
    <row r="25" spans="1:12" ht="37.5" x14ac:dyDescent="0.4">
      <c r="A25" s="5">
        <v>42867</v>
      </c>
      <c r="B25" s="6" t="s">
        <v>89</v>
      </c>
      <c r="C25" s="6" t="s">
        <v>123</v>
      </c>
      <c r="D25" s="6" t="s">
        <v>112</v>
      </c>
      <c r="E25" s="6" t="s">
        <v>74</v>
      </c>
      <c r="F25" s="6" t="s">
        <v>76</v>
      </c>
      <c r="G25" s="6" t="s">
        <v>72</v>
      </c>
      <c r="H25" s="6" t="s">
        <v>131</v>
      </c>
      <c r="I25" s="6" t="s">
        <v>78</v>
      </c>
      <c r="J25" s="6" t="s">
        <v>128</v>
      </c>
      <c r="K25" s="6" t="s">
        <v>126</v>
      </c>
      <c r="L25" s="6" t="s">
        <v>133</v>
      </c>
    </row>
    <row r="26" spans="1:12" ht="37.5" x14ac:dyDescent="0.4">
      <c r="A26" s="5">
        <v>42868</v>
      </c>
      <c r="B26" s="6" t="s">
        <v>89</v>
      </c>
      <c r="C26" s="6" t="s">
        <v>119</v>
      </c>
      <c r="D26" s="6" t="s">
        <v>112</v>
      </c>
      <c r="E26" s="6" t="s">
        <v>74</v>
      </c>
      <c r="F26" s="6" t="s">
        <v>76</v>
      </c>
      <c r="G26" s="6" t="s">
        <v>72</v>
      </c>
      <c r="H26" s="6" t="s">
        <v>131</v>
      </c>
      <c r="I26" s="6" t="s">
        <v>78</v>
      </c>
      <c r="J26" s="6" t="s">
        <v>128</v>
      </c>
      <c r="K26" s="6" t="s">
        <v>80</v>
      </c>
      <c r="L26" s="6" t="s">
        <v>134</v>
      </c>
    </row>
    <row r="27" spans="1:12" ht="37.5" x14ac:dyDescent="0.4">
      <c r="A27" s="5">
        <v>42869</v>
      </c>
      <c r="B27" s="6" t="s">
        <v>89</v>
      </c>
      <c r="C27" s="6" t="s">
        <v>116</v>
      </c>
      <c r="D27" s="6" t="s">
        <v>112</v>
      </c>
      <c r="E27" s="6" t="s">
        <v>74</v>
      </c>
      <c r="F27" s="6" t="s">
        <v>76</v>
      </c>
      <c r="G27" s="6" t="s">
        <v>72</v>
      </c>
      <c r="H27" s="6" t="s">
        <v>131</v>
      </c>
      <c r="I27" s="6" t="s">
        <v>82</v>
      </c>
      <c r="J27" s="6" t="s">
        <v>128</v>
      </c>
      <c r="K27" s="6" t="s">
        <v>83</v>
      </c>
      <c r="L27" s="6" t="s">
        <v>135</v>
      </c>
    </row>
    <row r="28" spans="1:12" ht="37.5" x14ac:dyDescent="0.4">
      <c r="A28" s="5">
        <v>42871</v>
      </c>
      <c r="B28" s="6" t="s">
        <v>89</v>
      </c>
      <c r="C28" s="6" t="s">
        <v>116</v>
      </c>
      <c r="D28" s="6" t="s">
        <v>112</v>
      </c>
      <c r="E28" s="6" t="s">
        <v>74</v>
      </c>
      <c r="F28" s="6" t="s">
        <v>76</v>
      </c>
      <c r="G28" s="6" t="s">
        <v>72</v>
      </c>
      <c r="H28" s="6" t="s">
        <v>131</v>
      </c>
      <c r="I28" s="6" t="s">
        <v>128</v>
      </c>
      <c r="J28" s="6" t="s">
        <v>105</v>
      </c>
      <c r="K28" s="6" t="s">
        <v>87</v>
      </c>
      <c r="L28" s="6" t="s">
        <v>136</v>
      </c>
    </row>
    <row r="29" spans="1:12" ht="37.5" x14ac:dyDescent="0.4">
      <c r="A29" s="5">
        <v>42872</v>
      </c>
      <c r="B29" s="6" t="s">
        <v>89</v>
      </c>
      <c r="C29" s="6" t="s">
        <v>116</v>
      </c>
      <c r="D29" s="6" t="s">
        <v>112</v>
      </c>
      <c r="E29" s="6" t="s">
        <v>74</v>
      </c>
      <c r="F29" s="6" t="s">
        <v>76</v>
      </c>
      <c r="G29" s="6" t="s">
        <v>72</v>
      </c>
      <c r="H29" s="6" t="s">
        <v>131</v>
      </c>
      <c r="I29" s="6" t="s">
        <v>128</v>
      </c>
      <c r="J29" s="6" t="s">
        <v>105</v>
      </c>
      <c r="K29" s="6" t="s">
        <v>92</v>
      </c>
      <c r="L29" s="6" t="s">
        <v>137</v>
      </c>
    </row>
    <row r="30" spans="1:12" ht="37.5" x14ac:dyDescent="0.4">
      <c r="A30" s="5">
        <v>42874</v>
      </c>
      <c r="B30" s="6" t="s">
        <v>89</v>
      </c>
      <c r="C30" s="6" t="s">
        <v>138</v>
      </c>
      <c r="D30" s="6" t="s">
        <v>112</v>
      </c>
      <c r="E30" s="6" t="s">
        <v>74</v>
      </c>
      <c r="F30" s="6" t="s">
        <v>76</v>
      </c>
      <c r="G30" s="6" t="s">
        <v>131</v>
      </c>
      <c r="H30" s="6" t="s">
        <v>116</v>
      </c>
      <c r="I30" s="6" t="s">
        <v>78</v>
      </c>
      <c r="J30" s="6" t="s">
        <v>128</v>
      </c>
      <c r="K30" s="6" t="s">
        <v>126</v>
      </c>
      <c r="L30" s="6" t="s">
        <v>139</v>
      </c>
    </row>
    <row r="31" spans="1:12" ht="37.5" x14ac:dyDescent="0.4">
      <c r="A31" s="5">
        <v>42875</v>
      </c>
      <c r="B31" s="6" t="s">
        <v>89</v>
      </c>
      <c r="C31" s="6" t="s">
        <v>138</v>
      </c>
      <c r="D31" s="6" t="s">
        <v>112</v>
      </c>
      <c r="E31" s="6" t="s">
        <v>74</v>
      </c>
      <c r="F31" s="6" t="s">
        <v>76</v>
      </c>
      <c r="G31" s="6" t="s">
        <v>131</v>
      </c>
      <c r="H31" s="6" t="s">
        <v>116</v>
      </c>
      <c r="I31" s="6" t="s">
        <v>128</v>
      </c>
      <c r="J31" s="6" t="s">
        <v>78</v>
      </c>
      <c r="K31" s="6" t="s">
        <v>80</v>
      </c>
      <c r="L31" s="6" t="s">
        <v>140</v>
      </c>
    </row>
    <row r="32" spans="1:12" ht="37.5" x14ac:dyDescent="0.4">
      <c r="A32" s="5">
        <v>42876</v>
      </c>
      <c r="B32" s="6" t="s">
        <v>89</v>
      </c>
      <c r="C32" s="6" t="s">
        <v>141</v>
      </c>
      <c r="D32" s="6" t="s">
        <v>112</v>
      </c>
      <c r="E32" s="6" t="s">
        <v>74</v>
      </c>
      <c r="F32" s="6" t="s">
        <v>76</v>
      </c>
      <c r="G32" s="6" t="s">
        <v>72</v>
      </c>
      <c r="H32" s="6" t="s">
        <v>131</v>
      </c>
      <c r="I32" s="6" t="s">
        <v>128</v>
      </c>
      <c r="J32" s="6" t="s">
        <v>82</v>
      </c>
      <c r="K32" s="6" t="s">
        <v>83</v>
      </c>
      <c r="L32" s="6" t="s">
        <v>129</v>
      </c>
    </row>
    <row r="33" spans="1:12" ht="37.5" x14ac:dyDescent="0.4">
      <c r="A33" s="5">
        <v>42878</v>
      </c>
      <c r="B33" s="6" t="s">
        <v>89</v>
      </c>
      <c r="C33" s="6" t="s">
        <v>141</v>
      </c>
      <c r="D33" s="6" t="s">
        <v>112</v>
      </c>
      <c r="E33" s="6" t="s">
        <v>74</v>
      </c>
      <c r="F33" s="6" t="s">
        <v>76</v>
      </c>
      <c r="G33" s="6" t="s">
        <v>72</v>
      </c>
      <c r="H33" s="6" t="s">
        <v>131</v>
      </c>
      <c r="I33" s="6" t="s">
        <v>128</v>
      </c>
      <c r="J33" s="6" t="s">
        <v>105</v>
      </c>
      <c r="K33" s="6" t="s">
        <v>92</v>
      </c>
      <c r="L33" s="6" t="s">
        <v>84</v>
      </c>
    </row>
    <row r="34" spans="1:12" ht="37.5" x14ac:dyDescent="0.4">
      <c r="A34" s="5">
        <v>42880</v>
      </c>
      <c r="B34" s="6" t="s">
        <v>89</v>
      </c>
      <c r="C34" s="6" t="s">
        <v>138</v>
      </c>
      <c r="D34" s="6" t="s">
        <v>112</v>
      </c>
      <c r="E34" s="6" t="s">
        <v>74</v>
      </c>
      <c r="F34" s="6" t="s">
        <v>76</v>
      </c>
      <c r="G34" s="6" t="s">
        <v>131</v>
      </c>
      <c r="H34" s="6" t="s">
        <v>116</v>
      </c>
      <c r="I34" s="6" t="s">
        <v>128</v>
      </c>
      <c r="J34" s="6" t="s">
        <v>82</v>
      </c>
      <c r="K34" s="6" t="s">
        <v>142</v>
      </c>
      <c r="L34" s="6" t="s">
        <v>132</v>
      </c>
    </row>
    <row r="35" spans="1:12" ht="37.5" x14ac:dyDescent="0.4">
      <c r="A35" s="5">
        <v>42881</v>
      </c>
      <c r="B35" s="6" t="s">
        <v>89</v>
      </c>
      <c r="C35" s="6" t="s">
        <v>116</v>
      </c>
      <c r="D35" s="6" t="s">
        <v>112</v>
      </c>
      <c r="E35" s="6" t="s">
        <v>74</v>
      </c>
      <c r="F35" s="6" t="s">
        <v>76</v>
      </c>
      <c r="G35" s="6" t="s">
        <v>72</v>
      </c>
      <c r="H35" s="6" t="s">
        <v>131</v>
      </c>
      <c r="I35" s="6" t="s">
        <v>128</v>
      </c>
      <c r="J35" s="6" t="s">
        <v>78</v>
      </c>
      <c r="K35" s="6" t="s">
        <v>126</v>
      </c>
      <c r="L35" s="6" t="s">
        <v>109</v>
      </c>
    </row>
    <row r="36" spans="1:12" ht="37.5" x14ac:dyDescent="0.4">
      <c r="A36" s="5">
        <v>42882</v>
      </c>
      <c r="B36" s="6" t="s">
        <v>89</v>
      </c>
      <c r="C36" s="6" t="s">
        <v>116</v>
      </c>
      <c r="D36" s="6" t="s">
        <v>112</v>
      </c>
      <c r="E36" s="6" t="s">
        <v>74</v>
      </c>
      <c r="F36" s="6" t="s">
        <v>76</v>
      </c>
      <c r="G36" s="6" t="s">
        <v>72</v>
      </c>
      <c r="H36" s="6" t="s">
        <v>131</v>
      </c>
      <c r="I36" s="6" t="s">
        <v>128</v>
      </c>
      <c r="J36" s="6" t="s">
        <v>78</v>
      </c>
      <c r="K36" s="6" t="s">
        <v>80</v>
      </c>
      <c r="L36" s="6" t="s">
        <v>143</v>
      </c>
    </row>
    <row r="37" spans="1:12" ht="37.5" x14ac:dyDescent="0.4">
      <c r="A37" s="5">
        <v>42883</v>
      </c>
      <c r="B37" s="6" t="s">
        <v>89</v>
      </c>
      <c r="C37" s="6" t="s">
        <v>119</v>
      </c>
      <c r="D37" s="6" t="s">
        <v>112</v>
      </c>
      <c r="E37" s="6" t="s">
        <v>74</v>
      </c>
      <c r="F37" s="6" t="s">
        <v>76</v>
      </c>
      <c r="G37" s="6" t="s">
        <v>72</v>
      </c>
      <c r="H37" s="6" t="s">
        <v>131</v>
      </c>
      <c r="I37" s="6" t="s">
        <v>128</v>
      </c>
      <c r="J37" s="6" t="s">
        <v>82</v>
      </c>
      <c r="K37" s="6" t="s">
        <v>83</v>
      </c>
      <c r="L37" s="6" t="s">
        <v>103</v>
      </c>
    </row>
    <row r="38" spans="1:12" ht="37.5" x14ac:dyDescent="0.4">
      <c r="A38" s="5">
        <v>42885</v>
      </c>
      <c r="B38" s="6" t="s">
        <v>89</v>
      </c>
      <c r="C38" s="6" t="s">
        <v>141</v>
      </c>
      <c r="D38" s="6" t="s">
        <v>112</v>
      </c>
      <c r="E38" s="6" t="s">
        <v>74</v>
      </c>
      <c r="F38" s="6" t="s">
        <v>76</v>
      </c>
      <c r="G38" s="6" t="s">
        <v>72</v>
      </c>
      <c r="H38" s="6" t="s">
        <v>131</v>
      </c>
      <c r="I38" s="6" t="s">
        <v>128</v>
      </c>
      <c r="J38" s="6" t="s">
        <v>105</v>
      </c>
      <c r="K38" s="6" t="s">
        <v>92</v>
      </c>
      <c r="L38" s="6" t="s">
        <v>144</v>
      </c>
    </row>
    <row r="39" spans="1:12" ht="37.5" x14ac:dyDescent="0.4">
      <c r="A39" s="5">
        <v>42886</v>
      </c>
      <c r="B39" s="6" t="s">
        <v>89</v>
      </c>
      <c r="C39" s="6" t="s">
        <v>119</v>
      </c>
      <c r="D39" s="6" t="s">
        <v>112</v>
      </c>
      <c r="E39" s="6" t="s">
        <v>74</v>
      </c>
      <c r="F39" s="6" t="s">
        <v>76</v>
      </c>
      <c r="G39" s="6" t="s">
        <v>72</v>
      </c>
      <c r="H39" s="6" t="s">
        <v>131</v>
      </c>
      <c r="I39" s="6" t="s">
        <v>82</v>
      </c>
      <c r="J39" s="6" t="s">
        <v>128</v>
      </c>
      <c r="K39" s="6" t="s">
        <v>94</v>
      </c>
      <c r="L39" s="6" t="s">
        <v>145</v>
      </c>
    </row>
    <row r="40" spans="1:12" ht="37.5" x14ac:dyDescent="0.4">
      <c r="A40" s="5">
        <v>42887</v>
      </c>
      <c r="B40" s="6" t="s">
        <v>89</v>
      </c>
      <c r="C40" s="6" t="s">
        <v>119</v>
      </c>
      <c r="D40" s="6" t="s">
        <v>112</v>
      </c>
      <c r="E40" s="6" t="s">
        <v>74</v>
      </c>
      <c r="F40" s="6" t="s">
        <v>76</v>
      </c>
      <c r="G40" s="6" t="s">
        <v>72</v>
      </c>
      <c r="H40" s="6" t="s">
        <v>131</v>
      </c>
      <c r="I40" s="6" t="s">
        <v>82</v>
      </c>
      <c r="J40" s="6" t="s">
        <v>128</v>
      </c>
      <c r="K40" s="6" t="s">
        <v>142</v>
      </c>
      <c r="L40" s="6" t="s">
        <v>146</v>
      </c>
    </row>
    <row r="41" spans="1:12" ht="37.5" x14ac:dyDescent="0.4">
      <c r="A41" s="5">
        <v>42888</v>
      </c>
      <c r="B41" s="6" t="s">
        <v>89</v>
      </c>
      <c r="C41" s="6" t="s">
        <v>138</v>
      </c>
      <c r="D41" s="6" t="s">
        <v>75</v>
      </c>
      <c r="E41" s="6" t="s">
        <v>74</v>
      </c>
      <c r="F41" s="6" t="s">
        <v>76</v>
      </c>
      <c r="G41" s="6" t="s">
        <v>131</v>
      </c>
      <c r="H41" s="6" t="s">
        <v>82</v>
      </c>
      <c r="I41" s="6" t="s">
        <v>79</v>
      </c>
      <c r="J41" s="6" t="s">
        <v>147</v>
      </c>
      <c r="K41" s="6"/>
      <c r="L41" s="6" t="s">
        <v>148</v>
      </c>
    </row>
    <row r="42" spans="1:12" ht="37.5" x14ac:dyDescent="0.4">
      <c r="A42" s="5">
        <v>42889</v>
      </c>
      <c r="B42" s="6" t="s">
        <v>89</v>
      </c>
      <c r="C42" s="6" t="s">
        <v>79</v>
      </c>
      <c r="D42" s="6" t="s">
        <v>75</v>
      </c>
      <c r="E42" s="6" t="s">
        <v>74</v>
      </c>
      <c r="F42" s="6" t="s">
        <v>76</v>
      </c>
      <c r="G42" s="6" t="s">
        <v>72</v>
      </c>
      <c r="H42" s="6" t="s">
        <v>131</v>
      </c>
      <c r="I42" s="6" t="s">
        <v>82</v>
      </c>
      <c r="J42" s="6" t="s">
        <v>149</v>
      </c>
      <c r="K42" s="6"/>
      <c r="L42" s="6" t="s">
        <v>150</v>
      </c>
    </row>
    <row r="43" spans="1:12" ht="37.5" x14ac:dyDescent="0.4">
      <c r="A43" s="5">
        <v>42890</v>
      </c>
      <c r="B43" s="6" t="s">
        <v>89</v>
      </c>
      <c r="C43" s="6" t="s">
        <v>119</v>
      </c>
      <c r="D43" s="6" t="s">
        <v>76</v>
      </c>
      <c r="E43" s="6" t="s">
        <v>74</v>
      </c>
      <c r="F43" s="6" t="s">
        <v>72</v>
      </c>
      <c r="G43" s="6" t="s">
        <v>131</v>
      </c>
      <c r="H43" s="6" t="s">
        <v>82</v>
      </c>
      <c r="I43" s="6" t="s">
        <v>79</v>
      </c>
      <c r="J43" s="6" t="s">
        <v>151</v>
      </c>
      <c r="K43" s="6"/>
      <c r="L43" s="6" t="s">
        <v>152</v>
      </c>
    </row>
    <row r="44" spans="1:12" ht="37.5" x14ac:dyDescent="0.4">
      <c r="A44" s="5">
        <v>42892</v>
      </c>
      <c r="B44" s="6" t="s">
        <v>89</v>
      </c>
      <c r="C44" s="6" t="s">
        <v>138</v>
      </c>
      <c r="D44" s="6" t="s">
        <v>76</v>
      </c>
      <c r="E44" s="6" t="s">
        <v>74</v>
      </c>
      <c r="F44" s="6" t="s">
        <v>100</v>
      </c>
      <c r="G44" s="6" t="s">
        <v>131</v>
      </c>
      <c r="H44" s="6" t="s">
        <v>116</v>
      </c>
      <c r="I44" s="6" t="s">
        <v>128</v>
      </c>
      <c r="J44" s="6" t="s">
        <v>82</v>
      </c>
      <c r="K44" s="6" t="s">
        <v>92</v>
      </c>
      <c r="L44" s="6" t="s">
        <v>153</v>
      </c>
    </row>
    <row r="45" spans="1:12" ht="37.5" x14ac:dyDescent="0.4">
      <c r="A45" s="5">
        <v>42893</v>
      </c>
      <c r="B45" s="6" t="s">
        <v>89</v>
      </c>
      <c r="C45" s="6" t="s">
        <v>154</v>
      </c>
      <c r="D45" s="6" t="s">
        <v>76</v>
      </c>
      <c r="E45" s="6" t="s">
        <v>74</v>
      </c>
      <c r="F45" s="6" t="s">
        <v>72</v>
      </c>
      <c r="G45" s="6" t="s">
        <v>155</v>
      </c>
      <c r="H45" s="6" t="s">
        <v>119</v>
      </c>
      <c r="I45" s="6" t="s">
        <v>82</v>
      </c>
      <c r="J45" s="6" t="s">
        <v>79</v>
      </c>
      <c r="K45" s="6" t="s">
        <v>94</v>
      </c>
      <c r="L45" s="6" t="s">
        <v>156</v>
      </c>
    </row>
    <row r="46" spans="1:12" ht="37.5" x14ac:dyDescent="0.4">
      <c r="A46" s="5">
        <v>42894</v>
      </c>
      <c r="B46" s="6" t="s">
        <v>89</v>
      </c>
      <c r="C46" s="6" t="s">
        <v>154</v>
      </c>
      <c r="D46" s="6" t="s">
        <v>76</v>
      </c>
      <c r="E46" s="6" t="s">
        <v>74</v>
      </c>
      <c r="F46" s="6" t="s">
        <v>72</v>
      </c>
      <c r="G46" s="6" t="s">
        <v>155</v>
      </c>
      <c r="H46" s="6" t="s">
        <v>119</v>
      </c>
      <c r="I46" s="6" t="s">
        <v>78</v>
      </c>
      <c r="J46" s="6" t="s">
        <v>79</v>
      </c>
      <c r="K46" s="6" t="s">
        <v>126</v>
      </c>
      <c r="L46" s="6" t="s">
        <v>157</v>
      </c>
    </row>
    <row r="47" spans="1:12" ht="37.5" x14ac:dyDescent="0.4">
      <c r="A47" s="5">
        <v>42895</v>
      </c>
      <c r="B47" s="6" t="s">
        <v>89</v>
      </c>
      <c r="C47" s="6" t="s">
        <v>154</v>
      </c>
      <c r="D47" s="6" t="s">
        <v>76</v>
      </c>
      <c r="E47" s="6" t="s">
        <v>74</v>
      </c>
      <c r="F47" s="6" t="s">
        <v>72</v>
      </c>
      <c r="G47" s="6" t="s">
        <v>155</v>
      </c>
      <c r="H47" s="6" t="s">
        <v>119</v>
      </c>
      <c r="I47" s="6" t="s">
        <v>82</v>
      </c>
      <c r="J47" s="6" t="s">
        <v>79</v>
      </c>
      <c r="K47" s="6" t="s">
        <v>87</v>
      </c>
      <c r="L47" s="6" t="s">
        <v>158</v>
      </c>
    </row>
    <row r="48" spans="1:12" ht="37.5" x14ac:dyDescent="0.4">
      <c r="A48" s="5">
        <v>42900</v>
      </c>
      <c r="B48" s="6" t="s">
        <v>131</v>
      </c>
      <c r="C48" s="6" t="s">
        <v>119</v>
      </c>
      <c r="D48" s="6" t="s">
        <v>89</v>
      </c>
      <c r="E48" s="6" t="s">
        <v>74</v>
      </c>
      <c r="F48" s="6" t="s">
        <v>76</v>
      </c>
      <c r="G48" s="6" t="s">
        <v>78</v>
      </c>
      <c r="H48" s="6" t="s">
        <v>91</v>
      </c>
      <c r="I48" s="6" t="s">
        <v>79</v>
      </c>
      <c r="J48" s="6" t="s">
        <v>163</v>
      </c>
      <c r="K48" s="6"/>
      <c r="L48" s="6" t="s">
        <v>164</v>
      </c>
    </row>
    <row r="49" spans="1:12" ht="37.5" x14ac:dyDescent="0.4">
      <c r="A49" s="5">
        <v>42901</v>
      </c>
      <c r="B49" s="6" t="s">
        <v>131</v>
      </c>
      <c r="C49" s="6" t="s">
        <v>119</v>
      </c>
      <c r="D49" s="6" t="s">
        <v>89</v>
      </c>
      <c r="E49" s="6" t="s">
        <v>74</v>
      </c>
      <c r="F49" s="6" t="s">
        <v>76</v>
      </c>
      <c r="G49" s="6" t="s">
        <v>78</v>
      </c>
      <c r="H49" s="6" t="s">
        <v>91</v>
      </c>
      <c r="I49" s="6" t="s">
        <v>79</v>
      </c>
      <c r="J49" s="6" t="s">
        <v>165</v>
      </c>
      <c r="K49" s="6"/>
      <c r="L49" s="6" t="s">
        <v>166</v>
      </c>
    </row>
    <row r="50" spans="1:12" ht="37.5" x14ac:dyDescent="0.4">
      <c r="A50" s="5">
        <v>42902</v>
      </c>
      <c r="B50" s="6" t="s">
        <v>131</v>
      </c>
      <c r="C50" s="6" t="s">
        <v>119</v>
      </c>
      <c r="D50" s="6" t="s">
        <v>89</v>
      </c>
      <c r="E50" s="6" t="s">
        <v>74</v>
      </c>
      <c r="F50" s="6" t="s">
        <v>76</v>
      </c>
      <c r="G50" s="6" t="s">
        <v>78</v>
      </c>
      <c r="H50" s="6" t="s">
        <v>91</v>
      </c>
      <c r="I50" s="6" t="s">
        <v>79</v>
      </c>
      <c r="J50" s="6" t="s">
        <v>147</v>
      </c>
      <c r="K50" s="6"/>
      <c r="L50" s="6" t="s">
        <v>167</v>
      </c>
    </row>
    <row r="51" spans="1:12" ht="37.5" x14ac:dyDescent="0.4">
      <c r="A51" s="5">
        <v>42904</v>
      </c>
      <c r="B51" s="6" t="s">
        <v>131</v>
      </c>
      <c r="C51" s="6" t="s">
        <v>119</v>
      </c>
      <c r="D51" s="6" t="s">
        <v>89</v>
      </c>
      <c r="E51" s="6" t="s">
        <v>74</v>
      </c>
      <c r="F51" s="6" t="s">
        <v>76</v>
      </c>
      <c r="G51" s="6" t="s">
        <v>78</v>
      </c>
      <c r="H51" s="6" t="s">
        <v>91</v>
      </c>
      <c r="I51" s="6" t="s">
        <v>79</v>
      </c>
      <c r="J51" s="6" t="s">
        <v>169</v>
      </c>
      <c r="K51" s="6"/>
      <c r="L51" s="6" t="s">
        <v>170</v>
      </c>
    </row>
    <row r="52" spans="1:12" ht="37.5" x14ac:dyDescent="0.4">
      <c r="A52" s="5">
        <v>42909</v>
      </c>
      <c r="B52" s="6" t="s">
        <v>155</v>
      </c>
      <c r="C52" s="6" t="s">
        <v>119</v>
      </c>
      <c r="D52" s="6" t="s">
        <v>89</v>
      </c>
      <c r="E52" s="6" t="s">
        <v>74</v>
      </c>
      <c r="F52" s="6" t="s">
        <v>76</v>
      </c>
      <c r="G52" s="6" t="s">
        <v>171</v>
      </c>
      <c r="H52" s="6" t="s">
        <v>91</v>
      </c>
      <c r="I52" s="6" t="s">
        <v>105</v>
      </c>
      <c r="J52" s="6" t="s">
        <v>79</v>
      </c>
      <c r="K52" s="6" t="s">
        <v>83</v>
      </c>
      <c r="L52" s="6" t="s">
        <v>172</v>
      </c>
    </row>
    <row r="53" spans="1:12" ht="37.5" x14ac:dyDescent="0.4">
      <c r="A53" s="5">
        <v>42910</v>
      </c>
      <c r="B53" s="6" t="s">
        <v>155</v>
      </c>
      <c r="C53" s="6" t="s">
        <v>119</v>
      </c>
      <c r="D53" s="6" t="s">
        <v>89</v>
      </c>
      <c r="E53" s="6" t="s">
        <v>74</v>
      </c>
      <c r="F53" s="6" t="s">
        <v>76</v>
      </c>
      <c r="G53" s="6" t="s">
        <v>171</v>
      </c>
      <c r="H53" s="6" t="s">
        <v>78</v>
      </c>
      <c r="I53" s="6" t="s">
        <v>91</v>
      </c>
      <c r="J53" s="6" t="s">
        <v>79</v>
      </c>
      <c r="K53" s="6" t="s">
        <v>80</v>
      </c>
      <c r="L53" s="6" t="s">
        <v>115</v>
      </c>
    </row>
    <row r="54" spans="1:12" ht="37.5" x14ac:dyDescent="0.4">
      <c r="A54" s="5">
        <v>42911</v>
      </c>
      <c r="B54" s="6" t="s">
        <v>131</v>
      </c>
      <c r="C54" s="6" t="s">
        <v>79</v>
      </c>
      <c r="D54" s="6" t="s">
        <v>89</v>
      </c>
      <c r="E54" s="6" t="s">
        <v>74</v>
      </c>
      <c r="F54" s="6" t="s">
        <v>173</v>
      </c>
      <c r="G54" s="6" t="s">
        <v>119</v>
      </c>
      <c r="H54" s="6" t="s">
        <v>91</v>
      </c>
      <c r="I54" s="6" t="s">
        <v>105</v>
      </c>
      <c r="J54" s="6" t="s">
        <v>174</v>
      </c>
      <c r="K54" s="6" t="s">
        <v>126</v>
      </c>
      <c r="L54" s="6" t="s">
        <v>117</v>
      </c>
    </row>
    <row r="55" spans="1:12" ht="37.5" x14ac:dyDescent="0.4">
      <c r="A55" s="5">
        <v>42913</v>
      </c>
      <c r="B55" s="6" t="s">
        <v>155</v>
      </c>
      <c r="C55" s="6" t="s">
        <v>119</v>
      </c>
      <c r="D55" s="6" t="s">
        <v>89</v>
      </c>
      <c r="E55" s="6" t="s">
        <v>74</v>
      </c>
      <c r="F55" s="6" t="s">
        <v>76</v>
      </c>
      <c r="G55" s="6" t="s">
        <v>171</v>
      </c>
      <c r="H55" s="6" t="s">
        <v>82</v>
      </c>
      <c r="I55" s="6" t="s">
        <v>91</v>
      </c>
      <c r="J55" s="6" t="s">
        <v>79</v>
      </c>
      <c r="K55" s="6" t="s">
        <v>87</v>
      </c>
      <c r="L55" s="6" t="s">
        <v>175</v>
      </c>
    </row>
    <row r="56" spans="1:12" ht="37.5" x14ac:dyDescent="0.4">
      <c r="A56" s="5">
        <v>42916</v>
      </c>
      <c r="B56" s="6" t="s">
        <v>131</v>
      </c>
      <c r="C56" s="6" t="s">
        <v>119</v>
      </c>
      <c r="D56" s="6" t="s">
        <v>89</v>
      </c>
      <c r="E56" s="6" t="s">
        <v>74</v>
      </c>
      <c r="F56" s="6" t="s">
        <v>76</v>
      </c>
      <c r="G56" s="6" t="s">
        <v>100</v>
      </c>
      <c r="H56" s="6" t="s">
        <v>78</v>
      </c>
      <c r="I56" s="6" t="s">
        <v>91</v>
      </c>
      <c r="J56" s="6" t="s">
        <v>79</v>
      </c>
      <c r="K56" s="6" t="s">
        <v>80</v>
      </c>
      <c r="L56" s="6" t="s">
        <v>133</v>
      </c>
    </row>
    <row r="57" spans="1:12" ht="37.5" x14ac:dyDescent="0.4">
      <c r="A57" s="5">
        <v>42917</v>
      </c>
      <c r="B57" s="6" t="s">
        <v>131</v>
      </c>
      <c r="C57" s="6" t="s">
        <v>119</v>
      </c>
      <c r="D57" s="6" t="s">
        <v>89</v>
      </c>
      <c r="E57" s="6" t="s">
        <v>74</v>
      </c>
      <c r="F57" s="6" t="s">
        <v>76</v>
      </c>
      <c r="G57" s="6" t="s">
        <v>100</v>
      </c>
      <c r="H57" s="6" t="s">
        <v>82</v>
      </c>
      <c r="I57" s="6" t="s">
        <v>91</v>
      </c>
      <c r="J57" s="6" t="s">
        <v>79</v>
      </c>
      <c r="K57" s="6" t="s">
        <v>108</v>
      </c>
      <c r="L57" s="6" t="s">
        <v>135</v>
      </c>
    </row>
    <row r="58" spans="1:12" ht="37.5" x14ac:dyDescent="0.4">
      <c r="A58" s="5">
        <v>42918</v>
      </c>
      <c r="B58" s="6" t="s">
        <v>131</v>
      </c>
      <c r="C58" s="6" t="s">
        <v>119</v>
      </c>
      <c r="D58" s="6" t="s">
        <v>89</v>
      </c>
      <c r="E58" s="6" t="s">
        <v>74</v>
      </c>
      <c r="F58" s="6" t="s">
        <v>76</v>
      </c>
      <c r="G58" s="6" t="s">
        <v>100</v>
      </c>
      <c r="H58" s="6" t="s">
        <v>91</v>
      </c>
      <c r="I58" s="6" t="s">
        <v>78</v>
      </c>
      <c r="J58" s="6" t="s">
        <v>79</v>
      </c>
      <c r="K58" s="6" t="s">
        <v>96</v>
      </c>
      <c r="L58" s="6" t="s">
        <v>88</v>
      </c>
    </row>
    <row r="59" spans="1:12" ht="37.5" x14ac:dyDescent="0.4">
      <c r="A59" s="5">
        <v>42941</v>
      </c>
      <c r="B59" s="6" t="s">
        <v>89</v>
      </c>
      <c r="C59" s="6" t="s">
        <v>119</v>
      </c>
      <c r="D59" s="6" t="s">
        <v>73</v>
      </c>
      <c r="E59" s="6" t="s">
        <v>74</v>
      </c>
      <c r="F59" s="6" t="s">
        <v>76</v>
      </c>
      <c r="G59" s="6" t="s">
        <v>131</v>
      </c>
      <c r="H59" s="6" t="s">
        <v>91</v>
      </c>
      <c r="I59" s="6" t="s">
        <v>78</v>
      </c>
      <c r="J59" s="6" t="s">
        <v>79</v>
      </c>
      <c r="K59" s="6" t="s">
        <v>80</v>
      </c>
      <c r="L59" s="6" t="s">
        <v>93</v>
      </c>
    </row>
    <row r="60" spans="1:12" ht="37.5" x14ac:dyDescent="0.4">
      <c r="A60" s="5">
        <v>42942</v>
      </c>
      <c r="B60" s="6" t="s">
        <v>89</v>
      </c>
      <c r="C60" s="6" t="s">
        <v>119</v>
      </c>
      <c r="D60" s="6" t="s">
        <v>73</v>
      </c>
      <c r="E60" s="6" t="s">
        <v>74</v>
      </c>
      <c r="F60" s="6" t="s">
        <v>76</v>
      </c>
      <c r="G60" s="6" t="s">
        <v>131</v>
      </c>
      <c r="H60" s="6" t="s">
        <v>186</v>
      </c>
      <c r="I60" s="6" t="s">
        <v>78</v>
      </c>
      <c r="J60" s="6" t="s">
        <v>79</v>
      </c>
      <c r="K60" s="6" t="s">
        <v>96</v>
      </c>
      <c r="L60" s="6" t="s">
        <v>135</v>
      </c>
    </row>
    <row r="61" spans="1:12" ht="37.5" x14ac:dyDescent="0.4">
      <c r="A61" s="5">
        <v>42960</v>
      </c>
      <c r="B61" s="6" t="s">
        <v>89</v>
      </c>
      <c r="C61" s="6" t="s">
        <v>119</v>
      </c>
      <c r="D61" s="6" t="s">
        <v>131</v>
      </c>
      <c r="E61" s="6" t="s">
        <v>74</v>
      </c>
      <c r="F61" s="6" t="s">
        <v>72</v>
      </c>
      <c r="G61" s="6" t="s">
        <v>183</v>
      </c>
      <c r="H61" s="6" t="s">
        <v>191</v>
      </c>
      <c r="I61" s="6" t="s">
        <v>181</v>
      </c>
      <c r="J61" s="6" t="s">
        <v>79</v>
      </c>
      <c r="K61" s="6" t="s">
        <v>187</v>
      </c>
      <c r="L61" s="6" t="s">
        <v>106</v>
      </c>
    </row>
    <row r="62" spans="1:12" x14ac:dyDescent="0.4">
      <c r="A62" s="5">
        <v>42961</v>
      </c>
      <c r="B62" s="6" t="s">
        <v>89</v>
      </c>
      <c r="C62" s="6" t="s">
        <v>119</v>
      </c>
      <c r="D62" s="6" t="s">
        <v>73</v>
      </c>
      <c r="E62" s="6" t="s">
        <v>74</v>
      </c>
      <c r="F62" s="6" t="s">
        <v>72</v>
      </c>
      <c r="G62" s="6" t="s">
        <v>131</v>
      </c>
      <c r="H62" s="6" t="s">
        <v>191</v>
      </c>
      <c r="I62" s="6" t="s">
        <v>82</v>
      </c>
      <c r="J62" s="6" t="s">
        <v>79</v>
      </c>
      <c r="K62" s="6" t="s">
        <v>108</v>
      </c>
      <c r="L62" s="6" t="s">
        <v>143</v>
      </c>
    </row>
    <row r="63" spans="1:12" ht="37.5" x14ac:dyDescent="0.4">
      <c r="A63" s="5">
        <v>42963</v>
      </c>
      <c r="B63" s="6" t="s">
        <v>89</v>
      </c>
      <c r="C63" s="6" t="s">
        <v>119</v>
      </c>
      <c r="D63" s="6" t="s">
        <v>73</v>
      </c>
      <c r="E63" s="6" t="s">
        <v>74</v>
      </c>
      <c r="F63" s="6" t="s">
        <v>76</v>
      </c>
      <c r="G63" s="6" t="s">
        <v>72</v>
      </c>
      <c r="H63" s="6" t="s">
        <v>131</v>
      </c>
      <c r="I63" s="6" t="s">
        <v>78</v>
      </c>
      <c r="J63" s="6" t="s">
        <v>79</v>
      </c>
      <c r="K63" s="6" t="s">
        <v>80</v>
      </c>
      <c r="L63" s="6" t="s">
        <v>93</v>
      </c>
    </row>
    <row r="64" spans="1:12" ht="37.5" x14ac:dyDescent="0.4">
      <c r="A64" s="5">
        <v>42964</v>
      </c>
      <c r="B64" s="6" t="s">
        <v>89</v>
      </c>
      <c r="C64" s="6" t="s">
        <v>119</v>
      </c>
      <c r="D64" s="6" t="s">
        <v>73</v>
      </c>
      <c r="E64" s="6" t="s">
        <v>74</v>
      </c>
      <c r="F64" s="6" t="s">
        <v>76</v>
      </c>
      <c r="G64" s="6" t="s">
        <v>72</v>
      </c>
      <c r="H64" s="6" t="s">
        <v>131</v>
      </c>
      <c r="I64" s="6" t="s">
        <v>82</v>
      </c>
      <c r="J64" s="6" t="s">
        <v>79</v>
      </c>
      <c r="K64" s="6" t="s">
        <v>92</v>
      </c>
      <c r="L64" s="6" t="s">
        <v>135</v>
      </c>
    </row>
    <row r="65" spans="1:12" ht="37.5" x14ac:dyDescent="0.4">
      <c r="A65" s="5">
        <v>42965</v>
      </c>
      <c r="B65" s="6" t="s">
        <v>89</v>
      </c>
      <c r="C65" s="6" t="s">
        <v>119</v>
      </c>
      <c r="D65" s="6" t="s">
        <v>73</v>
      </c>
      <c r="E65" s="6" t="s">
        <v>74</v>
      </c>
      <c r="F65" s="6" t="s">
        <v>76</v>
      </c>
      <c r="G65" s="6" t="s">
        <v>131</v>
      </c>
      <c r="H65" s="6" t="s">
        <v>186</v>
      </c>
      <c r="I65" s="6" t="s">
        <v>78</v>
      </c>
      <c r="J65" s="6" t="s">
        <v>79</v>
      </c>
      <c r="K65" s="6" t="s">
        <v>83</v>
      </c>
      <c r="L65" s="6" t="s">
        <v>84</v>
      </c>
    </row>
    <row r="66" spans="1:12" ht="37.5" x14ac:dyDescent="0.4">
      <c r="A66" s="5">
        <v>42966</v>
      </c>
      <c r="B66" s="6" t="s">
        <v>89</v>
      </c>
      <c r="C66" s="6" t="s">
        <v>119</v>
      </c>
      <c r="D66" s="6" t="s">
        <v>73</v>
      </c>
      <c r="E66" s="6" t="s">
        <v>74</v>
      </c>
      <c r="F66" s="6" t="s">
        <v>76</v>
      </c>
      <c r="G66" s="6" t="s">
        <v>189</v>
      </c>
      <c r="H66" s="6" t="s">
        <v>186</v>
      </c>
      <c r="I66" s="6" t="s">
        <v>78</v>
      </c>
      <c r="J66" s="6" t="s">
        <v>79</v>
      </c>
      <c r="K66" s="6" t="s">
        <v>96</v>
      </c>
      <c r="L66" s="6" t="s">
        <v>185</v>
      </c>
    </row>
    <row r="67" spans="1:12" ht="37.5" x14ac:dyDescent="0.4">
      <c r="A67" s="5">
        <v>42967</v>
      </c>
      <c r="B67" s="6" t="s">
        <v>89</v>
      </c>
      <c r="C67" s="6" t="s">
        <v>119</v>
      </c>
      <c r="D67" s="6" t="s">
        <v>73</v>
      </c>
      <c r="E67" s="6" t="s">
        <v>74</v>
      </c>
      <c r="F67" s="6" t="s">
        <v>76</v>
      </c>
      <c r="G67" s="6" t="s">
        <v>131</v>
      </c>
      <c r="H67" s="6" t="s">
        <v>186</v>
      </c>
      <c r="I67" s="6" t="s">
        <v>181</v>
      </c>
      <c r="J67" s="6" t="s">
        <v>79</v>
      </c>
      <c r="K67" s="6" t="s">
        <v>187</v>
      </c>
      <c r="L67" s="6" t="s">
        <v>178</v>
      </c>
    </row>
    <row r="68" spans="1:12" ht="37.5" x14ac:dyDescent="0.4">
      <c r="A68" s="5">
        <v>42969</v>
      </c>
      <c r="B68" s="6" t="s">
        <v>89</v>
      </c>
      <c r="C68" s="6" t="s">
        <v>119</v>
      </c>
      <c r="D68" s="6" t="s">
        <v>73</v>
      </c>
      <c r="E68" s="6" t="s">
        <v>74</v>
      </c>
      <c r="F68" s="6" t="s">
        <v>76</v>
      </c>
      <c r="G68" s="6" t="s">
        <v>131</v>
      </c>
      <c r="H68" s="6" t="s">
        <v>186</v>
      </c>
      <c r="I68" s="6" t="s">
        <v>78</v>
      </c>
      <c r="J68" s="6" t="s">
        <v>79</v>
      </c>
      <c r="K68" s="6" t="s">
        <v>80</v>
      </c>
      <c r="L68" s="6" t="s">
        <v>101</v>
      </c>
    </row>
    <row r="69" spans="1:12" ht="37.5" x14ac:dyDescent="0.4">
      <c r="A69" s="5">
        <v>42970</v>
      </c>
      <c r="B69" s="6" t="s">
        <v>89</v>
      </c>
      <c r="C69" s="6" t="s">
        <v>121</v>
      </c>
      <c r="D69" s="6" t="s">
        <v>73</v>
      </c>
      <c r="E69" s="6" t="s">
        <v>74</v>
      </c>
      <c r="F69" s="6" t="s">
        <v>76</v>
      </c>
      <c r="G69" s="6" t="s">
        <v>188</v>
      </c>
      <c r="H69" s="6" t="s">
        <v>186</v>
      </c>
      <c r="I69" s="6" t="s">
        <v>82</v>
      </c>
      <c r="J69" s="6" t="s">
        <v>79</v>
      </c>
      <c r="K69" s="6" t="s">
        <v>87</v>
      </c>
      <c r="L69" s="6" t="s">
        <v>97</v>
      </c>
    </row>
    <row r="70" spans="1:12" ht="37.5" x14ac:dyDescent="0.4">
      <c r="A70" s="5">
        <v>42972</v>
      </c>
      <c r="B70" s="6" t="s">
        <v>89</v>
      </c>
      <c r="C70" s="6" t="s">
        <v>119</v>
      </c>
      <c r="D70" s="6" t="s">
        <v>73</v>
      </c>
      <c r="E70" s="6" t="s">
        <v>74</v>
      </c>
      <c r="F70" s="6" t="s">
        <v>76</v>
      </c>
      <c r="G70" s="6" t="s">
        <v>131</v>
      </c>
      <c r="H70" s="6" t="s">
        <v>186</v>
      </c>
      <c r="I70" s="6" t="s">
        <v>82</v>
      </c>
      <c r="J70" s="6" t="s">
        <v>79</v>
      </c>
      <c r="K70" s="6" t="s">
        <v>108</v>
      </c>
      <c r="L70" s="6" t="s">
        <v>117</v>
      </c>
    </row>
    <row r="71" spans="1:12" ht="37.5" x14ac:dyDescent="0.4">
      <c r="A71" s="5">
        <v>42973</v>
      </c>
      <c r="B71" s="6" t="s">
        <v>89</v>
      </c>
      <c r="C71" s="6" t="s">
        <v>119</v>
      </c>
      <c r="D71" s="6" t="s">
        <v>73</v>
      </c>
      <c r="E71" s="6" t="s">
        <v>74</v>
      </c>
      <c r="F71" s="6" t="s">
        <v>76</v>
      </c>
      <c r="G71" s="6" t="s">
        <v>131</v>
      </c>
      <c r="H71" s="6" t="s">
        <v>186</v>
      </c>
      <c r="I71" s="6" t="s">
        <v>181</v>
      </c>
      <c r="J71" s="6" t="s">
        <v>79</v>
      </c>
      <c r="K71" s="6" t="s">
        <v>92</v>
      </c>
      <c r="L71" s="6" t="s">
        <v>137</v>
      </c>
    </row>
    <row r="72" spans="1:12" ht="37.5" x14ac:dyDescent="0.4">
      <c r="A72" s="5">
        <v>42974</v>
      </c>
      <c r="B72" s="6" t="s">
        <v>89</v>
      </c>
      <c r="C72" s="6" t="s">
        <v>119</v>
      </c>
      <c r="D72" s="6" t="s">
        <v>73</v>
      </c>
      <c r="E72" s="6" t="s">
        <v>74</v>
      </c>
      <c r="F72" s="6" t="s">
        <v>76</v>
      </c>
      <c r="G72" s="6" t="s">
        <v>131</v>
      </c>
      <c r="H72" s="6" t="s">
        <v>192</v>
      </c>
      <c r="I72" s="6" t="s">
        <v>78</v>
      </c>
      <c r="J72" s="6" t="s">
        <v>193</v>
      </c>
      <c r="K72" s="6" t="s">
        <v>96</v>
      </c>
      <c r="L72" s="6" t="s">
        <v>111</v>
      </c>
    </row>
    <row r="73" spans="1:12" ht="37.5" x14ac:dyDescent="0.4">
      <c r="A73" s="5">
        <v>42977</v>
      </c>
      <c r="B73" s="6" t="s">
        <v>89</v>
      </c>
      <c r="C73" s="6" t="s">
        <v>119</v>
      </c>
      <c r="D73" s="6" t="s">
        <v>76</v>
      </c>
      <c r="E73" s="6" t="s">
        <v>74</v>
      </c>
      <c r="F73" s="6" t="s">
        <v>194</v>
      </c>
      <c r="G73" s="6" t="s">
        <v>189</v>
      </c>
      <c r="H73" s="6" t="s">
        <v>186</v>
      </c>
      <c r="I73" s="6" t="s">
        <v>78</v>
      </c>
      <c r="J73" s="6" t="s">
        <v>128</v>
      </c>
      <c r="K73" s="6" t="s">
        <v>80</v>
      </c>
      <c r="L73" s="6" t="s">
        <v>109</v>
      </c>
    </row>
    <row r="74" spans="1:12" ht="37.5" x14ac:dyDescent="0.4">
      <c r="A74" s="5">
        <v>42978</v>
      </c>
      <c r="B74" s="6" t="s">
        <v>89</v>
      </c>
      <c r="C74" s="6" t="s">
        <v>119</v>
      </c>
      <c r="D74" s="6" t="s">
        <v>76</v>
      </c>
      <c r="E74" s="6" t="s">
        <v>74</v>
      </c>
      <c r="F74" s="6" t="s">
        <v>131</v>
      </c>
      <c r="G74" s="6" t="s">
        <v>183</v>
      </c>
      <c r="H74" s="6" t="s">
        <v>186</v>
      </c>
      <c r="I74" s="6" t="s">
        <v>82</v>
      </c>
      <c r="J74" s="6" t="s">
        <v>128</v>
      </c>
      <c r="K74" s="6" t="s">
        <v>180</v>
      </c>
      <c r="L74" s="6" t="s">
        <v>175</v>
      </c>
    </row>
    <row r="75" spans="1:12" ht="37.5" x14ac:dyDescent="0.4">
      <c r="A75" s="5">
        <v>42979</v>
      </c>
      <c r="B75" s="6" t="s">
        <v>89</v>
      </c>
      <c r="C75" s="6" t="s">
        <v>119</v>
      </c>
      <c r="D75" s="6" t="s">
        <v>76</v>
      </c>
      <c r="E75" s="6" t="s">
        <v>74</v>
      </c>
      <c r="F75" s="6" t="s">
        <v>131</v>
      </c>
      <c r="G75" s="6" t="s">
        <v>183</v>
      </c>
      <c r="H75" s="6" t="s">
        <v>186</v>
      </c>
      <c r="I75" s="6" t="s">
        <v>82</v>
      </c>
      <c r="J75" s="6" t="s">
        <v>128</v>
      </c>
      <c r="K75" s="6" t="s">
        <v>87</v>
      </c>
      <c r="L75" s="6" t="s">
        <v>195</v>
      </c>
    </row>
    <row r="76" spans="1:12" ht="37.5" x14ac:dyDescent="0.4">
      <c r="A76" s="5">
        <v>42980</v>
      </c>
      <c r="B76" s="6" t="s">
        <v>89</v>
      </c>
      <c r="C76" s="6" t="s">
        <v>119</v>
      </c>
      <c r="D76" s="6" t="s">
        <v>76</v>
      </c>
      <c r="E76" s="6" t="s">
        <v>74</v>
      </c>
      <c r="F76" s="6" t="s">
        <v>131</v>
      </c>
      <c r="G76" s="6" t="s">
        <v>194</v>
      </c>
      <c r="H76" s="6" t="s">
        <v>196</v>
      </c>
      <c r="I76" s="6" t="s">
        <v>82</v>
      </c>
      <c r="J76" s="6" t="s">
        <v>128</v>
      </c>
      <c r="K76" s="6" t="s">
        <v>92</v>
      </c>
      <c r="L76" s="6" t="s">
        <v>133</v>
      </c>
    </row>
    <row r="77" spans="1:12" ht="37.5" x14ac:dyDescent="0.4">
      <c r="A77" s="5">
        <v>42981</v>
      </c>
      <c r="B77" s="6" t="s">
        <v>89</v>
      </c>
      <c r="C77" s="6" t="s">
        <v>119</v>
      </c>
      <c r="D77" s="6" t="s">
        <v>73</v>
      </c>
      <c r="E77" s="6" t="s">
        <v>74</v>
      </c>
      <c r="F77" s="6" t="s">
        <v>76</v>
      </c>
      <c r="G77" s="6" t="s">
        <v>131</v>
      </c>
      <c r="H77" s="6" t="s">
        <v>196</v>
      </c>
      <c r="I77" s="6" t="s">
        <v>105</v>
      </c>
      <c r="J77" s="6" t="s">
        <v>128</v>
      </c>
      <c r="K77" s="6" t="s">
        <v>197</v>
      </c>
      <c r="L77" s="6" t="s">
        <v>134</v>
      </c>
    </row>
    <row r="78" spans="1:12" ht="37.5" x14ac:dyDescent="0.4">
      <c r="A78" s="5">
        <v>42983</v>
      </c>
      <c r="B78" s="6" t="s">
        <v>89</v>
      </c>
      <c r="C78" s="6" t="s">
        <v>119</v>
      </c>
      <c r="D78" s="6" t="s">
        <v>73</v>
      </c>
      <c r="E78" s="6" t="s">
        <v>74</v>
      </c>
      <c r="F78" s="6" t="s">
        <v>76</v>
      </c>
      <c r="G78" s="6" t="s">
        <v>131</v>
      </c>
      <c r="H78" s="6" t="s">
        <v>196</v>
      </c>
      <c r="I78" s="6" t="s">
        <v>78</v>
      </c>
      <c r="J78" s="6" t="s">
        <v>128</v>
      </c>
      <c r="K78" s="6" t="s">
        <v>96</v>
      </c>
      <c r="L78" s="6" t="s">
        <v>198</v>
      </c>
    </row>
    <row r="79" spans="1:12" ht="37.5" x14ac:dyDescent="0.4">
      <c r="A79" s="5">
        <v>42985</v>
      </c>
      <c r="B79" s="6" t="s">
        <v>89</v>
      </c>
      <c r="C79" s="6" t="s">
        <v>119</v>
      </c>
      <c r="D79" s="6" t="s">
        <v>73</v>
      </c>
      <c r="E79" s="6" t="s">
        <v>74</v>
      </c>
      <c r="F79" s="6" t="s">
        <v>76</v>
      </c>
      <c r="G79" s="6" t="s">
        <v>131</v>
      </c>
      <c r="H79" s="6" t="s">
        <v>186</v>
      </c>
      <c r="I79" s="6" t="s">
        <v>78</v>
      </c>
      <c r="J79" s="6" t="s">
        <v>128</v>
      </c>
      <c r="K79" s="6" t="s">
        <v>80</v>
      </c>
      <c r="L79" s="6" t="s">
        <v>172</v>
      </c>
    </row>
    <row r="80" spans="1:12" ht="37.5" x14ac:dyDescent="0.4">
      <c r="A80" s="5">
        <v>42986</v>
      </c>
      <c r="B80" s="6" t="s">
        <v>89</v>
      </c>
      <c r="C80" s="6" t="s">
        <v>119</v>
      </c>
      <c r="D80" s="6" t="s">
        <v>73</v>
      </c>
      <c r="E80" s="6" t="s">
        <v>74</v>
      </c>
      <c r="F80" s="6" t="s">
        <v>76</v>
      </c>
      <c r="G80" s="6" t="s">
        <v>131</v>
      </c>
      <c r="H80" s="6" t="s">
        <v>186</v>
      </c>
      <c r="I80" s="6" t="s">
        <v>105</v>
      </c>
      <c r="J80" s="6" t="s">
        <v>128</v>
      </c>
      <c r="K80" s="6" t="s">
        <v>87</v>
      </c>
      <c r="L80" s="6" t="s">
        <v>84</v>
      </c>
    </row>
    <row r="81" spans="1:12" ht="37.5" x14ac:dyDescent="0.4">
      <c r="A81" s="5">
        <v>42987</v>
      </c>
      <c r="B81" s="6" t="s">
        <v>89</v>
      </c>
      <c r="C81" s="6" t="s">
        <v>119</v>
      </c>
      <c r="D81" s="6" t="s">
        <v>73</v>
      </c>
      <c r="E81" s="6" t="s">
        <v>74</v>
      </c>
      <c r="F81" s="6" t="s">
        <v>76</v>
      </c>
      <c r="G81" s="6" t="s">
        <v>131</v>
      </c>
      <c r="H81" s="6" t="s">
        <v>186</v>
      </c>
      <c r="I81" s="6" t="s">
        <v>105</v>
      </c>
      <c r="J81" s="6" t="s">
        <v>128</v>
      </c>
      <c r="K81" s="6" t="s">
        <v>92</v>
      </c>
      <c r="L81" s="6" t="s">
        <v>185</v>
      </c>
    </row>
    <row r="82" spans="1:12" ht="37.5" x14ac:dyDescent="0.4">
      <c r="A82" s="5">
        <v>42992</v>
      </c>
      <c r="B82" s="6" t="s">
        <v>89</v>
      </c>
      <c r="C82" s="6" t="s">
        <v>119</v>
      </c>
      <c r="D82" s="6" t="s">
        <v>73</v>
      </c>
      <c r="E82" s="6" t="s">
        <v>74</v>
      </c>
      <c r="F82" s="6" t="s">
        <v>76</v>
      </c>
      <c r="G82" s="6" t="s">
        <v>192</v>
      </c>
      <c r="H82" s="6" t="s">
        <v>131</v>
      </c>
      <c r="I82" s="6" t="s">
        <v>78</v>
      </c>
      <c r="J82" s="6" t="s">
        <v>128</v>
      </c>
      <c r="K82" s="6" t="s">
        <v>80</v>
      </c>
      <c r="L82" s="6" t="s">
        <v>200</v>
      </c>
    </row>
    <row r="83" spans="1:12" ht="37.5" x14ac:dyDescent="0.4">
      <c r="A83" s="5">
        <v>42994</v>
      </c>
      <c r="B83" s="6" t="s">
        <v>89</v>
      </c>
      <c r="C83" s="6" t="s">
        <v>119</v>
      </c>
      <c r="D83" s="6" t="s">
        <v>73</v>
      </c>
      <c r="E83" s="6" t="s">
        <v>74</v>
      </c>
      <c r="F83" s="6" t="s">
        <v>76</v>
      </c>
      <c r="G83" s="6" t="s">
        <v>192</v>
      </c>
      <c r="H83" s="6" t="s">
        <v>131</v>
      </c>
      <c r="I83" s="6" t="s">
        <v>105</v>
      </c>
      <c r="J83" s="6" t="s">
        <v>128</v>
      </c>
      <c r="K83" s="6" t="s">
        <v>87</v>
      </c>
      <c r="L83" s="6" t="s">
        <v>129</v>
      </c>
    </row>
    <row r="84" spans="1:12" ht="37.5" x14ac:dyDescent="0.4">
      <c r="A84" s="5">
        <v>42995</v>
      </c>
      <c r="B84" s="6" t="s">
        <v>89</v>
      </c>
      <c r="C84" s="6" t="s">
        <v>119</v>
      </c>
      <c r="D84" s="6" t="s">
        <v>73</v>
      </c>
      <c r="E84" s="6" t="s">
        <v>74</v>
      </c>
      <c r="F84" s="6" t="s">
        <v>76</v>
      </c>
      <c r="G84" s="6" t="s">
        <v>192</v>
      </c>
      <c r="H84" s="6" t="s">
        <v>131</v>
      </c>
      <c r="I84" s="6" t="s">
        <v>105</v>
      </c>
      <c r="J84" s="6" t="s">
        <v>128</v>
      </c>
      <c r="K84" s="6" t="s">
        <v>92</v>
      </c>
      <c r="L84" s="6" t="s">
        <v>201</v>
      </c>
    </row>
    <row r="85" spans="1:12" ht="37.5" x14ac:dyDescent="0.4">
      <c r="A85" s="5">
        <v>42996</v>
      </c>
      <c r="B85" s="6" t="s">
        <v>89</v>
      </c>
      <c r="C85" s="6" t="s">
        <v>119</v>
      </c>
      <c r="D85" s="6" t="s">
        <v>73</v>
      </c>
      <c r="E85" s="6" t="s">
        <v>74</v>
      </c>
      <c r="F85" s="6" t="s">
        <v>76</v>
      </c>
      <c r="G85" s="6" t="s">
        <v>192</v>
      </c>
      <c r="H85" s="6" t="s">
        <v>131</v>
      </c>
      <c r="I85" s="6" t="s">
        <v>105</v>
      </c>
      <c r="J85" s="6" t="s">
        <v>128</v>
      </c>
      <c r="K85" s="6" t="s">
        <v>110</v>
      </c>
      <c r="L85" s="6" t="s">
        <v>140</v>
      </c>
    </row>
    <row r="86" spans="1:12" ht="37.5" x14ac:dyDescent="0.4">
      <c r="A86" s="5">
        <v>42997</v>
      </c>
      <c r="B86" s="6" t="s">
        <v>89</v>
      </c>
      <c r="C86" s="6" t="s">
        <v>119</v>
      </c>
      <c r="D86" s="6" t="s">
        <v>76</v>
      </c>
      <c r="E86" s="6" t="s">
        <v>74</v>
      </c>
      <c r="F86" s="6" t="s">
        <v>194</v>
      </c>
      <c r="G86" s="6" t="s">
        <v>131</v>
      </c>
      <c r="H86" s="6" t="s">
        <v>186</v>
      </c>
      <c r="I86" s="6" t="s">
        <v>181</v>
      </c>
      <c r="J86" s="6" t="s">
        <v>128</v>
      </c>
      <c r="K86" s="6" t="s">
        <v>187</v>
      </c>
      <c r="L86" s="6" t="s">
        <v>115</v>
      </c>
    </row>
    <row r="87" spans="1:12" ht="37.5" x14ac:dyDescent="0.4">
      <c r="A87" s="5">
        <v>42998</v>
      </c>
      <c r="B87" s="6" t="s">
        <v>89</v>
      </c>
      <c r="C87" s="6" t="s">
        <v>119</v>
      </c>
      <c r="D87" s="6" t="s">
        <v>76</v>
      </c>
      <c r="E87" s="6" t="s">
        <v>74</v>
      </c>
      <c r="F87" s="6" t="s">
        <v>131</v>
      </c>
      <c r="G87" s="6" t="s">
        <v>202</v>
      </c>
      <c r="H87" s="6" t="s">
        <v>196</v>
      </c>
      <c r="I87" s="6" t="s">
        <v>105</v>
      </c>
      <c r="J87" s="6" t="s">
        <v>128</v>
      </c>
      <c r="K87" s="6" t="s">
        <v>96</v>
      </c>
      <c r="L87" s="6" t="s">
        <v>109</v>
      </c>
    </row>
    <row r="88" spans="1:12" ht="37.5" x14ac:dyDescent="0.4">
      <c r="A88" s="5">
        <v>42999</v>
      </c>
      <c r="B88" s="6" t="s">
        <v>89</v>
      </c>
      <c r="C88" s="6" t="s">
        <v>119</v>
      </c>
      <c r="D88" s="6" t="s">
        <v>76</v>
      </c>
      <c r="E88" s="6" t="s">
        <v>74</v>
      </c>
      <c r="F88" s="6" t="s">
        <v>192</v>
      </c>
      <c r="G88" s="6" t="s">
        <v>131</v>
      </c>
      <c r="H88" s="6" t="s">
        <v>202</v>
      </c>
      <c r="I88" s="6" t="s">
        <v>82</v>
      </c>
      <c r="J88" s="6" t="s">
        <v>128</v>
      </c>
      <c r="K88" s="6" t="s">
        <v>180</v>
      </c>
      <c r="L88" s="6" t="s">
        <v>106</v>
      </c>
    </row>
    <row r="89" spans="1:12" ht="37.5" x14ac:dyDescent="0.4">
      <c r="A89" s="5">
        <v>43001</v>
      </c>
      <c r="B89" s="6" t="s">
        <v>89</v>
      </c>
      <c r="C89" s="6" t="s">
        <v>119</v>
      </c>
      <c r="D89" s="6" t="s">
        <v>73</v>
      </c>
      <c r="E89" s="6" t="s">
        <v>74</v>
      </c>
      <c r="F89" s="6" t="s">
        <v>76</v>
      </c>
      <c r="G89" s="6" t="s">
        <v>192</v>
      </c>
      <c r="H89" s="6" t="s">
        <v>131</v>
      </c>
      <c r="I89" s="6" t="s">
        <v>105</v>
      </c>
      <c r="J89" s="6" t="s">
        <v>128</v>
      </c>
      <c r="K89" s="6" t="s">
        <v>80</v>
      </c>
      <c r="L89" s="6" t="s">
        <v>200</v>
      </c>
    </row>
    <row r="90" spans="1:12" ht="37.5" x14ac:dyDescent="0.4">
      <c r="A90" s="5">
        <v>43002</v>
      </c>
      <c r="B90" s="6" t="s">
        <v>89</v>
      </c>
      <c r="C90" s="6" t="s">
        <v>119</v>
      </c>
      <c r="D90" s="6" t="s">
        <v>73</v>
      </c>
      <c r="E90" s="6" t="s">
        <v>74</v>
      </c>
      <c r="F90" s="6" t="s">
        <v>76</v>
      </c>
      <c r="G90" s="6" t="s">
        <v>192</v>
      </c>
      <c r="H90" s="6" t="s">
        <v>131</v>
      </c>
      <c r="I90" s="6" t="s">
        <v>105</v>
      </c>
      <c r="J90" s="6" t="s">
        <v>128</v>
      </c>
      <c r="K90" s="6" t="s">
        <v>87</v>
      </c>
      <c r="L90" s="6" t="s">
        <v>133</v>
      </c>
    </row>
    <row r="91" spans="1:12" ht="37.5" x14ac:dyDescent="0.4">
      <c r="A91" s="5">
        <v>43004</v>
      </c>
      <c r="B91" s="6" t="s">
        <v>89</v>
      </c>
      <c r="C91" s="6" t="s">
        <v>119</v>
      </c>
      <c r="D91" s="6" t="s">
        <v>73</v>
      </c>
      <c r="E91" s="6" t="s">
        <v>74</v>
      </c>
      <c r="F91" s="6" t="s">
        <v>76</v>
      </c>
      <c r="G91" s="6" t="s">
        <v>192</v>
      </c>
      <c r="H91" s="6" t="s">
        <v>131</v>
      </c>
      <c r="I91" s="6" t="s">
        <v>105</v>
      </c>
      <c r="J91" s="6" t="s">
        <v>128</v>
      </c>
      <c r="K91" s="6" t="s">
        <v>197</v>
      </c>
      <c r="L91" s="6" t="s">
        <v>203</v>
      </c>
    </row>
    <row r="92" spans="1:12" ht="37.5" x14ac:dyDescent="0.4">
      <c r="A92" s="5">
        <v>43005</v>
      </c>
      <c r="B92" s="6" t="s">
        <v>89</v>
      </c>
      <c r="C92" s="6" t="s">
        <v>119</v>
      </c>
      <c r="D92" s="6" t="s">
        <v>73</v>
      </c>
      <c r="E92" s="6" t="s">
        <v>74</v>
      </c>
      <c r="F92" s="6" t="s">
        <v>76</v>
      </c>
      <c r="G92" s="6" t="s">
        <v>192</v>
      </c>
      <c r="H92" s="6" t="s">
        <v>131</v>
      </c>
      <c r="I92" s="6" t="s">
        <v>82</v>
      </c>
      <c r="J92" s="6" t="s">
        <v>128</v>
      </c>
      <c r="K92" s="6" t="s">
        <v>94</v>
      </c>
      <c r="L92" s="6" t="s">
        <v>97</v>
      </c>
    </row>
    <row r="93" spans="1:12" ht="37.5" x14ac:dyDescent="0.4">
      <c r="A93" s="5">
        <v>43006</v>
      </c>
      <c r="B93" s="6" t="s">
        <v>89</v>
      </c>
      <c r="C93" s="6" t="s">
        <v>119</v>
      </c>
      <c r="D93" s="6" t="s">
        <v>112</v>
      </c>
      <c r="E93" s="6" t="s">
        <v>74</v>
      </c>
      <c r="F93" s="6" t="s">
        <v>76</v>
      </c>
      <c r="G93" s="6" t="s">
        <v>192</v>
      </c>
      <c r="H93" s="6" t="s">
        <v>131</v>
      </c>
      <c r="I93" s="6" t="s">
        <v>105</v>
      </c>
      <c r="J93" s="6" t="s">
        <v>128</v>
      </c>
      <c r="K93" s="6" t="s">
        <v>92</v>
      </c>
      <c r="L93" s="6" t="s">
        <v>117</v>
      </c>
    </row>
    <row r="94" spans="1:12" ht="37.5" x14ac:dyDescent="0.4">
      <c r="A94" s="5">
        <v>43007</v>
      </c>
      <c r="B94" s="6" t="s">
        <v>89</v>
      </c>
      <c r="C94" s="6" t="s">
        <v>119</v>
      </c>
      <c r="D94" s="6" t="s">
        <v>73</v>
      </c>
      <c r="E94" s="6" t="s">
        <v>74</v>
      </c>
      <c r="F94" s="6" t="s">
        <v>76</v>
      </c>
      <c r="G94" s="6" t="s">
        <v>192</v>
      </c>
      <c r="H94" s="6" t="s">
        <v>131</v>
      </c>
      <c r="I94" s="6" t="s">
        <v>105</v>
      </c>
      <c r="J94" s="6" t="s">
        <v>128</v>
      </c>
      <c r="K94" s="6" t="s">
        <v>204</v>
      </c>
      <c r="L94" s="6" t="s">
        <v>198</v>
      </c>
    </row>
    <row r="95" spans="1:12" ht="37.5" x14ac:dyDescent="0.4">
      <c r="A95" s="5">
        <v>43008</v>
      </c>
      <c r="B95" s="6" t="s">
        <v>89</v>
      </c>
      <c r="C95" s="6" t="s">
        <v>119</v>
      </c>
      <c r="D95" s="6" t="s">
        <v>73</v>
      </c>
      <c r="E95" s="6" t="s">
        <v>74</v>
      </c>
      <c r="F95" s="6" t="s">
        <v>76</v>
      </c>
      <c r="G95" s="6" t="s">
        <v>192</v>
      </c>
      <c r="H95" s="6" t="s">
        <v>131</v>
      </c>
      <c r="I95" s="6" t="s">
        <v>181</v>
      </c>
      <c r="J95" s="6" t="s">
        <v>128</v>
      </c>
      <c r="K95" s="6" t="s">
        <v>80</v>
      </c>
      <c r="L95" s="6" t="s">
        <v>185</v>
      </c>
    </row>
    <row r="96" spans="1:12" ht="37.5" x14ac:dyDescent="0.4">
      <c r="A96" s="5">
        <v>43009</v>
      </c>
      <c r="B96" s="6" t="s">
        <v>188</v>
      </c>
      <c r="C96" s="6" t="s">
        <v>205</v>
      </c>
      <c r="D96" s="6" t="s">
        <v>112</v>
      </c>
      <c r="E96" s="6" t="s">
        <v>74</v>
      </c>
      <c r="F96" s="6" t="s">
        <v>76</v>
      </c>
      <c r="G96" s="6" t="s">
        <v>90</v>
      </c>
      <c r="H96" s="6" t="s">
        <v>128</v>
      </c>
      <c r="I96" s="6" t="s">
        <v>105</v>
      </c>
      <c r="J96" s="6" t="s">
        <v>186</v>
      </c>
      <c r="K96" s="6" t="s">
        <v>96</v>
      </c>
      <c r="L96" s="6" t="s">
        <v>84</v>
      </c>
    </row>
    <row r="97" spans="1:12" ht="37.5" x14ac:dyDescent="0.4">
      <c r="A97" s="5">
        <v>43011</v>
      </c>
      <c r="B97" s="6" t="s">
        <v>188</v>
      </c>
      <c r="C97" s="6" t="s">
        <v>205</v>
      </c>
      <c r="D97" s="6" t="s">
        <v>112</v>
      </c>
      <c r="E97" s="6" t="s">
        <v>74</v>
      </c>
      <c r="F97" s="6" t="s">
        <v>206</v>
      </c>
      <c r="G97" s="6" t="s">
        <v>189</v>
      </c>
      <c r="H97" s="6" t="s">
        <v>128</v>
      </c>
      <c r="I97" s="6" t="s">
        <v>105</v>
      </c>
      <c r="J97" s="6" t="s">
        <v>186</v>
      </c>
      <c r="K97" s="6" t="s">
        <v>87</v>
      </c>
      <c r="L97" s="6" t="s">
        <v>207</v>
      </c>
    </row>
    <row r="98" spans="1:12" x14ac:dyDescent="0.4">
      <c r="A98" s="5">
        <v>43017</v>
      </c>
      <c r="B98" s="6" t="s">
        <v>205</v>
      </c>
      <c r="C98" s="6" t="s">
        <v>128</v>
      </c>
      <c r="D98" s="6" t="s">
        <v>73</v>
      </c>
      <c r="E98" s="6" t="s">
        <v>74</v>
      </c>
      <c r="F98" s="6" t="s">
        <v>131</v>
      </c>
      <c r="G98" s="6" t="s">
        <v>206</v>
      </c>
      <c r="H98" s="6" t="s">
        <v>141</v>
      </c>
      <c r="I98" s="6" t="s">
        <v>196</v>
      </c>
      <c r="J98" s="6" t="s">
        <v>181</v>
      </c>
      <c r="K98" s="6" t="s">
        <v>80</v>
      </c>
      <c r="L98" s="6" t="s">
        <v>115</v>
      </c>
    </row>
    <row r="99" spans="1:12" ht="37.5" x14ac:dyDescent="0.4">
      <c r="A99" s="5">
        <v>42836</v>
      </c>
      <c r="B99" s="6" t="s">
        <v>71</v>
      </c>
      <c r="C99" s="6" t="s">
        <v>91</v>
      </c>
      <c r="D99" s="6" t="s">
        <v>75</v>
      </c>
      <c r="E99" s="6" t="s">
        <v>76</v>
      </c>
      <c r="F99" s="6" t="s">
        <v>77</v>
      </c>
      <c r="G99" s="6" t="s">
        <v>100</v>
      </c>
      <c r="H99" s="6" t="s">
        <v>102</v>
      </c>
      <c r="I99" s="6" t="s">
        <v>82</v>
      </c>
      <c r="J99" s="6" t="s">
        <v>79</v>
      </c>
      <c r="K99" s="6" t="s">
        <v>87</v>
      </c>
      <c r="L99" s="6" t="s">
        <v>103</v>
      </c>
    </row>
    <row r="100" spans="1:12" ht="37.5" x14ac:dyDescent="0.4">
      <c r="A100" s="5">
        <v>42837</v>
      </c>
      <c r="B100" s="6" t="s">
        <v>89</v>
      </c>
      <c r="C100" s="6" t="s">
        <v>79</v>
      </c>
      <c r="D100" s="6" t="s">
        <v>75</v>
      </c>
      <c r="E100" s="6" t="s">
        <v>76</v>
      </c>
      <c r="F100" s="6" t="s">
        <v>100</v>
      </c>
      <c r="G100" s="6" t="s">
        <v>102</v>
      </c>
      <c r="H100" s="6" t="s">
        <v>91</v>
      </c>
      <c r="I100" s="6" t="s">
        <v>104</v>
      </c>
      <c r="J100" s="6" t="s">
        <v>105</v>
      </c>
      <c r="K100" s="6" t="s">
        <v>92</v>
      </c>
      <c r="L100" s="6" t="s">
        <v>106</v>
      </c>
    </row>
    <row r="101" spans="1:12" ht="37.5" x14ac:dyDescent="0.4">
      <c r="A101" s="5">
        <v>42838</v>
      </c>
      <c r="B101" s="6" t="s">
        <v>71</v>
      </c>
      <c r="C101" s="6" t="s">
        <v>79</v>
      </c>
      <c r="D101" s="6" t="s">
        <v>75</v>
      </c>
      <c r="E101" s="6" t="s">
        <v>76</v>
      </c>
      <c r="F101" s="6" t="s">
        <v>100</v>
      </c>
      <c r="G101" s="6" t="s">
        <v>77</v>
      </c>
      <c r="H101" s="6" t="s">
        <v>91</v>
      </c>
      <c r="I101" s="6" t="s">
        <v>107</v>
      </c>
      <c r="J101" s="6" t="s">
        <v>105</v>
      </c>
      <c r="K101" s="6" t="s">
        <v>108</v>
      </c>
      <c r="L101" s="6" t="s">
        <v>109</v>
      </c>
    </row>
    <row r="102" spans="1:12" ht="37.5" x14ac:dyDescent="0.4">
      <c r="A102" s="5">
        <v>42839</v>
      </c>
      <c r="B102" s="6" t="s">
        <v>71</v>
      </c>
      <c r="C102" s="6" t="s">
        <v>79</v>
      </c>
      <c r="D102" s="6" t="s">
        <v>75</v>
      </c>
      <c r="E102" s="6" t="s">
        <v>76</v>
      </c>
      <c r="F102" s="6" t="s">
        <v>100</v>
      </c>
      <c r="G102" s="6" t="s">
        <v>77</v>
      </c>
      <c r="H102" s="6" t="s">
        <v>91</v>
      </c>
      <c r="I102" s="6" t="s">
        <v>107</v>
      </c>
      <c r="J102" s="6" t="s">
        <v>105</v>
      </c>
      <c r="K102" s="6" t="s">
        <v>110</v>
      </c>
      <c r="L102" s="6" t="s">
        <v>111</v>
      </c>
    </row>
    <row r="103" spans="1:12" ht="37.5" x14ac:dyDescent="0.4">
      <c r="A103" s="5">
        <v>42840</v>
      </c>
      <c r="B103" s="6" t="s">
        <v>71</v>
      </c>
      <c r="C103" s="6" t="s">
        <v>79</v>
      </c>
      <c r="D103" s="6" t="s">
        <v>112</v>
      </c>
      <c r="E103" s="6" t="s">
        <v>76</v>
      </c>
      <c r="F103" s="6" t="s">
        <v>113</v>
      </c>
      <c r="G103" s="6" t="s">
        <v>91</v>
      </c>
      <c r="H103" s="6" t="s">
        <v>77</v>
      </c>
      <c r="I103" s="6" t="s">
        <v>114</v>
      </c>
      <c r="J103" s="6" t="s">
        <v>105</v>
      </c>
      <c r="K103" s="6" t="s">
        <v>80</v>
      </c>
      <c r="L103" s="6" t="s">
        <v>115</v>
      </c>
    </row>
    <row r="104" spans="1:12" ht="37.5" x14ac:dyDescent="0.4">
      <c r="A104" s="5">
        <v>42841</v>
      </c>
      <c r="B104" s="6" t="s">
        <v>89</v>
      </c>
      <c r="C104" s="6" t="s">
        <v>91</v>
      </c>
      <c r="D104" s="6" t="s">
        <v>112</v>
      </c>
      <c r="E104" s="6" t="s">
        <v>76</v>
      </c>
      <c r="F104" s="6" t="s">
        <v>113</v>
      </c>
      <c r="G104" s="6" t="s">
        <v>90</v>
      </c>
      <c r="H104" s="6" t="s">
        <v>116</v>
      </c>
      <c r="I104" s="6" t="s">
        <v>82</v>
      </c>
      <c r="J104" s="6" t="s">
        <v>79</v>
      </c>
      <c r="K104" s="6" t="s">
        <v>83</v>
      </c>
      <c r="L104" s="6" t="s">
        <v>117</v>
      </c>
    </row>
    <row r="105" spans="1:12" ht="37.5" x14ac:dyDescent="0.4">
      <c r="A105" s="5">
        <v>42843</v>
      </c>
      <c r="B105" s="6" t="s">
        <v>89</v>
      </c>
      <c r="C105" s="6" t="s">
        <v>114</v>
      </c>
      <c r="D105" s="6" t="s">
        <v>112</v>
      </c>
      <c r="E105" s="6" t="s">
        <v>76</v>
      </c>
      <c r="F105" s="6" t="s">
        <v>113</v>
      </c>
      <c r="G105" s="6" t="s">
        <v>91</v>
      </c>
      <c r="H105" s="6" t="s">
        <v>90</v>
      </c>
      <c r="I105" s="6" t="s">
        <v>82</v>
      </c>
      <c r="J105" s="6" t="s">
        <v>79</v>
      </c>
      <c r="K105" s="6" t="s">
        <v>87</v>
      </c>
      <c r="L105" s="6" t="s">
        <v>118</v>
      </c>
    </row>
    <row r="106" spans="1:12" ht="37.5" x14ac:dyDescent="0.4">
      <c r="A106" s="5">
        <v>42845</v>
      </c>
      <c r="B106" s="6" t="s">
        <v>89</v>
      </c>
      <c r="C106" s="6" t="s">
        <v>79</v>
      </c>
      <c r="D106" s="6" t="s">
        <v>112</v>
      </c>
      <c r="E106" s="6" t="s">
        <v>76</v>
      </c>
      <c r="F106" s="6" t="s">
        <v>113</v>
      </c>
      <c r="G106" s="6" t="s">
        <v>90</v>
      </c>
      <c r="H106" s="6" t="s">
        <v>91</v>
      </c>
      <c r="I106" s="6" t="s">
        <v>105</v>
      </c>
      <c r="J106" s="6" t="s">
        <v>114</v>
      </c>
      <c r="K106" s="6" t="s">
        <v>92</v>
      </c>
      <c r="L106" s="6" t="s">
        <v>97</v>
      </c>
    </row>
    <row r="107" spans="1:12" ht="37.5" x14ac:dyDescent="0.4">
      <c r="A107" s="5">
        <v>42846</v>
      </c>
      <c r="B107" s="6" t="s">
        <v>89</v>
      </c>
      <c r="C107" s="6" t="s">
        <v>79</v>
      </c>
      <c r="D107" s="6" t="s">
        <v>112</v>
      </c>
      <c r="E107" s="6" t="s">
        <v>76</v>
      </c>
      <c r="F107" s="6" t="s">
        <v>78</v>
      </c>
      <c r="G107" s="6" t="s">
        <v>113</v>
      </c>
      <c r="H107" s="6" t="s">
        <v>90</v>
      </c>
      <c r="I107" s="6" t="s">
        <v>91</v>
      </c>
      <c r="J107" s="6" t="s">
        <v>114</v>
      </c>
      <c r="K107" s="6" t="s">
        <v>96</v>
      </c>
      <c r="L107" s="6" t="s">
        <v>81</v>
      </c>
    </row>
    <row r="108" spans="1:12" ht="37.5" x14ac:dyDescent="0.4">
      <c r="A108" s="5">
        <v>42847</v>
      </c>
      <c r="B108" s="6" t="s">
        <v>89</v>
      </c>
      <c r="C108" s="6" t="s">
        <v>79</v>
      </c>
      <c r="D108" s="6" t="s">
        <v>112</v>
      </c>
      <c r="E108" s="6" t="s">
        <v>76</v>
      </c>
      <c r="F108" s="6" t="s">
        <v>113</v>
      </c>
      <c r="G108" s="6" t="s">
        <v>91</v>
      </c>
      <c r="H108" s="6" t="s">
        <v>90</v>
      </c>
      <c r="I108" s="6" t="s">
        <v>114</v>
      </c>
      <c r="J108" s="6" t="s">
        <v>78</v>
      </c>
      <c r="K108" s="6" t="s">
        <v>80</v>
      </c>
      <c r="L108" s="6" t="s">
        <v>84</v>
      </c>
    </row>
    <row r="109" spans="1:12" ht="37.5" x14ac:dyDescent="0.4">
      <c r="A109" s="5">
        <v>42896</v>
      </c>
      <c r="B109" s="6" t="s">
        <v>155</v>
      </c>
      <c r="C109" s="6" t="s">
        <v>89</v>
      </c>
      <c r="D109" s="6" t="s">
        <v>74</v>
      </c>
      <c r="E109" s="6" t="s">
        <v>76</v>
      </c>
      <c r="F109" s="6" t="s">
        <v>116</v>
      </c>
      <c r="G109" s="6" t="s">
        <v>121</v>
      </c>
      <c r="H109" s="6" t="s">
        <v>91</v>
      </c>
      <c r="I109" s="6" t="s">
        <v>82</v>
      </c>
      <c r="J109" s="6" t="s">
        <v>79</v>
      </c>
      <c r="K109" s="6" t="s">
        <v>83</v>
      </c>
      <c r="L109" s="6" t="s">
        <v>159</v>
      </c>
    </row>
    <row r="110" spans="1:12" ht="37.5" x14ac:dyDescent="0.4">
      <c r="A110" s="5">
        <v>42897</v>
      </c>
      <c r="B110" s="6" t="s">
        <v>131</v>
      </c>
      <c r="C110" s="6" t="s">
        <v>89</v>
      </c>
      <c r="D110" s="6" t="s">
        <v>74</v>
      </c>
      <c r="E110" s="6" t="s">
        <v>76</v>
      </c>
      <c r="F110" s="6" t="s">
        <v>100</v>
      </c>
      <c r="G110" s="6" t="s">
        <v>119</v>
      </c>
      <c r="H110" s="6" t="s">
        <v>91</v>
      </c>
      <c r="I110" s="6" t="s">
        <v>82</v>
      </c>
      <c r="J110" s="6" t="s">
        <v>79</v>
      </c>
      <c r="K110" s="6" t="s">
        <v>108</v>
      </c>
      <c r="L110" s="6" t="s">
        <v>160</v>
      </c>
    </row>
    <row r="111" spans="1:12" ht="37.5" x14ac:dyDescent="0.4">
      <c r="A111" s="5">
        <v>42899</v>
      </c>
      <c r="B111" s="6" t="s">
        <v>131</v>
      </c>
      <c r="C111" s="6" t="s">
        <v>89</v>
      </c>
      <c r="D111" s="6" t="s">
        <v>74</v>
      </c>
      <c r="E111" s="6" t="s">
        <v>76</v>
      </c>
      <c r="F111" s="6" t="s">
        <v>72</v>
      </c>
      <c r="G111" s="6" t="s">
        <v>141</v>
      </c>
      <c r="H111" s="6" t="s">
        <v>82</v>
      </c>
      <c r="I111" s="6" t="s">
        <v>79</v>
      </c>
      <c r="J111" s="6" t="s">
        <v>161</v>
      </c>
      <c r="K111" s="6"/>
      <c r="L111" s="6" t="s">
        <v>162</v>
      </c>
    </row>
    <row r="112" spans="1:12" ht="37.5" x14ac:dyDescent="0.4">
      <c r="A112" s="5">
        <v>42903</v>
      </c>
      <c r="B112" s="6" t="s">
        <v>89</v>
      </c>
      <c r="C112" s="6" t="s">
        <v>79</v>
      </c>
      <c r="D112" s="6" t="s">
        <v>74</v>
      </c>
      <c r="E112" s="6" t="s">
        <v>76</v>
      </c>
      <c r="F112" s="6" t="s">
        <v>131</v>
      </c>
      <c r="G112" s="6" t="s">
        <v>119</v>
      </c>
      <c r="H112" s="6" t="s">
        <v>82</v>
      </c>
      <c r="I112" s="6" t="s">
        <v>91</v>
      </c>
      <c r="J112" s="6" t="s">
        <v>149</v>
      </c>
      <c r="K112" s="6"/>
      <c r="L112" s="6" t="s">
        <v>168</v>
      </c>
    </row>
    <row r="113" spans="1:12" ht="37.5" x14ac:dyDescent="0.4">
      <c r="A113" s="5">
        <v>42914</v>
      </c>
      <c r="B113" s="6" t="s">
        <v>89</v>
      </c>
      <c r="C113" s="6" t="s">
        <v>119</v>
      </c>
      <c r="D113" s="6" t="s">
        <v>74</v>
      </c>
      <c r="E113" s="6" t="s">
        <v>76</v>
      </c>
      <c r="F113" s="6" t="s">
        <v>100</v>
      </c>
      <c r="G113" s="6" t="s">
        <v>131</v>
      </c>
      <c r="H113" s="6" t="s">
        <v>91</v>
      </c>
      <c r="I113" s="6" t="s">
        <v>105</v>
      </c>
      <c r="J113" s="6" t="s">
        <v>79</v>
      </c>
      <c r="K113" s="6" t="s">
        <v>92</v>
      </c>
      <c r="L113" s="6" t="s">
        <v>106</v>
      </c>
    </row>
    <row r="114" spans="1:12" ht="37.5" x14ac:dyDescent="0.4">
      <c r="A114" s="5">
        <v>42915</v>
      </c>
      <c r="B114" s="6" t="s">
        <v>89</v>
      </c>
      <c r="C114" s="6" t="s">
        <v>119</v>
      </c>
      <c r="D114" s="6" t="s">
        <v>74</v>
      </c>
      <c r="E114" s="6" t="s">
        <v>76</v>
      </c>
      <c r="F114" s="6" t="s">
        <v>100</v>
      </c>
      <c r="G114" s="6" t="s">
        <v>131</v>
      </c>
      <c r="H114" s="6" t="s">
        <v>91</v>
      </c>
      <c r="I114" s="6" t="s">
        <v>105</v>
      </c>
      <c r="J114" s="6" t="s">
        <v>79</v>
      </c>
      <c r="K114" s="6" t="s">
        <v>83</v>
      </c>
      <c r="L114" s="6" t="s">
        <v>143</v>
      </c>
    </row>
    <row r="115" spans="1:12" ht="37.5" x14ac:dyDescent="0.4">
      <c r="A115" s="5">
        <v>42919</v>
      </c>
      <c r="B115" s="6" t="s">
        <v>176</v>
      </c>
      <c r="C115" s="6" t="s">
        <v>89</v>
      </c>
      <c r="D115" s="6" t="s">
        <v>74</v>
      </c>
      <c r="E115" s="6" t="s">
        <v>76</v>
      </c>
      <c r="F115" s="6" t="s">
        <v>73</v>
      </c>
      <c r="G115" s="6" t="s">
        <v>131</v>
      </c>
      <c r="H115" s="6" t="s">
        <v>91</v>
      </c>
      <c r="I115" s="6" t="s">
        <v>105</v>
      </c>
      <c r="J115" s="6" t="s">
        <v>79</v>
      </c>
      <c r="K115" s="6" t="s">
        <v>87</v>
      </c>
      <c r="L115" s="6" t="s">
        <v>177</v>
      </c>
    </row>
    <row r="116" spans="1:12" ht="37.5" x14ac:dyDescent="0.4">
      <c r="A116" s="5">
        <v>42920</v>
      </c>
      <c r="B116" s="6" t="s">
        <v>89</v>
      </c>
      <c r="C116" s="6" t="s">
        <v>72</v>
      </c>
      <c r="D116" s="6" t="s">
        <v>74</v>
      </c>
      <c r="E116" s="6" t="s">
        <v>76</v>
      </c>
      <c r="F116" s="6" t="s">
        <v>73</v>
      </c>
      <c r="G116" s="6" t="s">
        <v>131</v>
      </c>
      <c r="H116" s="6" t="s">
        <v>176</v>
      </c>
      <c r="I116" s="6" t="s">
        <v>128</v>
      </c>
      <c r="J116" s="6" t="s">
        <v>105</v>
      </c>
      <c r="K116" s="6" t="s">
        <v>92</v>
      </c>
      <c r="L116" s="6" t="s">
        <v>84</v>
      </c>
    </row>
    <row r="117" spans="1:12" ht="37.5" x14ac:dyDescent="0.4">
      <c r="A117" s="5">
        <v>42922</v>
      </c>
      <c r="B117" s="6" t="s">
        <v>89</v>
      </c>
      <c r="C117" s="6" t="s">
        <v>131</v>
      </c>
      <c r="D117" s="6" t="s">
        <v>74</v>
      </c>
      <c r="E117" s="6" t="s">
        <v>76</v>
      </c>
      <c r="F117" s="6" t="s">
        <v>100</v>
      </c>
      <c r="G117" s="6" t="s">
        <v>176</v>
      </c>
      <c r="H117" s="6" t="s">
        <v>91</v>
      </c>
      <c r="I117" s="6" t="s">
        <v>82</v>
      </c>
      <c r="J117" s="6" t="s">
        <v>79</v>
      </c>
      <c r="K117" s="6" t="s">
        <v>83</v>
      </c>
      <c r="L117" s="6" t="s">
        <v>178</v>
      </c>
    </row>
    <row r="118" spans="1:12" ht="37.5" x14ac:dyDescent="0.4">
      <c r="A118" s="5">
        <v>42923</v>
      </c>
      <c r="B118" s="6" t="s">
        <v>89</v>
      </c>
      <c r="C118" s="6" t="s">
        <v>121</v>
      </c>
      <c r="D118" s="6" t="s">
        <v>74</v>
      </c>
      <c r="E118" s="6" t="s">
        <v>76</v>
      </c>
      <c r="F118" s="6" t="s">
        <v>100</v>
      </c>
      <c r="G118" s="6" t="s">
        <v>176</v>
      </c>
      <c r="H118" s="6" t="s">
        <v>91</v>
      </c>
      <c r="I118" s="6" t="s">
        <v>78</v>
      </c>
      <c r="J118" s="6" t="s">
        <v>79</v>
      </c>
      <c r="K118" s="6" t="s">
        <v>80</v>
      </c>
      <c r="L118" s="6" t="s">
        <v>122</v>
      </c>
    </row>
    <row r="119" spans="1:12" ht="37.5" x14ac:dyDescent="0.4">
      <c r="A119" s="5">
        <v>42924</v>
      </c>
      <c r="B119" s="6" t="s">
        <v>74</v>
      </c>
      <c r="C119" s="6" t="s">
        <v>121</v>
      </c>
      <c r="D119" s="6" t="s">
        <v>89</v>
      </c>
      <c r="E119" s="6" t="s">
        <v>76</v>
      </c>
      <c r="F119" s="6" t="s">
        <v>73</v>
      </c>
      <c r="G119" s="6" t="s">
        <v>176</v>
      </c>
      <c r="H119" s="6" t="s">
        <v>91</v>
      </c>
      <c r="I119" s="6" t="s">
        <v>105</v>
      </c>
      <c r="J119" s="6" t="s">
        <v>79</v>
      </c>
      <c r="K119" s="6" t="s">
        <v>179</v>
      </c>
      <c r="L119" s="6" t="s">
        <v>103</v>
      </c>
    </row>
    <row r="120" spans="1:12" ht="37.5" x14ac:dyDescent="0.4">
      <c r="A120" s="5">
        <v>42925</v>
      </c>
      <c r="B120" s="6" t="s">
        <v>89</v>
      </c>
      <c r="C120" s="6" t="s">
        <v>121</v>
      </c>
      <c r="D120" s="6" t="s">
        <v>74</v>
      </c>
      <c r="E120" s="6" t="s">
        <v>76</v>
      </c>
      <c r="F120" s="6" t="s">
        <v>73</v>
      </c>
      <c r="G120" s="6" t="s">
        <v>72</v>
      </c>
      <c r="H120" s="6" t="s">
        <v>176</v>
      </c>
      <c r="I120" s="6" t="s">
        <v>128</v>
      </c>
      <c r="J120" s="6" t="s">
        <v>78</v>
      </c>
      <c r="K120" s="6" t="s">
        <v>96</v>
      </c>
      <c r="L120" s="6" t="s">
        <v>109</v>
      </c>
    </row>
    <row r="121" spans="1:12" ht="37.5" x14ac:dyDescent="0.4">
      <c r="A121" s="5">
        <v>42926</v>
      </c>
      <c r="B121" s="6" t="s">
        <v>89</v>
      </c>
      <c r="C121" s="6" t="s">
        <v>121</v>
      </c>
      <c r="D121" s="6" t="s">
        <v>74</v>
      </c>
      <c r="E121" s="6" t="s">
        <v>76</v>
      </c>
      <c r="F121" s="6" t="s">
        <v>73</v>
      </c>
      <c r="G121" s="6" t="s">
        <v>116</v>
      </c>
      <c r="H121" s="6" t="s">
        <v>138</v>
      </c>
      <c r="I121" s="6" t="s">
        <v>78</v>
      </c>
      <c r="J121" s="6" t="s">
        <v>79</v>
      </c>
      <c r="K121" s="6" t="s">
        <v>126</v>
      </c>
      <c r="L121" s="6" t="s">
        <v>140</v>
      </c>
    </row>
    <row r="122" spans="1:12" ht="37.5" x14ac:dyDescent="0.4">
      <c r="A122" s="5">
        <v>42927</v>
      </c>
      <c r="B122" s="6" t="s">
        <v>89</v>
      </c>
      <c r="C122" s="6" t="s">
        <v>121</v>
      </c>
      <c r="D122" s="6" t="s">
        <v>74</v>
      </c>
      <c r="E122" s="6" t="s">
        <v>76</v>
      </c>
      <c r="F122" s="6" t="s">
        <v>100</v>
      </c>
      <c r="G122" s="6" t="s">
        <v>176</v>
      </c>
      <c r="H122" s="6" t="s">
        <v>91</v>
      </c>
      <c r="I122" s="6" t="s">
        <v>105</v>
      </c>
      <c r="J122" s="6" t="s">
        <v>79</v>
      </c>
      <c r="K122" s="6" t="s">
        <v>94</v>
      </c>
      <c r="L122" s="6" t="s">
        <v>101</v>
      </c>
    </row>
    <row r="123" spans="1:12" ht="37.5" x14ac:dyDescent="0.4">
      <c r="A123" s="5">
        <v>42928</v>
      </c>
      <c r="B123" s="6" t="s">
        <v>89</v>
      </c>
      <c r="C123" s="6" t="s">
        <v>121</v>
      </c>
      <c r="D123" s="6" t="s">
        <v>74</v>
      </c>
      <c r="E123" s="6" t="s">
        <v>76</v>
      </c>
      <c r="F123" s="6" t="s">
        <v>100</v>
      </c>
      <c r="G123" s="6" t="s">
        <v>176</v>
      </c>
      <c r="H123" s="6" t="s">
        <v>91</v>
      </c>
      <c r="I123" s="6" t="s">
        <v>105</v>
      </c>
      <c r="J123" s="6" t="s">
        <v>79</v>
      </c>
      <c r="K123" s="6" t="s">
        <v>180</v>
      </c>
      <c r="L123" s="6" t="s">
        <v>97</v>
      </c>
    </row>
    <row r="124" spans="1:12" ht="37.5" x14ac:dyDescent="0.4">
      <c r="A124" s="5">
        <v>42934</v>
      </c>
      <c r="B124" s="6" t="s">
        <v>89</v>
      </c>
      <c r="C124" s="6" t="s">
        <v>121</v>
      </c>
      <c r="D124" s="6" t="s">
        <v>74</v>
      </c>
      <c r="E124" s="6" t="s">
        <v>76</v>
      </c>
      <c r="F124" s="6" t="s">
        <v>73</v>
      </c>
      <c r="G124" s="6" t="s">
        <v>176</v>
      </c>
      <c r="H124" s="6" t="s">
        <v>78</v>
      </c>
      <c r="I124" s="6" t="s">
        <v>91</v>
      </c>
      <c r="J124" s="6" t="s">
        <v>79</v>
      </c>
      <c r="K124" s="6" t="s">
        <v>80</v>
      </c>
      <c r="L124" s="6" t="s">
        <v>136</v>
      </c>
    </row>
    <row r="125" spans="1:12" ht="37.5" x14ac:dyDescent="0.4">
      <c r="A125" s="5">
        <v>42935</v>
      </c>
      <c r="B125" s="6" t="s">
        <v>89</v>
      </c>
      <c r="C125" s="6" t="s">
        <v>121</v>
      </c>
      <c r="D125" s="6" t="s">
        <v>74</v>
      </c>
      <c r="E125" s="6" t="s">
        <v>76</v>
      </c>
      <c r="F125" s="6" t="s">
        <v>72</v>
      </c>
      <c r="G125" s="6" t="s">
        <v>73</v>
      </c>
      <c r="H125" s="6" t="s">
        <v>116</v>
      </c>
      <c r="I125" s="6" t="s">
        <v>78</v>
      </c>
      <c r="J125" s="6" t="s">
        <v>128</v>
      </c>
      <c r="K125" s="6" t="s">
        <v>96</v>
      </c>
      <c r="L125" s="6" t="s">
        <v>117</v>
      </c>
    </row>
    <row r="126" spans="1:12" ht="37.5" x14ac:dyDescent="0.4">
      <c r="A126" s="5">
        <v>42936</v>
      </c>
      <c r="B126" s="6" t="s">
        <v>89</v>
      </c>
      <c r="C126" s="6" t="s">
        <v>121</v>
      </c>
      <c r="D126" s="6" t="s">
        <v>74</v>
      </c>
      <c r="E126" s="6" t="s">
        <v>76</v>
      </c>
      <c r="F126" s="6" t="s">
        <v>73</v>
      </c>
      <c r="G126" s="6" t="s">
        <v>116</v>
      </c>
      <c r="H126" s="6" t="s">
        <v>91</v>
      </c>
      <c r="I126" s="6" t="s">
        <v>181</v>
      </c>
      <c r="J126" s="6" t="s">
        <v>79</v>
      </c>
      <c r="K126" s="6" t="s">
        <v>110</v>
      </c>
      <c r="L126" s="6" t="s">
        <v>182</v>
      </c>
    </row>
    <row r="127" spans="1:12" ht="37.5" x14ac:dyDescent="0.4">
      <c r="A127" s="5">
        <v>42937</v>
      </c>
      <c r="B127" s="6" t="s">
        <v>89</v>
      </c>
      <c r="C127" s="6" t="s">
        <v>121</v>
      </c>
      <c r="D127" s="6" t="s">
        <v>74</v>
      </c>
      <c r="E127" s="6" t="s">
        <v>76</v>
      </c>
      <c r="F127" s="6" t="s">
        <v>116</v>
      </c>
      <c r="G127" s="6" t="s">
        <v>183</v>
      </c>
      <c r="H127" s="6" t="s">
        <v>78</v>
      </c>
      <c r="I127" s="6" t="s">
        <v>91</v>
      </c>
      <c r="J127" s="6" t="s">
        <v>79</v>
      </c>
      <c r="K127" s="6" t="s">
        <v>83</v>
      </c>
      <c r="L127" s="6" t="s">
        <v>81</v>
      </c>
    </row>
    <row r="128" spans="1:12" ht="37.5" x14ac:dyDescent="0.4">
      <c r="A128" s="5">
        <v>42938</v>
      </c>
      <c r="B128" s="6" t="s">
        <v>89</v>
      </c>
      <c r="C128" s="6" t="s">
        <v>121</v>
      </c>
      <c r="D128" s="6" t="s">
        <v>74</v>
      </c>
      <c r="E128" s="6" t="s">
        <v>76</v>
      </c>
      <c r="F128" s="6" t="s">
        <v>116</v>
      </c>
      <c r="G128" s="6" t="s">
        <v>183</v>
      </c>
      <c r="H128" s="6" t="s">
        <v>91</v>
      </c>
      <c r="I128" s="6" t="s">
        <v>78</v>
      </c>
      <c r="J128" s="6" t="s">
        <v>79</v>
      </c>
      <c r="K128" s="6" t="s">
        <v>184</v>
      </c>
      <c r="L128" s="6" t="s">
        <v>185</v>
      </c>
    </row>
    <row r="129" spans="1:12" ht="37.5" x14ac:dyDescent="0.4">
      <c r="A129" s="5">
        <v>42939</v>
      </c>
      <c r="B129" s="6" t="s">
        <v>89</v>
      </c>
      <c r="C129" s="6" t="s">
        <v>121</v>
      </c>
      <c r="D129" s="6" t="s">
        <v>74</v>
      </c>
      <c r="E129" s="6" t="s">
        <v>76</v>
      </c>
      <c r="F129" s="6" t="s">
        <v>100</v>
      </c>
      <c r="G129" s="6" t="s">
        <v>116</v>
      </c>
      <c r="H129" s="6" t="s">
        <v>186</v>
      </c>
      <c r="I129" s="6" t="s">
        <v>181</v>
      </c>
      <c r="J129" s="6" t="s">
        <v>79</v>
      </c>
      <c r="K129" s="6" t="s">
        <v>187</v>
      </c>
      <c r="L129" s="6" t="s">
        <v>86</v>
      </c>
    </row>
    <row r="130" spans="1:12" ht="37.5" x14ac:dyDescent="0.4">
      <c r="A130" s="5">
        <v>42945</v>
      </c>
      <c r="B130" s="6" t="s">
        <v>89</v>
      </c>
      <c r="C130" s="6" t="s">
        <v>119</v>
      </c>
      <c r="D130" s="6" t="s">
        <v>73</v>
      </c>
      <c r="E130" s="6" t="s">
        <v>76</v>
      </c>
      <c r="F130" s="6" t="s">
        <v>74</v>
      </c>
      <c r="G130" s="6" t="s">
        <v>131</v>
      </c>
      <c r="H130" s="6" t="s">
        <v>82</v>
      </c>
      <c r="I130" s="6" t="s">
        <v>91</v>
      </c>
      <c r="J130" s="6" t="s">
        <v>79</v>
      </c>
      <c r="K130" s="6" t="s">
        <v>184</v>
      </c>
      <c r="L130" s="6" t="s">
        <v>103</v>
      </c>
    </row>
    <row r="131" spans="1:12" ht="37.5" x14ac:dyDescent="0.4">
      <c r="A131" s="5">
        <v>42946</v>
      </c>
      <c r="B131" s="6" t="s">
        <v>89</v>
      </c>
      <c r="C131" s="6" t="s">
        <v>119</v>
      </c>
      <c r="D131" s="6" t="s">
        <v>73</v>
      </c>
      <c r="E131" s="6" t="s">
        <v>76</v>
      </c>
      <c r="F131" s="6" t="s">
        <v>74</v>
      </c>
      <c r="G131" s="6" t="s">
        <v>131</v>
      </c>
      <c r="H131" s="6" t="s">
        <v>186</v>
      </c>
      <c r="I131" s="6" t="s">
        <v>181</v>
      </c>
      <c r="J131" s="6" t="s">
        <v>79</v>
      </c>
      <c r="K131" s="6" t="s">
        <v>187</v>
      </c>
      <c r="L131" s="6" t="s">
        <v>106</v>
      </c>
    </row>
    <row r="132" spans="1:12" ht="37.5" x14ac:dyDescent="0.4">
      <c r="A132" s="5">
        <v>42988</v>
      </c>
      <c r="B132" s="6" t="s">
        <v>89</v>
      </c>
      <c r="C132" s="6" t="s">
        <v>119</v>
      </c>
      <c r="D132" s="6" t="s">
        <v>131</v>
      </c>
      <c r="E132" s="6" t="s">
        <v>76</v>
      </c>
      <c r="F132" s="6" t="s">
        <v>102</v>
      </c>
      <c r="G132" s="6" t="s">
        <v>186</v>
      </c>
      <c r="H132" s="6" t="s">
        <v>199</v>
      </c>
      <c r="I132" s="6" t="s">
        <v>105</v>
      </c>
      <c r="J132" s="6" t="s">
        <v>128</v>
      </c>
      <c r="K132" s="6" t="s">
        <v>197</v>
      </c>
      <c r="L132" s="6" t="s">
        <v>86</v>
      </c>
    </row>
    <row r="133" spans="1:12" ht="37.5" x14ac:dyDescent="0.4">
      <c r="A133" s="5">
        <v>42990</v>
      </c>
      <c r="B133" s="6" t="s">
        <v>89</v>
      </c>
      <c r="C133" s="6" t="s">
        <v>119</v>
      </c>
      <c r="D133" s="6" t="s">
        <v>131</v>
      </c>
      <c r="E133" s="6" t="s">
        <v>76</v>
      </c>
      <c r="F133" s="6" t="s">
        <v>102</v>
      </c>
      <c r="G133" s="6" t="s">
        <v>186</v>
      </c>
      <c r="H133" s="6" t="s">
        <v>199</v>
      </c>
      <c r="I133" s="6" t="s">
        <v>105</v>
      </c>
      <c r="J133" s="6" t="s">
        <v>128</v>
      </c>
      <c r="K133" s="6" t="s">
        <v>180</v>
      </c>
      <c r="L133" s="6" t="s">
        <v>115</v>
      </c>
    </row>
    <row r="134" spans="1:12" ht="37.5" x14ac:dyDescent="0.4">
      <c r="A134" s="5">
        <v>42991</v>
      </c>
      <c r="B134" s="6" t="s">
        <v>89</v>
      </c>
      <c r="C134" s="6" t="s">
        <v>119</v>
      </c>
      <c r="D134" s="6" t="s">
        <v>131</v>
      </c>
      <c r="E134" s="6" t="s">
        <v>76</v>
      </c>
      <c r="F134" s="6" t="s">
        <v>102</v>
      </c>
      <c r="G134" s="6" t="s">
        <v>186</v>
      </c>
      <c r="H134" s="6" t="s">
        <v>199</v>
      </c>
      <c r="I134" s="6" t="s">
        <v>78</v>
      </c>
      <c r="J134" s="6" t="s">
        <v>128</v>
      </c>
      <c r="K134" s="6" t="s">
        <v>96</v>
      </c>
      <c r="L134" s="6" t="s">
        <v>95</v>
      </c>
    </row>
    <row r="135" spans="1:12" x14ac:dyDescent="0.4">
      <c r="A135" s="5">
        <v>43013</v>
      </c>
      <c r="B135" s="6" t="s">
        <v>205</v>
      </c>
      <c r="C135" s="6" t="s">
        <v>91</v>
      </c>
      <c r="D135" s="6" t="s">
        <v>131</v>
      </c>
      <c r="E135" s="6" t="s">
        <v>112</v>
      </c>
      <c r="F135" s="6" t="s">
        <v>206</v>
      </c>
      <c r="G135" s="6" t="s">
        <v>209</v>
      </c>
      <c r="H135" s="6" t="s">
        <v>210</v>
      </c>
      <c r="I135" s="6" t="s">
        <v>105</v>
      </c>
      <c r="J135" s="6" t="s">
        <v>211</v>
      </c>
      <c r="K135" s="6" t="s">
        <v>110</v>
      </c>
      <c r="L135" s="6" t="s">
        <v>212</v>
      </c>
    </row>
    <row r="136" spans="1:12" ht="37.5" x14ac:dyDescent="0.4">
      <c r="A136" s="5">
        <v>42947</v>
      </c>
      <c r="B136" s="6" t="s">
        <v>89</v>
      </c>
      <c r="C136" s="6" t="s">
        <v>119</v>
      </c>
      <c r="D136" s="6" t="s">
        <v>76</v>
      </c>
      <c r="E136" s="6" t="s">
        <v>73</v>
      </c>
      <c r="F136" s="6" t="s">
        <v>74</v>
      </c>
      <c r="G136" s="6" t="s">
        <v>131</v>
      </c>
      <c r="H136" s="6" t="s">
        <v>91</v>
      </c>
      <c r="I136" s="6" t="s">
        <v>82</v>
      </c>
      <c r="J136" s="6" t="s">
        <v>79</v>
      </c>
      <c r="K136" s="6" t="s">
        <v>110</v>
      </c>
      <c r="L136" s="6" t="s">
        <v>143</v>
      </c>
    </row>
    <row r="137" spans="1:12" ht="37.5" x14ac:dyDescent="0.4">
      <c r="A137" s="5">
        <v>42949</v>
      </c>
      <c r="B137" s="6" t="s">
        <v>89</v>
      </c>
      <c r="C137" s="6" t="s">
        <v>119</v>
      </c>
      <c r="D137" s="6" t="s">
        <v>76</v>
      </c>
      <c r="E137" s="6" t="s">
        <v>73</v>
      </c>
      <c r="F137" s="6" t="s">
        <v>74</v>
      </c>
      <c r="G137" s="6" t="s">
        <v>72</v>
      </c>
      <c r="H137" s="6" t="s">
        <v>131</v>
      </c>
      <c r="I137" s="6" t="s">
        <v>78</v>
      </c>
      <c r="J137" s="6" t="s">
        <v>79</v>
      </c>
      <c r="K137" s="6" t="s">
        <v>80</v>
      </c>
      <c r="L137" s="6" t="s">
        <v>93</v>
      </c>
    </row>
    <row r="138" spans="1:12" ht="37.5" x14ac:dyDescent="0.4">
      <c r="A138" s="5">
        <v>42950</v>
      </c>
      <c r="B138" s="6" t="s">
        <v>89</v>
      </c>
      <c r="C138" s="6" t="s">
        <v>72</v>
      </c>
      <c r="D138" s="6" t="s">
        <v>188</v>
      </c>
      <c r="E138" s="6" t="s">
        <v>73</v>
      </c>
      <c r="F138" s="6" t="s">
        <v>76</v>
      </c>
      <c r="G138" s="6" t="s">
        <v>74</v>
      </c>
      <c r="H138" s="6" t="s">
        <v>189</v>
      </c>
      <c r="I138" s="6" t="s">
        <v>82</v>
      </c>
      <c r="J138" s="6" t="s">
        <v>79</v>
      </c>
      <c r="K138" s="6" t="s">
        <v>92</v>
      </c>
      <c r="L138" s="6" t="s">
        <v>135</v>
      </c>
    </row>
    <row r="139" spans="1:12" ht="37.5" x14ac:dyDescent="0.4">
      <c r="A139" s="5">
        <v>42952</v>
      </c>
      <c r="B139" s="6" t="s">
        <v>89</v>
      </c>
      <c r="C139" s="6" t="s">
        <v>119</v>
      </c>
      <c r="D139" s="6" t="s">
        <v>76</v>
      </c>
      <c r="E139" s="6" t="s">
        <v>73</v>
      </c>
      <c r="F139" s="6" t="s">
        <v>74</v>
      </c>
      <c r="G139" s="6" t="s">
        <v>72</v>
      </c>
      <c r="H139" s="6" t="s">
        <v>131</v>
      </c>
      <c r="I139" s="6" t="s">
        <v>78</v>
      </c>
      <c r="J139" s="6" t="s">
        <v>79</v>
      </c>
      <c r="K139" s="6" t="s">
        <v>96</v>
      </c>
      <c r="L139" s="6" t="s">
        <v>129</v>
      </c>
    </row>
    <row r="140" spans="1:12" ht="37.5" x14ac:dyDescent="0.4">
      <c r="A140" s="5">
        <v>42953</v>
      </c>
      <c r="B140" s="6" t="s">
        <v>89</v>
      </c>
      <c r="C140" s="6" t="s">
        <v>119</v>
      </c>
      <c r="D140" s="6" t="s">
        <v>76</v>
      </c>
      <c r="E140" s="6" t="s">
        <v>73</v>
      </c>
      <c r="F140" s="6" t="s">
        <v>74</v>
      </c>
      <c r="G140" s="6" t="s">
        <v>72</v>
      </c>
      <c r="H140" s="6" t="s">
        <v>131</v>
      </c>
      <c r="I140" s="6" t="s">
        <v>181</v>
      </c>
      <c r="J140" s="6" t="s">
        <v>79</v>
      </c>
      <c r="K140" s="6" t="s">
        <v>187</v>
      </c>
      <c r="L140" s="6" t="s">
        <v>101</v>
      </c>
    </row>
    <row r="141" spans="1:12" ht="37.5" x14ac:dyDescent="0.4">
      <c r="A141" s="5">
        <v>42956</v>
      </c>
      <c r="B141" s="6" t="s">
        <v>89</v>
      </c>
      <c r="C141" s="6" t="s">
        <v>190</v>
      </c>
      <c r="D141" s="6" t="s">
        <v>76</v>
      </c>
      <c r="E141" s="6" t="s">
        <v>73</v>
      </c>
      <c r="F141" s="6" t="s">
        <v>188</v>
      </c>
      <c r="G141" s="6" t="s">
        <v>72</v>
      </c>
      <c r="H141" s="6" t="s">
        <v>189</v>
      </c>
      <c r="I141" s="6" t="s">
        <v>78</v>
      </c>
      <c r="J141" s="6" t="s">
        <v>79</v>
      </c>
      <c r="K141" s="6" t="s">
        <v>80</v>
      </c>
      <c r="L141" s="6" t="s">
        <v>182</v>
      </c>
    </row>
    <row r="142" spans="1:12" ht="37.5" x14ac:dyDescent="0.4">
      <c r="A142" s="5">
        <v>42957</v>
      </c>
      <c r="B142" s="6" t="s">
        <v>89</v>
      </c>
      <c r="C142" s="6" t="s">
        <v>190</v>
      </c>
      <c r="D142" s="6" t="s">
        <v>76</v>
      </c>
      <c r="E142" s="6" t="s">
        <v>73</v>
      </c>
      <c r="F142" s="6" t="s">
        <v>188</v>
      </c>
      <c r="G142" s="6" t="s">
        <v>72</v>
      </c>
      <c r="H142" s="6" t="s">
        <v>189</v>
      </c>
      <c r="I142" s="6" t="s">
        <v>82</v>
      </c>
      <c r="J142" s="6" t="s">
        <v>79</v>
      </c>
      <c r="K142" s="6" t="s">
        <v>92</v>
      </c>
      <c r="L142" s="6" t="s">
        <v>172</v>
      </c>
    </row>
    <row r="143" spans="1:12" ht="37.5" x14ac:dyDescent="0.4">
      <c r="A143" s="5">
        <v>42959</v>
      </c>
      <c r="B143" s="6" t="s">
        <v>89</v>
      </c>
      <c r="C143" s="6" t="s">
        <v>190</v>
      </c>
      <c r="D143" s="6" t="s">
        <v>76</v>
      </c>
      <c r="E143" s="6" t="s">
        <v>73</v>
      </c>
      <c r="F143" s="6" t="s">
        <v>131</v>
      </c>
      <c r="G143" s="6" t="s">
        <v>72</v>
      </c>
      <c r="H143" s="6" t="s">
        <v>116</v>
      </c>
      <c r="I143" s="6" t="s">
        <v>78</v>
      </c>
      <c r="J143" s="6" t="s">
        <v>79</v>
      </c>
      <c r="K143" s="6" t="s">
        <v>96</v>
      </c>
      <c r="L143" s="6" t="s">
        <v>103</v>
      </c>
    </row>
  </sheetData>
  <sortState ref="A1:L143">
    <sortCondition ref="E1:E143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得点</vt:lpstr>
      <vt:lpstr>得点 per 打席数</vt:lpstr>
      <vt:lpstr>打点</vt:lpstr>
      <vt:lpstr>打点vs</vt:lpstr>
      <vt:lpstr>生還率</vt:lpstr>
      <vt:lpstr> 3つ並べてみる</vt:lpstr>
      <vt:lpstr>E</vt:lpstr>
      <vt:lpstr>ハムはほんとに4番で点とってるの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Watanabe, Taichi | Taichi | TRVDD</dc:creator>
  <cp:lastModifiedBy>Watanabe, Taichi | Taichi | TRVDD</cp:lastModifiedBy>
  <dcterms:created xsi:type="dcterms:W3CDTF">2017-08-31T14:04:14Z</dcterms:created>
  <dcterms:modified xsi:type="dcterms:W3CDTF">2017-11-12T04:13:15Z</dcterms:modified>
</cp:coreProperties>
</file>