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ai\Desktop\MSDS Bellevue\DSC-640\Project\W1\"/>
    </mc:Choice>
  </mc:AlternateContent>
  <bookViews>
    <workbookView xWindow="0" yWindow="0" windowWidth="25600" windowHeight="10733"/>
  </bookViews>
  <sheets>
    <sheet name="Table 1" sheetId="1" r:id="rId1"/>
  </sheets>
  <calcPr calcId="162913"/>
</workbook>
</file>

<file path=xl/calcChain.xml><?xml version="1.0" encoding="utf-8"?>
<calcChain xmlns="http://schemas.openxmlformats.org/spreadsheetml/2006/main">
  <c r="C14" i="1" l="1"/>
  <c r="C13" i="1"/>
  <c r="C12" i="1"/>
  <c r="C11" i="1"/>
  <c r="C10" i="1"/>
  <c r="C9" i="1"/>
  <c r="C8" i="1"/>
  <c r="C7" i="1"/>
  <c r="C6" i="1"/>
  <c r="C5" i="1"/>
  <c r="C4" i="1"/>
  <c r="I14" i="1"/>
  <c r="H14" i="1"/>
  <c r="I13" i="1"/>
  <c r="H13" i="1"/>
  <c r="I12" i="1"/>
  <c r="H12" i="1"/>
  <c r="I11" i="1"/>
  <c r="H11" i="1"/>
  <c r="I10" i="1"/>
  <c r="H10" i="1"/>
  <c r="I9" i="1"/>
  <c r="H9" i="1"/>
  <c r="I8" i="1"/>
  <c r="H8" i="1"/>
  <c r="I7" i="1"/>
  <c r="H7" i="1"/>
  <c r="I6" i="1"/>
  <c r="H6" i="1"/>
  <c r="I5" i="1"/>
  <c r="H5" i="1"/>
  <c r="I4" i="1"/>
  <c r="H4" i="1"/>
  <c r="I3" i="1"/>
  <c r="H3" i="1"/>
  <c r="I2" i="1"/>
  <c r="H2" i="1"/>
</calcChain>
</file>

<file path=xl/comments1.xml><?xml version="1.0" encoding="utf-8"?>
<comments xmlns="http://schemas.openxmlformats.org/spreadsheetml/2006/main">
  <authors>
    <author/>
  </authors>
  <commentList>
    <comment ref="G12" authorId="0" shapeId="0">
      <text>
        <r>
          <rPr>
            <sz val="10"/>
            <color rgb="FF000000"/>
            <rFont val="Arial"/>
          </rPr>
          <t>ICAO</t>
        </r>
      </text>
    </comment>
    <comment ref="G13" authorId="0" shapeId="0">
      <text>
        <r>
          <rPr>
            <sz val="10"/>
            <color rgb="FF000000"/>
            <rFont val="Arial"/>
          </rPr>
          <t>ICAO</t>
        </r>
      </text>
    </comment>
  </commentList>
</comments>
</file>

<file path=xl/sharedStrings.xml><?xml version="1.0" encoding="utf-8"?>
<sst xmlns="http://schemas.openxmlformats.org/spreadsheetml/2006/main" count="5" uniqueCount="5">
  <si>
    <t>Total Fatalities</t>
  </si>
  <si>
    <t>1 accident 
per x flights</t>
  </si>
  <si>
    <t>Year</t>
  </si>
  <si>
    <t>Fatality Rate for Vehicles</t>
  </si>
  <si>
    <t>Fatality Rate for Airlines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</si>
</sst>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Times New Roman"/>
      <charset val="204"/>
    </font>
    <font>
      <b/>
      <sz val="8"/>
      <name val="Arial"/>
    </font>
    <font>
      <sz val="8"/>
      <color rgb="FF231F20"/>
      <name val="Arial"/>
      <family val="2"/>
    </font>
    <font>
      <sz val="8"/>
      <name val="Arial"/>
    </font>
    <font>
      <i/>
      <sz val="8"/>
      <name val="Arial"/>
    </font>
    <font>
      <i/>
      <sz val="8"/>
      <color rgb="FF231F20"/>
      <name val="Arial"/>
      <family val="2"/>
    </font>
    <font>
      <b/>
      <sz val="8"/>
      <color rgb="FF231F20"/>
      <name val="Arial"/>
      <family val="2"/>
    </font>
    <font>
      <sz val="10"/>
      <color rgb="FF000000"/>
      <name val="Calibri"/>
    </font>
    <font>
      <sz val="10"/>
      <name val="Calibri"/>
    </font>
    <font>
      <b/>
      <sz val="11"/>
      <name val="Calibri"/>
    </font>
    <font>
      <sz val="10"/>
      <color rgb="FF000000"/>
      <name val="Arial"/>
    </font>
    <font>
      <b/>
      <sz val="10"/>
      <name val="Calibri"/>
    </font>
  </fonts>
  <fills count="7">
    <fill>
      <patternFill patternType="none"/>
    </fill>
    <fill>
      <patternFill patternType="gray125"/>
    </fill>
    <fill>
      <patternFill patternType="solid">
        <fgColor rgb="FFC5BFDF"/>
      </patternFill>
    </fill>
    <fill>
      <patternFill patternType="solid">
        <fgColor rgb="FFDFDCEE"/>
      </patternFill>
    </fill>
    <fill>
      <patternFill patternType="solid">
        <fgColor rgb="FFD1D3D4"/>
      </patternFill>
    </fill>
    <fill>
      <patternFill patternType="solid">
        <fgColor rgb="FFFFFFFF"/>
        <bgColor rgb="FFFFFFFF"/>
      </patternFill>
    </fill>
    <fill>
      <patternFill patternType="solid">
        <fgColor rgb="FFC0C0C0"/>
        <bgColor rgb="FFC0C0C0"/>
      </patternFill>
    </fill>
  </fills>
  <borders count="5">
    <border>
      <left/>
      <right/>
      <top/>
      <bottom/>
      <diagonal/>
    </border>
    <border>
      <left/>
      <right style="thin">
        <color rgb="FF231F20"/>
      </right>
      <top style="thin">
        <color rgb="FF231F20"/>
      </top>
      <bottom style="thin">
        <color rgb="FF231F20"/>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22">
    <xf numFmtId="0" fontId="0" fillId="0" borderId="0" xfId="0" applyFill="1" applyBorder="1" applyAlignment="1">
      <alignment horizontal="left" vertical="top"/>
    </xf>
    <xf numFmtId="1" fontId="2" fillId="0" borderId="1" xfId="0" applyNumberFormat="1" applyFont="1" applyFill="1" applyBorder="1" applyAlignment="1">
      <alignment horizontal="center" vertical="top" shrinkToFit="1"/>
    </xf>
    <xf numFmtId="3" fontId="2" fillId="4" borderId="2" xfId="0" applyNumberFormat="1" applyFont="1" applyFill="1" applyBorder="1" applyAlignment="1">
      <alignment horizontal="right" vertical="top" indent="3" shrinkToFit="1"/>
    </xf>
    <xf numFmtId="0" fontId="0" fillId="0" borderId="1" xfId="0" applyFill="1" applyBorder="1" applyAlignment="1">
      <alignment horizontal="center" vertical="top" wrapText="1"/>
    </xf>
    <xf numFmtId="2" fontId="2" fillId="4" borderId="2" xfId="0" applyNumberFormat="1" applyFont="1" applyFill="1" applyBorder="1" applyAlignment="1">
      <alignment horizontal="center" vertical="top" shrinkToFit="1"/>
    </xf>
    <xf numFmtId="2" fontId="5" fillId="4" borderId="2" xfId="0" applyNumberFormat="1" applyFont="1" applyFill="1" applyBorder="1" applyAlignment="1">
      <alignment horizontal="center" vertical="top" shrinkToFit="1"/>
    </xf>
    <xf numFmtId="0" fontId="6" fillId="2" borderId="2" xfId="0" applyFont="1" applyFill="1" applyBorder="1" applyAlignment="1">
      <alignment horizontal="center" vertical="top" wrapText="1"/>
    </xf>
    <xf numFmtId="3" fontId="3" fillId="4" borderId="2" xfId="0" applyNumberFormat="1" applyFont="1" applyFill="1" applyBorder="1" applyAlignment="1">
      <alignment horizontal="right" vertical="top" wrapText="1" indent="3"/>
    </xf>
    <xf numFmtId="3" fontId="4" fillId="4" borderId="2" xfId="0" applyNumberFormat="1" applyFont="1" applyFill="1" applyBorder="1" applyAlignment="1">
      <alignment horizontal="right" vertical="top" wrapText="1" indent="3"/>
    </xf>
    <xf numFmtId="0" fontId="1" fillId="3" borderId="3" xfId="0" applyFont="1" applyFill="1" applyBorder="1" applyAlignment="1">
      <alignment vertical="top"/>
    </xf>
    <xf numFmtId="0" fontId="0" fillId="0" borderId="0" xfId="0" applyFill="1" applyBorder="1" applyAlignment="1">
      <alignment horizontal="left" vertical="top" wrapText="1"/>
    </xf>
    <xf numFmtId="0" fontId="7" fillId="0" borderId="4" xfId="0" applyFont="1" applyBorder="1" applyAlignment="1">
      <alignment horizontal="right"/>
    </xf>
    <xf numFmtId="0" fontId="8" fillId="5" borderId="0" xfId="0" applyFont="1" applyFill="1" applyAlignment="1"/>
    <xf numFmtId="1" fontId="8" fillId="0" borderId="0" xfId="0" applyNumberFormat="1" applyFont="1" applyAlignment="1"/>
    <xf numFmtId="2" fontId="7" fillId="5" borderId="0" xfId="0" applyNumberFormat="1" applyFont="1" applyFill="1"/>
    <xf numFmtId="0" fontId="8" fillId="0" borderId="0" xfId="0" applyFont="1" applyAlignment="1"/>
    <xf numFmtId="0" fontId="8" fillId="0" borderId="0" xfId="0" applyFont="1"/>
    <xf numFmtId="0" fontId="9" fillId="0" borderId="0" xfId="0" applyFont="1"/>
    <xf numFmtId="2" fontId="7" fillId="0" borderId="0" xfId="0" applyNumberFormat="1" applyFont="1"/>
    <xf numFmtId="1" fontId="11" fillId="6" borderId="0" xfId="0" applyNumberFormat="1" applyFont="1" applyFill="1" applyAlignment="1"/>
    <xf numFmtId="2" fontId="11" fillId="6" borderId="0" xfId="0" applyNumberFormat="1" applyFont="1" applyFill="1" applyAlignment="1">
      <alignment wrapText="1"/>
    </xf>
    <xf numFmtId="0" fontId="6"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8"/>
  <sheetViews>
    <sheetView tabSelected="1" workbookViewId="0">
      <selection activeCell="L5" sqref="L5"/>
    </sheetView>
  </sheetViews>
  <sheetFormatPr defaultRowHeight="12.7" x14ac:dyDescent="0.4"/>
  <cols>
    <col min="1" max="1" width="8.6640625" customWidth="1"/>
    <col min="2" max="2" width="23.33203125" customWidth="1"/>
    <col min="4" max="4" width="13.06640625" customWidth="1"/>
    <col min="5" max="5" width="17.9296875" customWidth="1"/>
    <col min="8" max="8" width="19.86328125" customWidth="1"/>
    <col min="9" max="9" width="25.59765625" customWidth="1"/>
  </cols>
  <sheetData>
    <row r="1" spans="1:9" ht="27" customHeight="1" x14ac:dyDescent="0.45">
      <c r="A1" s="21" t="s">
        <v>2</v>
      </c>
      <c r="B1" s="6" t="s">
        <v>0</v>
      </c>
      <c r="C1" s="10" t="s">
        <v>3</v>
      </c>
      <c r="D1" s="9"/>
      <c r="E1" s="9"/>
      <c r="H1" s="19" t="s">
        <v>1</v>
      </c>
      <c r="I1" s="20" t="s">
        <v>4</v>
      </c>
    </row>
    <row r="2" spans="1:9" ht="11.25" customHeight="1" x14ac:dyDescent="0.45">
      <c r="A2" s="1">
        <v>2007</v>
      </c>
      <c r="B2" s="2">
        <v>41259</v>
      </c>
      <c r="C2" s="4">
        <v>1.36</v>
      </c>
      <c r="D2" s="11">
        <v>30</v>
      </c>
      <c r="E2" s="11">
        <v>772</v>
      </c>
      <c r="F2" s="12"/>
      <c r="G2" s="12">
        <v>26016011</v>
      </c>
      <c r="H2" s="13">
        <f t="shared" ref="H2:H14" si="0">G2/D2</f>
        <v>867200.3666666667</v>
      </c>
      <c r="I2" s="14">
        <f t="shared" ref="I2:I14" si="1">D2/(0.000001*G2)</f>
        <v>1.1531360438001046</v>
      </c>
    </row>
    <row r="3" spans="1:9" ht="11.25" customHeight="1" x14ac:dyDescent="0.45">
      <c r="A3" s="1">
        <v>2008</v>
      </c>
      <c r="B3" s="7">
        <v>37423</v>
      </c>
      <c r="C3" s="4">
        <v>1.26</v>
      </c>
      <c r="D3" s="11">
        <v>26</v>
      </c>
      <c r="E3" s="11">
        <v>552</v>
      </c>
      <c r="F3" s="12"/>
      <c r="G3" s="12">
        <v>25498093</v>
      </c>
      <c r="H3" s="13">
        <f t="shared" si="0"/>
        <v>980695.88461538462</v>
      </c>
      <c r="I3" s="14">
        <f t="shared" si="1"/>
        <v>1.0196840995128538</v>
      </c>
    </row>
    <row r="4" spans="1:9" ht="11.25" customHeight="1" x14ac:dyDescent="0.45">
      <c r="A4" s="1">
        <v>2009</v>
      </c>
      <c r="B4" s="7">
        <v>33883</v>
      </c>
      <c r="C4" s="4">
        <f>1.15</f>
        <v>1.1499999999999999</v>
      </c>
      <c r="D4" s="11">
        <v>23</v>
      </c>
      <c r="E4" s="11">
        <v>725</v>
      </c>
      <c r="F4" s="12"/>
      <c r="G4" s="12">
        <v>26120525</v>
      </c>
      <c r="H4" s="13">
        <f t="shared" si="0"/>
        <v>1135675</v>
      </c>
      <c r="I4" s="14">
        <f t="shared" si="1"/>
        <v>0.88053360336363851</v>
      </c>
    </row>
    <row r="5" spans="1:9" ht="11.25" customHeight="1" x14ac:dyDescent="0.45">
      <c r="A5" s="1">
        <v>2010</v>
      </c>
      <c r="B5" s="7">
        <v>32999</v>
      </c>
      <c r="C5" s="4">
        <f>1.11</f>
        <v>1.1100000000000001</v>
      </c>
      <c r="D5" s="11">
        <v>27</v>
      </c>
      <c r="E5" s="11">
        <v>831</v>
      </c>
      <c r="F5" s="12"/>
      <c r="G5" s="12">
        <v>29637587</v>
      </c>
      <c r="H5" s="13">
        <f t="shared" si="0"/>
        <v>1097688.4074074074</v>
      </c>
      <c r="I5" s="14">
        <f t="shared" si="1"/>
        <v>0.91100533926732974</v>
      </c>
    </row>
    <row r="6" spans="1:9" ht="11.25" customHeight="1" x14ac:dyDescent="0.45">
      <c r="A6" s="1">
        <v>2011</v>
      </c>
      <c r="B6" s="7">
        <v>32479</v>
      </c>
      <c r="C6" s="4">
        <f>1.1</f>
        <v>1.1000000000000001</v>
      </c>
      <c r="D6" s="11">
        <v>32</v>
      </c>
      <c r="E6" s="11">
        <v>511</v>
      </c>
      <c r="F6" s="12"/>
      <c r="G6" s="12">
        <v>30564579</v>
      </c>
      <c r="H6" s="13">
        <f t="shared" si="0"/>
        <v>955143.09375</v>
      </c>
      <c r="I6" s="14">
        <f t="shared" si="1"/>
        <v>1.0469635456127173</v>
      </c>
    </row>
    <row r="7" spans="1:9" ht="11.25" customHeight="1" x14ac:dyDescent="0.45">
      <c r="A7" s="1">
        <v>2012</v>
      </c>
      <c r="B7" s="7">
        <v>33782</v>
      </c>
      <c r="C7" s="4">
        <f>1.14</f>
        <v>1.1399999999999999</v>
      </c>
      <c r="D7" s="11">
        <v>18</v>
      </c>
      <c r="E7" s="11">
        <v>418</v>
      </c>
      <c r="F7" s="12"/>
      <c r="G7" s="12">
        <v>30771268</v>
      </c>
      <c r="H7" s="13">
        <f t="shared" si="0"/>
        <v>1709514.888888889</v>
      </c>
      <c r="I7" s="14">
        <f t="shared" si="1"/>
        <v>0.58496126971433227</v>
      </c>
    </row>
    <row r="8" spans="1:9" ht="11.25" customHeight="1" x14ac:dyDescent="0.45">
      <c r="A8" s="1">
        <v>2013</v>
      </c>
      <c r="B8" s="7">
        <v>32893</v>
      </c>
      <c r="C8" s="4">
        <f>1.1</f>
        <v>1.1000000000000001</v>
      </c>
      <c r="D8" s="11">
        <v>23</v>
      </c>
      <c r="E8" s="11">
        <v>256</v>
      </c>
      <c r="F8" s="12"/>
      <c r="G8" s="12">
        <v>31116727</v>
      </c>
      <c r="H8" s="13">
        <f t="shared" si="0"/>
        <v>1352901.1739130435</v>
      </c>
      <c r="I8" s="14">
        <f t="shared" si="1"/>
        <v>0.73915228937799282</v>
      </c>
    </row>
    <row r="9" spans="1:9" ht="11.25" customHeight="1" x14ac:dyDescent="0.45">
      <c r="A9" s="1">
        <v>2014</v>
      </c>
      <c r="B9" s="7">
        <v>32744</v>
      </c>
      <c r="C9" s="4">
        <f>1.08</f>
        <v>1.08</v>
      </c>
      <c r="D9" s="11">
        <v>18</v>
      </c>
      <c r="E9" s="11">
        <v>961</v>
      </c>
      <c r="F9" s="15"/>
      <c r="G9" s="15">
        <v>32340000</v>
      </c>
      <c r="H9" s="13">
        <f t="shared" si="0"/>
        <v>1796666.6666666667</v>
      </c>
      <c r="I9" s="14">
        <f t="shared" si="1"/>
        <v>0.5565862708719852</v>
      </c>
    </row>
    <row r="10" spans="1:9" ht="11.25" customHeight="1" x14ac:dyDescent="0.45">
      <c r="A10" s="1">
        <v>2015</v>
      </c>
      <c r="B10" s="7">
        <v>35484</v>
      </c>
      <c r="C10" s="4">
        <f>1.15</f>
        <v>1.1499999999999999</v>
      </c>
      <c r="D10" s="11">
        <v>10</v>
      </c>
      <c r="E10" s="11">
        <v>537</v>
      </c>
      <c r="F10" s="15"/>
      <c r="G10" s="15">
        <v>33272000</v>
      </c>
      <c r="H10" s="13">
        <f t="shared" si="0"/>
        <v>3327200</v>
      </c>
      <c r="I10" s="14">
        <f t="shared" si="1"/>
        <v>0.30055301755229624</v>
      </c>
    </row>
    <row r="11" spans="1:9" ht="11.25" customHeight="1" x14ac:dyDescent="0.45">
      <c r="A11" s="1">
        <v>2016</v>
      </c>
      <c r="B11" s="7">
        <v>37806</v>
      </c>
      <c r="C11" s="4">
        <f>1.19</f>
        <v>1.19</v>
      </c>
      <c r="D11" s="11">
        <v>16</v>
      </c>
      <c r="E11" s="11">
        <v>303</v>
      </c>
      <c r="F11" s="15"/>
      <c r="G11" s="15">
        <v>34759000</v>
      </c>
      <c r="H11" s="13">
        <f t="shared" si="0"/>
        <v>2172437.5</v>
      </c>
      <c r="I11" s="14">
        <f t="shared" si="1"/>
        <v>0.46031243706665897</v>
      </c>
    </row>
    <row r="12" spans="1:9" ht="11.25" customHeight="1" x14ac:dyDescent="0.45">
      <c r="A12" s="1">
        <v>2017</v>
      </c>
      <c r="B12" s="7">
        <v>37473</v>
      </c>
      <c r="C12" s="4">
        <f>1.17</f>
        <v>1.17</v>
      </c>
      <c r="D12" s="11">
        <v>10</v>
      </c>
      <c r="E12" s="11">
        <v>44</v>
      </c>
      <c r="F12" s="16"/>
      <c r="G12" s="15">
        <v>36348000</v>
      </c>
      <c r="H12" s="13">
        <f t="shared" si="0"/>
        <v>3634800</v>
      </c>
      <c r="I12" s="14">
        <f t="shared" si="1"/>
        <v>0.27511830086937383</v>
      </c>
    </row>
    <row r="13" spans="1:9" ht="11.25" customHeight="1" x14ac:dyDescent="0.5">
      <c r="A13" s="1">
        <v>2018</v>
      </c>
      <c r="B13" s="7">
        <v>36560</v>
      </c>
      <c r="C13" s="4">
        <f>1.13</f>
        <v>1.1299999999999999</v>
      </c>
      <c r="D13" s="11">
        <v>14</v>
      </c>
      <c r="E13" s="11">
        <v>555</v>
      </c>
      <c r="F13" s="17"/>
      <c r="G13" s="15">
        <v>37795000</v>
      </c>
      <c r="H13" s="13">
        <f t="shared" si="0"/>
        <v>2699642.8571428573</v>
      </c>
      <c r="I13" s="18">
        <f t="shared" si="1"/>
        <v>0.37041936764122235</v>
      </c>
    </row>
    <row r="14" spans="1:9" ht="11.25" customHeight="1" x14ac:dyDescent="0.45">
      <c r="A14" s="3">
        <v>2019</v>
      </c>
      <c r="B14" s="8">
        <v>36120</v>
      </c>
      <c r="C14" s="5">
        <f>1.1</f>
        <v>1.1000000000000001</v>
      </c>
      <c r="D14" s="11">
        <v>20</v>
      </c>
      <c r="E14" s="11">
        <v>283</v>
      </c>
      <c r="F14" s="16"/>
      <c r="G14" s="15">
        <v>39000000</v>
      </c>
      <c r="H14" s="13">
        <f t="shared" si="0"/>
        <v>1950000</v>
      </c>
      <c r="I14" s="18">
        <f t="shared" si="1"/>
        <v>0.51282051282051277</v>
      </c>
    </row>
    <row r="15" spans="1:9" ht="11.25" customHeight="1" x14ac:dyDescent="0.4"/>
    <row r="16" spans="1:9" ht="11.25" customHeight="1" x14ac:dyDescent="0.4"/>
    <row r="17" ht="11.25" customHeight="1" x14ac:dyDescent="0.4"/>
    <row r="18" ht="11.25" customHeight="1" x14ac:dyDescent="0.4"/>
    <row r="19" ht="11.25" customHeight="1" x14ac:dyDescent="0.4"/>
    <row r="20" ht="11.25" customHeight="1" x14ac:dyDescent="0.4"/>
    <row r="21" ht="11.25" customHeight="1" x14ac:dyDescent="0.4"/>
    <row r="22" ht="11.25" customHeight="1" x14ac:dyDescent="0.4"/>
    <row r="23" ht="11.25" customHeight="1" x14ac:dyDescent="0.4"/>
    <row r="24" ht="11.25" customHeight="1" x14ac:dyDescent="0.4"/>
    <row r="25" ht="11.25" customHeight="1" x14ac:dyDescent="0.4"/>
    <row r="26" ht="11.25" customHeight="1" x14ac:dyDescent="0.4"/>
    <row r="27" ht="11.25" customHeight="1" x14ac:dyDescent="0.4"/>
    <row r="28" ht="11.25" customHeight="1" x14ac:dyDescent="0.4"/>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Crash Stats: Early Estimate of Motor Vehicle Traffic Fatalities in 2019</dc:title>
  <dc:subject>A statistical projection of traffic fatalities for 2019 shows that an estimated 36,120 people died in motor vehicle traffic crashes. This represents an estimated decrease of about 1.2 percent as compared to the 36,560 fatalities that were reported in 2018.</dc:subject>
  <dc:creator>National Highway Traffic Safety Administration and U.S. Department of Transportation</dc:creator>
  <cp:lastModifiedBy>tai ngo</cp:lastModifiedBy>
  <dcterms:created xsi:type="dcterms:W3CDTF">2020-06-15T14:38:31Z</dcterms:created>
  <dcterms:modified xsi:type="dcterms:W3CDTF">2020-06-16T03:13:00Z</dcterms:modified>
</cp:coreProperties>
</file>