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974\QuangAnhPhung\Documents\ACTUARY NĂM 3\2_FRM 1\Excel\"/>
    </mc:Choice>
  </mc:AlternateContent>
  <xr:revisionPtr revIDLastSave="0" documentId="13_ncr:1_{26A11B8B-C7E6-4B65-949A-08B83F8161D5}" xr6:coauthVersionLast="47" xr6:coauthVersionMax="47" xr10:uidLastSave="{00000000-0000-0000-0000-000000000000}"/>
  <bookViews>
    <workbookView xWindow="-98" yWindow="-98" windowWidth="19396" windowHeight="11475" xr2:uid="{AA4AE0FE-5080-45FD-B062-A4E70CA08C5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B17" i="1"/>
  <c r="F3" i="1"/>
  <c r="F4" i="1"/>
  <c r="F5" i="1"/>
  <c r="F6" i="1"/>
  <c r="F8" i="1"/>
  <c r="F9" i="1"/>
  <c r="F11" i="1"/>
  <c r="E7" i="1"/>
  <c r="F7" i="1" s="1"/>
  <c r="B18" i="1" s="1"/>
  <c r="E10" i="1"/>
  <c r="F10" i="1" s="1"/>
  <c r="F2" i="1"/>
  <c r="C16" i="1" l="1"/>
  <c r="C19" i="1"/>
  <c r="B16" i="1"/>
  <c r="D16" i="1" s="1"/>
  <c r="C17" i="1"/>
  <c r="E17" i="1" s="1"/>
  <c r="B19" i="1"/>
  <c r="E19" i="1" s="1"/>
  <c r="E18" i="1"/>
  <c r="D18" i="1"/>
  <c r="E16" i="1" l="1"/>
  <c r="E21" i="1" s="1"/>
  <c r="D17" i="1"/>
  <c r="D20" i="1" s="1"/>
  <c r="D19" i="1"/>
  <c r="D22" i="1" l="1"/>
</calcChain>
</file>

<file path=xl/sharedStrings.xml><?xml version="1.0" encoding="utf-8"?>
<sst xmlns="http://schemas.openxmlformats.org/spreadsheetml/2006/main" count="50" uniqueCount="27">
  <si>
    <t>Commodity type</t>
  </si>
  <si>
    <t>Short/Long</t>
  </si>
  <si>
    <t>Position amount</t>
  </si>
  <si>
    <t>L</t>
  </si>
  <si>
    <t>S</t>
  </si>
  <si>
    <t>WTI Crude Oil</t>
  </si>
  <si>
    <t>Natural gas</t>
  </si>
  <si>
    <t>Trading oil future contract</t>
  </si>
  <si>
    <t>Agriculture Commodities</t>
  </si>
  <si>
    <t>$</t>
  </si>
  <si>
    <t>VND</t>
  </si>
  <si>
    <t>AUD</t>
  </si>
  <si>
    <t>EUR</t>
  </si>
  <si>
    <t>KRW</t>
  </si>
  <si>
    <t>Value</t>
  </si>
  <si>
    <t>K trực tiếp</t>
  </si>
  <si>
    <t>K khác</t>
  </si>
  <si>
    <t>Tổng K</t>
  </si>
  <si>
    <t>Long position</t>
  </si>
  <si>
    <t>Short position</t>
  </si>
  <si>
    <t>Net position</t>
  </si>
  <si>
    <t>Gross position</t>
  </si>
  <si>
    <t>Exchange rate</t>
  </si>
  <si>
    <t>Currency</t>
  </si>
  <si>
    <t>Rate K trực tiếp</t>
  </si>
  <si>
    <t>Rate K khác</t>
  </si>
  <si>
    <t>ĐÁP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</si>
</sst>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0" fontId="1" fillId="0" borderId="0" xfId="0" applyFont="1"/>
    <xf numFmtId="164" fontId="1" fillId="0" borderId="0" xfId="1" applyNumberFormat="1" applyFont="1" applyBorder="1"/>
    <xf numFmtId="164" fontId="0" fillId="0" borderId="4" xfId="1" applyNumberFormat="1" applyFont="1" applyBorder="1"/>
    <xf numFmtId="164" fontId="0" fillId="0" borderId="6" xfId="1" applyNumberFormat="1" applyFont="1" applyBorder="1"/>
    <xf numFmtId="0" fontId="0" fillId="0" borderId="7" xfId="0" applyBorder="1"/>
    <xf numFmtId="0" fontId="0" fillId="0" borderId="8" xfId="0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43" fontId="0" fillId="0" borderId="2" xfId="1" applyFont="1" applyBorder="1"/>
    <xf numFmtId="43" fontId="0" fillId="0" borderId="0" xfId="1" applyFont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164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FFF4A2A0-A76C-470C-8CE7-788E4A89BC8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D8570-C927-40DE-84BB-A3E50385837B}">
  <dimension ref="A1:F22"/>
  <sheetViews>
    <sheetView tabSelected="1" zoomScale="90" zoomScaleNormal="115" workbookViewId="0">
      <selection activeCell="D20" sqref="D20"/>
    </sheetView>
  </sheetViews>
  <sheetFormatPr defaultRowHeight="14.25" x14ac:dyDescent="0.45"/>
  <cols>
    <col min="1" max="1" width="24.796875" customWidth="1"/>
    <col min="2" max="2" width="21.19921875" customWidth="1"/>
    <col min="3" max="3" width="25.1328125" customWidth="1"/>
    <col min="4" max="4" width="16.6640625" customWidth="1"/>
    <col min="5" max="5" width="17.1328125" customWidth="1"/>
    <col min="6" max="6" width="11" bestFit="1" customWidth="1"/>
    <col min="8" max="8" width="14" bestFit="1" customWidth="1"/>
  </cols>
  <sheetData>
    <row r="1" spans="1:6" x14ac:dyDescent="0.45">
      <c r="A1" s="2" t="s">
        <v>0</v>
      </c>
      <c r="B1" s="2" t="s">
        <v>1</v>
      </c>
      <c r="C1" s="2" t="s">
        <v>2</v>
      </c>
      <c r="D1" s="2" t="s">
        <v>23</v>
      </c>
      <c r="E1" s="2" t="s">
        <v>22</v>
      </c>
      <c r="F1" s="2" t="s">
        <v>14</v>
      </c>
    </row>
    <row r="2" spans="1:6" x14ac:dyDescent="0.45">
      <c r="A2" t="s">
        <v>5</v>
      </c>
      <c r="B2" t="s">
        <v>3</v>
      </c>
      <c r="C2">
        <v>10000</v>
      </c>
      <c r="D2" t="s">
        <v>9</v>
      </c>
      <c r="E2">
        <v>23600</v>
      </c>
      <c r="F2">
        <f>C2*E2</f>
        <v>236000000</v>
      </c>
    </row>
    <row r="3" spans="1:6" x14ac:dyDescent="0.45">
      <c r="A3" t="s">
        <v>5</v>
      </c>
      <c r="B3" t="s">
        <v>3</v>
      </c>
      <c r="C3">
        <v>32000</v>
      </c>
      <c r="D3" t="s">
        <v>9</v>
      </c>
      <c r="E3">
        <v>23600</v>
      </c>
      <c r="F3">
        <f t="shared" ref="F3:F11" si="0">C3*E3</f>
        <v>755200000</v>
      </c>
    </row>
    <row r="4" spans="1:6" x14ac:dyDescent="0.45">
      <c r="A4" t="s">
        <v>5</v>
      </c>
      <c r="B4" t="s">
        <v>4</v>
      </c>
      <c r="C4">
        <v>14300000</v>
      </c>
      <c r="D4" t="s">
        <v>10</v>
      </c>
      <c r="E4">
        <v>1</v>
      </c>
      <c r="F4">
        <f t="shared" si="0"/>
        <v>14300000</v>
      </c>
    </row>
    <row r="5" spans="1:6" x14ac:dyDescent="0.45">
      <c r="A5" t="s">
        <v>5</v>
      </c>
      <c r="B5" t="s">
        <v>4</v>
      </c>
      <c r="C5">
        <v>315244</v>
      </c>
      <c r="D5" t="s">
        <v>11</v>
      </c>
      <c r="E5">
        <v>15770.88</v>
      </c>
      <c r="F5">
        <f t="shared" si="0"/>
        <v>4971675294.7199993</v>
      </c>
    </row>
    <row r="6" spans="1:6" x14ac:dyDescent="0.45">
      <c r="A6" t="s">
        <v>6</v>
      </c>
      <c r="B6" t="s">
        <v>4</v>
      </c>
      <c r="C6">
        <v>10000</v>
      </c>
      <c r="D6" t="s">
        <v>12</v>
      </c>
      <c r="E6">
        <v>24561.86</v>
      </c>
      <c r="F6">
        <f t="shared" si="0"/>
        <v>245618600</v>
      </c>
    </row>
    <row r="7" spans="1:6" x14ac:dyDescent="0.45">
      <c r="A7" t="s">
        <v>7</v>
      </c>
      <c r="B7" t="s">
        <v>3</v>
      </c>
      <c r="C7">
        <v>43200</v>
      </c>
      <c r="D7" t="s">
        <v>9</v>
      </c>
      <c r="E7">
        <f>E3</f>
        <v>23600</v>
      </c>
      <c r="F7">
        <f t="shared" si="0"/>
        <v>1019520000</v>
      </c>
    </row>
    <row r="8" spans="1:6" x14ac:dyDescent="0.45">
      <c r="A8" t="s">
        <v>7</v>
      </c>
      <c r="B8" t="s">
        <v>3</v>
      </c>
      <c r="C8">
        <v>100000000</v>
      </c>
      <c r="D8" t="s">
        <v>10</v>
      </c>
      <c r="E8">
        <v>1</v>
      </c>
      <c r="F8">
        <f t="shared" si="0"/>
        <v>100000000</v>
      </c>
    </row>
    <row r="9" spans="1:6" x14ac:dyDescent="0.45">
      <c r="A9" t="s">
        <v>8</v>
      </c>
      <c r="B9" t="s">
        <v>3</v>
      </c>
      <c r="C9">
        <v>859000</v>
      </c>
      <c r="D9" t="s">
        <v>13</v>
      </c>
      <c r="E9">
        <v>15.76</v>
      </c>
      <c r="F9">
        <f t="shared" si="0"/>
        <v>13537840</v>
      </c>
    </row>
    <row r="10" spans="1:6" x14ac:dyDescent="0.45">
      <c r="A10" t="s">
        <v>8</v>
      </c>
      <c r="B10" t="s">
        <v>4</v>
      </c>
      <c r="C10">
        <v>10000</v>
      </c>
      <c r="D10" t="s">
        <v>9</v>
      </c>
      <c r="E10">
        <f>E3</f>
        <v>23600</v>
      </c>
      <c r="F10">
        <f t="shared" si="0"/>
        <v>236000000</v>
      </c>
    </row>
    <row r="11" spans="1:6" x14ac:dyDescent="0.45">
      <c r="A11" t="s">
        <v>8</v>
      </c>
      <c r="B11" t="s">
        <v>4</v>
      </c>
      <c r="C11">
        <v>10000000</v>
      </c>
      <c r="D11" t="s">
        <v>10</v>
      </c>
      <c r="E11">
        <v>1</v>
      </c>
      <c r="F11">
        <f t="shared" si="0"/>
        <v>10000000</v>
      </c>
    </row>
    <row r="13" spans="1:6" x14ac:dyDescent="0.45">
      <c r="B13" s="2"/>
    </row>
    <row r="14" spans="1:6" x14ac:dyDescent="0.45">
      <c r="A14" s="15" t="s">
        <v>26</v>
      </c>
      <c r="B14" s="15"/>
      <c r="C14" s="15"/>
      <c r="D14" s="15"/>
      <c r="E14" s="15"/>
    </row>
    <row r="15" spans="1:6" x14ac:dyDescent="0.45">
      <c r="A15" s="10"/>
      <c r="B15" s="11" t="s">
        <v>18</v>
      </c>
      <c r="C15" s="11" t="s">
        <v>19</v>
      </c>
      <c r="D15" s="11" t="s">
        <v>20</v>
      </c>
      <c r="E15" s="11" t="s">
        <v>21</v>
      </c>
    </row>
    <row r="16" spans="1:6" x14ac:dyDescent="0.45">
      <c r="A16" s="6" t="s">
        <v>5</v>
      </c>
      <c r="B16" s="8">
        <f>SUMIFS($F$2:$F$11,$A$2:$A$11,A16,$B$2:$B$11,"L")</f>
        <v>991200000</v>
      </c>
      <c r="C16" s="8">
        <f>SUMIFS($F$2:$F$11,$A$2:$A$11,A16,$B$2:$B$11,"S")</f>
        <v>4985975294.7199993</v>
      </c>
      <c r="D16" s="8">
        <f>ABS(B16-C16)</f>
        <v>3994775294.7199993</v>
      </c>
      <c r="E16" s="4">
        <f>SUM(B16,C16)</f>
        <v>5977175294.7199993</v>
      </c>
    </row>
    <row r="17" spans="1:5" x14ac:dyDescent="0.45">
      <c r="A17" s="6" t="s">
        <v>6</v>
      </c>
      <c r="B17" s="8">
        <f>SUMIFS($F$2:$F$11,$A$2:$A$11,A17,$B$2:$B$11,"L")</f>
        <v>0</v>
      </c>
      <c r="C17" s="8">
        <f>SUMIFS($F$2:$F$11,$A$2:$A$11,A17,$B$2:$B$11,"S")</f>
        <v>245618600</v>
      </c>
      <c r="D17" s="8">
        <f t="shared" ref="D17:D18" si="1">ABS(B17-C17)</f>
        <v>245618600</v>
      </c>
      <c r="E17" s="4">
        <f t="shared" ref="E17:E19" si="2">SUM(B17,C17)</f>
        <v>245618600</v>
      </c>
    </row>
    <row r="18" spans="1:5" x14ac:dyDescent="0.45">
      <c r="A18" s="6" t="s">
        <v>7</v>
      </c>
      <c r="B18" s="8">
        <f t="shared" ref="B18:B19" si="3">SUMIFS($F$2:$F$11,$A$2:$A$11,A18,$B$2:$B$11,"L")</f>
        <v>1119520000</v>
      </c>
      <c r="C18" s="8">
        <f t="shared" ref="C18:C19" si="4">SUMIFS($F$2:$F$11,$A$2:$A$11,A18,$B$2:$B$11,"S")</f>
        <v>0</v>
      </c>
      <c r="D18" s="8">
        <f t="shared" si="1"/>
        <v>1119520000</v>
      </c>
      <c r="E18" s="4">
        <f t="shared" si="2"/>
        <v>1119520000</v>
      </c>
    </row>
    <row r="19" spans="1:5" x14ac:dyDescent="0.45">
      <c r="A19" s="7" t="s">
        <v>8</v>
      </c>
      <c r="B19" s="8">
        <f t="shared" si="3"/>
        <v>13537840</v>
      </c>
      <c r="C19" s="9">
        <f t="shared" si="4"/>
        <v>246000000</v>
      </c>
      <c r="D19" s="9">
        <f>ABS(B19-C19)</f>
        <v>232462160</v>
      </c>
      <c r="E19" s="5">
        <f t="shared" si="2"/>
        <v>259537840</v>
      </c>
    </row>
    <row r="20" spans="1:5" x14ac:dyDescent="0.45">
      <c r="A20" s="12" t="s">
        <v>24</v>
      </c>
      <c r="B20" s="13">
        <v>0.15</v>
      </c>
      <c r="C20" s="3" t="s">
        <v>15</v>
      </c>
      <c r="D20" s="1">
        <f>SUM(D16:D19)*B20</f>
        <v>838856408.20799983</v>
      </c>
      <c r="E20" s="1"/>
    </row>
    <row r="21" spans="1:5" x14ac:dyDescent="0.45">
      <c r="A21" s="12" t="s">
        <v>25</v>
      </c>
      <c r="B21" s="14">
        <v>0.03</v>
      </c>
      <c r="C21" s="3" t="s">
        <v>16</v>
      </c>
      <c r="D21" s="1"/>
      <c r="E21" s="1">
        <f>SUM(E16:E19)*B21</f>
        <v>228055552.04159996</v>
      </c>
    </row>
    <row r="22" spans="1:5" x14ac:dyDescent="0.45">
      <c r="B22" s="1"/>
      <c r="C22" s="3" t="s">
        <v>17</v>
      </c>
      <c r="D22" s="16">
        <f>SUM(D20,E21)</f>
        <v>1066911960.2495998</v>
      </c>
      <c r="E22" s="1"/>
    </row>
  </sheetData>
  <mergeCells count="1">
    <mergeCell ref="A14:E1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639D-3801-4C9F-AB1C-78CEA48893BB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Quang Anh Phung</cp:lastModifiedBy>
  <dcterms:created xsi:type="dcterms:W3CDTF">2023-02-25T03:47:52Z</dcterms:created>
  <dcterms:modified xsi:type="dcterms:W3CDTF">2023-03-02T08:05:25Z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2023-02-27T05:03:54Z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e9615d28-5d4b-4799-8894-53db46317b72</vt:lpwstr>
  </property>
  <property fmtid="{D5CDD505-2E9C-101B-9397-08002B2CF9AE}" pid="8" name="MSIP_Label_ea60d57e-af5b-4752-ac57-3e4f28ca11dc_ContentBits">
    <vt:lpwstr>0</vt:lpwstr>
  </property>
</Properties>
</file>