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ching/tbddd/"/>
    </mc:Choice>
  </mc:AlternateContent>
  <bookViews>
    <workbookView xWindow="0" yWindow="460" windowWidth="25600" windowHeight="14500" activeTab="7"/>
  </bookViews>
  <sheets>
    <sheet name="all_columns" sheetId="16" r:id="rId1"/>
    <sheet name="Policy" sheetId="7" r:id="rId2"/>
    <sheet name="Claim" sheetId="9" r:id="rId3"/>
    <sheet name="lia_class plia_acc" sheetId="23" r:id="rId4"/>
    <sheet name="train_renewal" sheetId="14" r:id="rId5"/>
    <sheet name="test_renewal" sheetId="15" r:id="rId6"/>
    <sheet name="車系代號" sheetId="12" r:id="rId7"/>
    <sheet name="險種分類及自負額說明" sheetId="13" r:id="rId8"/>
    <sheet name="list" sheetId="24" r:id="rId9"/>
  </sheets>
  <definedNames>
    <definedName name="_xlnm._FilterDatabase" localSheetId="2" hidden="1">Claim!$F$1:$G$20</definedName>
    <definedName name="_xlnm._FilterDatabase" localSheetId="1" hidden="1">Policy!$F$1:$I$42</definedName>
    <definedName name="_xlnm.Print_Area" localSheetId="2">Claim!$F$1:$G$20</definedName>
    <definedName name="_xlnm.Print_Area" localSheetId="1">Policy!$F$1:$I$42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" i="23" l="1"/>
  <c r="N40" i="23"/>
  <c r="N39" i="23"/>
  <c r="N38" i="23"/>
  <c r="N37" i="23"/>
  <c r="L41" i="23"/>
  <c r="L40" i="23"/>
  <c r="L39" i="23"/>
  <c r="L38" i="23"/>
  <c r="L37" i="23"/>
  <c r="E41" i="23"/>
  <c r="E40" i="23"/>
  <c r="E39" i="23"/>
  <c r="E38" i="23"/>
  <c r="E37" i="23"/>
  <c r="C41" i="23"/>
  <c r="C40" i="23"/>
  <c r="C39" i="23"/>
  <c r="C38" i="23"/>
  <c r="C37" i="23"/>
  <c r="C19" i="23"/>
  <c r="C18" i="23"/>
  <c r="C17" i="23"/>
  <c r="C16" i="23"/>
  <c r="C15" i="23"/>
  <c r="C14" i="23"/>
  <c r="C13" i="23"/>
  <c r="C12" i="23"/>
  <c r="C11" i="23"/>
  <c r="C10" i="23"/>
  <c r="I19" i="23"/>
  <c r="I20" i="23"/>
  <c r="I21" i="23"/>
  <c r="I22" i="23"/>
  <c r="I23" i="23"/>
  <c r="I24" i="23"/>
  <c r="I25" i="23"/>
  <c r="J25" i="23"/>
  <c r="J24" i="23"/>
  <c r="J23" i="23"/>
  <c r="J22" i="23"/>
  <c r="J21" i="23"/>
  <c r="J20" i="23"/>
  <c r="J19" i="23"/>
  <c r="J18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K11" i="23"/>
  <c r="K12" i="23"/>
  <c r="K13" i="23"/>
  <c r="K14" i="23"/>
  <c r="K15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I17" i="9"/>
  <c r="I21" i="9"/>
  <c r="I20" i="9"/>
  <c r="I19" i="9"/>
  <c r="I18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</calcChain>
</file>

<file path=xl/sharedStrings.xml><?xml version="1.0" encoding="utf-8"?>
<sst xmlns="http://schemas.openxmlformats.org/spreadsheetml/2006/main" count="1043" uniqueCount="586">
  <si>
    <t>Policy Number</t>
  </si>
  <si>
    <t>事故關係人人數</t>
    <phoneticPr fontId="2" type="noConversion"/>
  </si>
  <si>
    <t>肇責比例</t>
    <phoneticPr fontId="2" type="noConversion"/>
  </si>
  <si>
    <t>保單號碼</t>
    <phoneticPr fontId="2" type="noConversion"/>
  </si>
  <si>
    <t>被保險人代號(替代值)</t>
    <phoneticPr fontId="2" type="noConversion"/>
  </si>
  <si>
    <t>前保單號</t>
    <phoneticPr fontId="2" type="noConversion"/>
  </si>
  <si>
    <t>車牌號碼</t>
    <phoneticPr fontId="2" type="noConversion"/>
  </si>
  <si>
    <t>製造年份</t>
    <phoneticPr fontId="2" type="noConversion"/>
  </si>
  <si>
    <t>廠牌車型代號</t>
    <phoneticPr fontId="2" type="noConversion"/>
  </si>
  <si>
    <t>乘載數量</t>
    <phoneticPr fontId="2" type="noConversion"/>
  </si>
  <si>
    <t>乘載單位</t>
    <phoneticPr fontId="2" type="noConversion"/>
  </si>
  <si>
    <t>險種代碼</t>
    <phoneticPr fontId="2" type="noConversion"/>
  </si>
  <si>
    <t>自負額</t>
    <phoneticPr fontId="2" type="noConversion"/>
  </si>
  <si>
    <t>重置成本</t>
    <phoneticPr fontId="2" type="noConversion"/>
  </si>
  <si>
    <t>主通路代號</t>
    <phoneticPr fontId="2" type="noConversion"/>
  </si>
  <si>
    <t>1:國內自然人 2:國內法人
3:國外自然人 4:國外法人
5:自然人ID有誤 6:法人ID有誤</t>
    <phoneticPr fontId="2" type="noConversion"/>
  </si>
  <si>
    <t>21</t>
  </si>
  <si>
    <t>22</t>
  </si>
  <si>
    <t>23</t>
  </si>
  <si>
    <t>24</t>
  </si>
  <si>
    <t>40</t>
  </si>
  <si>
    <t>50</t>
  </si>
  <si>
    <t>說明</t>
    <phoneticPr fontId="2" type="noConversion"/>
  </si>
  <si>
    <t>出險原因</t>
    <phoneticPr fontId="2" type="noConversion"/>
  </si>
  <si>
    <t>賠案性質</t>
    <phoneticPr fontId="2" type="noConversion"/>
  </si>
  <si>
    <t>廠牌名稱二</t>
    <phoneticPr fontId="2" type="noConversion"/>
  </si>
  <si>
    <t>廠牌名稱一</t>
    <phoneticPr fontId="2" type="noConversion"/>
  </si>
  <si>
    <t>保額三</t>
    <phoneticPr fontId="2" type="noConversion"/>
  </si>
  <si>
    <t>保額二</t>
    <phoneticPr fontId="2" type="noConversion"/>
  </si>
  <si>
    <t>保額一</t>
    <phoneticPr fontId="2" type="noConversion"/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</si>
  <si>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車箱註記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</si>
  <si>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冷凍機組註記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</si>
  <si>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車框、車斗註記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</si>
  <si>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昇降系統註記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</si>
  <si>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電動車電池註記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</si>
  <si>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其他</t>
    </r>
  </si>
  <si>
    <r>
      <rPr>
        <sz val="10"/>
        <rFont val="微軟正黑體"/>
        <family val="2"/>
        <charset val="136"/>
      </rPr>
      <t>車責本期級數</t>
    </r>
    <phoneticPr fontId="2" type="noConversion"/>
  </si>
  <si>
    <r>
      <rPr>
        <sz val="10"/>
        <rFont val="微軟正黑體"/>
        <family val="2"/>
        <charset val="136"/>
      </rPr>
      <t>車責賠款係數</t>
    </r>
    <phoneticPr fontId="2" type="noConversion"/>
  </si>
  <si>
    <r>
      <rPr>
        <sz val="10"/>
        <rFont val="微軟正黑體"/>
        <family val="2"/>
        <charset val="136"/>
      </rPr>
      <t>車體賠款係數</t>
    </r>
    <phoneticPr fontId="2" type="noConversion"/>
  </si>
  <si>
    <r>
      <rPr>
        <sz val="10"/>
        <rFont val="微軟正黑體"/>
        <family val="2"/>
        <charset val="136"/>
      </rPr>
      <t>被保險人性質</t>
    </r>
    <phoneticPr fontId="2" type="noConversion"/>
  </si>
  <si>
    <r>
      <rPr>
        <sz val="10"/>
        <rFont val="微軟正黑體"/>
        <family val="2"/>
        <charset val="136"/>
      </rPr>
      <t>出生日期</t>
    </r>
    <phoneticPr fontId="2" type="noConversion"/>
  </si>
  <si>
    <r>
      <rPr>
        <sz val="10"/>
        <rFont val="微軟正黑體"/>
        <family val="2"/>
        <charset val="136"/>
      </rPr>
      <t>性別</t>
    </r>
    <phoneticPr fontId="2" type="noConversion"/>
  </si>
  <si>
    <r>
      <rPr>
        <sz val="10"/>
        <rFont val="微軟正黑體"/>
        <family val="2"/>
        <charset val="136"/>
      </rPr>
      <t>婚姻狀況</t>
    </r>
    <phoneticPr fontId="2" type="noConversion"/>
  </si>
  <si>
    <r>
      <rPr>
        <sz val="10"/>
        <rFont val="微軟正黑體"/>
        <family val="2"/>
        <charset val="136"/>
      </rPr>
      <t>郵遞區號</t>
    </r>
    <phoneticPr fontId="2" type="noConversion"/>
  </si>
  <si>
    <r>
      <rPr>
        <sz val="10"/>
        <rFont val="微軟正黑體"/>
        <family val="2"/>
        <charset val="136"/>
      </rPr>
      <t>承保地區代號</t>
    </r>
    <r>
      <rPr>
        <sz val="10"/>
        <rFont val="Arial"/>
        <family val="2"/>
      </rPr>
      <t>(</t>
    </r>
    <r>
      <rPr>
        <sz val="10"/>
        <rFont val="微軟正黑體"/>
        <family val="2"/>
        <charset val="136"/>
      </rPr>
      <t>分公司</t>
    </r>
    <r>
      <rPr>
        <sz val="10"/>
        <rFont val="Arial"/>
        <family val="2"/>
      </rPr>
      <t>)</t>
    </r>
    <phoneticPr fontId="2" type="noConversion"/>
  </si>
  <si>
    <r>
      <rPr>
        <sz val="10"/>
        <rFont val="微軟正黑體"/>
        <family val="2"/>
        <charset val="136"/>
      </rPr>
      <t>要保人出生日期</t>
    </r>
    <phoneticPr fontId="2" type="noConversion"/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</si>
  <si>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音響註記</t>
    </r>
    <phoneticPr fontId="2" type="noConversion"/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</si>
  <si>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其他說明</t>
    </r>
    <phoneticPr fontId="2" type="noConversion"/>
  </si>
  <si>
    <t>10</t>
  </si>
  <si>
    <t>國產車</t>
  </si>
  <si>
    <t>20</t>
  </si>
  <si>
    <t>美國車</t>
  </si>
  <si>
    <t>福特</t>
  </si>
  <si>
    <t>通用</t>
  </si>
  <si>
    <t>克萊斯勒</t>
  </si>
  <si>
    <t>美規日車</t>
  </si>
  <si>
    <t>30</t>
  </si>
  <si>
    <t>歐洲車</t>
  </si>
  <si>
    <t>日本車</t>
  </si>
  <si>
    <t>韓國車</t>
  </si>
  <si>
    <t>90</t>
  </si>
  <si>
    <t>其它</t>
  </si>
  <si>
    <t>代號</t>
    <phoneticPr fontId="2" type="noConversion"/>
  </si>
  <si>
    <t>車系代號</t>
    <phoneticPr fontId="2" type="noConversion"/>
  </si>
  <si>
    <t>1:已婚 2:未婚</t>
    <phoneticPr fontId="2" type="noConversion"/>
  </si>
  <si>
    <t>1:男 2:女 空白:法人</t>
    <phoneticPr fontId="2" type="noConversion"/>
  </si>
  <si>
    <t>1:是 0:否</t>
    <phoneticPr fontId="2" type="noConversion"/>
  </si>
  <si>
    <r>
      <rPr>
        <sz val="10"/>
        <rFont val="微軟正黑體"/>
        <family val="2"/>
        <charset val="136"/>
      </rPr>
      <t>賠案號碼</t>
    </r>
    <phoneticPr fontId="2" type="noConversion"/>
  </si>
  <si>
    <r>
      <rPr>
        <sz val="10"/>
        <rFont val="微軟正黑體"/>
        <family val="2"/>
        <charset val="136"/>
      </rPr>
      <t>保單號碼</t>
    </r>
    <phoneticPr fontId="2" type="noConversion"/>
  </si>
  <si>
    <r>
      <rPr>
        <sz val="10"/>
        <rFont val="微軟正黑體"/>
        <family val="2"/>
        <charset val="136"/>
      </rPr>
      <t>肇事駕駛性別</t>
    </r>
    <phoneticPr fontId="2" type="noConversion"/>
  </si>
  <si>
    <r>
      <rPr>
        <sz val="10"/>
        <rFont val="微軟正黑體"/>
        <family val="2"/>
        <charset val="136"/>
      </rPr>
      <t>與被保險人關係</t>
    </r>
    <phoneticPr fontId="2" type="noConversion"/>
  </si>
  <si>
    <r>
      <rPr>
        <sz val="10"/>
        <rFont val="微軟正黑體"/>
        <family val="2"/>
        <charset val="136"/>
      </rPr>
      <t>肇事駕駛出生日</t>
    </r>
    <phoneticPr fontId="2" type="noConversion"/>
  </si>
  <si>
    <r>
      <rPr>
        <sz val="10"/>
        <rFont val="微軟正黑體"/>
        <family val="2"/>
        <charset val="136"/>
      </rPr>
      <t>肇事駕駛婚姻</t>
    </r>
    <phoneticPr fontId="2" type="noConversion"/>
  </si>
  <si>
    <r>
      <rPr>
        <sz val="10"/>
        <rFont val="微軟正黑體"/>
        <family val="2"/>
        <charset val="136"/>
      </rPr>
      <t>已決賠款</t>
    </r>
    <r>
      <rPr>
        <sz val="10"/>
        <color rgb="FFFF0000"/>
        <rFont val="Arial"/>
        <family val="2"/>
      </rPr>
      <t/>
    </r>
    <phoneticPr fontId="2" type="noConversion"/>
  </si>
  <si>
    <r>
      <rPr>
        <sz val="10"/>
        <rFont val="微軟正黑體"/>
        <family val="2"/>
        <charset val="136"/>
      </rPr>
      <t>已決費用</t>
    </r>
    <phoneticPr fontId="2" type="noConversion"/>
  </si>
  <si>
    <r>
      <rPr>
        <sz val="10"/>
        <rFont val="微軟正黑體"/>
        <family val="2"/>
        <charset val="136"/>
      </rPr>
      <t>險種代號</t>
    </r>
    <phoneticPr fontId="2" type="noConversion"/>
  </si>
  <si>
    <r>
      <rPr>
        <sz val="10"/>
        <rFont val="微軟正黑體"/>
        <family val="2"/>
        <charset val="136"/>
      </rPr>
      <t>車牌</t>
    </r>
    <phoneticPr fontId="2" type="noConversion"/>
  </si>
  <si>
    <r>
      <rPr>
        <sz val="10"/>
        <rFont val="微軟正黑體"/>
        <family val="2"/>
        <charset val="136"/>
      </rPr>
      <t>單一險種</t>
    </r>
    <r>
      <rPr>
        <sz val="10"/>
        <rFont val="Arial"/>
        <family val="2"/>
      </rPr>
      <t>CLOSE</t>
    </r>
    <phoneticPr fontId="2" type="noConversion"/>
  </si>
  <si>
    <r>
      <rPr>
        <sz val="10"/>
        <rFont val="微軟正黑體"/>
        <family val="2"/>
        <charset val="136"/>
      </rPr>
      <t>自負額</t>
    </r>
    <phoneticPr fontId="2" type="noConversion"/>
  </si>
  <si>
    <r>
      <rPr>
        <sz val="10"/>
        <rFont val="微軟正黑體"/>
        <family val="2"/>
        <charset val="136"/>
      </rPr>
      <t>出險地區</t>
    </r>
    <phoneticPr fontId="2" type="noConversion"/>
  </si>
  <si>
    <t>1.已經全部結案，0.尚未全部結案</t>
    <phoneticPr fontId="2" type="noConversion"/>
  </si>
  <si>
    <t>類別</t>
    <phoneticPr fontId="2" type="noConversion"/>
  </si>
  <si>
    <t>數值</t>
    <phoneticPr fontId="2" type="noConversion"/>
  </si>
  <si>
    <t>Policy_Number</t>
    <phoneticPr fontId="2" type="noConversion"/>
  </si>
  <si>
    <t>Insured's_ID</t>
    <phoneticPr fontId="2" type="noConversion"/>
  </si>
  <si>
    <t>Prior_Policy_Number</t>
    <phoneticPr fontId="2" type="noConversion"/>
  </si>
  <si>
    <t>Cancellation</t>
    <phoneticPr fontId="2" type="noConversion"/>
  </si>
  <si>
    <t>Vehicle_identifier</t>
    <phoneticPr fontId="2" type="noConversion"/>
  </si>
  <si>
    <t>Vehicle_Make_and_Model1</t>
    <phoneticPr fontId="2" type="noConversion"/>
  </si>
  <si>
    <t>Vehicle_Make_and_Model2</t>
    <phoneticPr fontId="2" type="noConversion"/>
  </si>
  <si>
    <t>Manafactured_Year_and_Month</t>
    <phoneticPr fontId="2" type="noConversion"/>
  </si>
  <si>
    <t>Engine_Displacement_(Cubic_Centimeter)</t>
    <phoneticPr fontId="2" type="noConversion"/>
  </si>
  <si>
    <t>Imported_or_Domestic_Car</t>
    <phoneticPr fontId="2" type="noConversion"/>
  </si>
  <si>
    <t>Coding_of_Vehicle_Branding_&amp;_Type</t>
    <phoneticPr fontId="2" type="noConversion"/>
  </si>
  <si>
    <t>Main_Insurance_Coverage_Group</t>
    <phoneticPr fontId="2" type="noConversion"/>
  </si>
  <si>
    <t>險種分類</t>
    <phoneticPr fontId="2" type="noConversion"/>
  </si>
  <si>
    <t>Insurance_Coverage</t>
    <phoneticPr fontId="2" type="noConversion"/>
  </si>
  <si>
    <t>Insured_Amount1</t>
    <phoneticPr fontId="2" type="noConversion"/>
  </si>
  <si>
    <t>Insured_Amount2</t>
    <phoneticPr fontId="2" type="noConversion"/>
  </si>
  <si>
    <t>Insured_Amount3</t>
    <phoneticPr fontId="2" type="noConversion"/>
  </si>
  <si>
    <t>Coverage_Deductible_if_applied</t>
    <phoneticPr fontId="2" type="noConversion"/>
  </si>
  <si>
    <t>Premium</t>
    <phoneticPr fontId="2" type="noConversion"/>
  </si>
  <si>
    <t>Replacement_cost_of_insured_vehicle</t>
    <phoneticPr fontId="2" type="noConversion"/>
  </si>
  <si>
    <t>Distribution_Channel</t>
    <phoneticPr fontId="2" type="noConversion"/>
  </si>
  <si>
    <t>Multiple_Products_with_TmNewa_(Yes_or_No?)</t>
    <phoneticPr fontId="2" type="noConversion"/>
  </si>
  <si>
    <t>日期</t>
    <phoneticPr fontId="2" type="noConversion"/>
  </si>
  <si>
    <t>Claim_Number</t>
    <phoneticPr fontId="2" type="noConversion"/>
  </si>
  <si>
    <t>Nature_of_the_claim</t>
    <phoneticPr fontId="2" type="noConversion"/>
  </si>
  <si>
    <t>Driver's_Gender</t>
    <phoneticPr fontId="2" type="noConversion"/>
  </si>
  <si>
    <t>Driver's_Relationship_with_Insured</t>
    <phoneticPr fontId="2" type="noConversion"/>
  </si>
  <si>
    <t>DOB_of_Driver</t>
    <phoneticPr fontId="2" type="noConversion"/>
  </si>
  <si>
    <t>Marital_Status_of_Driver</t>
    <phoneticPr fontId="2" type="noConversion"/>
  </si>
  <si>
    <t>Accident_Date</t>
    <phoneticPr fontId="2" type="noConversion"/>
  </si>
  <si>
    <t>Cause_of_Loss</t>
    <phoneticPr fontId="2" type="noConversion"/>
  </si>
  <si>
    <t>Paid_Loss_Amount</t>
    <phoneticPr fontId="2" type="noConversion"/>
  </si>
  <si>
    <t>paid_Expenses_Amount</t>
    <phoneticPr fontId="2" type="noConversion"/>
  </si>
  <si>
    <t>Salvage_or_Subrogation?</t>
    <phoneticPr fontId="2" type="noConversion"/>
  </si>
  <si>
    <t>Coverage</t>
    <phoneticPr fontId="2" type="noConversion"/>
  </si>
  <si>
    <t>At_Fault?</t>
    <phoneticPr fontId="2" type="noConversion"/>
  </si>
  <si>
    <t>Claim_Status_(close,_open,_reopen_etc)</t>
    <phoneticPr fontId="2" type="noConversion"/>
  </si>
  <si>
    <t>Deductible</t>
    <phoneticPr fontId="2" type="noConversion"/>
  </si>
  <si>
    <t>Accident_area</t>
    <phoneticPr fontId="2" type="noConversion"/>
  </si>
  <si>
    <t>number_of_claimants</t>
    <phoneticPr fontId="2" type="noConversion"/>
  </si>
  <si>
    <t>險類</t>
    <phoneticPr fontId="11" type="noConversion"/>
  </si>
  <si>
    <t>險種代號</t>
    <phoneticPr fontId="11" type="noConversion"/>
  </si>
  <si>
    <t>車損</t>
  </si>
  <si>
    <t>00I</t>
  </si>
  <si>
    <t>01A</t>
  </si>
  <si>
    <t>01J</t>
  </si>
  <si>
    <t>02K</t>
  </si>
  <si>
    <t>03L</t>
  </si>
  <si>
    <t>04M</t>
  </si>
  <si>
    <t>05E</t>
  </si>
  <si>
    <t>竊盜</t>
  </si>
  <si>
    <t>05N</t>
  </si>
  <si>
    <t>0;10;20自負額比例 ( 0: 無自負額; 10:10%;  20:20%)</t>
    <phoneticPr fontId="11" type="noConversion"/>
  </si>
  <si>
    <t>06F</t>
  </si>
  <si>
    <t xml:space="preserve">  </t>
  </si>
  <si>
    <t>07P</t>
  </si>
  <si>
    <t>08H</t>
  </si>
  <si>
    <t>09@</t>
  </si>
  <si>
    <t>09I</t>
  </si>
  <si>
    <t>與自負額無關,請忽略</t>
    <phoneticPr fontId="11" type="noConversion"/>
  </si>
  <si>
    <t>10A</t>
  </si>
  <si>
    <t>與自負額無關,請忽略</t>
    <phoneticPr fontId="11" type="noConversion"/>
  </si>
  <si>
    <t>車責</t>
  </si>
  <si>
    <t>12L</t>
  </si>
  <si>
    <t>14E</t>
  </si>
  <si>
    <t>14N</t>
  </si>
  <si>
    <t>0;10;20自負額比例 ( 0: 無自負額; 10:10%;  20:20%)</t>
    <phoneticPr fontId="11" type="noConversion"/>
  </si>
  <si>
    <t>15F</t>
  </si>
  <si>
    <t>15O</t>
  </si>
  <si>
    <t>與自負額無關,請忽略</t>
    <phoneticPr fontId="11" type="noConversion"/>
  </si>
  <si>
    <t>16G</t>
  </si>
  <si>
    <t>16P</t>
  </si>
  <si>
    <t>18@</t>
  </si>
  <si>
    <t>18I</t>
  </si>
  <si>
    <t>20B</t>
  </si>
  <si>
    <t>20K</t>
  </si>
  <si>
    <t>25G</t>
  </si>
  <si>
    <t>26H</t>
  </si>
  <si>
    <t>27I</t>
  </si>
  <si>
    <t>29B</t>
  </si>
  <si>
    <t>29K</t>
  </si>
  <si>
    <t>32N</t>
  </si>
  <si>
    <t>33F</t>
  </si>
  <si>
    <t>33O</t>
  </si>
  <si>
    <t>34P</t>
  </si>
  <si>
    <t>35H</t>
  </si>
  <si>
    <t>36I</t>
  </si>
  <si>
    <t>37J</t>
  </si>
  <si>
    <t>每次自負額</t>
    <phoneticPr fontId="11" type="noConversion"/>
  </si>
  <si>
    <t>40M</t>
  </si>
  <si>
    <t>41E</t>
  </si>
  <si>
    <t>41N</t>
  </si>
  <si>
    <t>42F</t>
  </si>
  <si>
    <t>45@</t>
  </si>
  <si>
    <t>46A</t>
  </si>
  <si>
    <t>47B</t>
  </si>
  <si>
    <t>51O</t>
  </si>
  <si>
    <t>55J</t>
  </si>
  <si>
    <t>56B</t>
  </si>
  <si>
    <t>56K</t>
  </si>
  <si>
    <t>57C</t>
  </si>
  <si>
    <t>57L</t>
  </si>
  <si>
    <t>65K</t>
  </si>
  <si>
    <t>66C</t>
  </si>
  <si>
    <t>1;2;3;8000... (1表示3000/5000/7000;  2表示5000/8000;  3表示5000/8000/10000; 6表示15000; 7表示20000; 8:依條款約定; 其他金額表示每次自負額)</t>
    <phoneticPr fontId="11" type="noConversion"/>
  </si>
  <si>
    <t>66L</t>
  </si>
  <si>
    <t>0;1000;2000;3000;4000;5000;6000;7000;8000;9000;10000每次自負額</t>
  </si>
  <si>
    <t>67D</t>
  </si>
  <si>
    <t>68E</t>
  </si>
  <si>
    <t>68N</t>
  </si>
  <si>
    <t>70G</t>
  </si>
  <si>
    <t>70P</t>
  </si>
  <si>
    <t>71H</t>
  </si>
  <si>
    <t>72@</t>
  </si>
  <si>
    <t>Next Premium</t>
    <phoneticPr fontId="2" type="noConversion"/>
  </si>
  <si>
    <t>類別</t>
    <phoneticPr fontId="2" type="noConversion"/>
  </si>
  <si>
    <t>Next_Premium</t>
    <phoneticPr fontId="2" type="noConversion"/>
  </si>
  <si>
    <t>數值</t>
    <phoneticPr fontId="2" type="noConversion"/>
  </si>
  <si>
    <t>數值</t>
    <phoneticPr fontId="2" type="noConversion"/>
  </si>
  <si>
    <t>說明</t>
    <phoneticPr fontId="2" type="noConversion"/>
  </si>
  <si>
    <t>欄位名稱</t>
    <phoneticPr fontId="2" type="noConversion"/>
  </si>
  <si>
    <t>說明</t>
    <phoneticPr fontId="2" type="noConversion"/>
  </si>
  <si>
    <t>型態</t>
    <phoneticPr fontId="2" type="noConversion"/>
  </si>
  <si>
    <t>註記</t>
    <phoneticPr fontId="2" type="noConversion"/>
  </si>
  <si>
    <t>Variables</t>
    <phoneticPr fontId="2" type="noConversion"/>
  </si>
  <si>
    <t>非繼承自前保單</t>
    <phoneticPr fontId="2" type="noConversion"/>
  </si>
  <si>
    <t>簽單保費</t>
    <phoneticPr fontId="2" type="noConversion"/>
  </si>
  <si>
    <t>同一車主前一年度非車險保單件數</t>
    <phoneticPr fontId="2" type="noConversion"/>
  </si>
  <si>
    <t>下一年度簽單保費</t>
    <phoneticPr fontId="2" type="noConversion"/>
  </si>
  <si>
    <t>nequipment9</t>
    <phoneticPr fontId="2" type="noConversion"/>
  </si>
  <si>
    <t>fequipment9</t>
    <phoneticPr fontId="2" type="noConversion"/>
  </si>
  <si>
    <t>fequipment6</t>
    <phoneticPr fontId="2" type="noConversion"/>
  </si>
  <si>
    <t>fequipment5</t>
    <phoneticPr fontId="2" type="noConversion"/>
  </si>
  <si>
    <t>fequipment4</t>
    <phoneticPr fontId="2" type="noConversion"/>
  </si>
  <si>
    <t>fequipment3</t>
    <phoneticPr fontId="2" type="noConversion"/>
  </si>
  <si>
    <t>fequipment2</t>
    <phoneticPr fontId="2" type="noConversion"/>
  </si>
  <si>
    <t>fequipment1</t>
    <phoneticPr fontId="2" type="noConversion"/>
  </si>
  <si>
    <t>dbirth</t>
    <phoneticPr fontId="2" type="noConversion"/>
  </si>
  <si>
    <t>iply_area</t>
    <phoneticPr fontId="2" type="noConversion"/>
  </si>
  <si>
    <t>aassured_zip</t>
    <phoneticPr fontId="2" type="noConversion"/>
  </si>
  <si>
    <t>fmarriage</t>
    <phoneticPr fontId="2" type="noConversion"/>
  </si>
  <si>
    <t>fsex</t>
    <phoneticPr fontId="2" type="noConversion"/>
  </si>
  <si>
    <t>ibirth</t>
    <phoneticPr fontId="2" type="noConversion"/>
  </si>
  <si>
    <t>pdmg_acc</t>
    <phoneticPr fontId="2" type="noConversion"/>
  </si>
  <si>
    <t>plia_acc</t>
    <phoneticPr fontId="2" type="noConversion"/>
  </si>
  <si>
    <t>lia_class</t>
    <phoneticPr fontId="2" type="noConversion"/>
  </si>
  <si>
    <t>fpt</t>
    <phoneticPr fontId="2" type="noConversion"/>
  </si>
  <si>
    <t>qpt</t>
    <phoneticPr fontId="2" type="noConversion"/>
  </si>
  <si>
    <t>出險日期</t>
    <phoneticPr fontId="2" type="noConversion"/>
  </si>
  <si>
    <t>Accident_Time</t>
    <phoneticPr fontId="2" type="noConversion"/>
  </si>
  <si>
    <t>出險時間</t>
    <phoneticPr fontId="2" type="noConversion"/>
  </si>
  <si>
    <t>日期</t>
    <phoneticPr fontId="2" type="noConversion"/>
  </si>
  <si>
    <t>類別</t>
    <phoneticPr fontId="2" type="noConversion"/>
  </si>
  <si>
    <t>日期</t>
    <phoneticPr fontId="2" type="noConversion"/>
  </si>
  <si>
    <t>數值</t>
    <phoneticPr fontId="2" type="noConversion"/>
  </si>
  <si>
    <t>類別</t>
    <phoneticPr fontId="2" type="noConversion"/>
  </si>
  <si>
    <t>已轉換</t>
    <phoneticPr fontId="2" type="noConversion"/>
  </si>
  <si>
    <t>類別</t>
    <phoneticPr fontId="2" type="noConversion"/>
  </si>
  <si>
    <t>Y: 是 、空白: 否</t>
    <phoneticPr fontId="2" type="noConversion"/>
  </si>
  <si>
    <t>日期</t>
    <phoneticPr fontId="2" type="noConversion"/>
  </si>
  <si>
    <t>參照：車系代號Sheet</t>
    <phoneticPr fontId="2" type="noConversion"/>
  </si>
  <si>
    <t>P:載客 T:噸</t>
    <phoneticPr fontId="2" type="noConversion"/>
  </si>
  <si>
    <t>參照:險種分類及自負額說明Sheet</t>
    <phoneticPr fontId="2" type="noConversion"/>
  </si>
  <si>
    <t>數值</t>
    <phoneticPr fontId="2" type="noConversion"/>
  </si>
  <si>
    <t>參照:險種分類及自負額說明Sheet</t>
    <phoneticPr fontId="2" type="noConversion"/>
  </si>
  <si>
    <t>1:男 2:女 空白:法人</t>
    <phoneticPr fontId="2" type="noConversion"/>
  </si>
  <si>
    <t>1:已婚 2:未婚</t>
    <phoneticPr fontId="2" type="noConversion"/>
  </si>
  <si>
    <t>1:是 0:否</t>
    <phoneticPr fontId="2" type="noConversion"/>
  </si>
  <si>
    <t>'''</t>
  </si>
  <si>
    <t>encoded columns:</t>
  </si>
  <si>
    <t>Policy_Number</t>
  </si>
  <si>
    <t>保單號碼</t>
  </si>
  <si>
    <t>Insured's_ID</t>
  </si>
  <si>
    <t>被保險人代號(替代值)</t>
  </si>
  <si>
    <t>Prior_Policy_Number</t>
  </si>
  <si>
    <t>前保單號</t>
  </si>
  <si>
    <t>Vehicle_identifier</t>
  </si>
  <si>
    <t>車牌號碼</t>
  </si>
  <si>
    <t>Vehicle_Make_and_Model1</t>
  </si>
  <si>
    <t>廠牌名稱一</t>
  </si>
  <si>
    <t>Vehicle_Make_and_Model2</t>
  </si>
  <si>
    <t>廠牌名稱二</t>
  </si>
  <si>
    <t>Coding_of_Vehicle_Branding_&amp;_Type</t>
  </si>
  <si>
    <t>廠牌車型代號</t>
  </si>
  <si>
    <t>Distribution_Channel</t>
  </si>
  <si>
    <t>主通路代號</t>
  </si>
  <si>
    <t>aassured_zip</t>
  </si>
  <si>
    <t>郵遞區號</t>
  </si>
  <si>
    <t>iply_area</t>
  </si>
  <si>
    <t>承保地區代號(分公司)</t>
  </si>
  <si>
    <t>Cause_of_Loss</t>
  </si>
  <si>
    <t>出險原因</t>
  </si>
  <si>
    <t>車牌</t>
  </si>
  <si>
    <t>Accident_area</t>
  </si>
  <si>
    <t>出險地區</t>
  </si>
  <si>
    <t>Claim_Status_(close</t>
  </si>
  <si>
    <t>Encode</t>
  </si>
  <si>
    <t>Cancellation</t>
  </si>
  <si>
    <t>Dummy</t>
  </si>
  <si>
    <t>Manafactured_Year_and_Month</t>
  </si>
  <si>
    <t>Datetime</t>
  </si>
  <si>
    <t>Engine_Displacement_(Cubic_Centimeter)</t>
  </si>
  <si>
    <t>Imported_or_Domestic_Car</t>
  </si>
  <si>
    <t>qpt</t>
  </si>
  <si>
    <t>fpt</t>
  </si>
  <si>
    <t>Main_Insurance_Coverage_Group</t>
  </si>
  <si>
    <t>Insurance_Coverage</t>
  </si>
  <si>
    <t>Insured_Amount1</t>
  </si>
  <si>
    <t>Insured_Amount2</t>
  </si>
  <si>
    <t>Insured_Amount3</t>
  </si>
  <si>
    <t>Coverage_Deductible_if_applied</t>
  </si>
  <si>
    <t>Premium</t>
  </si>
  <si>
    <t>Replacement_cost_of_insured_vehicle</t>
  </si>
  <si>
    <t>Multiple_Products_with_TmNewa_(Yes_or_No?)</t>
  </si>
  <si>
    <t>(dummy??)</t>
  </si>
  <si>
    <t>lia_class</t>
  </si>
  <si>
    <t>plia_acc</t>
  </si>
  <si>
    <t>pdmg_acc</t>
  </si>
  <si>
    <t>fassured</t>
  </si>
  <si>
    <t>ibirth</t>
  </si>
  <si>
    <t>fsex</t>
  </si>
  <si>
    <t>fmarriage</t>
  </si>
  <si>
    <t>dbirth</t>
  </si>
  <si>
    <t>fequipment1</t>
  </si>
  <si>
    <t>fequipment2</t>
  </si>
  <si>
    <t>fequipment3</t>
  </si>
  <si>
    <t>fequipment4</t>
  </si>
  <si>
    <t>fequipment5</t>
  </si>
  <si>
    <t>fequipment6</t>
  </si>
  <si>
    <t>fequipment9</t>
  </si>
  <si>
    <t>nequipment9</t>
  </si>
  <si>
    <t>============</t>
  </si>
  <si>
    <t>Claim</t>
  </si>
  <si>
    <t>========</t>
  </si>
  <si>
    <t>Claim_Number</t>
  </si>
  <si>
    <t>Nature_of_the_claim</t>
  </si>
  <si>
    <t>Driver's_Gender</t>
  </si>
  <si>
    <t>Driver's_Relationship_with_Insured</t>
  </si>
  <si>
    <t>DOB_of_Driver</t>
  </si>
  <si>
    <t>Marital_Status_of_Driver</t>
  </si>
  <si>
    <t>Accident_Date</t>
  </si>
  <si>
    <t>Paid_Loss_Amount</t>
  </si>
  <si>
    <t>paid_Expenses_Amount</t>
  </si>
  <si>
    <t>Salvage_or_Subrogation?</t>
  </si>
  <si>
    <t>Coverage</t>
  </si>
  <si>
    <t>(same</t>
  </si>
  <si>
    <t>as</t>
  </si>
  <si>
    <t>Insurance_Coverage!)</t>
  </si>
  <si>
    <t>Vehicle_identifier_Claim</t>
  </si>
  <si>
    <t>if</t>
  </si>
  <si>
    <t>applicable!)</t>
  </si>
  <si>
    <t>At_Fault?</t>
  </si>
  <si>
    <t>Deductible</t>
  </si>
  <si>
    <t>aassured_zip?)</t>
  </si>
  <si>
    <t>number_of_claimants</t>
  </si>
  <si>
    <t>Accident_Time</t>
  </si>
  <si>
    <t>DateTime</t>
  </si>
  <si>
    <t>Next_Premium</t>
  </si>
  <si>
    <t>NoChange</t>
  </si>
  <si>
    <t>(Too many)</t>
  </si>
  <si>
    <t>V</t>
  </si>
  <si>
    <t>X</t>
  </si>
  <si>
    <t>D</t>
  </si>
  <si>
    <t>?</t>
  </si>
  <si>
    <t>付保單的人</t>
  </si>
  <si>
    <r>
      <rPr>
        <sz val="10"/>
        <color rgb="FFFF0000"/>
        <rFont val="微軟正黑體"/>
        <family val="2"/>
        <charset val="136"/>
      </rPr>
      <t>追償金額</t>
    </r>
  </si>
  <si>
    <r>
      <t>1.賠付</t>
    </r>
    <r>
      <rPr>
        <sz val="10"/>
        <color rgb="FFFF0000"/>
        <rFont val="Arial"/>
        <family val="2"/>
      </rPr>
      <t xml:space="preserve"> 2.追償</t>
    </r>
  </si>
  <si>
    <t>借他人使用保險公司先陪保險人但之後向他人求償</t>
  </si>
  <si>
    <t>fillna</t>
  </si>
  <si>
    <r>
      <t xml:space="preserve">1:被保險人本人 </t>
    </r>
    <r>
      <rPr>
        <sz val="10"/>
        <color rgb="FFFF0000"/>
        <rFont val="Arial"/>
        <family val="2"/>
      </rPr>
      <t>2:被保險人親友
3:被保險人員工 4:租用被保險車輛
5:其他, 6:配偶, 7:子女</t>
    </r>
  </si>
  <si>
    <t>idx</t>
  </si>
  <si>
    <t>非繼承自前保單</t>
  </si>
  <si>
    <t>製造年份</t>
  </si>
  <si>
    <t>排氣量</t>
  </si>
  <si>
    <t>車系代號</t>
  </si>
  <si>
    <t>乘載數量</t>
  </si>
  <si>
    <t>乘載單位</t>
  </si>
  <si>
    <t>險種分類</t>
  </si>
  <si>
    <t>險種代碼</t>
  </si>
  <si>
    <t>保額一</t>
  </si>
  <si>
    <t>保額二</t>
  </si>
  <si>
    <t>保額三</t>
  </si>
  <si>
    <t>自負額</t>
  </si>
  <si>
    <t>簽單保費</t>
  </si>
  <si>
    <t>重置成本</t>
  </si>
  <si>
    <t>同一車主前一年度非車險保單件數</t>
  </si>
  <si>
    <t>車責本期級數</t>
  </si>
  <si>
    <t>車責賠款係數</t>
  </si>
  <si>
    <t>車體賠款係數</t>
  </si>
  <si>
    <t>被保險人性質</t>
  </si>
  <si>
    <t>出生日期</t>
  </si>
  <si>
    <t>性別</t>
  </si>
  <si>
    <t>婚姻狀況</t>
  </si>
  <si>
    <t>要保人出生日期</t>
  </si>
  <si>
    <t>配備-音響註記</t>
  </si>
  <si>
    <t>配備-車箱註記</t>
  </si>
  <si>
    <t>配備-冷凍機組註記</t>
  </si>
  <si>
    <t>配備-車框、車斗註記</t>
  </si>
  <si>
    <t>配備-昇降系統註記</t>
  </si>
  <si>
    <t>配備-電動車電池註記</t>
  </si>
  <si>
    <t>配備-其他</t>
  </si>
  <si>
    <t>配備-其他說明</t>
  </si>
  <si>
    <t>賠案號碼</t>
  </si>
  <si>
    <t>賠案性質</t>
  </si>
  <si>
    <t>肇事駕駛性別</t>
  </si>
  <si>
    <t>與被保險人關係</t>
  </si>
  <si>
    <t>肇事駕駛出生日</t>
  </si>
  <si>
    <t>肇事駕駛婚姻</t>
  </si>
  <si>
    <t>出險日期</t>
  </si>
  <si>
    <t>已決賠款</t>
  </si>
  <si>
    <t>已決費用</t>
  </si>
  <si>
    <t>追償金額</t>
  </si>
  <si>
    <t>險種代號</t>
  </si>
  <si>
    <t>肇責比例</t>
  </si>
  <si>
    <t>單一險種CLOSE</t>
  </si>
  <si>
    <t>事故關係人人數</t>
  </si>
  <si>
    <t>出險時間</t>
  </si>
  <si>
    <t>下期保單費用(Y)</t>
  </si>
  <si>
    <t>指的是要用「相同或類似品質」，依「原設計、原規格」在當時當地重建、重置保險標的物所需成本之金額。</t>
  </si>
  <si>
    <t>多個險種的加總</t>
  </si>
  <si>
    <t>Set</t>
  </si>
  <si>
    <t>{0, 1, 2, 8000, 20000, -8000, 3, 10000, 30000, 15000, -3, -1}</t>
  </si>
  <si>
    <t>{0}</t>
  </si>
  <si>
    <t>Insurance_Coverage_00I</t>
  </si>
  <si>
    <t>Insurance_Coverage_01A</t>
  </si>
  <si>
    <t>Insurance_Coverage_01J</t>
  </si>
  <si>
    <t>Insurance_Coverage_02K</t>
  </si>
  <si>
    <t>{0, 1, 2, 3, 10000, 15000, 20000, 100000, 30000, -50000, 8000, -8000, -35000, 50000, -30000, -20000, -100000, -15000, -10000, -1, -2}</t>
  </si>
  <si>
    <t>Insurance_Coverage_03L</t>
  </si>
  <si>
    <t>Insurance_Coverage_04M</t>
  </si>
  <si>
    <t>{0, -20000, 20000, 8000, 5000, -3000, 30000, 50000, 10000, -30000, -50000, 3000, 15000, -5000}</t>
  </si>
  <si>
    <t>Insurance_Coverage_05E</t>
  </si>
  <si>
    <t>Insurance_Coverage_05N</t>
  </si>
  <si>
    <t>{0, 10, -20, 20, -10}</t>
  </si>
  <si>
    <t>Insurance_Coverage_06F</t>
  </si>
  <si>
    <t>Insurance_Coverage_07P</t>
  </si>
  <si>
    <t>Insurance_Coverage_08H</t>
  </si>
  <si>
    <t>Insurance_Coverage_09@</t>
  </si>
  <si>
    <t>Insurance_Coverage_09I</t>
  </si>
  <si>
    <t>{7510}</t>
  </si>
  <si>
    <t>Insurance_Coverage_10A</t>
  </si>
  <si>
    <t>{0, 10, 100, -10}</t>
  </si>
  <si>
    <t>Insurance_Coverage_12L</t>
  </si>
  <si>
    <t>Insurance_Coverage_14E</t>
  </si>
  <si>
    <t>{0, 1, 100, 10, 20, -10, 155, 124}</t>
  </si>
  <si>
    <t>Insurance_Coverage_14N</t>
  </si>
  <si>
    <t>{0, 10, 20, -10}</t>
  </si>
  <si>
    <t>Insurance_Coverage_15F</t>
  </si>
  <si>
    <t>{0, 100, 70, 40, -50, 50, -40, -70, -100}</t>
  </si>
  <si>
    <t>Insurance_Coverage_15O</t>
  </si>
  <si>
    <t>{-224, 1, 2, -255, -124, -155, 12455, -22455, -2, 22455, -12455, 155, 124, -1, 255}</t>
  </si>
  <si>
    <t>Insurance_Coverage_16G</t>
  </si>
  <si>
    <t>{0, 10000, 5000}</t>
  </si>
  <si>
    <t>Insurance_Coverage_16P</t>
  </si>
  <si>
    <t>{0, 10000, -5000, 5000}</t>
  </si>
  <si>
    <t>Insurance_Coverage_18@</t>
  </si>
  <si>
    <t>Insurance_Coverage_18I</t>
  </si>
  <si>
    <t>Insurance_Coverage_20B</t>
  </si>
  <si>
    <t>Insurance_Coverage_20K</t>
  </si>
  <si>
    <t>Insurance_Coverage_25G</t>
  </si>
  <si>
    <t>Insurance_Coverage_26H</t>
  </si>
  <si>
    <t>Insurance_Coverage_27I</t>
  </si>
  <si>
    <t>Insurance_Coverage_29B</t>
  </si>
  <si>
    <t>Insurance_Coverage_29K</t>
  </si>
  <si>
    <t>{0, 1, 10}</t>
  </si>
  <si>
    <t>Insurance_Coverage_32N</t>
  </si>
  <si>
    <t>{0, 24, 48}</t>
  </si>
  <si>
    <t>Insurance_Coverage_33F</t>
  </si>
  <si>
    <t>Insurance_Coverage_33O</t>
  </si>
  <si>
    <t>{0, 24, 48, -24}</t>
  </si>
  <si>
    <t>Insurance_Coverage_34P</t>
  </si>
  <si>
    <t>Insurance_Coverage_35H</t>
  </si>
  <si>
    <t>Insurance_Coverage_36I</t>
  </si>
  <si>
    <t>Insurance_Coverage_37J</t>
  </si>
  <si>
    <t>{10000, 30000}</t>
  </si>
  <si>
    <t>Insurance_Coverage_40M</t>
  </si>
  <si>
    <t>Insurance_Coverage_41E</t>
  </si>
  <si>
    <t>Insurance_Coverage_41N</t>
  </si>
  <si>
    <t>Insurance_Coverage_42F</t>
  </si>
  <si>
    <t>Insurance_Coverage_45@</t>
  </si>
  <si>
    <t>Insurance_Coverage_46A</t>
  </si>
  <si>
    <t>Insurance_Coverage_47B</t>
  </si>
  <si>
    <t>Insurance_Coverage_51O</t>
  </si>
  <si>
    <t>{1, 2, -2, -1}</t>
  </si>
  <si>
    <t>Insurance_Coverage_55J</t>
  </si>
  <si>
    <t>Insurance_Coverage_56B</t>
  </si>
  <si>
    <t>Insurance_Coverage_56K</t>
  </si>
  <si>
    <t>Insurance_Coverage_57C</t>
  </si>
  <si>
    <t>Insurance_Coverage_57L</t>
  </si>
  <si>
    <t>Insurance_Coverage_65K</t>
  </si>
  <si>
    <t>{-100, 50, 100}</t>
  </si>
  <si>
    <t>Insurance_Coverage_66C</t>
  </si>
  <si>
    <t>Insurance_Coverage_66L</t>
  </si>
  <si>
    <t>Insurance_Coverage_67D</t>
  </si>
  <si>
    <t>Insurance_Coverage_68E</t>
  </si>
  <si>
    <t>{10}</t>
  </si>
  <si>
    <t>Insurance_Coverage_68N</t>
  </si>
  <si>
    <t>Insurance_Coverage_70G</t>
  </si>
  <si>
    <t>Insurance_Coverage_70P</t>
  </si>
  <si>
    <t>Insurance_Coverage_71H</t>
  </si>
  <si>
    <t>Insurance_Coverage_72@</t>
  </si>
  <si>
    <t>Columns</t>
  </si>
  <si>
    <t>count</t>
  </si>
  <si>
    <t>sum</t>
  </si>
  <si>
    <t>?????</t>
  </si>
  <si>
    <t>first -&gt; Ages</t>
  </si>
  <si>
    <t>first</t>
  </si>
  <si>
    <t>Unique</t>
  </si>
  <si>
    <t>get dummy</t>
  </si>
  <si>
    <t>one hot</t>
  </si>
  <si>
    <t>drop</t>
  </si>
  <si>
    <t>x</t>
  </si>
  <si>
    <t>mean</t>
  </si>
  <si>
    <t>Get dummy</t>
  </si>
  <si>
    <t>????</t>
  </si>
  <si>
    <t>replace with  0</t>
  </si>
  <si>
    <t>na -&gt; ibirth</t>
  </si>
  <si>
    <t>first -&gt; age</t>
  </si>
  <si>
    <t>http://www.cali.org.tw/data2_107_2.aspx</t>
  </si>
  <si>
    <t>等級</t>
  </si>
  <si>
    <t>係數</t>
  </si>
  <si>
    <t>年齡性別係數</t>
  </si>
  <si>
    <t>年齡</t>
  </si>
  <si>
    <t>男性</t>
  </si>
  <si>
    <t>女性</t>
  </si>
  <si>
    <t>第三人責任險肇事係數分19等級</t>
  </si>
  <si>
    <t>20-24.999</t>
  </si>
  <si>
    <t>25-29.999</t>
  </si>
  <si>
    <t>30-59.999</t>
  </si>
  <si>
    <t>60~</t>
  </si>
  <si>
    <t>&lt;20</t>
  </si>
  <si>
    <t>強制險</t>
  </si>
  <si>
    <t>車體損失險】跟【第三人責任險】</t>
  </si>
  <si>
    <t>【強制險</t>
  </si>
  <si>
    <t>1. 肇事紀錄</t>
  </si>
  <si>
    <t>2. 年齡性別</t>
  </si>
  <si>
    <t>前一年沒有賠款紀錄降低為第三級（減少保費18％）；如果前一年有賠款紀錄，每次理賠就會提高三級（加費30％）。最多是第十級（保費增加60％）。</t>
  </si>
  <si>
    <t>車體用點數算= 無賠款年度 ＋過去三年賠款次數</t>
  </si>
  <si>
    <t>無賠款年度</t>
  </si>
  <si>
    <t>點數</t>
  </si>
  <si>
    <t>累積過去三年賠款次數</t>
  </si>
  <si>
    <t>賠款紀錄點數</t>
  </si>
  <si>
    <t>車體損失險</t>
  </si>
  <si>
    <t>✔ 如果第一次投保的話，以等級四來計算
✔ 前一年沒有理賠，降低1級（即減少10％保費）
✔ 前一年有出險，每理賠一次增加3級（即增加30％保費）
✔ 朋友或家人開車出去發生車禍，理賠的係數會算在車主的頭上
✔ 係數是跟著被保險人的，所以出險過一次，名下所有的車子保費都會一起漲價</t>
  </si>
  <si>
    <t>Start</t>
  </si>
  <si>
    <t>no claim last year</t>
  </si>
  <si>
    <t>claim last year</t>
  </si>
  <si>
    <t>MAX</t>
  </si>
  <si>
    <t>第三人責任</t>
  </si>
  <si>
    <t>強制最高10級</t>
  </si>
  <si>
    <t xml:space="preserve"> 轉換成與保費%</t>
  </si>
  <si>
    <t>(機車沒有實施)</t>
  </si>
  <si>
    <t>調整</t>
  </si>
  <si>
    <t>dmg_acc</t>
  </si>
  <si>
    <t>[-0.59999999999999998</t>
  </si>
  <si>
    <t>4.0]</t>
  </si>
  <si>
    <t>[-0.38</t>
  </si>
  <si>
    <t>4.7000000000000002]</t>
  </si>
  <si>
    <t>[-1</t>
  </si>
  <si>
    <t>19]</t>
  </si>
  <si>
    <t>竊盜？</t>
  </si>
  <si>
    <t>Positive</t>
  </si>
  <si>
    <t>只有4筆</t>
  </si>
  <si>
    <t>1 ….83.2%  2…. 16.8%</t>
  </si>
  <si>
    <t>0%...20.2% , 10%...78.9% , 20% ...0.88%</t>
  </si>
  <si>
    <t>0%... 0.08%, 10%... 98.9%,  20%...0.99%</t>
  </si>
  <si>
    <r>
      <t xml:space="preserve">自負額說明   【0:無自負額  </t>
    </r>
    <r>
      <rPr>
        <sz val="11"/>
        <color rgb="FFFF0000"/>
        <rFont val="Calibri (Body)"/>
      </rPr>
      <t>負數:已退保</t>
    </r>
    <r>
      <rPr>
        <sz val="11"/>
        <color theme="1"/>
        <rFont val="Calibri"/>
        <family val="2"/>
        <scheme val="minor"/>
      </rPr>
      <t xml:space="preserve">   其他:詳下列說明】</t>
    </r>
  </si>
  <si>
    <r>
      <t xml:space="preserve">1;2;3;8000... </t>
    </r>
    <r>
      <rPr>
        <sz val="11"/>
        <color rgb="FFFF0000"/>
        <rFont val="Calibri (Body)"/>
      </rPr>
      <t>(1表示3000/5000/7000;  2表示5000/8000;  3表示5000/8000/10000;</t>
    </r>
    <r>
      <rPr>
        <sz val="11"/>
        <color theme="1"/>
        <rFont val="Calibri"/>
        <family val="2"/>
        <scheme val="minor"/>
      </rPr>
      <t xml:space="preserve">  6表示15000; 7表示20000; 8:依條款約定; 其他金額表示每次自負額)</t>
    </r>
  </si>
  <si>
    <r>
      <t>1;2;3;8000... (</t>
    </r>
    <r>
      <rPr>
        <sz val="11"/>
        <color rgb="FFFF0000"/>
        <rFont val="Calibri (Body)"/>
      </rPr>
      <t>1表示3000/5000/7000;  2表示5000/8000;  3表示5000/8000/10000;</t>
    </r>
    <r>
      <rPr>
        <sz val="11"/>
        <color theme="1"/>
        <rFont val="Calibri"/>
        <family val="2"/>
        <scheme val="minor"/>
      </rPr>
      <t xml:space="preserve">  6表示15000; 7表示20000; 8:依條款約定; 其他金額表示每次自負額)</t>
    </r>
  </si>
  <si>
    <r>
      <t>1;2;3;8000... (</t>
    </r>
    <r>
      <rPr>
        <sz val="11"/>
        <color rgb="FFFF0000"/>
        <rFont val="Calibri (Body)"/>
      </rPr>
      <t>1表示3000/5000/7000;  2表示5000/8000;  3表示5000/8000/10000</t>
    </r>
    <r>
      <rPr>
        <sz val="11"/>
        <color theme="1"/>
        <rFont val="Calibri"/>
        <family val="2"/>
        <scheme val="minor"/>
      </rPr>
      <t>;  6表示15000; 7表示20000; 8:依條款約定; 其他金額表示每次自負額)</t>
    </r>
  </si>
  <si>
    <t>0 72.92561415564336
1 7.455763614499227
2 0.3951211132107885
3 0.2061501460230201
8000 0.9104964782683387
10000 5.703487373303556
15000 5.274007902422264
20000 3.435835767050335
30000 3.4186565882150832
35000 0.017179178835251677
50000 0.17179178835251677
100000 0.08589589417625838</t>
  </si>
  <si>
    <t>0 28.324056895485466
1 68.33642547928262
2 0.3710575139146568
3 0.12368583797155226
8000 0.1855287569573284
10000 1.2368583797155226
15000 0.12368583797155226
20000 0.49474335188620905
30000 0.8039579468150896</t>
  </si>
  <si>
    <t>0 99.45862335653518
3000 0.4321914380601428
5000 0.015164611861759398
8000 0.0015164611861759399
10000 0.04701029677145413
15000 0.0015164611861759399
20000 0.02729630135116692
30000 0.01061522830323158
50000 0.0060658447447037595</t>
  </si>
  <si>
    <t>1. . classifier 0 1 -&gt;  regress</t>
  </si>
  <si>
    <t>2. 性別 年齡 group -&gt; column</t>
  </si>
  <si>
    <t>3. 重置成本 （萬）</t>
  </si>
  <si>
    <t>4. 車過戶 保單轉移嗎？</t>
  </si>
  <si>
    <t>5. Insured'ID groupby 要保人身份 1.2.3  看 premium next premium 變化的pattern</t>
  </si>
  <si>
    <t>6. 加每個ID擁有車輛數當作feature</t>
  </si>
  <si>
    <t>7. cancellation 可考慮以第四級計算</t>
  </si>
  <si>
    <t>7.1 有可能是0123級嗎？</t>
  </si>
  <si>
    <t>8. 分析 重置成本 與廠牌1 2 車年份的 分佈 （有空做）</t>
  </si>
  <si>
    <t>9. insurance amount 123 加總放進去會誤導！</t>
  </si>
  <si>
    <t>10. coverge 負號的 加一欄位在</t>
  </si>
  <si>
    <t>10.1 確認一下  -負號 是不是 next premium就0了</t>
  </si>
  <si>
    <t>11. coverage absolute / percentage 應該分兩籃</t>
  </si>
  <si>
    <t>12. 針對三種險種看 amount1 2 3 分佈</t>
  </si>
  <si>
    <t>13. distribution channel v.s. prioir policy number / next premium = 0 ( 看有沒有很爛的營業處）</t>
  </si>
  <si>
    <t>14.   可切一個 飛車險保單的區間 0  與非0 或大魚5</t>
  </si>
  <si>
    <t>15. 預測下一年lia_class, plia_acc pdmg_acc based on前一年出險次數 （分3個）</t>
  </si>
  <si>
    <t>16. 拿KNN補 ibirth 值</t>
  </si>
  <si>
    <t>16.1 或法人 自然人分開跑  不用ＫＮＮ了</t>
  </si>
  <si>
    <t>16.2 分完自然法人 再補40000自然人 ibirth</t>
  </si>
  <si>
    <t>17. fsex法人＋nan 約等於 ibirth nan</t>
  </si>
  <si>
    <t>18. 造勢比例</t>
  </si>
  <si>
    <t>19. Groupby出險原因看accident date 的分佈</t>
  </si>
  <si>
    <t>20. 出險保單比例（各分公司）</t>
  </si>
  <si>
    <t>可以過戶，但建議不要 因為怕保單剩餘價值認定有爭議 建議退保 再加保</t>
  </si>
  <si>
    <t>新戶</t>
  </si>
  <si>
    <t>舊戶</t>
  </si>
  <si>
    <t>不用以新戶算 以原始-1 - 19!</t>
  </si>
  <si>
    <t>有可能 不過4級比123多</t>
  </si>
  <si>
    <t xml:space="preserve">not zero: 82 部分退保 ( 2.3%)
zero: 3478
nan, not in training: 1558 (30.4%) 
Overall: 5118   ( 退保Unique ID)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</si>
</sst>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name val="細明體"/>
      <family val="3"/>
      <charset val="136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name val="微軟正黑體"/>
      <family val="2"/>
      <charset val="136"/>
    </font>
    <font>
      <sz val="10"/>
      <name val="MingLiU"/>
      <family val="3"/>
      <charset val="136"/>
    </font>
    <font>
      <sz val="9"/>
      <name val="Calibri"/>
      <family val="2"/>
      <charset val="136"/>
      <scheme val="minor"/>
    </font>
    <font>
      <b/>
      <sz val="10"/>
      <name val="MingLiU"/>
      <family val="3"/>
      <charset val="136"/>
    </font>
    <font>
      <sz val="11"/>
      <color theme="1"/>
      <name val="Calibri"/>
      <family val="2"/>
      <scheme val="minor"/>
    </font>
    <font>
      <sz val="14"/>
      <color rgb="FF000000"/>
      <name val="Courier New"/>
    </font>
    <font>
      <sz val="10"/>
      <color rgb="FFFF0000"/>
      <name val="Calibri"/>
      <family val="2"/>
      <scheme val="minor"/>
    </font>
    <font>
      <sz val="10"/>
      <color rgb="FFFF0000"/>
      <name val="微軟正黑體"/>
      <family val="2"/>
      <charset val="136"/>
    </font>
    <font>
      <sz val="11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5"/>
      <color rgb="FF009999"/>
      <name val="Lucida Sans Unicode"/>
    </font>
    <font>
      <sz val="15"/>
      <color rgb="FFFF0000"/>
      <name val="Helvetica Neue"/>
    </font>
    <font>
      <b/>
      <sz val="10"/>
      <color theme="4"/>
      <name val="Calibri"/>
      <scheme val="minor"/>
    </font>
    <font>
      <b/>
      <sz val="10"/>
      <color theme="1"/>
      <name val="Calibri"/>
      <scheme val="minor"/>
    </font>
    <font>
      <b/>
      <sz val="10"/>
      <name val="Calibri"/>
      <scheme val="minor"/>
    </font>
    <font>
      <b/>
      <sz val="11"/>
      <color theme="1"/>
      <name val="Calibri"/>
      <scheme val="minor"/>
    </font>
    <font>
      <b/>
      <sz val="13"/>
      <color rgb="FF666666"/>
      <name val="Arial"/>
    </font>
    <font>
      <sz val="13"/>
      <color rgb="FF666666"/>
      <name val="Arial"/>
    </font>
    <font>
      <b/>
      <sz val="13"/>
      <color rgb="FFFF0000"/>
      <name val="Arial"/>
    </font>
    <font>
      <b/>
      <sz val="14"/>
      <color rgb="FF000000"/>
      <name val="Trebuchet MS"/>
    </font>
    <font>
      <b/>
      <sz val="14"/>
      <color rgb="FFFF0000"/>
      <name val="Trebuchet MS"/>
    </font>
    <font>
      <sz val="13"/>
      <color theme="0"/>
      <name val="Arial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 (Body)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9" fontId="13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49" fontId="0" fillId="0" borderId="0" xfId="0" applyNumberFormat="1"/>
    <xf numFmtId="49" fontId="0" fillId="0" borderId="1" xfId="0" applyNumberFormat="1" applyBorder="1"/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Fill="1"/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4" fillId="0" borderId="0" xfId="0" applyFont="1"/>
    <xf numFmtId="0" fontId="4" fillId="7" borderId="0" xfId="0" applyFont="1" applyFill="1"/>
    <xf numFmtId="0" fontId="4" fillId="4" borderId="0" xfId="0" applyFont="1" applyFill="1"/>
    <xf numFmtId="0" fontId="0" fillId="3" borderId="0" xfId="0" applyFont="1" applyFill="1"/>
    <xf numFmtId="0" fontId="0" fillId="0" borderId="0" xfId="0" applyFill="1"/>
    <xf numFmtId="0" fontId="4" fillId="0" borderId="0" xfId="0" applyFont="1" applyFill="1"/>
    <xf numFmtId="0" fontId="14" fillId="0" borderId="0" xfId="0" applyFont="1"/>
    <xf numFmtId="0" fontId="6" fillId="3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 wrapText="1"/>
    </xf>
    <xf numFmtId="0" fontId="15" fillId="0" borderId="0" xfId="0" applyFont="1" applyFill="1"/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Fill="1"/>
    <xf numFmtId="49" fontId="0" fillId="6" borderId="1" xfId="0" applyNumberFormat="1" applyFill="1" applyBorder="1" applyAlignment="1">
      <alignment vertical="center"/>
    </xf>
    <xf numFmtId="0" fontId="0" fillId="8" borderId="0" xfId="0" applyFill="1"/>
    <xf numFmtId="0" fontId="4" fillId="8" borderId="0" xfId="0" applyFont="1" applyFill="1"/>
    <xf numFmtId="0" fontId="19" fillId="0" borderId="0" xfId="0" applyFont="1"/>
    <xf numFmtId="0" fontId="20" fillId="0" borderId="0" xfId="0" applyFont="1"/>
    <xf numFmtId="0" fontId="0" fillId="2" borderId="0" xfId="0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/>
    </xf>
    <xf numFmtId="0" fontId="21" fillId="0" borderId="0" xfId="0" applyFont="1" applyFill="1"/>
    <xf numFmtId="0" fontId="6" fillId="8" borderId="0" xfId="0" applyFont="1" applyFill="1" applyBorder="1" applyAlignment="1">
      <alignment vertical="center"/>
    </xf>
    <xf numFmtId="0" fontId="0" fillId="0" borderId="0" xfId="0" quotePrefix="1" applyAlignment="1">
      <alignment vertical="center"/>
    </xf>
    <xf numFmtId="0" fontId="3" fillId="8" borderId="1" xfId="0" applyFont="1" applyFill="1" applyBorder="1" applyAlignment="1">
      <alignment vertical="center"/>
    </xf>
    <xf numFmtId="0" fontId="22" fillId="0" borderId="0" xfId="0" applyFont="1" applyFill="1"/>
    <xf numFmtId="0" fontId="23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9" fontId="0" fillId="0" borderId="0" xfId="2" applyFont="1"/>
    <xf numFmtId="0" fontId="25" fillId="0" borderId="3" xfId="0" applyFont="1" applyBorder="1"/>
    <xf numFmtId="0" fontId="25" fillId="0" borderId="4" xfId="0" applyFont="1" applyBorder="1"/>
    <xf numFmtId="0" fontId="26" fillId="0" borderId="5" xfId="0" applyFont="1" applyBorder="1"/>
    <xf numFmtId="0" fontId="26" fillId="6" borderId="5" xfId="0" applyFont="1" applyFill="1" applyBorder="1"/>
    <xf numFmtId="2" fontId="26" fillId="6" borderId="6" xfId="0" applyNumberFormat="1" applyFont="1" applyFill="1" applyBorder="1"/>
    <xf numFmtId="0" fontId="26" fillId="0" borderId="7" xfId="0" applyFont="1" applyBorder="1"/>
    <xf numFmtId="0" fontId="25" fillId="0" borderId="9" xfId="0" applyFont="1" applyBorder="1"/>
    <xf numFmtId="0" fontId="26" fillId="0" borderId="0" xfId="0" applyFont="1" applyBorder="1"/>
    <xf numFmtId="0" fontId="26" fillId="0" borderId="6" xfId="0" applyFont="1" applyBorder="1"/>
    <xf numFmtId="0" fontId="26" fillId="0" borderId="8" xfId="0" applyFont="1" applyBorder="1"/>
    <xf numFmtId="0" fontId="26" fillId="0" borderId="11" xfId="0" applyFont="1" applyBorder="1"/>
    <xf numFmtId="0" fontId="26" fillId="0" borderId="2" xfId="0" applyFont="1" applyBorder="1"/>
    <xf numFmtId="0" fontId="25" fillId="0" borderId="12" xfId="0" applyFont="1" applyBorder="1"/>
    <xf numFmtId="0" fontId="26" fillId="0" borderId="13" xfId="0" applyFont="1" applyBorder="1"/>
    <xf numFmtId="0" fontId="26" fillId="0" borderId="14" xfId="0" applyFont="1" applyBorder="1"/>
    <xf numFmtId="0" fontId="26" fillId="6" borderId="6" xfId="0" applyFont="1" applyFill="1" applyBorder="1"/>
    <xf numFmtId="0" fontId="26" fillId="6" borderId="13" xfId="0" applyFont="1" applyFill="1" applyBorder="1"/>
    <xf numFmtId="0" fontId="24" fillId="0" borderId="0" xfId="0" applyFont="1"/>
    <xf numFmtId="0" fontId="25" fillId="0" borderId="2" xfId="0" applyFont="1" applyBorder="1"/>
    <xf numFmtId="0" fontId="25" fillId="0" borderId="11" xfId="0" applyFont="1" applyBorder="1"/>
    <xf numFmtId="0" fontId="25" fillId="0" borderId="13" xfId="0" applyFont="1" applyBorder="1"/>
    <xf numFmtId="0" fontId="25" fillId="6" borderId="13" xfId="0" applyFont="1" applyFill="1" applyBorder="1"/>
    <xf numFmtId="0" fontId="25" fillId="0" borderId="14" xfId="0" applyFont="1" applyBorder="1"/>
    <xf numFmtId="0" fontId="28" fillId="0" borderId="0" xfId="0" applyFont="1"/>
    <xf numFmtId="0" fontId="26" fillId="9" borderId="5" xfId="0" applyFont="1" applyFill="1" applyBorder="1"/>
    <xf numFmtId="2" fontId="26" fillId="9" borderId="6" xfId="0" applyNumberFormat="1" applyFont="1" applyFill="1" applyBorder="1"/>
    <xf numFmtId="0" fontId="26" fillId="9" borderId="7" xfId="0" applyFont="1" applyFill="1" applyBorder="1"/>
    <xf numFmtId="2" fontId="26" fillId="9" borderId="8" xfId="0" applyNumberFormat="1" applyFont="1" applyFill="1" applyBorder="1"/>
    <xf numFmtId="0" fontId="29" fillId="0" borderId="0" xfId="0" applyFont="1"/>
    <xf numFmtId="0" fontId="0" fillId="0" borderId="0" xfId="0" applyAlignment="1">
      <alignment vertical="top" wrapText="1"/>
    </xf>
    <xf numFmtId="0" fontId="0" fillId="2" borderId="0" xfId="0" applyFill="1"/>
    <xf numFmtId="2" fontId="26" fillId="2" borderId="6" xfId="0" applyNumberFormat="1" applyFont="1" applyFill="1" applyBorder="1"/>
    <xf numFmtId="0" fontId="25" fillId="0" borderId="13" xfId="0" applyFont="1" applyFill="1" applyBorder="1"/>
    <xf numFmtId="0" fontId="0" fillId="0" borderId="0" xfId="0" applyFont="1" applyAlignment="1">
      <alignment horizontal="left" vertical="top" wrapText="1"/>
    </xf>
    <xf numFmtId="0" fontId="25" fillId="0" borderId="0" xfId="0" applyFont="1" applyBorder="1"/>
    <xf numFmtId="2" fontId="26" fillId="2" borderId="0" xfId="0" applyNumberFormat="1" applyFont="1" applyFill="1" applyBorder="1"/>
    <xf numFmtId="2" fontId="26" fillId="6" borderId="0" xfId="0" applyNumberFormat="1" applyFont="1" applyFill="1" applyBorder="1"/>
    <xf numFmtId="2" fontId="26" fillId="9" borderId="0" xfId="0" applyNumberFormat="1" applyFont="1" applyFill="1" applyBorder="1"/>
    <xf numFmtId="2" fontId="26" fillId="0" borderId="0" xfId="0" applyNumberFormat="1" applyFont="1" applyBorder="1"/>
    <xf numFmtId="2" fontId="26" fillId="9" borderId="10" xfId="0" applyNumberFormat="1" applyFont="1" applyFill="1" applyBorder="1"/>
    <xf numFmtId="2" fontId="26" fillId="0" borderId="5" xfId="0" applyNumberFormat="1" applyFont="1" applyBorder="1"/>
    <xf numFmtId="2" fontId="26" fillId="0" borderId="7" xfId="0" applyNumberFormat="1" applyFont="1" applyBorder="1"/>
    <xf numFmtId="0" fontId="0" fillId="0" borderId="13" xfId="0" applyBorder="1"/>
    <xf numFmtId="0" fontId="0" fillId="0" borderId="14" xfId="0" applyBorder="1"/>
    <xf numFmtId="0" fontId="30" fillId="10" borderId="5" xfId="0" applyFont="1" applyFill="1" applyBorder="1"/>
    <xf numFmtId="0" fontId="30" fillId="10" borderId="6" xfId="0" applyFont="1" applyFill="1" applyBorder="1"/>
    <xf numFmtId="2" fontId="30" fillId="10" borderId="0" xfId="0" applyNumberFormat="1" applyFont="1" applyFill="1" applyBorder="1"/>
    <xf numFmtId="2" fontId="30" fillId="10" borderId="6" xfId="0" applyNumberFormat="1" applyFont="1" applyFill="1" applyBorder="1"/>
    <xf numFmtId="0" fontId="26" fillId="11" borderId="5" xfId="0" applyFont="1" applyFill="1" applyBorder="1"/>
    <xf numFmtId="0" fontId="26" fillId="11" borderId="6" xfId="0" applyFont="1" applyFill="1" applyBorder="1"/>
    <xf numFmtId="0" fontId="31" fillId="5" borderId="0" xfId="0" applyFont="1" applyFill="1"/>
    <xf numFmtId="0" fontId="31" fillId="12" borderId="0" xfId="0" applyFont="1" applyFill="1"/>
    <xf numFmtId="0" fontId="0" fillId="12" borderId="0" xfId="0" applyFill="1"/>
    <xf numFmtId="0" fontId="32" fillId="5" borderId="0" xfId="0" applyFont="1" applyFill="1"/>
    <xf numFmtId="0" fontId="33" fillId="0" borderId="0" xfId="0" applyFont="1"/>
    <xf numFmtId="49" fontId="31" fillId="12" borderId="0" xfId="0" applyNumberFormat="1" applyFont="1" applyFill="1" applyBorder="1" applyAlignment="1">
      <alignment vertical="center"/>
    </xf>
    <xf numFmtId="49" fontId="0" fillId="8" borderId="0" xfId="0" applyNumberFormat="1" applyFill="1" applyBorder="1" applyAlignment="1">
      <alignment vertical="center"/>
    </xf>
    <xf numFmtId="9" fontId="0" fillId="13" borderId="0" xfId="0" applyNumberFormat="1" applyFill="1"/>
    <xf numFmtId="49" fontId="0" fillId="8" borderId="0" xfId="0" applyNumberFormat="1" applyFill="1" applyBorder="1" applyAlignment="1">
      <alignment vertical="center" wrapText="1"/>
    </xf>
    <xf numFmtId="0" fontId="0" fillId="14" borderId="0" xfId="0" applyFill="1"/>
    <xf numFmtId="0" fontId="4" fillId="14" borderId="0" xfId="0" applyFont="1" applyFill="1"/>
    <xf numFmtId="0" fontId="0" fillId="15" borderId="0" xfId="0" applyFill="1"/>
    <xf numFmtId="0" fontId="4" fillId="15" borderId="0" xfId="0" applyFont="1" applyFill="1"/>
    <xf numFmtId="0" fontId="34" fillId="15" borderId="0" xfId="0" applyFont="1" applyFill="1"/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4" fillId="15" borderId="0" xfId="0" applyFont="1" applyFill="1" applyAlignment="1">
      <alignment horizontal="left" vertical="center" wrapText="1"/>
    </xf>
  </cellXfs>
  <cellStyles count="3">
    <cellStyle name="Normal" xfId="0" builtinId="0"/>
    <cellStyle name="Percent" xfId="2" builtinId="5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203200</xdr:colOff>
      <xdr:row>7</xdr:row>
      <xdr:rowOff>88900</xdr:rowOff>
    </xdr:from>
    <xdr:to>
      <xdr:col>21</xdr:col>
      <xdr:colOff>355600</xdr:colOff>
      <xdr:row>13</xdr:row>
      <xdr:rowOff>84328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7200" y="1422400"/>
          <a:ext cx="10058400" cy="2268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J62"/>
  <sheetViews>
    <sheetView zoomScale="125" zoomScaleNormal="125" zoomScalePageLayoutView="125" workbookViewId="0">
      <selection activeCell="B36" sqref="B36"/>
    </sheetView>
  </sheetViews>
  <sheetFormatPr baseColWidth="10" defaultRowHeight="15" x14ac:dyDescent="0.2"/>
  <cols>
    <col min="2" max="3" width="36" customWidth="1"/>
    <col min="11" max="16384" width="10.83203125" style="29"/>
  </cols>
  <sheetData>
    <row r="1" spans="1:10" x14ac:dyDescent="0.2">
      <c r="A1" s="25">
        <v>42</v>
      </c>
      <c r="B1" s="26" t="s">
        <v>314</v>
      </c>
      <c r="C1" s="26" t="s">
        <v>385</v>
      </c>
      <c r="D1" s="26" t="s">
        <v>315</v>
      </c>
      <c r="E1" s="26" t="s">
        <v>316</v>
      </c>
      <c r="F1" s="26"/>
      <c r="G1" s="26"/>
      <c r="H1" s="26"/>
      <c r="I1" s="26"/>
      <c r="J1" s="26"/>
    </row>
    <row r="2" spans="1:10" x14ac:dyDescent="0.2">
      <c r="A2">
        <v>8</v>
      </c>
      <c r="B2" t="s">
        <v>282</v>
      </c>
      <c r="C2" t="s">
        <v>355</v>
      </c>
      <c r="D2">
        <v>49</v>
      </c>
      <c r="E2" t="s">
        <v>283</v>
      </c>
    </row>
    <row r="3" spans="1:10" x14ac:dyDescent="0.2">
      <c r="A3">
        <v>28</v>
      </c>
      <c r="B3" t="s">
        <v>302</v>
      </c>
      <c r="C3" t="s">
        <v>373</v>
      </c>
      <c r="D3">
        <v>918</v>
      </c>
      <c r="E3" t="s">
        <v>283</v>
      </c>
    </row>
    <row r="4" spans="1:10" x14ac:dyDescent="0.2">
      <c r="A4">
        <v>33</v>
      </c>
      <c r="B4" t="s">
        <v>305</v>
      </c>
      <c r="C4" t="s">
        <v>376</v>
      </c>
      <c r="D4">
        <v>945</v>
      </c>
      <c r="E4" t="s">
        <v>283</v>
      </c>
    </row>
    <row r="5" spans="1:10" x14ac:dyDescent="0.2">
      <c r="A5">
        <v>47</v>
      </c>
      <c r="B5" t="s">
        <v>321</v>
      </c>
      <c r="C5" t="s">
        <v>389</v>
      </c>
      <c r="D5">
        <v>799</v>
      </c>
      <c r="E5" t="s">
        <v>283</v>
      </c>
    </row>
    <row r="6" spans="1:10" x14ac:dyDescent="0.2">
      <c r="A6">
        <v>49</v>
      </c>
      <c r="B6" t="s">
        <v>323</v>
      </c>
      <c r="C6" t="s">
        <v>391</v>
      </c>
      <c r="D6">
        <v>25</v>
      </c>
      <c r="E6" t="s">
        <v>283</v>
      </c>
    </row>
    <row r="7" spans="1:10" x14ac:dyDescent="0.2">
      <c r="A7">
        <v>61</v>
      </c>
      <c r="B7" t="s">
        <v>338</v>
      </c>
      <c r="C7" t="s">
        <v>399</v>
      </c>
      <c r="D7">
        <v>39</v>
      </c>
      <c r="E7" t="s">
        <v>339</v>
      </c>
    </row>
    <row r="8" spans="1:10" x14ac:dyDescent="0.2">
      <c r="A8">
        <v>4</v>
      </c>
      <c r="B8" s="40" t="s">
        <v>280</v>
      </c>
      <c r="C8" s="40" t="s">
        <v>354</v>
      </c>
      <c r="D8" s="40">
        <v>2</v>
      </c>
      <c r="E8" s="40" t="s">
        <v>281</v>
      </c>
      <c r="F8" s="40"/>
      <c r="G8" s="40"/>
      <c r="H8" s="40"/>
      <c r="I8" s="40"/>
      <c r="J8" s="40"/>
    </row>
    <row r="9" spans="1:10" x14ac:dyDescent="0.2">
      <c r="A9">
        <v>10</v>
      </c>
      <c r="B9" t="s">
        <v>285</v>
      </c>
      <c r="C9" t="s">
        <v>357</v>
      </c>
      <c r="D9">
        <v>10</v>
      </c>
      <c r="E9" t="s">
        <v>281</v>
      </c>
    </row>
    <row r="10" spans="1:10" x14ac:dyDescent="0.2">
      <c r="A10">
        <v>12</v>
      </c>
      <c r="B10" t="s">
        <v>286</v>
      </c>
      <c r="C10" t="s">
        <v>358</v>
      </c>
      <c r="D10">
        <v>19</v>
      </c>
      <c r="E10" t="s">
        <v>281</v>
      </c>
    </row>
    <row r="11" spans="1:10" x14ac:dyDescent="0.2">
      <c r="A11">
        <v>13</v>
      </c>
      <c r="B11" t="s">
        <v>287</v>
      </c>
      <c r="C11" t="s">
        <v>359</v>
      </c>
      <c r="D11">
        <v>1</v>
      </c>
      <c r="E11" t="s">
        <v>281</v>
      </c>
    </row>
    <row r="12" spans="1:10" x14ac:dyDescent="0.2">
      <c r="A12">
        <v>14</v>
      </c>
      <c r="B12" t="s">
        <v>288</v>
      </c>
      <c r="C12" t="s">
        <v>360</v>
      </c>
      <c r="D12">
        <v>3</v>
      </c>
      <c r="E12" t="s">
        <v>281</v>
      </c>
    </row>
    <row r="13" spans="1:10" x14ac:dyDescent="0.2">
      <c r="A13">
        <v>15</v>
      </c>
      <c r="B13" s="22" t="s">
        <v>289</v>
      </c>
      <c r="C13" s="22" t="s">
        <v>361</v>
      </c>
      <c r="D13" s="22">
        <v>60</v>
      </c>
      <c r="E13" s="22" t="s">
        <v>281</v>
      </c>
      <c r="F13" s="22"/>
      <c r="G13" s="22"/>
      <c r="H13" s="22"/>
      <c r="I13" s="22"/>
      <c r="J13" s="22"/>
    </row>
    <row r="14" spans="1:10" x14ac:dyDescent="0.2">
      <c r="A14">
        <v>27</v>
      </c>
      <c r="B14" t="s">
        <v>301</v>
      </c>
      <c r="C14" t="s">
        <v>372</v>
      </c>
      <c r="D14">
        <v>4</v>
      </c>
      <c r="E14" t="s">
        <v>281</v>
      </c>
    </row>
    <row r="15" spans="1:10" x14ac:dyDescent="0.2">
      <c r="A15">
        <v>29</v>
      </c>
      <c r="B15" t="s">
        <v>303</v>
      </c>
      <c r="C15" t="s">
        <v>374</v>
      </c>
      <c r="D15">
        <v>4</v>
      </c>
      <c r="E15" t="s">
        <v>281</v>
      </c>
    </row>
    <row r="16" spans="1:10" x14ac:dyDescent="0.2">
      <c r="A16">
        <v>30</v>
      </c>
      <c r="B16" t="s">
        <v>304</v>
      </c>
      <c r="C16" t="s">
        <v>375</v>
      </c>
      <c r="D16">
        <v>4</v>
      </c>
      <c r="E16" t="s">
        <v>281</v>
      </c>
    </row>
    <row r="17" spans="1:10" x14ac:dyDescent="0.2">
      <c r="A17">
        <v>32</v>
      </c>
      <c r="B17" s="24" t="s">
        <v>271</v>
      </c>
      <c r="C17" s="24" t="s">
        <v>272</v>
      </c>
      <c r="D17" s="24">
        <v>22</v>
      </c>
      <c r="E17" s="24" t="s">
        <v>281</v>
      </c>
      <c r="F17" s="24"/>
      <c r="G17" s="24"/>
      <c r="H17" s="24"/>
      <c r="I17" s="24"/>
      <c r="J17" s="24"/>
    </row>
    <row r="18" spans="1:10" x14ac:dyDescent="0.2">
      <c r="A18">
        <v>34</v>
      </c>
      <c r="B18" t="s">
        <v>306</v>
      </c>
      <c r="C18" t="s">
        <v>377</v>
      </c>
      <c r="D18">
        <v>2</v>
      </c>
      <c r="E18" t="s">
        <v>281</v>
      </c>
    </row>
    <row r="19" spans="1:10" x14ac:dyDescent="0.2">
      <c r="A19">
        <v>35</v>
      </c>
      <c r="B19" t="s">
        <v>307</v>
      </c>
      <c r="C19" t="s">
        <v>378</v>
      </c>
      <c r="D19">
        <v>2</v>
      </c>
      <c r="E19" t="s">
        <v>281</v>
      </c>
    </row>
    <row r="20" spans="1:10" x14ac:dyDescent="0.2">
      <c r="A20">
        <v>36</v>
      </c>
      <c r="B20" t="s">
        <v>308</v>
      </c>
      <c r="C20" t="s">
        <v>379</v>
      </c>
      <c r="D20">
        <v>2</v>
      </c>
      <c r="E20" t="s">
        <v>281</v>
      </c>
    </row>
    <row r="21" spans="1:10" x14ac:dyDescent="0.2">
      <c r="A21">
        <v>37</v>
      </c>
      <c r="B21" t="s">
        <v>309</v>
      </c>
      <c r="C21" t="s">
        <v>380</v>
      </c>
      <c r="D21">
        <v>1</v>
      </c>
      <c r="E21" t="s">
        <v>281</v>
      </c>
    </row>
    <row r="22" spans="1:10" x14ac:dyDescent="0.2">
      <c r="A22">
        <v>38</v>
      </c>
      <c r="B22" t="s">
        <v>310</v>
      </c>
      <c r="C22" t="s">
        <v>381</v>
      </c>
      <c r="D22">
        <v>2</v>
      </c>
      <c r="E22" t="s">
        <v>281</v>
      </c>
    </row>
    <row r="23" spans="1:10" x14ac:dyDescent="0.2">
      <c r="A23">
        <v>39</v>
      </c>
      <c r="B23" t="s">
        <v>311</v>
      </c>
      <c r="C23" t="s">
        <v>382</v>
      </c>
      <c r="D23">
        <v>1</v>
      </c>
      <c r="E23" t="s">
        <v>281</v>
      </c>
    </row>
    <row r="24" spans="1:10" x14ac:dyDescent="0.2">
      <c r="A24">
        <v>40</v>
      </c>
      <c r="B24" t="s">
        <v>312</v>
      </c>
      <c r="C24" t="s">
        <v>383</v>
      </c>
      <c r="D24">
        <v>2</v>
      </c>
      <c r="E24" t="s">
        <v>281</v>
      </c>
    </row>
    <row r="25" spans="1:10" x14ac:dyDescent="0.2">
      <c r="A25">
        <v>41</v>
      </c>
      <c r="B25" t="s">
        <v>313</v>
      </c>
      <c r="C25" t="s">
        <v>384</v>
      </c>
      <c r="D25">
        <v>6</v>
      </c>
      <c r="E25" t="s">
        <v>281</v>
      </c>
    </row>
    <row r="26" spans="1:10" x14ac:dyDescent="0.2">
      <c r="A26">
        <v>44</v>
      </c>
      <c r="B26" t="s">
        <v>318</v>
      </c>
      <c r="C26" t="s">
        <v>254</v>
      </c>
      <c r="D26">
        <v>2</v>
      </c>
      <c r="E26" t="s">
        <v>281</v>
      </c>
    </row>
    <row r="27" spans="1:10" x14ac:dyDescent="0.2">
      <c r="A27">
        <v>45</v>
      </c>
      <c r="B27" t="s">
        <v>319</v>
      </c>
      <c r="C27" t="s">
        <v>387</v>
      </c>
      <c r="D27">
        <v>2</v>
      </c>
      <c r="E27" t="s">
        <v>281</v>
      </c>
    </row>
    <row r="28" spans="1:10" x14ac:dyDescent="0.2">
      <c r="A28">
        <v>46</v>
      </c>
      <c r="B28" t="s">
        <v>320</v>
      </c>
      <c r="C28" t="s">
        <v>388</v>
      </c>
      <c r="D28">
        <v>7</v>
      </c>
      <c r="E28" t="s">
        <v>281</v>
      </c>
    </row>
    <row r="29" spans="1:10" x14ac:dyDescent="0.2">
      <c r="A29">
        <v>48</v>
      </c>
      <c r="B29" t="s">
        <v>322</v>
      </c>
      <c r="C29" t="s">
        <v>390</v>
      </c>
      <c r="D29">
        <v>2</v>
      </c>
      <c r="E29" t="s">
        <v>281</v>
      </c>
    </row>
    <row r="30" spans="1:10" x14ac:dyDescent="0.2">
      <c r="A30">
        <v>50</v>
      </c>
      <c r="B30" t="s">
        <v>273</v>
      </c>
      <c r="C30" t="s">
        <v>274</v>
      </c>
      <c r="D30">
        <v>17</v>
      </c>
      <c r="E30" t="s">
        <v>281</v>
      </c>
    </row>
    <row r="31" spans="1:10" x14ac:dyDescent="0.2">
      <c r="A31">
        <v>54</v>
      </c>
      <c r="B31" s="22" t="s">
        <v>327</v>
      </c>
      <c r="C31" s="22" t="s">
        <v>395</v>
      </c>
      <c r="D31" s="22">
        <v>48</v>
      </c>
      <c r="E31" s="28" t="s">
        <v>281</v>
      </c>
      <c r="F31" s="22" t="s">
        <v>328</v>
      </c>
      <c r="G31" s="22" t="s">
        <v>329</v>
      </c>
      <c r="H31" s="22" t="s">
        <v>330</v>
      </c>
      <c r="I31" s="22"/>
      <c r="J31" s="22"/>
    </row>
    <row r="32" spans="1:10" x14ac:dyDescent="0.2">
      <c r="A32">
        <v>59</v>
      </c>
      <c r="B32" s="24" t="s">
        <v>276</v>
      </c>
      <c r="C32" s="24" t="s">
        <v>277</v>
      </c>
      <c r="D32" s="24">
        <v>22</v>
      </c>
      <c r="E32" s="24" t="s">
        <v>281</v>
      </c>
      <c r="F32" s="24" t="s">
        <v>328</v>
      </c>
      <c r="G32" s="24" t="s">
        <v>329</v>
      </c>
      <c r="H32" s="24" t="s">
        <v>336</v>
      </c>
      <c r="I32" s="24"/>
      <c r="J32" s="24"/>
    </row>
    <row r="33" spans="1:10" x14ac:dyDescent="0.2">
      <c r="A33">
        <v>1</v>
      </c>
      <c r="B33" t="s">
        <v>253</v>
      </c>
      <c r="C33" t="s">
        <v>254</v>
      </c>
      <c r="D33">
        <v>351273</v>
      </c>
      <c r="E33" s="25" t="s">
        <v>279</v>
      </c>
    </row>
    <row r="34" spans="1:10" x14ac:dyDescent="0.2">
      <c r="A34">
        <v>2</v>
      </c>
      <c r="B34" t="s">
        <v>255</v>
      </c>
      <c r="C34" t="s">
        <v>256</v>
      </c>
      <c r="D34">
        <v>299999</v>
      </c>
      <c r="E34" s="25" t="s">
        <v>279</v>
      </c>
    </row>
    <row r="35" spans="1:10" x14ac:dyDescent="0.2">
      <c r="A35">
        <v>3</v>
      </c>
      <c r="B35" s="40" t="s">
        <v>257</v>
      </c>
      <c r="C35" s="40" t="s">
        <v>258</v>
      </c>
      <c r="D35" s="40">
        <v>281678</v>
      </c>
      <c r="E35" s="41" t="s">
        <v>279</v>
      </c>
      <c r="F35" s="40"/>
      <c r="G35" s="40"/>
      <c r="H35" s="40"/>
      <c r="I35" s="40"/>
      <c r="J35" s="40"/>
    </row>
    <row r="36" spans="1:10" x14ac:dyDescent="0.2">
      <c r="A36">
        <v>5</v>
      </c>
      <c r="B36" s="23" t="s">
        <v>259</v>
      </c>
      <c r="C36" s="23" t="s">
        <v>260</v>
      </c>
      <c r="D36" s="23">
        <v>347882</v>
      </c>
      <c r="E36" s="27" t="s">
        <v>279</v>
      </c>
      <c r="F36" s="23"/>
      <c r="G36" s="23"/>
      <c r="H36" s="23"/>
      <c r="I36" s="23"/>
      <c r="J36" s="23"/>
    </row>
    <row r="37" spans="1:10" x14ac:dyDescent="0.2">
      <c r="A37">
        <v>6</v>
      </c>
      <c r="B37" t="s">
        <v>261</v>
      </c>
      <c r="C37" t="s">
        <v>262</v>
      </c>
      <c r="D37">
        <v>136</v>
      </c>
      <c r="E37" s="25" t="s">
        <v>279</v>
      </c>
      <c r="F37" t="s">
        <v>342</v>
      </c>
    </row>
    <row r="38" spans="1:10" x14ac:dyDescent="0.2">
      <c r="A38">
        <v>7</v>
      </c>
      <c r="B38" t="s">
        <v>263</v>
      </c>
      <c r="C38" t="s">
        <v>264</v>
      </c>
      <c r="D38">
        <v>8112</v>
      </c>
      <c r="E38" s="25" t="s">
        <v>279</v>
      </c>
    </row>
    <row r="39" spans="1:10" x14ac:dyDescent="0.2">
      <c r="A39">
        <v>11</v>
      </c>
      <c r="B39" t="s">
        <v>265</v>
      </c>
      <c r="C39" t="s">
        <v>266</v>
      </c>
      <c r="D39">
        <v>7405</v>
      </c>
      <c r="E39" s="25" t="s">
        <v>279</v>
      </c>
    </row>
    <row r="40" spans="1:10" x14ac:dyDescent="0.2">
      <c r="A40">
        <v>22</v>
      </c>
      <c r="B40" t="s">
        <v>267</v>
      </c>
      <c r="C40" t="s">
        <v>268</v>
      </c>
      <c r="D40">
        <v>875</v>
      </c>
      <c r="E40" s="25" t="s">
        <v>279</v>
      </c>
      <c r="F40" t="s">
        <v>342</v>
      </c>
    </row>
    <row r="41" spans="1:10" x14ac:dyDescent="0.2">
      <c r="A41">
        <v>31</v>
      </c>
      <c r="B41" t="s">
        <v>269</v>
      </c>
      <c r="C41" t="s">
        <v>270</v>
      </c>
      <c r="D41">
        <v>1722</v>
      </c>
      <c r="E41" s="25" t="s">
        <v>279</v>
      </c>
      <c r="F41" t="s">
        <v>342</v>
      </c>
    </row>
    <row r="42" spans="1:10" s="30" customFormat="1" x14ac:dyDescent="0.2">
      <c r="A42">
        <v>43</v>
      </c>
      <c r="B42" t="s">
        <v>317</v>
      </c>
      <c r="C42" t="s">
        <v>386</v>
      </c>
      <c r="D42">
        <v>41137</v>
      </c>
      <c r="E42" s="25" t="s">
        <v>279</v>
      </c>
      <c r="F42"/>
      <c r="G42"/>
      <c r="H42"/>
      <c r="I42"/>
      <c r="J42"/>
    </row>
    <row r="43" spans="1:10" x14ac:dyDescent="0.2">
      <c r="A43">
        <v>55</v>
      </c>
      <c r="B43" s="23" t="s">
        <v>331</v>
      </c>
      <c r="C43" s="23" t="s">
        <v>275</v>
      </c>
      <c r="D43" s="23">
        <v>35714</v>
      </c>
      <c r="E43" s="27" t="s">
        <v>279</v>
      </c>
      <c r="F43" s="23" t="s">
        <v>328</v>
      </c>
      <c r="G43" s="23" t="s">
        <v>329</v>
      </c>
      <c r="H43" s="23" t="s">
        <v>259</v>
      </c>
      <c r="I43" s="23" t="s">
        <v>332</v>
      </c>
      <c r="J43" s="23" t="s">
        <v>333</v>
      </c>
    </row>
    <row r="44" spans="1:10" x14ac:dyDescent="0.2">
      <c r="A44">
        <v>9</v>
      </c>
      <c r="B44" t="s">
        <v>284</v>
      </c>
      <c r="C44" t="s">
        <v>356</v>
      </c>
      <c r="D44">
        <v>768</v>
      </c>
      <c r="E44" t="s">
        <v>341</v>
      </c>
    </row>
    <row r="45" spans="1:10" x14ac:dyDescent="0.2">
      <c r="A45">
        <v>16</v>
      </c>
      <c r="B45" t="s">
        <v>290</v>
      </c>
      <c r="C45" t="s">
        <v>362</v>
      </c>
      <c r="D45">
        <v>111</v>
      </c>
      <c r="E45" t="s">
        <v>341</v>
      </c>
    </row>
    <row r="46" spans="1:10" x14ac:dyDescent="0.2">
      <c r="A46">
        <v>17</v>
      </c>
      <c r="B46" t="s">
        <v>291</v>
      </c>
      <c r="C46" t="s">
        <v>363</v>
      </c>
      <c r="D46">
        <v>89</v>
      </c>
      <c r="E46" t="s">
        <v>341</v>
      </c>
    </row>
    <row r="47" spans="1:10" x14ac:dyDescent="0.2">
      <c r="A47">
        <v>18</v>
      </c>
      <c r="B47" t="s">
        <v>292</v>
      </c>
      <c r="C47" t="s">
        <v>364</v>
      </c>
      <c r="D47">
        <v>3071</v>
      </c>
      <c r="E47" t="s">
        <v>341</v>
      </c>
    </row>
    <row r="48" spans="1:10" x14ac:dyDescent="0.2">
      <c r="A48">
        <v>19</v>
      </c>
      <c r="B48" t="s">
        <v>293</v>
      </c>
      <c r="C48" t="s">
        <v>365</v>
      </c>
      <c r="D48">
        <v>53</v>
      </c>
      <c r="E48" t="s">
        <v>341</v>
      </c>
    </row>
    <row r="49" spans="1:6" x14ac:dyDescent="0.2">
      <c r="A49">
        <v>20</v>
      </c>
      <c r="B49" t="s">
        <v>294</v>
      </c>
      <c r="C49" t="s">
        <v>366</v>
      </c>
      <c r="D49">
        <v>18238</v>
      </c>
      <c r="E49" t="s">
        <v>341</v>
      </c>
    </row>
    <row r="50" spans="1:6" x14ac:dyDescent="0.2">
      <c r="A50">
        <v>21</v>
      </c>
      <c r="B50" t="s">
        <v>295</v>
      </c>
      <c r="C50" t="s">
        <v>367</v>
      </c>
      <c r="D50">
        <v>2947</v>
      </c>
      <c r="E50" t="s">
        <v>341</v>
      </c>
    </row>
    <row r="51" spans="1:6" x14ac:dyDescent="0.2">
      <c r="A51">
        <v>23</v>
      </c>
      <c r="B51" t="s">
        <v>296</v>
      </c>
      <c r="C51" t="s">
        <v>368</v>
      </c>
      <c r="D51">
        <v>179</v>
      </c>
      <c r="E51" t="s">
        <v>341</v>
      </c>
      <c r="F51" t="s">
        <v>297</v>
      </c>
    </row>
    <row r="52" spans="1:6" x14ac:dyDescent="0.2">
      <c r="A52">
        <v>24</v>
      </c>
      <c r="B52" t="s">
        <v>298</v>
      </c>
      <c r="C52" t="s">
        <v>369</v>
      </c>
      <c r="D52">
        <v>21</v>
      </c>
      <c r="E52" t="s">
        <v>341</v>
      </c>
      <c r="F52" t="s">
        <v>297</v>
      </c>
    </row>
    <row r="53" spans="1:6" x14ac:dyDescent="0.2">
      <c r="A53">
        <v>25</v>
      </c>
      <c r="B53" t="s">
        <v>299</v>
      </c>
      <c r="C53" t="s">
        <v>370</v>
      </c>
      <c r="D53">
        <v>21</v>
      </c>
      <c r="E53" t="s">
        <v>341</v>
      </c>
      <c r="F53" t="s">
        <v>297</v>
      </c>
    </row>
    <row r="54" spans="1:6" x14ac:dyDescent="0.2">
      <c r="A54">
        <v>26</v>
      </c>
      <c r="B54" t="s">
        <v>300</v>
      </c>
      <c r="C54" t="s">
        <v>371</v>
      </c>
      <c r="D54">
        <v>13</v>
      </c>
      <c r="E54" t="s">
        <v>341</v>
      </c>
      <c r="F54" t="s">
        <v>297</v>
      </c>
    </row>
    <row r="55" spans="1:6" x14ac:dyDescent="0.2">
      <c r="A55">
        <v>51</v>
      </c>
      <c r="B55" t="s">
        <v>324</v>
      </c>
      <c r="C55" t="s">
        <v>392</v>
      </c>
      <c r="D55">
        <v>17229</v>
      </c>
      <c r="E55" t="s">
        <v>341</v>
      </c>
    </row>
    <row r="56" spans="1:6" x14ac:dyDescent="0.2">
      <c r="A56">
        <v>52</v>
      </c>
      <c r="B56" t="s">
        <v>325</v>
      </c>
      <c r="C56" t="s">
        <v>393</v>
      </c>
      <c r="D56">
        <v>799</v>
      </c>
      <c r="E56" t="s">
        <v>341</v>
      </c>
    </row>
    <row r="57" spans="1:6" x14ac:dyDescent="0.2">
      <c r="A57">
        <v>53</v>
      </c>
      <c r="B57" t="s">
        <v>326</v>
      </c>
      <c r="C57" t="s">
        <v>394</v>
      </c>
      <c r="D57">
        <v>2056</v>
      </c>
      <c r="E57" t="s">
        <v>341</v>
      </c>
    </row>
    <row r="58" spans="1:6" x14ac:dyDescent="0.2">
      <c r="A58">
        <v>56</v>
      </c>
      <c r="B58" t="s">
        <v>334</v>
      </c>
      <c r="C58" t="s">
        <v>396</v>
      </c>
      <c r="D58">
        <v>23</v>
      </c>
      <c r="E58" t="s">
        <v>341</v>
      </c>
      <c r="F58" t="s">
        <v>297</v>
      </c>
    </row>
    <row r="59" spans="1:6" x14ac:dyDescent="0.2">
      <c r="A59">
        <v>57</v>
      </c>
      <c r="B59" t="s">
        <v>278</v>
      </c>
      <c r="C59" t="s">
        <v>397</v>
      </c>
      <c r="E59" t="s">
        <v>341</v>
      </c>
    </row>
    <row r="60" spans="1:6" x14ac:dyDescent="0.2">
      <c r="A60">
        <v>58</v>
      </c>
      <c r="B60" t="s">
        <v>335</v>
      </c>
      <c r="C60" t="s">
        <v>365</v>
      </c>
      <c r="D60">
        <v>67</v>
      </c>
      <c r="E60" t="s">
        <v>341</v>
      </c>
    </row>
    <row r="61" spans="1:6" x14ac:dyDescent="0.2">
      <c r="A61">
        <v>60</v>
      </c>
      <c r="B61" t="s">
        <v>337</v>
      </c>
      <c r="C61" t="s">
        <v>398</v>
      </c>
      <c r="D61">
        <v>14</v>
      </c>
      <c r="E61" t="s">
        <v>341</v>
      </c>
      <c r="F61" t="s">
        <v>297</v>
      </c>
    </row>
    <row r="62" spans="1:6" x14ac:dyDescent="0.2">
      <c r="A62">
        <v>62</v>
      </c>
      <c r="B62" t="s">
        <v>340</v>
      </c>
      <c r="C62" t="s">
        <v>400</v>
      </c>
      <c r="D62">
        <v>22817</v>
      </c>
      <c r="E62" t="s">
        <v>341</v>
      </c>
    </row>
  </sheetData>
  <sortState ref="A1:J62">
    <sortCondition ref="E1:E62"/>
    <sortCondition ref="A1:A62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FD43"/>
  <sheetViews>
    <sheetView topLeftCell="A17" zoomScale="120" zoomScaleNormal="120" zoomScalePageLayoutView="120" workbookViewId="0">
      <selection activeCell="F21" sqref="F21"/>
    </sheetView>
  </sheetViews>
  <sheetFormatPr baseColWidth="10" defaultColWidth="9.1640625" defaultRowHeight="14" x14ac:dyDescent="0.2"/>
  <cols>
    <col min="1" max="1" width="5.83203125" style="6" customWidth="1"/>
    <col min="2" max="2" width="9.6640625" style="6" customWidth="1"/>
    <col min="3" max="5" width="5.6640625" style="6" customWidth="1"/>
    <col min="6" max="6" width="59.5" style="11" bestFit="1" customWidth="1"/>
    <col min="7" max="7" width="11.6640625" style="11" customWidth="1"/>
    <col min="8" max="8" width="12.33203125" style="11" customWidth="1"/>
    <col min="9" max="9" width="29" style="11" bestFit="1" customWidth="1"/>
    <col min="10" max="10" width="10.6640625" style="11" bestFit="1" customWidth="1"/>
    <col min="11" max="11" width="35.6640625" style="6" bestFit="1" customWidth="1"/>
    <col min="12" max="16384" width="9.1640625" style="6"/>
  </cols>
  <sheetData>
    <row r="1" spans="1:16384" x14ac:dyDescent="0.2">
      <c r="F1" s="20" t="s">
        <v>203</v>
      </c>
      <c r="G1" s="20" t="s">
        <v>490</v>
      </c>
      <c r="H1" s="20"/>
      <c r="I1" s="20" t="s">
        <v>202</v>
      </c>
      <c r="J1" s="20" t="s">
        <v>205</v>
      </c>
      <c r="K1" s="20" t="s">
        <v>206</v>
      </c>
    </row>
    <row r="2" spans="1:16384" x14ac:dyDescent="0.2">
      <c r="F2" s="8" t="s">
        <v>83</v>
      </c>
      <c r="G2" s="8">
        <v>351273</v>
      </c>
      <c r="H2" s="8" t="str">
        <f>VLOOKUP(F2,all_columns!B:E,4,FALSE)</f>
        <v>Encode</v>
      </c>
      <c r="I2" s="9" t="s">
        <v>3</v>
      </c>
      <c r="J2" s="8"/>
      <c r="K2" s="8"/>
      <c r="L2" s="6" t="s">
        <v>251</v>
      </c>
    </row>
    <row r="3" spans="1:16384" ht="15" x14ac:dyDescent="0.2">
      <c r="A3" s="1" t="s">
        <v>493</v>
      </c>
      <c r="F3" s="8" t="s">
        <v>84</v>
      </c>
      <c r="G3" s="8">
        <v>299999</v>
      </c>
      <c r="H3" s="8" t="str">
        <f>VLOOKUP(F3,all_columns!B:E,4,FALSE)</f>
        <v>Encode</v>
      </c>
      <c r="I3" s="9" t="s">
        <v>4</v>
      </c>
      <c r="J3" s="8"/>
      <c r="K3" s="8"/>
      <c r="L3" s="6" t="s">
        <v>252</v>
      </c>
    </row>
    <row r="4" spans="1:16384" x14ac:dyDescent="0.2">
      <c r="B4" s="6" t="s">
        <v>485</v>
      </c>
      <c r="F4" s="8" t="s">
        <v>85</v>
      </c>
      <c r="G4" s="8">
        <v>281677</v>
      </c>
      <c r="H4" s="8" t="str">
        <f>VLOOKUP(F4,all_columns!B:E,4,FALSE)</f>
        <v>Encode</v>
      </c>
      <c r="I4" s="9" t="s">
        <v>5</v>
      </c>
      <c r="J4" s="8"/>
      <c r="K4" s="8"/>
    </row>
    <row r="5" spans="1:16384" x14ac:dyDescent="0.2">
      <c r="B5" s="6" t="s">
        <v>496</v>
      </c>
      <c r="C5" s="6" t="s">
        <v>489</v>
      </c>
      <c r="F5" s="8" t="s">
        <v>86</v>
      </c>
      <c r="G5" s="8">
        <v>2</v>
      </c>
      <c r="H5" s="8" t="str">
        <f>VLOOKUP(F5,all_columns!B:E,4,FALSE)</f>
        <v>Dummy</v>
      </c>
      <c r="I5" s="9" t="s">
        <v>208</v>
      </c>
      <c r="J5" s="8" t="s">
        <v>240</v>
      </c>
      <c r="K5" s="8" t="s">
        <v>241</v>
      </c>
    </row>
    <row r="6" spans="1:16384" ht="15" x14ac:dyDescent="0.2">
      <c r="A6" s="1" t="s">
        <v>493</v>
      </c>
      <c r="F6" s="8" t="s">
        <v>87</v>
      </c>
      <c r="G6" s="8">
        <v>347882</v>
      </c>
      <c r="H6" s="8" t="str">
        <f>VLOOKUP(F6,all_columns!B:E,4,FALSE)</f>
        <v>Encode</v>
      </c>
      <c r="I6" s="9" t="s">
        <v>6</v>
      </c>
      <c r="J6" s="8" t="s">
        <v>81</v>
      </c>
      <c r="K6" s="8"/>
    </row>
    <row r="7" spans="1:16384" ht="15" x14ac:dyDescent="0.2">
      <c r="A7" s="1" t="s">
        <v>493</v>
      </c>
      <c r="F7" s="8" t="s">
        <v>88</v>
      </c>
      <c r="G7" s="8">
        <v>136</v>
      </c>
      <c r="H7" s="8" t="str">
        <f>VLOOKUP(F7,all_columns!B:E,4,FALSE)</f>
        <v>Encode</v>
      </c>
      <c r="I7" s="10" t="s">
        <v>26</v>
      </c>
      <c r="J7" s="8" t="s">
        <v>240</v>
      </c>
      <c r="K7" s="8"/>
    </row>
    <row r="8" spans="1:16384" ht="15" x14ac:dyDescent="0.2">
      <c r="A8" s="1" t="s">
        <v>493</v>
      </c>
      <c r="F8" s="8" t="s">
        <v>89</v>
      </c>
      <c r="G8" s="8">
        <v>8112</v>
      </c>
      <c r="H8" s="8" t="str">
        <f>VLOOKUP(F8,all_columns!B:E,4,FALSE)</f>
        <v>Encode</v>
      </c>
      <c r="I8" s="10" t="s">
        <v>25</v>
      </c>
      <c r="J8" s="8" t="s">
        <v>81</v>
      </c>
      <c r="K8" s="8"/>
    </row>
    <row r="9" spans="1:16384" x14ac:dyDescent="0.2">
      <c r="C9" s="50" t="s">
        <v>488</v>
      </c>
      <c r="D9" s="46"/>
      <c r="E9" s="46"/>
      <c r="F9" s="8" t="s">
        <v>90</v>
      </c>
      <c r="G9" s="8">
        <v>49</v>
      </c>
      <c r="H9" s="8" t="str">
        <f>VLOOKUP(F9,all_columns!B:E,4,FALSE)</f>
        <v>Datetime</v>
      </c>
      <c r="I9" s="9" t="s">
        <v>7</v>
      </c>
      <c r="J9" s="8" t="s">
        <v>242</v>
      </c>
      <c r="K9" s="8"/>
    </row>
    <row r="10" spans="1:16384" x14ac:dyDescent="0.2">
      <c r="C10" s="6" t="s">
        <v>489</v>
      </c>
      <c r="F10" s="8" t="s">
        <v>91</v>
      </c>
      <c r="G10" s="8">
        <v>768</v>
      </c>
      <c r="H10" s="8" t="str">
        <f>VLOOKUP(F10,all_columns!B:E,4,FALSE)</f>
        <v>NoChange</v>
      </c>
      <c r="I10" s="9" t="s">
        <v>356</v>
      </c>
      <c r="J10" s="8" t="s">
        <v>82</v>
      </c>
      <c r="K10" s="8"/>
    </row>
    <row r="11" spans="1:16384" x14ac:dyDescent="0.2">
      <c r="B11" s="6" t="s">
        <v>496</v>
      </c>
      <c r="C11" s="6" t="s">
        <v>489</v>
      </c>
      <c r="F11" s="8" t="s">
        <v>92</v>
      </c>
      <c r="G11" s="8">
        <v>10</v>
      </c>
      <c r="H11" s="8" t="str">
        <f>VLOOKUP(F11,all_columns!B:E,4,FALSE)</f>
        <v>Dummy</v>
      </c>
      <c r="I11" s="10" t="s">
        <v>63</v>
      </c>
      <c r="J11" s="8" t="s">
        <v>81</v>
      </c>
      <c r="K11" s="8" t="s">
        <v>243</v>
      </c>
    </row>
    <row r="12" spans="1:16384" x14ac:dyDescent="0.2">
      <c r="F12" s="8" t="s">
        <v>93</v>
      </c>
      <c r="G12" s="8">
        <v>7405</v>
      </c>
      <c r="H12" s="8" t="str">
        <f>VLOOKUP(F12,all_columns!B:E,4,FALSE)</f>
        <v>Encode</v>
      </c>
      <c r="I12" s="9" t="s">
        <v>8</v>
      </c>
      <c r="J12" s="8" t="s">
        <v>240</v>
      </c>
      <c r="K12" s="8"/>
    </row>
    <row r="13" spans="1:16384" x14ac:dyDescent="0.2">
      <c r="B13" s="6" t="s">
        <v>496</v>
      </c>
      <c r="C13" s="6" t="s">
        <v>489</v>
      </c>
      <c r="F13" s="8" t="s">
        <v>230</v>
      </c>
      <c r="G13" s="8">
        <v>19</v>
      </c>
      <c r="H13" s="8" t="str">
        <f>VLOOKUP(F13,all_columns!B:E,4,FALSE)</f>
        <v>Dummy</v>
      </c>
      <c r="I13" s="9" t="s">
        <v>9</v>
      </c>
      <c r="J13" s="8" t="s">
        <v>82</v>
      </c>
      <c r="K13" s="8"/>
    </row>
    <row r="14" spans="1:16384" x14ac:dyDescent="0.2">
      <c r="F14" s="8" t="s">
        <v>229</v>
      </c>
      <c r="G14" s="8">
        <v>1</v>
      </c>
      <c r="H14" s="8" t="str">
        <f>VLOOKUP(F14,all_columns!B:E,4,FALSE)</f>
        <v>Dummy</v>
      </c>
      <c r="I14" s="9" t="s">
        <v>10</v>
      </c>
      <c r="J14" s="8" t="s">
        <v>240</v>
      </c>
      <c r="K14" s="8" t="s">
        <v>244</v>
      </c>
    </row>
    <row r="15" spans="1:16384" ht="15" x14ac:dyDescent="0.2">
      <c r="B15" s="6" t="s">
        <v>496</v>
      </c>
      <c r="D15" s="6" t="s">
        <v>486</v>
      </c>
      <c r="F15" s="45" t="s">
        <v>94</v>
      </c>
      <c r="G15" s="47">
        <v>3</v>
      </c>
      <c r="H15" s="47" t="str">
        <f>VLOOKUP(F15,all_columns!B:E,4,FALSE)</f>
        <v>Dummy</v>
      </c>
      <c r="I15" s="1" t="s">
        <v>95</v>
      </c>
      <c r="J15" s="8" t="s">
        <v>240</v>
      </c>
      <c r="K15" s="8" t="s">
        <v>245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 x14ac:dyDescent="0.2">
      <c r="B16" s="6" t="s">
        <v>496</v>
      </c>
      <c r="D16" s="6" t="s">
        <v>486</v>
      </c>
      <c r="F16" s="49" t="s">
        <v>96</v>
      </c>
      <c r="G16" s="45">
        <v>60</v>
      </c>
      <c r="H16" s="45" t="str">
        <f>VLOOKUP(F16,all_columns!B:E,4,FALSE)</f>
        <v>Dummy</v>
      </c>
      <c r="I16" s="9" t="s">
        <v>11</v>
      </c>
      <c r="J16" s="8" t="s">
        <v>240</v>
      </c>
      <c r="K16" s="8" t="s">
        <v>245</v>
      </c>
    </row>
    <row r="17" spans="2:12" x14ac:dyDescent="0.2">
      <c r="D17" s="6" t="s">
        <v>486</v>
      </c>
      <c r="E17" s="6" t="s">
        <v>495</v>
      </c>
      <c r="F17" s="45" t="s">
        <v>97</v>
      </c>
      <c r="G17" s="45">
        <v>111</v>
      </c>
      <c r="H17" s="45" t="str">
        <f>VLOOKUP(F17,all_columns!B:E,4,FALSE)</f>
        <v>NoChange</v>
      </c>
      <c r="I17" s="10" t="s">
        <v>29</v>
      </c>
      <c r="J17" s="8" t="s">
        <v>82</v>
      </c>
      <c r="K17" s="8"/>
    </row>
    <row r="18" spans="2:12" x14ac:dyDescent="0.2">
      <c r="D18" s="6" t="s">
        <v>486</v>
      </c>
      <c r="E18" s="6" t="s">
        <v>495</v>
      </c>
      <c r="F18" s="45" t="s">
        <v>98</v>
      </c>
      <c r="G18" s="45">
        <v>89</v>
      </c>
      <c r="H18" s="45" t="str">
        <f>VLOOKUP(F18,all_columns!B:E,4,FALSE)</f>
        <v>NoChange</v>
      </c>
      <c r="I18" s="10" t="s">
        <v>28</v>
      </c>
      <c r="J18" s="8" t="s">
        <v>82</v>
      </c>
      <c r="K18" s="8"/>
    </row>
    <row r="19" spans="2:12" x14ac:dyDescent="0.2">
      <c r="D19" s="6" t="s">
        <v>486</v>
      </c>
      <c r="E19" s="6" t="s">
        <v>495</v>
      </c>
      <c r="F19" s="45" t="s">
        <v>99</v>
      </c>
      <c r="G19" s="45">
        <v>3071</v>
      </c>
      <c r="H19" s="45" t="str">
        <f>VLOOKUP(F19,all_columns!B:E,4,FALSE)</f>
        <v>NoChange</v>
      </c>
      <c r="I19" s="10" t="s">
        <v>27</v>
      </c>
      <c r="J19" s="8" t="s">
        <v>246</v>
      </c>
      <c r="K19" s="8"/>
    </row>
    <row r="20" spans="2:12" x14ac:dyDescent="0.2">
      <c r="C20" s="34"/>
      <c r="D20" s="34" t="s">
        <v>487</v>
      </c>
      <c r="E20" s="34"/>
      <c r="F20" s="49" t="s">
        <v>100</v>
      </c>
      <c r="G20" s="45">
        <v>53</v>
      </c>
      <c r="H20" s="45" t="str">
        <f>VLOOKUP(F20,all_columns!B:E,4,FALSE)</f>
        <v>NoChange</v>
      </c>
      <c r="I20" s="9" t="s">
        <v>12</v>
      </c>
      <c r="J20" s="8" t="s">
        <v>240</v>
      </c>
      <c r="K20" s="8" t="s">
        <v>247</v>
      </c>
    </row>
    <row r="21" spans="2:12" x14ac:dyDescent="0.2">
      <c r="D21" s="6" t="s">
        <v>486</v>
      </c>
      <c r="E21" s="6" t="s">
        <v>495</v>
      </c>
      <c r="F21" s="45" t="s">
        <v>101</v>
      </c>
      <c r="G21" s="45">
        <v>18238</v>
      </c>
      <c r="H21" s="45" t="str">
        <f>VLOOKUP(F21,all_columns!B:E,4,FALSE)</f>
        <v>NoChange</v>
      </c>
      <c r="I21" s="9" t="s">
        <v>209</v>
      </c>
      <c r="J21" s="8" t="s">
        <v>82</v>
      </c>
      <c r="K21" s="8"/>
    </row>
    <row r="22" spans="2:12" ht="25" x14ac:dyDescent="0.45">
      <c r="C22" s="6" t="s">
        <v>489</v>
      </c>
      <c r="F22" s="8" t="s">
        <v>102</v>
      </c>
      <c r="G22" s="8">
        <v>2947</v>
      </c>
      <c r="H22" s="8" t="str">
        <f>VLOOKUP(F22,all_columns!B:E,4,FALSE)</f>
        <v>NoChange</v>
      </c>
      <c r="I22" s="9" t="s">
        <v>13</v>
      </c>
      <c r="J22" s="8" t="s">
        <v>82</v>
      </c>
      <c r="K22" s="8"/>
      <c r="L22" s="42" t="s">
        <v>401</v>
      </c>
    </row>
    <row r="23" spans="2:12" x14ac:dyDescent="0.2">
      <c r="C23" s="6" t="s">
        <v>489</v>
      </c>
      <c r="F23" s="8" t="s">
        <v>103</v>
      </c>
      <c r="G23" s="8">
        <v>875</v>
      </c>
      <c r="H23" s="8" t="str">
        <f>VLOOKUP(F23,all_columns!B:E,4,FALSE)</f>
        <v>Encode</v>
      </c>
      <c r="I23" s="9" t="s">
        <v>14</v>
      </c>
      <c r="J23" s="8" t="s">
        <v>246</v>
      </c>
      <c r="K23" s="8"/>
    </row>
    <row r="24" spans="2:12" x14ac:dyDescent="0.2">
      <c r="C24" s="6" t="s">
        <v>489</v>
      </c>
      <c r="F24" s="8" t="s">
        <v>104</v>
      </c>
      <c r="G24" s="8">
        <v>179</v>
      </c>
      <c r="H24" s="8" t="str">
        <f>VLOOKUP(F24,all_columns!B:E,4,FALSE)</f>
        <v>NoChange</v>
      </c>
      <c r="I24" s="10" t="s">
        <v>210</v>
      </c>
      <c r="J24" s="8" t="s">
        <v>246</v>
      </c>
      <c r="K24" s="8"/>
    </row>
    <row r="25" spans="2:12" ht="16" x14ac:dyDescent="0.2">
      <c r="C25" s="6" t="s">
        <v>489</v>
      </c>
      <c r="F25" s="8" t="s">
        <v>228</v>
      </c>
      <c r="G25" s="8">
        <v>21</v>
      </c>
      <c r="H25" s="8" t="str">
        <f>VLOOKUP(F25,all_columns!B:E,4,FALSE)</f>
        <v>NoChange</v>
      </c>
      <c r="I25" s="8" t="s">
        <v>36</v>
      </c>
      <c r="J25" s="8" t="s">
        <v>246</v>
      </c>
      <c r="K25" s="8"/>
    </row>
    <row r="26" spans="2:12" ht="16" x14ac:dyDescent="0.2">
      <c r="C26" s="6" t="s">
        <v>489</v>
      </c>
      <c r="F26" s="8" t="s">
        <v>227</v>
      </c>
      <c r="G26" s="8">
        <v>21</v>
      </c>
      <c r="H26" s="8" t="str">
        <f>VLOOKUP(F26,all_columns!B:E,4,FALSE)</f>
        <v>NoChange</v>
      </c>
      <c r="I26" s="8" t="s">
        <v>37</v>
      </c>
      <c r="J26" s="8" t="s">
        <v>82</v>
      </c>
      <c r="K26" s="8"/>
    </row>
    <row r="27" spans="2:12" ht="16" x14ac:dyDescent="0.2">
      <c r="C27" s="6" t="s">
        <v>489</v>
      </c>
      <c r="F27" s="8" t="s">
        <v>226</v>
      </c>
      <c r="G27" s="8">
        <v>13</v>
      </c>
      <c r="H27" s="8" t="str">
        <f>VLOOKUP(F27,all_columns!B:E,4,FALSE)</f>
        <v>NoChange</v>
      </c>
      <c r="I27" s="8" t="s">
        <v>38</v>
      </c>
      <c r="J27" s="8" t="s">
        <v>246</v>
      </c>
      <c r="K27" s="8"/>
    </row>
    <row r="28" spans="2:12" ht="16" x14ac:dyDescent="0.2">
      <c r="B28" s="6" t="s">
        <v>496</v>
      </c>
      <c r="C28" s="6" t="s">
        <v>489</v>
      </c>
      <c r="F28" s="8" t="s">
        <v>301</v>
      </c>
      <c r="G28" s="8">
        <v>4</v>
      </c>
      <c r="H28" s="8" t="str">
        <f>VLOOKUP(F28,all_columns!B:E,4,FALSE)</f>
        <v>Dummy</v>
      </c>
      <c r="I28" s="8" t="s">
        <v>39</v>
      </c>
      <c r="J28" s="8" t="s">
        <v>81</v>
      </c>
      <c r="K28" s="8" t="s">
        <v>15</v>
      </c>
    </row>
    <row r="29" spans="2:12" ht="16" x14ac:dyDescent="0.2">
      <c r="C29" s="50" t="s">
        <v>488</v>
      </c>
      <c r="D29" s="46"/>
      <c r="E29" s="46"/>
      <c r="F29" s="32" t="s">
        <v>225</v>
      </c>
      <c r="G29" s="32">
        <v>917</v>
      </c>
      <c r="H29" s="32" t="str">
        <f>VLOOKUP(F29,all_columns!B:E,4,FALSE)</f>
        <v>Datetime</v>
      </c>
      <c r="I29" s="8" t="s">
        <v>40</v>
      </c>
      <c r="J29" s="8" t="s">
        <v>242</v>
      </c>
      <c r="K29" s="8"/>
    </row>
    <row r="30" spans="2:12" ht="16" x14ac:dyDescent="0.2">
      <c r="B30" s="6" t="s">
        <v>496</v>
      </c>
      <c r="C30" s="6" t="s">
        <v>489</v>
      </c>
      <c r="F30" s="8" t="s">
        <v>224</v>
      </c>
      <c r="G30" s="8">
        <v>3</v>
      </c>
      <c r="H30" s="8" t="str">
        <f>VLOOKUP(F30,all_columns!B:E,4,FALSE)</f>
        <v>Dummy</v>
      </c>
      <c r="I30" s="8" t="s">
        <v>41</v>
      </c>
      <c r="J30" s="8" t="s">
        <v>81</v>
      </c>
      <c r="K30" s="8" t="s">
        <v>248</v>
      </c>
    </row>
    <row r="31" spans="2:12" ht="16" x14ac:dyDescent="0.2">
      <c r="B31" s="6" t="s">
        <v>496</v>
      </c>
      <c r="C31" s="6" t="s">
        <v>489</v>
      </c>
      <c r="F31" s="8" t="s">
        <v>223</v>
      </c>
      <c r="G31" s="8">
        <v>3</v>
      </c>
      <c r="H31" s="8" t="str">
        <f>VLOOKUP(F31,all_columns!B:E,4,FALSE)</f>
        <v>Dummy</v>
      </c>
      <c r="I31" s="8" t="s">
        <v>42</v>
      </c>
      <c r="J31" s="8" t="s">
        <v>81</v>
      </c>
      <c r="K31" s="8" t="s">
        <v>249</v>
      </c>
    </row>
    <row r="32" spans="2:12" ht="16" x14ac:dyDescent="0.2">
      <c r="C32" s="6" t="s">
        <v>489</v>
      </c>
      <c r="F32" s="8" t="s">
        <v>222</v>
      </c>
      <c r="G32" s="8">
        <v>1722</v>
      </c>
      <c r="H32" s="8" t="str">
        <f>VLOOKUP(F32,all_columns!B:E,4,FALSE)</f>
        <v>Encode</v>
      </c>
      <c r="I32" s="8" t="s">
        <v>43</v>
      </c>
      <c r="J32" s="8" t="s">
        <v>81</v>
      </c>
      <c r="K32" s="8"/>
    </row>
    <row r="33" spans="1:12" ht="16" x14ac:dyDescent="0.2">
      <c r="A33" s="6" t="s">
        <v>492</v>
      </c>
      <c r="B33" s="6" t="s">
        <v>496</v>
      </c>
      <c r="C33" s="6" t="s">
        <v>489</v>
      </c>
      <c r="F33" s="8" t="s">
        <v>221</v>
      </c>
      <c r="G33" s="8">
        <v>22</v>
      </c>
      <c r="H33" s="8" t="str">
        <f>VLOOKUP(F33,all_columns!B:E,4,FALSE)</f>
        <v>Dummy</v>
      </c>
      <c r="I33" s="8" t="s">
        <v>44</v>
      </c>
      <c r="J33" s="8" t="s">
        <v>81</v>
      </c>
      <c r="K33" s="8"/>
    </row>
    <row r="34" spans="1:12" ht="16" x14ac:dyDescent="0.2">
      <c r="A34" s="1" t="s">
        <v>493</v>
      </c>
      <c r="B34" s="51" t="s">
        <v>499</v>
      </c>
      <c r="C34" s="50" t="s">
        <v>488</v>
      </c>
      <c r="D34" s="46"/>
      <c r="E34" s="46"/>
      <c r="F34" s="32" t="s">
        <v>220</v>
      </c>
      <c r="G34" s="32">
        <v>944</v>
      </c>
      <c r="H34" s="32" t="str">
        <f>VLOOKUP(F34,all_columns!B:E,4,FALSE)</f>
        <v>Datetime</v>
      </c>
      <c r="I34" s="8" t="s">
        <v>45</v>
      </c>
      <c r="J34" s="8" t="s">
        <v>242</v>
      </c>
      <c r="K34" s="8"/>
      <c r="L34" s="34" t="s">
        <v>347</v>
      </c>
    </row>
    <row r="35" spans="1:12" ht="16" x14ac:dyDescent="0.2">
      <c r="C35" s="6" t="s">
        <v>489</v>
      </c>
      <c r="F35" s="8" t="s">
        <v>219</v>
      </c>
      <c r="G35" s="8">
        <v>2</v>
      </c>
      <c r="H35" s="8" t="str">
        <f>VLOOKUP(F35,all_columns!B:E,4,FALSE)</f>
        <v>Dummy</v>
      </c>
      <c r="I35" s="8" t="s">
        <v>46</v>
      </c>
      <c r="J35" s="8" t="s">
        <v>240</v>
      </c>
      <c r="K35" s="8" t="s">
        <v>66</v>
      </c>
    </row>
    <row r="36" spans="1:12" ht="16" x14ac:dyDescent="0.2">
      <c r="C36" s="6" t="s">
        <v>489</v>
      </c>
      <c r="F36" s="8" t="s">
        <v>218</v>
      </c>
      <c r="G36" s="8">
        <v>2</v>
      </c>
      <c r="H36" s="8" t="str">
        <f>VLOOKUP(F36,all_columns!B:E,4,FALSE)</f>
        <v>Dummy</v>
      </c>
      <c r="I36" s="8" t="s">
        <v>30</v>
      </c>
      <c r="J36" s="8" t="s">
        <v>240</v>
      </c>
      <c r="K36" s="8" t="s">
        <v>250</v>
      </c>
    </row>
    <row r="37" spans="1:12" ht="16" x14ac:dyDescent="0.2">
      <c r="C37" s="6" t="s">
        <v>489</v>
      </c>
      <c r="F37" s="8" t="s">
        <v>217</v>
      </c>
      <c r="G37" s="8">
        <v>2</v>
      </c>
      <c r="H37" s="8" t="str">
        <f>VLOOKUP(F37,all_columns!B:E,4,FALSE)</f>
        <v>Dummy</v>
      </c>
      <c r="I37" s="8" t="s">
        <v>31</v>
      </c>
      <c r="J37" s="8" t="s">
        <v>81</v>
      </c>
      <c r="K37" s="8" t="s">
        <v>250</v>
      </c>
    </row>
    <row r="38" spans="1:12" ht="16" x14ac:dyDescent="0.2">
      <c r="C38" s="6" t="s">
        <v>489</v>
      </c>
      <c r="F38" s="8" t="s">
        <v>216</v>
      </c>
      <c r="G38" s="8">
        <v>1</v>
      </c>
      <c r="H38" s="8" t="str">
        <f>VLOOKUP(F38,all_columns!B:E,4,FALSE)</f>
        <v>Dummy</v>
      </c>
      <c r="I38" s="8" t="s">
        <v>32</v>
      </c>
      <c r="J38" s="8" t="s">
        <v>240</v>
      </c>
      <c r="K38" s="8" t="s">
        <v>250</v>
      </c>
    </row>
    <row r="39" spans="1:12" ht="16" x14ac:dyDescent="0.2">
      <c r="C39" s="6" t="s">
        <v>489</v>
      </c>
      <c r="F39" s="8" t="s">
        <v>215</v>
      </c>
      <c r="G39" s="8">
        <v>2</v>
      </c>
      <c r="H39" s="8" t="str">
        <f>VLOOKUP(F39,all_columns!B:E,4,FALSE)</f>
        <v>Dummy</v>
      </c>
      <c r="I39" s="8" t="s">
        <v>33</v>
      </c>
      <c r="J39" s="8" t="s">
        <v>240</v>
      </c>
      <c r="K39" s="8" t="s">
        <v>66</v>
      </c>
    </row>
    <row r="40" spans="1:12" ht="16" x14ac:dyDescent="0.2">
      <c r="C40" s="6" t="s">
        <v>489</v>
      </c>
      <c r="F40" s="8" t="s">
        <v>214</v>
      </c>
      <c r="G40" s="8">
        <v>1</v>
      </c>
      <c r="H40" s="8" t="str">
        <f>VLOOKUP(F40,all_columns!B:E,4,FALSE)</f>
        <v>Dummy</v>
      </c>
      <c r="I40" s="8" t="s">
        <v>34</v>
      </c>
      <c r="J40" s="8" t="s">
        <v>81</v>
      </c>
      <c r="K40" s="8" t="s">
        <v>66</v>
      </c>
    </row>
    <row r="41" spans="1:12" ht="16" x14ac:dyDescent="0.2">
      <c r="C41" s="6" t="s">
        <v>489</v>
      </c>
      <c r="F41" s="8" t="s">
        <v>213</v>
      </c>
      <c r="G41" s="8">
        <v>2</v>
      </c>
      <c r="H41" s="8" t="str">
        <f>VLOOKUP(F41,all_columns!B:E,4,FALSE)</f>
        <v>Dummy</v>
      </c>
      <c r="I41" s="8" t="s">
        <v>35</v>
      </c>
      <c r="J41" s="8" t="s">
        <v>240</v>
      </c>
      <c r="K41" s="8" t="s">
        <v>66</v>
      </c>
    </row>
    <row r="42" spans="1:12" ht="16" x14ac:dyDescent="0.2">
      <c r="C42" s="6" t="s">
        <v>489</v>
      </c>
      <c r="F42" s="8" t="s">
        <v>212</v>
      </c>
      <c r="G42" s="8">
        <v>6</v>
      </c>
      <c r="H42" s="8" t="str">
        <f>VLOOKUP(F42,all_columns!B:E,4,FALSE)</f>
        <v>Dummy</v>
      </c>
      <c r="I42" s="8" t="s">
        <v>47</v>
      </c>
      <c r="J42" s="8" t="s">
        <v>240</v>
      </c>
      <c r="K42" s="8" t="s">
        <v>66</v>
      </c>
    </row>
    <row r="43" spans="1:12" x14ac:dyDescent="0.2">
      <c r="J43" s="16"/>
    </row>
  </sheetData>
  <autoFilter ref="F1:I42"/>
  <phoneticPr fontId="2" type="noConversion"/>
  <pageMargins left="0.25" right="0.25" top="0.75" bottom="0.75" header="0.3" footer="0.3"/>
  <pageSetup paperSize="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2"/>
  <sheetViews>
    <sheetView topLeftCell="A6" zoomScale="130" zoomScaleNormal="130" zoomScalePageLayoutView="130" workbookViewId="0">
      <selection activeCell="G12" sqref="G12"/>
    </sheetView>
  </sheetViews>
  <sheetFormatPr baseColWidth="10" defaultColWidth="9.1640625" defaultRowHeight="15" x14ac:dyDescent="0.2"/>
  <cols>
    <col min="1" max="5" width="9.1640625" style="1"/>
    <col min="6" max="6" width="44.1640625" style="2" customWidth="1"/>
    <col min="7" max="7" width="25.33203125" style="2" customWidth="1"/>
    <col min="8" max="8" width="9.5" style="2" customWidth="1"/>
    <col min="9" max="9" width="12.33203125" style="11" customWidth="1"/>
    <col min="10" max="10" width="5.6640625" style="2" bestFit="1" customWidth="1"/>
    <col min="11" max="11" width="26.5" style="1" customWidth="1"/>
    <col min="12" max="12" width="3" style="1" customWidth="1"/>
    <col min="13" max="13" width="5" style="1" customWidth="1"/>
    <col min="14" max="14" width="9.1640625" style="1"/>
    <col min="15" max="15" width="25" style="1" customWidth="1"/>
    <col min="16" max="16384" width="9.1640625" style="1"/>
  </cols>
  <sheetData>
    <row r="1" spans="1:15" x14ac:dyDescent="0.2">
      <c r="F1" s="20" t="s">
        <v>203</v>
      </c>
      <c r="G1" s="20" t="s">
        <v>204</v>
      </c>
      <c r="H1" s="20" t="s">
        <v>490</v>
      </c>
      <c r="I1" s="20"/>
      <c r="J1" s="20" t="s">
        <v>205</v>
      </c>
      <c r="K1" s="20" t="s">
        <v>206</v>
      </c>
      <c r="L1" s="37"/>
      <c r="M1" s="37" t="s">
        <v>351</v>
      </c>
    </row>
    <row r="2" spans="1:15" ht="16" x14ac:dyDescent="0.2">
      <c r="B2" s="1" t="s">
        <v>485</v>
      </c>
      <c r="F2" s="7" t="s">
        <v>106</v>
      </c>
      <c r="G2" s="12" t="s">
        <v>67</v>
      </c>
      <c r="H2" s="12">
        <v>41137</v>
      </c>
      <c r="I2" s="8" t="str">
        <f>VLOOKUP(F2,all_columns!B:E,4,FALSE)</f>
        <v>Encode</v>
      </c>
      <c r="J2" s="12"/>
      <c r="K2" s="12"/>
      <c r="L2" s="37" t="s">
        <v>343</v>
      </c>
      <c r="M2" s="37"/>
    </row>
    <row r="3" spans="1:15" x14ac:dyDescent="0.2">
      <c r="B3" s="1" t="s">
        <v>491</v>
      </c>
      <c r="C3" s="1" t="s">
        <v>486</v>
      </c>
      <c r="F3" s="7" t="s">
        <v>107</v>
      </c>
      <c r="G3" s="13" t="s">
        <v>24</v>
      </c>
      <c r="H3" s="13">
        <v>2</v>
      </c>
      <c r="I3" s="8" t="str">
        <f>VLOOKUP(F3,all_columns!B:E,4,FALSE)</f>
        <v>Dummy</v>
      </c>
      <c r="J3" s="12" t="s">
        <v>81</v>
      </c>
      <c r="K3" s="12" t="s">
        <v>349</v>
      </c>
      <c r="L3" s="37" t="s">
        <v>343</v>
      </c>
      <c r="M3" s="37"/>
    </row>
    <row r="4" spans="1:15" ht="16" x14ac:dyDescent="0.2">
      <c r="F4" s="7" t="s">
        <v>83</v>
      </c>
      <c r="G4" s="12" t="s">
        <v>68</v>
      </c>
      <c r="H4" s="12">
        <v>35895</v>
      </c>
      <c r="I4" s="8" t="str">
        <f>VLOOKUP(F4,all_columns!B:E,4,FALSE)</f>
        <v>Encode</v>
      </c>
      <c r="J4" s="12"/>
      <c r="K4" s="12"/>
      <c r="L4" s="37" t="s">
        <v>343</v>
      </c>
      <c r="M4" s="37"/>
    </row>
    <row r="5" spans="1:15" ht="16" x14ac:dyDescent="0.2">
      <c r="B5" s="1" t="s">
        <v>491</v>
      </c>
      <c r="D5" s="1" t="s">
        <v>489</v>
      </c>
      <c r="F5" s="7" t="s">
        <v>108</v>
      </c>
      <c r="G5" s="12" t="s">
        <v>69</v>
      </c>
      <c r="H5" s="12">
        <v>2</v>
      </c>
      <c r="I5" s="8" t="str">
        <f>VLOOKUP(F5,all_columns!B:E,4,FALSE)</f>
        <v>Dummy</v>
      </c>
      <c r="J5" s="12" t="s">
        <v>198</v>
      </c>
      <c r="K5" s="12" t="s">
        <v>65</v>
      </c>
      <c r="L5" s="38" t="s">
        <v>343</v>
      </c>
      <c r="M5" s="38"/>
    </row>
    <row r="6" spans="1:15" ht="39" x14ac:dyDescent="0.2">
      <c r="B6" s="1" t="s">
        <v>491</v>
      </c>
      <c r="D6" s="1" t="s">
        <v>489</v>
      </c>
      <c r="F6" s="7" t="s">
        <v>109</v>
      </c>
      <c r="G6" s="12" t="s">
        <v>70</v>
      </c>
      <c r="H6" s="12">
        <v>7</v>
      </c>
      <c r="I6" s="8" t="str">
        <f>VLOOKUP(F6,all_columns!B:E,4,FALSE)</f>
        <v>Dummy</v>
      </c>
      <c r="J6" s="12" t="s">
        <v>198</v>
      </c>
      <c r="K6" s="12" t="s">
        <v>352</v>
      </c>
      <c r="L6" s="38" t="s">
        <v>343</v>
      </c>
      <c r="M6" s="38"/>
    </row>
    <row r="7" spans="1:15" ht="16" x14ac:dyDescent="0.2">
      <c r="D7" s="50" t="s">
        <v>500</v>
      </c>
      <c r="F7" s="7" t="s">
        <v>110</v>
      </c>
      <c r="G7" s="12" t="s">
        <v>71</v>
      </c>
      <c r="H7" s="12">
        <v>798</v>
      </c>
      <c r="I7" s="8" t="str">
        <f>VLOOKUP(F7,all_columns!B:E,4,FALSE)</f>
        <v>Datetime</v>
      </c>
      <c r="J7" s="33" t="s">
        <v>234</v>
      </c>
      <c r="K7" s="12"/>
      <c r="L7" s="38" t="s">
        <v>343</v>
      </c>
      <c r="M7" s="38"/>
    </row>
    <row r="8" spans="1:15" ht="16" x14ac:dyDescent="0.2">
      <c r="B8" s="1" t="s">
        <v>491</v>
      </c>
      <c r="D8" s="1" t="s">
        <v>489</v>
      </c>
      <c r="F8" s="7" t="s">
        <v>111</v>
      </c>
      <c r="G8" s="12" t="s">
        <v>72</v>
      </c>
      <c r="H8" s="12">
        <v>2</v>
      </c>
      <c r="I8" s="8" t="str">
        <f>VLOOKUP(F8,all_columns!B:E,4,FALSE)</f>
        <v>Dummy</v>
      </c>
      <c r="J8" s="12" t="s">
        <v>235</v>
      </c>
      <c r="K8" s="12" t="s">
        <v>64</v>
      </c>
      <c r="L8" s="37" t="s">
        <v>343</v>
      </c>
      <c r="M8" s="37"/>
      <c r="O8" s="48"/>
    </row>
    <row r="9" spans="1:15" ht="16" x14ac:dyDescent="0.2">
      <c r="C9" s="46"/>
      <c r="D9" s="50" t="s">
        <v>500</v>
      </c>
      <c r="E9" s="46"/>
      <c r="F9" s="7" t="s">
        <v>112</v>
      </c>
      <c r="G9" s="14" t="s">
        <v>231</v>
      </c>
      <c r="H9" s="14">
        <v>24</v>
      </c>
      <c r="I9" s="8" t="str">
        <f>VLOOKUP(F9,all_columns!B:E,4,FALSE)</f>
        <v>Datetime</v>
      </c>
      <c r="J9" s="33" t="s">
        <v>236</v>
      </c>
      <c r="K9" s="12"/>
      <c r="L9" s="37" t="s">
        <v>343</v>
      </c>
      <c r="M9" s="37"/>
    </row>
    <row r="10" spans="1:15" ht="16" x14ac:dyDescent="0.2">
      <c r="A10" s="1" t="s">
        <v>492</v>
      </c>
      <c r="B10" s="1" t="s">
        <v>491</v>
      </c>
      <c r="C10" s="1" t="s">
        <v>486</v>
      </c>
      <c r="D10" s="1" t="s">
        <v>489</v>
      </c>
      <c r="F10" s="7" t="s">
        <v>113</v>
      </c>
      <c r="G10" s="14" t="s">
        <v>23</v>
      </c>
      <c r="H10" s="14">
        <v>17</v>
      </c>
      <c r="I10" s="8" t="str">
        <f>VLOOKUP(F10,all_columns!B:E,4,FALSE)</f>
        <v>Dummy</v>
      </c>
      <c r="J10" s="12" t="s">
        <v>198</v>
      </c>
      <c r="K10" s="12"/>
      <c r="L10" s="37" t="s">
        <v>343</v>
      </c>
      <c r="M10" s="37"/>
    </row>
    <row r="11" spans="1:15" ht="16" x14ac:dyDescent="0.2">
      <c r="C11" s="1" t="s">
        <v>486</v>
      </c>
      <c r="E11" s="1" t="s">
        <v>495</v>
      </c>
      <c r="F11" s="12" t="s">
        <v>114</v>
      </c>
      <c r="G11" s="12" t="s">
        <v>73</v>
      </c>
      <c r="H11" s="12">
        <v>17229</v>
      </c>
      <c r="I11" s="8" t="str">
        <f>VLOOKUP(F11,all_columns!B:E,4,FALSE)</f>
        <v>NoChange</v>
      </c>
      <c r="J11" s="12" t="s">
        <v>201</v>
      </c>
      <c r="K11" s="12"/>
      <c r="L11" s="37" t="s">
        <v>344</v>
      </c>
      <c r="M11" s="37">
        <v>-1</v>
      </c>
    </row>
    <row r="12" spans="1:15" ht="16" x14ac:dyDescent="0.2">
      <c r="C12" s="1" t="s">
        <v>486</v>
      </c>
      <c r="E12" s="1" t="s">
        <v>495</v>
      </c>
      <c r="F12" s="12" t="s">
        <v>115</v>
      </c>
      <c r="G12" s="12" t="s">
        <v>74</v>
      </c>
      <c r="H12" s="12">
        <v>799</v>
      </c>
      <c r="I12" s="8" t="str">
        <f>VLOOKUP(F12,all_columns!B:E,4,FALSE)</f>
        <v>NoChange</v>
      </c>
      <c r="J12" s="12" t="s">
        <v>201</v>
      </c>
      <c r="K12" s="12"/>
      <c r="L12" s="37" t="s">
        <v>344</v>
      </c>
      <c r="M12" s="37">
        <v>-1</v>
      </c>
    </row>
    <row r="13" spans="1:15" ht="16" x14ac:dyDescent="0.2">
      <c r="C13" s="1" t="s">
        <v>486</v>
      </c>
      <c r="E13" s="1" t="s">
        <v>495</v>
      </c>
      <c r="F13" s="12" t="s">
        <v>116</v>
      </c>
      <c r="G13" s="35" t="s">
        <v>348</v>
      </c>
      <c r="H13" s="35">
        <v>2056</v>
      </c>
      <c r="I13" s="8" t="str">
        <f>VLOOKUP(F13,all_columns!B:E,4,FALSE)</f>
        <v>NoChange</v>
      </c>
      <c r="J13" s="12" t="s">
        <v>237</v>
      </c>
      <c r="K13" s="12"/>
      <c r="L13" s="37" t="s">
        <v>344</v>
      </c>
      <c r="M13" s="37">
        <v>-1</v>
      </c>
      <c r="N13" s="36" t="s">
        <v>350</v>
      </c>
    </row>
    <row r="14" spans="1:15" ht="16" x14ac:dyDescent="0.2">
      <c r="A14" s="1" t="s">
        <v>493</v>
      </c>
      <c r="C14" s="1" t="s">
        <v>486</v>
      </c>
      <c r="F14" s="12" t="s">
        <v>117</v>
      </c>
      <c r="G14" s="12" t="s">
        <v>75</v>
      </c>
      <c r="H14" s="12">
        <v>48</v>
      </c>
      <c r="I14" s="8" t="str">
        <f>VLOOKUP(F14,all_columns!B:E,4,FALSE)</f>
        <v>Dummy</v>
      </c>
      <c r="J14" s="12" t="s">
        <v>198</v>
      </c>
      <c r="K14" s="12"/>
      <c r="L14" s="37" t="s">
        <v>345</v>
      </c>
      <c r="M14" s="37"/>
    </row>
    <row r="15" spans="1:15" ht="16" x14ac:dyDescent="0.2">
      <c r="A15" s="1" t="s">
        <v>493</v>
      </c>
      <c r="C15" s="1" t="s">
        <v>494</v>
      </c>
      <c r="F15" s="12" t="s">
        <v>87</v>
      </c>
      <c r="G15" s="12" t="s">
        <v>76</v>
      </c>
      <c r="H15" s="17">
        <v>35714</v>
      </c>
      <c r="I15" s="47" t="str">
        <f>VLOOKUP(F15,all_columns!B:E,4,FALSE)</f>
        <v>Encode</v>
      </c>
      <c r="J15" s="12" t="s">
        <v>198</v>
      </c>
      <c r="K15" s="12"/>
      <c r="L15" s="37" t="s">
        <v>345</v>
      </c>
      <c r="M15" s="37"/>
    </row>
    <row r="16" spans="1:15" ht="16" x14ac:dyDescent="0.2">
      <c r="E16" s="36" t="s">
        <v>497</v>
      </c>
      <c r="F16" s="35" t="s">
        <v>118</v>
      </c>
      <c r="G16" s="14" t="s">
        <v>2</v>
      </c>
      <c r="H16" s="14">
        <v>23</v>
      </c>
      <c r="I16" s="45" t="str">
        <f>VLOOKUP(F16,all_columns!B:E,4,FALSE)</f>
        <v>NoChange</v>
      </c>
      <c r="J16" s="12" t="s">
        <v>201</v>
      </c>
      <c r="K16" s="12"/>
      <c r="L16" s="37" t="s">
        <v>344</v>
      </c>
      <c r="M16" s="37">
        <v>-1</v>
      </c>
    </row>
    <row r="17" spans="1:13" ht="16" x14ac:dyDescent="0.2">
      <c r="B17" s="1" t="s">
        <v>491</v>
      </c>
      <c r="C17" s="1" t="s">
        <v>486</v>
      </c>
      <c r="F17" s="12" t="s">
        <v>119</v>
      </c>
      <c r="G17" s="12" t="s">
        <v>77</v>
      </c>
      <c r="H17" s="12">
        <v>2</v>
      </c>
      <c r="I17" s="45" t="str">
        <f>VLOOKUP(F17,all_columns!B:E,4,TRUE)</f>
        <v>Dummy</v>
      </c>
      <c r="J17" s="12" t="s">
        <v>198</v>
      </c>
      <c r="K17" s="12" t="s">
        <v>80</v>
      </c>
      <c r="L17" s="37" t="s">
        <v>344</v>
      </c>
      <c r="M17" s="37">
        <v>-1</v>
      </c>
    </row>
    <row r="18" spans="1:13" ht="16" x14ac:dyDescent="0.2">
      <c r="C18" s="1" t="s">
        <v>486</v>
      </c>
      <c r="E18" s="1" t="s">
        <v>495</v>
      </c>
      <c r="F18" s="12" t="s">
        <v>120</v>
      </c>
      <c r="G18" s="12" t="s">
        <v>78</v>
      </c>
      <c r="H18" s="12">
        <v>67</v>
      </c>
      <c r="I18" s="45" t="str">
        <f>VLOOKUP(F18,all_columns!B:E,4,FALSE)</f>
        <v>NoChange</v>
      </c>
      <c r="J18" s="12" t="s">
        <v>201</v>
      </c>
      <c r="K18" s="12"/>
      <c r="L18" s="37" t="s">
        <v>344</v>
      </c>
      <c r="M18" s="37">
        <v>-1</v>
      </c>
    </row>
    <row r="19" spans="1:13" ht="16" x14ac:dyDescent="0.2">
      <c r="A19" s="1" t="s">
        <v>493</v>
      </c>
      <c r="C19" s="1" t="s">
        <v>494</v>
      </c>
      <c r="F19" s="12" t="s">
        <v>121</v>
      </c>
      <c r="G19" s="12" t="s">
        <v>79</v>
      </c>
      <c r="H19" s="12">
        <v>22</v>
      </c>
      <c r="I19" s="45" t="str">
        <f>VLOOKUP(F19,all_columns!B:E,4,FALSE)</f>
        <v>Dummy</v>
      </c>
      <c r="J19" s="12" t="s">
        <v>238</v>
      </c>
      <c r="K19" s="12"/>
      <c r="L19" s="37" t="s">
        <v>345</v>
      </c>
      <c r="M19" s="37"/>
    </row>
    <row r="20" spans="1:13" ht="16" x14ac:dyDescent="0.2">
      <c r="C20" s="1" t="s">
        <v>486</v>
      </c>
      <c r="E20" s="1" t="s">
        <v>495</v>
      </c>
      <c r="F20" s="7" t="s">
        <v>122</v>
      </c>
      <c r="G20" s="14" t="s">
        <v>1</v>
      </c>
      <c r="H20" s="14">
        <v>14</v>
      </c>
      <c r="I20" s="45" t="str">
        <f>VLOOKUP(F20,all_columns!B:E,4,FALSE)</f>
        <v>NoChange</v>
      </c>
      <c r="J20" s="12" t="s">
        <v>201</v>
      </c>
      <c r="K20" s="21" t="s">
        <v>239</v>
      </c>
      <c r="L20" s="37" t="s">
        <v>343</v>
      </c>
      <c r="M20" s="37"/>
    </row>
    <row r="21" spans="1:13" x14ac:dyDescent="0.2">
      <c r="B21" s="1" t="s">
        <v>491</v>
      </c>
      <c r="C21" s="1" t="s">
        <v>486</v>
      </c>
      <c r="F21" s="7" t="s">
        <v>232</v>
      </c>
      <c r="G21" s="12" t="s">
        <v>233</v>
      </c>
      <c r="H21" s="12">
        <v>39</v>
      </c>
      <c r="I21" s="45" t="str">
        <f>VLOOKUP(F21,all_columns!B:E,4,FALSE)</f>
        <v>DateTime</v>
      </c>
      <c r="J21" s="33" t="s">
        <v>105</v>
      </c>
      <c r="K21" s="12"/>
      <c r="L21" s="37" t="s">
        <v>346</v>
      </c>
      <c r="M21" s="37"/>
    </row>
    <row r="22" spans="1:13" x14ac:dyDescent="0.2">
      <c r="F22" s="7"/>
    </row>
    <row r="23" spans="1:13" x14ac:dyDescent="0.2">
      <c r="F23" s="7" t="s">
        <v>108</v>
      </c>
    </row>
    <row r="24" spans="1:13" x14ac:dyDescent="0.2">
      <c r="F24" s="7" t="s">
        <v>109</v>
      </c>
    </row>
    <row r="25" spans="1:13" x14ac:dyDescent="0.2">
      <c r="F25" s="7" t="s">
        <v>111</v>
      </c>
    </row>
    <row r="26" spans="1:13" x14ac:dyDescent="0.2">
      <c r="F26" s="7" t="s">
        <v>112</v>
      </c>
    </row>
    <row r="27" spans="1:13" x14ac:dyDescent="0.2">
      <c r="F27" s="12" t="s">
        <v>116</v>
      </c>
    </row>
    <row r="28" spans="1:13" x14ac:dyDescent="0.2">
      <c r="F28" s="12" t="s">
        <v>117</v>
      </c>
    </row>
    <row r="29" spans="1:13" x14ac:dyDescent="0.2">
      <c r="F29" s="12" t="s">
        <v>119</v>
      </c>
    </row>
    <row r="30" spans="1:13" x14ac:dyDescent="0.2">
      <c r="F30" s="12" t="s">
        <v>120</v>
      </c>
    </row>
    <row r="31" spans="1:13" x14ac:dyDescent="0.2">
      <c r="F31" s="7" t="s">
        <v>122</v>
      </c>
    </row>
    <row r="32" spans="1:13" x14ac:dyDescent="0.2">
      <c r="F32" s="7" t="s">
        <v>232</v>
      </c>
    </row>
  </sheetData>
  <autoFilter ref="F1:G20"/>
  <phoneticPr fontId="2" type="noConversion"/>
  <pageMargins left="0.25" right="0.25" top="0.75" bottom="0.75" header="0.3" footer="0.3"/>
  <pageSetup paperSize="9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topLeftCell="A12" zoomScale="80" zoomScaleNormal="80" zoomScalePageLayoutView="80" workbookViewId="0">
      <selection activeCell="Q12" sqref="Q12"/>
    </sheetView>
  </sheetViews>
  <sheetFormatPr baseColWidth="10" defaultRowHeight="15" x14ac:dyDescent="0.2"/>
  <cols>
    <col min="1" max="1" width="14.5" customWidth="1"/>
    <col min="4" max="5" width="12.1640625" customWidth="1"/>
    <col min="6" max="12" width="9.33203125" customWidth="1"/>
  </cols>
  <sheetData>
    <row r="1" spans="1:18" x14ac:dyDescent="0.2">
      <c r="B1" t="s">
        <v>501</v>
      </c>
    </row>
    <row r="3" spans="1:18" x14ac:dyDescent="0.2">
      <c r="B3" s="73" t="s">
        <v>517</v>
      </c>
      <c r="C3" s="73"/>
    </row>
    <row r="4" spans="1:18" ht="18" x14ac:dyDescent="0.2">
      <c r="B4" s="79" t="s">
        <v>543</v>
      </c>
      <c r="C4" s="79"/>
      <c r="G4" t="s">
        <v>125</v>
      </c>
      <c r="H4" s="79"/>
      <c r="O4" t="s">
        <v>145</v>
      </c>
    </row>
    <row r="5" spans="1:18" s="84" customFormat="1" ht="18" x14ac:dyDescent="0.2">
      <c r="B5" s="84" t="s">
        <v>514</v>
      </c>
      <c r="G5" s="84" t="s">
        <v>525</v>
      </c>
      <c r="O5" s="84" t="s">
        <v>531</v>
      </c>
    </row>
    <row r="6" spans="1:18" ht="210" customHeight="1" x14ac:dyDescent="0.2">
      <c r="B6" s="120" t="s">
        <v>519</v>
      </c>
      <c r="C6" s="120"/>
      <c r="D6" s="120"/>
      <c r="E6" s="89"/>
      <c r="G6" s="85" t="s">
        <v>520</v>
      </c>
      <c r="O6" s="121" t="s">
        <v>526</v>
      </c>
      <c r="P6" s="121"/>
      <c r="Q6" s="121"/>
      <c r="R6" s="121"/>
    </row>
    <row r="8" spans="1:18" ht="18" thickBot="1" x14ac:dyDescent="0.25">
      <c r="B8" s="54" t="s">
        <v>532</v>
      </c>
      <c r="C8" s="54"/>
      <c r="D8" s="55"/>
      <c r="E8" s="55"/>
      <c r="G8" s="54" t="s">
        <v>525</v>
      </c>
      <c r="O8" s="54" t="s">
        <v>508</v>
      </c>
    </row>
    <row r="9" spans="1:18" ht="17" x14ac:dyDescent="0.2">
      <c r="B9" s="56" t="s">
        <v>502</v>
      </c>
      <c r="C9" s="62" t="s">
        <v>535</v>
      </c>
      <c r="D9" s="57" t="s">
        <v>503</v>
      </c>
      <c r="E9" s="90"/>
      <c r="G9" t="s">
        <v>521</v>
      </c>
      <c r="H9" t="s">
        <v>522</v>
      </c>
      <c r="J9" t="s">
        <v>523</v>
      </c>
      <c r="O9" s="56" t="s">
        <v>502</v>
      </c>
      <c r="P9" s="57" t="s">
        <v>535</v>
      </c>
      <c r="Q9" s="73" t="s">
        <v>533</v>
      </c>
    </row>
    <row r="10" spans="1:18" ht="17" x14ac:dyDescent="0.2">
      <c r="B10" s="58">
        <v>1</v>
      </c>
      <c r="C10" s="94">
        <f>D10-1</f>
        <v>-0.30000000000000004</v>
      </c>
      <c r="D10" s="87">
        <v>0.7</v>
      </c>
      <c r="E10" s="91"/>
      <c r="G10">
        <v>3</v>
      </c>
      <c r="H10">
        <v>-3</v>
      </c>
      <c r="J10">
        <v>1</v>
      </c>
      <c r="K10" s="73">
        <v>0</v>
      </c>
      <c r="L10" s="73"/>
      <c r="O10" s="58">
        <v>1</v>
      </c>
      <c r="P10" s="64">
        <v>-0.3</v>
      </c>
      <c r="Q10" s="86">
        <f>1+P10</f>
        <v>0.7</v>
      </c>
    </row>
    <row r="11" spans="1:18" ht="17" x14ac:dyDescent="0.2">
      <c r="B11" s="58">
        <v>2</v>
      </c>
      <c r="C11" s="94">
        <f t="shared" ref="C11:C19" si="0">D11-1</f>
        <v>-0.26</v>
      </c>
      <c r="D11" s="87">
        <v>0.74</v>
      </c>
      <c r="E11" s="91"/>
      <c r="G11">
        <v>2</v>
      </c>
      <c r="H11">
        <v>-2</v>
      </c>
      <c r="J11">
        <v>2</v>
      </c>
      <c r="K11">
        <f>K10+1</f>
        <v>1</v>
      </c>
      <c r="O11" s="58">
        <f>O10+1</f>
        <v>2</v>
      </c>
      <c r="P11" s="64">
        <f>+P10+0.1</f>
        <v>-0.19999999999999998</v>
      </c>
      <c r="Q11" s="86">
        <f t="shared" ref="Q11:Q28" si="1">1+P11</f>
        <v>0.8</v>
      </c>
    </row>
    <row r="12" spans="1:18" ht="17" x14ac:dyDescent="0.2">
      <c r="A12" t="s">
        <v>528</v>
      </c>
      <c r="B12" s="100">
        <v>3</v>
      </c>
      <c r="C12" s="102">
        <f t="shared" si="0"/>
        <v>-0.18000000000000005</v>
      </c>
      <c r="D12" s="103">
        <v>0.82</v>
      </c>
      <c r="E12" s="102"/>
      <c r="G12">
        <v>1</v>
      </c>
      <c r="H12">
        <v>-1</v>
      </c>
      <c r="J12">
        <v>3</v>
      </c>
      <c r="K12">
        <f t="shared" ref="K12:K15" si="2">K11+1</f>
        <v>2</v>
      </c>
      <c r="O12" s="100">
        <f>O11+1</f>
        <v>3</v>
      </c>
      <c r="P12" s="101">
        <f>+P11+0.1</f>
        <v>-9.9999999999999978E-2</v>
      </c>
      <c r="Q12" s="86">
        <f t="shared" si="1"/>
        <v>0.9</v>
      </c>
    </row>
    <row r="13" spans="1:18" ht="17" x14ac:dyDescent="0.2">
      <c r="A13" t="s">
        <v>527</v>
      </c>
      <c r="B13" s="59">
        <v>4</v>
      </c>
      <c r="C13" s="92">
        <f t="shared" si="0"/>
        <v>0</v>
      </c>
      <c r="D13" s="60">
        <v>1</v>
      </c>
      <c r="E13" s="92"/>
      <c r="G13">
        <v>0</v>
      </c>
      <c r="H13">
        <v>0</v>
      </c>
      <c r="J13">
        <v>4</v>
      </c>
      <c r="K13">
        <f t="shared" si="2"/>
        <v>3</v>
      </c>
      <c r="O13" s="59">
        <f>O12+1</f>
        <v>4</v>
      </c>
      <c r="P13" s="71">
        <f>+P12+0.1</f>
        <v>0</v>
      </c>
      <c r="Q13" s="86">
        <f t="shared" si="1"/>
        <v>1</v>
      </c>
    </row>
    <row r="14" spans="1:18" ht="17" x14ac:dyDescent="0.2">
      <c r="B14" s="58">
        <v>5</v>
      </c>
      <c r="C14" s="94">
        <f t="shared" si="0"/>
        <v>0.10000000000000009</v>
      </c>
      <c r="D14" s="87">
        <v>1.1000000000000001</v>
      </c>
      <c r="E14" s="91"/>
      <c r="J14">
        <v>5</v>
      </c>
      <c r="K14">
        <f t="shared" si="2"/>
        <v>4</v>
      </c>
      <c r="O14" s="58">
        <f t="shared" ref="O14:O18" si="3">O13+1</f>
        <v>5</v>
      </c>
      <c r="P14" s="64">
        <f t="shared" ref="P14:P19" si="4">+P13+0.1</f>
        <v>0.1</v>
      </c>
      <c r="Q14" s="86">
        <f t="shared" si="1"/>
        <v>1.1000000000000001</v>
      </c>
    </row>
    <row r="15" spans="1:18" ht="17" x14ac:dyDescent="0.2">
      <c r="B15" s="58">
        <v>6</v>
      </c>
      <c r="C15" s="94">
        <f t="shared" si="0"/>
        <v>0.19999999999999996</v>
      </c>
      <c r="D15" s="87">
        <v>1.2</v>
      </c>
      <c r="E15" s="91"/>
      <c r="J15">
        <v>6</v>
      </c>
      <c r="K15">
        <f t="shared" si="2"/>
        <v>5</v>
      </c>
      <c r="O15" s="58">
        <f t="shared" si="3"/>
        <v>6</v>
      </c>
      <c r="P15" s="64">
        <f t="shared" si="4"/>
        <v>0.2</v>
      </c>
      <c r="Q15" s="86">
        <f t="shared" si="1"/>
        <v>1.2</v>
      </c>
    </row>
    <row r="16" spans="1:18" ht="18" thickBot="1" x14ac:dyDescent="0.25">
      <c r="A16" t="s">
        <v>529</v>
      </c>
      <c r="B16" s="80">
        <v>7</v>
      </c>
      <c r="C16" s="93">
        <f t="shared" si="0"/>
        <v>0.30000000000000004</v>
      </c>
      <c r="D16" s="81">
        <v>1.3</v>
      </c>
      <c r="E16" s="93"/>
      <c r="O16" s="104">
        <f t="shared" si="3"/>
        <v>7</v>
      </c>
      <c r="P16" s="105">
        <f t="shared" si="4"/>
        <v>0.30000000000000004</v>
      </c>
      <c r="Q16" s="86">
        <f t="shared" si="1"/>
        <v>1.3</v>
      </c>
    </row>
    <row r="17" spans="1:17" ht="17" x14ac:dyDescent="0.2">
      <c r="B17" s="58">
        <v>8</v>
      </c>
      <c r="C17" s="94">
        <f t="shared" si="0"/>
        <v>0.39999999999999991</v>
      </c>
      <c r="D17" s="87">
        <v>1.4</v>
      </c>
      <c r="E17" s="91"/>
      <c r="H17" t="s">
        <v>524</v>
      </c>
      <c r="I17" s="68" t="s">
        <v>535</v>
      </c>
      <c r="J17" s="73" t="s">
        <v>533</v>
      </c>
      <c r="O17" s="58">
        <f t="shared" si="3"/>
        <v>8</v>
      </c>
      <c r="P17" s="64">
        <f t="shared" si="4"/>
        <v>0.4</v>
      </c>
      <c r="Q17" s="86">
        <f t="shared" si="1"/>
        <v>1.4</v>
      </c>
    </row>
    <row r="18" spans="1:17" ht="17" x14ac:dyDescent="0.2">
      <c r="B18" s="58">
        <v>9</v>
      </c>
      <c r="C18" s="94">
        <f t="shared" si="0"/>
        <v>0.5</v>
      </c>
      <c r="D18" s="87">
        <v>1.5</v>
      </c>
      <c r="E18" s="91"/>
      <c r="H18">
        <v>-3</v>
      </c>
      <c r="I18" s="98">
        <v>-0.6</v>
      </c>
      <c r="J18" s="86">
        <f t="shared" ref="J18:J25" si="5">1+I18</f>
        <v>0.4</v>
      </c>
      <c r="O18" s="58">
        <f t="shared" si="3"/>
        <v>9</v>
      </c>
      <c r="P18" s="64">
        <f t="shared" si="4"/>
        <v>0.5</v>
      </c>
      <c r="Q18" s="86">
        <f t="shared" si="1"/>
        <v>1.5</v>
      </c>
    </row>
    <row r="19" spans="1:17" ht="18" thickBot="1" x14ac:dyDescent="0.25">
      <c r="A19" t="s">
        <v>530</v>
      </c>
      <c r="B19" s="82">
        <v>10</v>
      </c>
      <c r="C19" s="95">
        <f t="shared" si="0"/>
        <v>0.60000000000000009</v>
      </c>
      <c r="D19" s="83">
        <v>1.6</v>
      </c>
      <c r="E19" s="93"/>
      <c r="H19">
        <v>-2</v>
      </c>
      <c r="I19" s="98">
        <f>I18+0.2</f>
        <v>-0.39999999999999997</v>
      </c>
      <c r="J19" s="86">
        <f t="shared" si="5"/>
        <v>0.60000000000000009</v>
      </c>
      <c r="O19" s="104">
        <f t="shared" ref="O19:O28" si="6">O18+1</f>
        <v>10</v>
      </c>
      <c r="P19" s="105">
        <f t="shared" si="4"/>
        <v>0.6</v>
      </c>
      <c r="Q19" s="86">
        <f t="shared" si="1"/>
        <v>1.6</v>
      </c>
    </row>
    <row r="20" spans="1:17" ht="17" x14ac:dyDescent="0.2">
      <c r="H20">
        <v>-1</v>
      </c>
      <c r="I20" s="98">
        <f t="shared" ref="I20:I24" si="7">I19+0.2</f>
        <v>-0.19999999999999996</v>
      </c>
      <c r="J20" s="86">
        <f t="shared" si="5"/>
        <v>0.8</v>
      </c>
      <c r="O20" s="58">
        <f t="shared" si="6"/>
        <v>11</v>
      </c>
      <c r="P20" s="64">
        <f t="shared" ref="P20:P28" si="8">+P19+0.1</f>
        <v>0.7</v>
      </c>
      <c r="Q20" s="86">
        <f t="shared" si="1"/>
        <v>1.7</v>
      </c>
    </row>
    <row r="21" spans="1:17" ht="17" x14ac:dyDescent="0.2">
      <c r="H21">
        <v>0</v>
      </c>
      <c r="I21" s="98">
        <f t="shared" si="7"/>
        <v>0</v>
      </c>
      <c r="J21" s="86">
        <f t="shared" si="5"/>
        <v>1</v>
      </c>
      <c r="O21" s="58">
        <f t="shared" si="6"/>
        <v>12</v>
      </c>
      <c r="P21" s="64">
        <f t="shared" si="8"/>
        <v>0.79999999999999993</v>
      </c>
      <c r="Q21" s="86">
        <f t="shared" si="1"/>
        <v>1.7999999999999998</v>
      </c>
    </row>
    <row r="22" spans="1:17" ht="17" x14ac:dyDescent="0.2">
      <c r="H22">
        <v>1</v>
      </c>
      <c r="I22" s="98">
        <f t="shared" si="7"/>
        <v>0.2</v>
      </c>
      <c r="J22" s="86">
        <f t="shared" si="5"/>
        <v>1.2</v>
      </c>
      <c r="O22" s="58">
        <f t="shared" si="6"/>
        <v>13</v>
      </c>
      <c r="P22" s="64">
        <f t="shared" si="8"/>
        <v>0.89999999999999991</v>
      </c>
      <c r="Q22" s="86">
        <f t="shared" si="1"/>
        <v>1.9</v>
      </c>
    </row>
    <row r="23" spans="1:17" ht="17" x14ac:dyDescent="0.2">
      <c r="H23">
        <v>2</v>
      </c>
      <c r="I23" s="98">
        <f t="shared" si="7"/>
        <v>0.4</v>
      </c>
      <c r="J23" s="86">
        <f t="shared" si="5"/>
        <v>1.4</v>
      </c>
      <c r="O23" s="58">
        <f t="shared" si="6"/>
        <v>14</v>
      </c>
      <c r="P23" s="64">
        <f t="shared" si="8"/>
        <v>0.99999999999999989</v>
      </c>
      <c r="Q23" s="86">
        <f t="shared" si="1"/>
        <v>2</v>
      </c>
    </row>
    <row r="24" spans="1:17" ht="17" x14ac:dyDescent="0.2">
      <c r="H24">
        <v>3</v>
      </c>
      <c r="I24" s="98">
        <f t="shared" si="7"/>
        <v>0.60000000000000009</v>
      </c>
      <c r="J24" s="86">
        <f t="shared" si="5"/>
        <v>1.6</v>
      </c>
      <c r="O24" s="58">
        <f t="shared" si="6"/>
        <v>15</v>
      </c>
      <c r="P24" s="64">
        <f t="shared" si="8"/>
        <v>1.0999999999999999</v>
      </c>
      <c r="Q24" s="86">
        <f t="shared" si="1"/>
        <v>2.0999999999999996</v>
      </c>
    </row>
    <row r="25" spans="1:17" ht="18" thickBot="1" x14ac:dyDescent="0.25">
      <c r="H25">
        <v>3</v>
      </c>
      <c r="I25" s="99">
        <f t="shared" ref="I25" si="9">I24+0.2</f>
        <v>0.8</v>
      </c>
      <c r="J25" s="86">
        <f t="shared" si="5"/>
        <v>1.8</v>
      </c>
      <c r="O25" s="58">
        <f t="shared" si="6"/>
        <v>16</v>
      </c>
      <c r="P25" s="64">
        <f t="shared" si="8"/>
        <v>1.2</v>
      </c>
      <c r="Q25" s="86">
        <f t="shared" si="1"/>
        <v>2.2000000000000002</v>
      </c>
    </row>
    <row r="26" spans="1:17" ht="17" x14ac:dyDescent="0.2">
      <c r="O26" s="58">
        <f t="shared" si="6"/>
        <v>17</v>
      </c>
      <c r="P26" s="64">
        <f t="shared" si="8"/>
        <v>1.3</v>
      </c>
      <c r="Q26" s="86">
        <f t="shared" si="1"/>
        <v>2.2999999999999998</v>
      </c>
    </row>
    <row r="27" spans="1:17" ht="17" x14ac:dyDescent="0.2">
      <c r="O27" s="58">
        <f t="shared" si="6"/>
        <v>18</v>
      </c>
      <c r="P27" s="64">
        <f t="shared" si="8"/>
        <v>1.4000000000000001</v>
      </c>
      <c r="Q27" s="86">
        <f t="shared" si="1"/>
        <v>2.4000000000000004</v>
      </c>
    </row>
    <row r="28" spans="1:17" ht="18" thickBot="1" x14ac:dyDescent="0.25">
      <c r="O28" s="61">
        <f t="shared" si="6"/>
        <v>19</v>
      </c>
      <c r="P28" s="65">
        <f t="shared" si="8"/>
        <v>1.5000000000000002</v>
      </c>
      <c r="Q28" s="86">
        <f t="shared" si="1"/>
        <v>2.5</v>
      </c>
    </row>
    <row r="29" spans="1:17" ht="17" x14ac:dyDescent="0.2">
      <c r="O29" s="63"/>
      <c r="P29" s="63"/>
    </row>
    <row r="30" spans="1:17" ht="17" x14ac:dyDescent="0.2">
      <c r="O30" s="63"/>
      <c r="P30" s="63"/>
    </row>
    <row r="31" spans="1:17" ht="17" x14ac:dyDescent="0.2">
      <c r="O31" s="63"/>
      <c r="P31" s="63"/>
    </row>
    <row r="32" spans="1:17" ht="17" x14ac:dyDescent="0.2">
      <c r="B32" s="73" t="s">
        <v>518</v>
      </c>
      <c r="C32" s="73"/>
      <c r="H32" s="53"/>
    </row>
    <row r="33" spans="2:29" ht="18" x14ac:dyDescent="0.2">
      <c r="B33" s="79" t="s">
        <v>516</v>
      </c>
      <c r="C33" s="79"/>
      <c r="D33" t="s">
        <v>534</v>
      </c>
      <c r="H33" s="79" t="s">
        <v>515</v>
      </c>
    </row>
    <row r="34" spans="2:29" ht="18" thickBot="1" x14ac:dyDescent="0.25">
      <c r="D34" s="53"/>
      <c r="E34" s="53"/>
      <c r="I34" s="73"/>
      <c r="J34" s="73"/>
      <c r="K34" s="73"/>
      <c r="L34" s="73"/>
      <c r="M34" s="52"/>
      <c r="N34" s="52"/>
      <c r="O34" s="73"/>
    </row>
    <row r="35" spans="2:29" ht="18" thickBot="1" x14ac:dyDescent="0.25">
      <c r="B35" s="54" t="s">
        <v>504</v>
      </c>
      <c r="C35" s="54"/>
      <c r="D35" s="67" t="s">
        <v>506</v>
      </c>
      <c r="E35" s="66"/>
      <c r="F35" s="66" t="s">
        <v>507</v>
      </c>
      <c r="J35" s="54"/>
      <c r="K35" s="54" t="s">
        <v>504</v>
      </c>
      <c r="L35" s="54"/>
      <c r="M35" s="74" t="s">
        <v>506</v>
      </c>
      <c r="N35" s="75"/>
      <c r="O35" s="75" t="s">
        <v>507</v>
      </c>
    </row>
    <row r="36" spans="2:29" ht="17" x14ac:dyDescent="0.2">
      <c r="B36" s="56" t="s">
        <v>505</v>
      </c>
      <c r="C36" s="62" t="s">
        <v>535</v>
      </c>
      <c r="D36" s="68" t="s">
        <v>503</v>
      </c>
      <c r="E36" s="62" t="s">
        <v>535</v>
      </c>
      <c r="F36" s="57" t="s">
        <v>503</v>
      </c>
      <c r="J36" s="54"/>
      <c r="K36" s="56" t="s">
        <v>505</v>
      </c>
      <c r="L36" s="62" t="s">
        <v>535</v>
      </c>
      <c r="M36" s="68" t="s">
        <v>503</v>
      </c>
      <c r="N36" s="62" t="s">
        <v>535</v>
      </c>
      <c r="O36" s="57" t="s">
        <v>503</v>
      </c>
    </row>
    <row r="37" spans="2:29" ht="17" x14ac:dyDescent="0.2">
      <c r="B37" s="58" t="s">
        <v>513</v>
      </c>
      <c r="C37" s="96">
        <f t="shared" ref="C37:E41" si="10">D37-1</f>
        <v>1.5</v>
      </c>
      <c r="D37" s="69">
        <v>2.5</v>
      </c>
      <c r="E37" s="96">
        <f t="shared" si="10"/>
        <v>0.65999999999999992</v>
      </c>
      <c r="F37" s="76">
        <v>1.66</v>
      </c>
      <c r="J37" s="54"/>
      <c r="K37" s="58" t="s">
        <v>513</v>
      </c>
      <c r="L37" s="96">
        <f t="shared" ref="L37" si="11">M37-1</f>
        <v>0.8899999999999999</v>
      </c>
      <c r="M37" s="76">
        <v>1.89</v>
      </c>
      <c r="N37" s="96">
        <f t="shared" ref="N37" si="12">O37-1</f>
        <v>0.7</v>
      </c>
      <c r="O37" s="76">
        <v>1.7</v>
      </c>
    </row>
    <row r="38" spans="2:29" ht="17" x14ac:dyDescent="0.2">
      <c r="B38" s="58" t="s">
        <v>509</v>
      </c>
      <c r="C38" s="96">
        <f t="shared" si="10"/>
        <v>1.2999999999999998</v>
      </c>
      <c r="D38" s="69">
        <v>2.2999999999999998</v>
      </c>
      <c r="E38" s="96">
        <f t="shared" si="10"/>
        <v>0.53</v>
      </c>
      <c r="F38" s="76">
        <v>1.53</v>
      </c>
      <c r="J38" s="54"/>
      <c r="K38" s="58" t="s">
        <v>509</v>
      </c>
      <c r="L38" s="96">
        <f t="shared" ref="L38" si="13">M38-1</f>
        <v>0.74</v>
      </c>
      <c r="M38" s="76">
        <v>1.74</v>
      </c>
      <c r="N38" s="96">
        <f t="shared" ref="N38" si="14">O38-1</f>
        <v>0.57000000000000006</v>
      </c>
      <c r="O38" s="76">
        <v>1.57</v>
      </c>
    </row>
    <row r="39" spans="2:29" ht="17" x14ac:dyDescent="0.2">
      <c r="B39" s="58" t="s">
        <v>510</v>
      </c>
      <c r="C39" s="96">
        <f t="shared" si="10"/>
        <v>0.47</v>
      </c>
      <c r="D39" s="69">
        <v>1.47</v>
      </c>
      <c r="E39" s="96">
        <f t="shared" si="10"/>
        <v>6.0000000000000053E-2</v>
      </c>
      <c r="F39" s="76">
        <v>1.06</v>
      </c>
      <c r="J39" s="54"/>
      <c r="K39" s="58" t="s">
        <v>510</v>
      </c>
      <c r="L39" s="96">
        <f t="shared" ref="L39" si="15">M39-1</f>
        <v>0.14999999999999991</v>
      </c>
      <c r="M39" s="76">
        <v>1.1499999999999999</v>
      </c>
      <c r="N39" s="96">
        <f t="shared" ref="N39" si="16">O39-1</f>
        <v>4.0000000000000036E-2</v>
      </c>
      <c r="O39" s="76">
        <v>1.04</v>
      </c>
    </row>
    <row r="40" spans="2:29" ht="17" x14ac:dyDescent="0.2">
      <c r="B40" s="58" t="s">
        <v>511</v>
      </c>
      <c r="C40" s="96">
        <f t="shared" si="10"/>
        <v>0</v>
      </c>
      <c r="D40" s="72">
        <v>1</v>
      </c>
      <c r="E40" s="96">
        <f t="shared" si="10"/>
        <v>-7.999999999999996E-2</v>
      </c>
      <c r="F40" s="88">
        <v>0.92</v>
      </c>
      <c r="J40" s="54"/>
      <c r="K40" s="58" t="s">
        <v>511</v>
      </c>
      <c r="L40" s="96">
        <f t="shared" ref="L40" si="17">M40-1</f>
        <v>0</v>
      </c>
      <c r="M40" s="77">
        <v>1</v>
      </c>
      <c r="N40" s="96">
        <f t="shared" ref="N40" si="18">O40-1</f>
        <v>-9.9999999999999978E-2</v>
      </c>
      <c r="O40" s="88">
        <v>0.9</v>
      </c>
    </row>
    <row r="41" spans="2:29" ht="18" thickBot="1" x14ac:dyDescent="0.25">
      <c r="B41" s="61" t="s">
        <v>512</v>
      </c>
      <c r="C41" s="97">
        <f t="shared" si="10"/>
        <v>5.0000000000000044E-2</v>
      </c>
      <c r="D41" s="70">
        <v>1.05</v>
      </c>
      <c r="E41" s="97">
        <f t="shared" si="10"/>
        <v>-0.20999999999999996</v>
      </c>
      <c r="F41" s="78">
        <v>0.79</v>
      </c>
      <c r="J41" s="54"/>
      <c r="K41" s="61" t="s">
        <v>512</v>
      </c>
      <c r="L41" s="97">
        <f t="shared" ref="L41" si="19">M41-1</f>
        <v>7.0000000000000062E-2</v>
      </c>
      <c r="M41" s="78">
        <v>1.07</v>
      </c>
      <c r="N41" s="97">
        <f t="shared" ref="N41" si="20">O41-1</f>
        <v>-4.0000000000000036E-2</v>
      </c>
      <c r="O41" s="78">
        <v>0.96</v>
      </c>
    </row>
    <row r="42" spans="2:29" x14ac:dyDescent="0.2">
      <c r="G42" s="73"/>
      <c r="H42" s="73"/>
      <c r="I42" s="73"/>
      <c r="J42" s="73"/>
      <c r="K42" s="73"/>
      <c r="L42" s="73"/>
    </row>
    <row r="48" spans="2:29" ht="19" x14ac:dyDescent="0.25">
      <c r="F48" s="8" t="s">
        <v>36</v>
      </c>
      <c r="G48" t="s">
        <v>298</v>
      </c>
      <c r="H48" s="109" t="s">
        <v>145</v>
      </c>
      <c r="I48" s="106" t="s">
        <v>541</v>
      </c>
      <c r="J48" s="106">
        <v>0</v>
      </c>
      <c r="K48" s="106">
        <v>1</v>
      </c>
      <c r="L48" s="106">
        <v>2</v>
      </c>
      <c r="M48" s="106">
        <v>3</v>
      </c>
      <c r="N48" s="106">
        <v>4</v>
      </c>
      <c r="O48" s="106">
        <v>5</v>
      </c>
      <c r="P48" s="106">
        <v>6</v>
      </c>
      <c r="Q48" s="106">
        <v>7</v>
      </c>
      <c r="R48" s="106">
        <v>8</v>
      </c>
      <c r="S48" s="106">
        <v>9</v>
      </c>
      <c r="T48" s="106">
        <v>10</v>
      </c>
      <c r="U48" s="106">
        <v>11</v>
      </c>
      <c r="V48" s="106">
        <v>12</v>
      </c>
      <c r="W48" s="106">
        <v>13</v>
      </c>
      <c r="X48" s="106">
        <v>14</v>
      </c>
      <c r="Y48" s="106">
        <v>15</v>
      </c>
      <c r="Z48" s="106">
        <v>16</v>
      </c>
      <c r="AA48" s="106">
        <v>17</v>
      </c>
      <c r="AB48" s="106">
        <v>18</v>
      </c>
      <c r="AC48" s="107" t="s">
        <v>542</v>
      </c>
    </row>
    <row r="49" spans="6:29" ht="19" x14ac:dyDescent="0.25">
      <c r="H49" s="31" t="s">
        <v>133</v>
      </c>
      <c r="I49" t="s">
        <v>541</v>
      </c>
      <c r="J49">
        <v>0</v>
      </c>
      <c r="K49">
        <v>1</v>
      </c>
      <c r="L49">
        <v>2</v>
      </c>
      <c r="M49">
        <v>3</v>
      </c>
      <c r="N49">
        <v>4</v>
      </c>
      <c r="O49">
        <v>5</v>
      </c>
      <c r="P49">
        <v>6</v>
      </c>
      <c r="Q49">
        <v>7</v>
      </c>
      <c r="R49">
        <v>8</v>
      </c>
      <c r="S49">
        <v>9</v>
      </c>
      <c r="T49">
        <v>10</v>
      </c>
      <c r="U49">
        <v>11</v>
      </c>
      <c r="V49">
        <v>12</v>
      </c>
      <c r="W49">
        <v>13</v>
      </c>
      <c r="X49">
        <v>14</v>
      </c>
      <c r="Y49">
        <v>15</v>
      </c>
      <c r="Z49">
        <v>16</v>
      </c>
      <c r="AA49">
        <v>17</v>
      </c>
      <c r="AB49">
        <v>18</v>
      </c>
      <c r="AC49" t="s">
        <v>542</v>
      </c>
    </row>
    <row r="50" spans="6:29" ht="19" x14ac:dyDescent="0.25">
      <c r="H50" s="31" t="s">
        <v>125</v>
      </c>
      <c r="I50" t="s">
        <v>541</v>
      </c>
      <c r="J50">
        <v>0</v>
      </c>
      <c r="K50">
        <v>1</v>
      </c>
      <c r="L50">
        <v>2</v>
      </c>
      <c r="M50">
        <v>3</v>
      </c>
      <c r="N50">
        <v>4</v>
      </c>
      <c r="O50">
        <v>5</v>
      </c>
      <c r="P50">
        <v>6</v>
      </c>
      <c r="Q50">
        <v>7</v>
      </c>
      <c r="R50">
        <v>8</v>
      </c>
      <c r="S50">
        <v>9</v>
      </c>
      <c r="T50">
        <v>10</v>
      </c>
      <c r="U50">
        <v>11</v>
      </c>
      <c r="V50">
        <v>12</v>
      </c>
      <c r="W50">
        <v>13</v>
      </c>
      <c r="X50">
        <v>14</v>
      </c>
      <c r="Y50">
        <v>15</v>
      </c>
      <c r="Z50">
        <v>16</v>
      </c>
      <c r="AA50">
        <v>17</v>
      </c>
      <c r="AB50">
        <v>18</v>
      </c>
      <c r="AC50" t="s">
        <v>542</v>
      </c>
    </row>
    <row r="51" spans="6:29" ht="19" x14ac:dyDescent="0.25">
      <c r="H51" s="110"/>
    </row>
    <row r="52" spans="6:29" ht="19" x14ac:dyDescent="0.25">
      <c r="F52" s="8" t="s">
        <v>37</v>
      </c>
      <c r="G52" t="s">
        <v>299</v>
      </c>
      <c r="H52" s="31" t="s">
        <v>145</v>
      </c>
      <c r="I52" t="s">
        <v>539</v>
      </c>
      <c r="J52">
        <v>-0.34999999999999898</v>
      </c>
      <c r="K52">
        <v>-0.29999999999999899</v>
      </c>
      <c r="L52">
        <v>-0.2</v>
      </c>
      <c r="M52">
        <v>-0.1</v>
      </c>
      <c r="N52">
        <v>0</v>
      </c>
      <c r="O52">
        <v>0.1</v>
      </c>
      <c r="P52">
        <v>0.29999999999999899</v>
      </c>
      <c r="Q52">
        <v>0.5</v>
      </c>
      <c r="R52">
        <v>0.69999999999999896</v>
      </c>
      <c r="S52">
        <v>0.9</v>
      </c>
      <c r="T52">
        <v>1.2</v>
      </c>
      <c r="U52">
        <v>1.5</v>
      </c>
      <c r="V52">
        <v>1.8</v>
      </c>
      <c r="W52">
        <v>2.1</v>
      </c>
      <c r="X52">
        <v>2.3999999999999901</v>
      </c>
      <c r="Y52">
        <v>2.7999999999999901</v>
      </c>
      <c r="Z52">
        <v>3.2</v>
      </c>
      <c r="AA52">
        <v>3.7</v>
      </c>
      <c r="AB52">
        <v>4.2</v>
      </c>
      <c r="AC52" t="s">
        <v>540</v>
      </c>
    </row>
    <row r="53" spans="6:29" ht="19" x14ac:dyDescent="0.25">
      <c r="H53" s="109" t="s">
        <v>133</v>
      </c>
      <c r="I53" s="106" t="s">
        <v>539</v>
      </c>
      <c r="J53" s="106">
        <v>-0.34999999999999898</v>
      </c>
      <c r="K53" s="106">
        <v>-0.29999999999999899</v>
      </c>
      <c r="L53" s="106">
        <v>-0.2</v>
      </c>
      <c r="M53" s="106">
        <v>-0.1</v>
      </c>
      <c r="N53" s="106">
        <v>0</v>
      </c>
      <c r="O53" s="106">
        <v>0.1</v>
      </c>
      <c r="P53" s="106">
        <v>0.29999999999999899</v>
      </c>
      <c r="Q53" s="106">
        <v>0.5</v>
      </c>
      <c r="R53" s="106">
        <v>0.69999999999999896</v>
      </c>
      <c r="S53" s="106">
        <v>0.9</v>
      </c>
      <c r="T53" s="106">
        <v>1.2</v>
      </c>
      <c r="U53" s="106">
        <v>1.5</v>
      </c>
      <c r="V53" s="106">
        <v>1.8</v>
      </c>
      <c r="W53" s="106">
        <v>2.1</v>
      </c>
      <c r="X53" s="106">
        <v>2.3999999999999901</v>
      </c>
      <c r="Y53" s="106">
        <v>2.7999999999999901</v>
      </c>
      <c r="Z53" s="106">
        <v>3.2</v>
      </c>
      <c r="AA53" s="106">
        <v>3.7</v>
      </c>
      <c r="AB53" s="106">
        <v>4.2</v>
      </c>
      <c r="AC53" s="106" t="s">
        <v>540</v>
      </c>
    </row>
    <row r="54" spans="6:29" ht="19" x14ac:dyDescent="0.25">
      <c r="H54" s="31" t="s">
        <v>125</v>
      </c>
      <c r="I54" t="s">
        <v>539</v>
      </c>
      <c r="J54">
        <v>-0.34999999999999898</v>
      </c>
      <c r="K54">
        <v>-0.29999999999999899</v>
      </c>
      <c r="L54">
        <v>-0.2</v>
      </c>
      <c r="M54">
        <v>-0.1</v>
      </c>
      <c r="N54">
        <v>0</v>
      </c>
      <c r="O54">
        <v>0.1</v>
      </c>
      <c r="P54">
        <v>0.29999999999999899</v>
      </c>
      <c r="Q54">
        <v>0.5</v>
      </c>
      <c r="R54">
        <v>0.69999999999999896</v>
      </c>
      <c r="S54">
        <v>0.9</v>
      </c>
      <c r="T54">
        <v>1.2</v>
      </c>
      <c r="U54">
        <v>1.5</v>
      </c>
      <c r="V54">
        <v>1.8</v>
      </c>
      <c r="W54">
        <v>2.1</v>
      </c>
      <c r="X54">
        <v>2.3999999999999901</v>
      </c>
      <c r="Y54">
        <v>2.7999999999999901</v>
      </c>
      <c r="Z54">
        <v>3.2</v>
      </c>
      <c r="AA54">
        <v>3.7</v>
      </c>
      <c r="AB54">
        <v>4.2</v>
      </c>
      <c r="AC54" t="s">
        <v>540</v>
      </c>
    </row>
    <row r="55" spans="6:29" ht="19" x14ac:dyDescent="0.25">
      <c r="H55" s="110"/>
    </row>
    <row r="56" spans="6:29" ht="19" x14ac:dyDescent="0.25">
      <c r="F56" s="8" t="s">
        <v>38</v>
      </c>
      <c r="G56" t="s">
        <v>536</v>
      </c>
      <c r="H56" s="31" t="s">
        <v>145</v>
      </c>
      <c r="I56" t="s">
        <v>537</v>
      </c>
      <c r="J56">
        <v>-0.4</v>
      </c>
      <c r="K56">
        <v>-0.2</v>
      </c>
      <c r="L56">
        <v>0</v>
      </c>
      <c r="M56">
        <v>0.2</v>
      </c>
      <c r="N56">
        <v>0.4</v>
      </c>
      <c r="O56">
        <v>0.59999999999999898</v>
      </c>
      <c r="P56">
        <v>0.8</v>
      </c>
      <c r="Q56">
        <v>1</v>
      </c>
      <c r="R56">
        <v>1.2</v>
      </c>
      <c r="S56">
        <v>1.6</v>
      </c>
      <c r="T56">
        <v>2</v>
      </c>
      <c r="U56" t="s">
        <v>538</v>
      </c>
    </row>
    <row r="57" spans="6:29" ht="19" x14ac:dyDescent="0.25">
      <c r="H57" s="31" t="s">
        <v>133</v>
      </c>
      <c r="I57" t="s">
        <v>537</v>
      </c>
      <c r="J57">
        <v>-0.4</v>
      </c>
      <c r="K57">
        <v>-0.2</v>
      </c>
      <c r="L57">
        <v>0</v>
      </c>
      <c r="M57">
        <v>0.2</v>
      </c>
      <c r="N57">
        <v>0.4</v>
      </c>
      <c r="O57">
        <v>0.59999999999999898</v>
      </c>
      <c r="P57">
        <v>0.8</v>
      </c>
      <c r="Q57">
        <v>1</v>
      </c>
      <c r="R57">
        <v>1.2</v>
      </c>
      <c r="S57" s="108"/>
      <c r="T57">
        <v>2</v>
      </c>
      <c r="U57" t="s">
        <v>538</v>
      </c>
    </row>
    <row r="58" spans="6:29" ht="19" x14ac:dyDescent="0.25">
      <c r="H58" s="109" t="s">
        <v>125</v>
      </c>
      <c r="I58" s="106" t="s">
        <v>537</v>
      </c>
      <c r="J58" s="106">
        <v>-0.4</v>
      </c>
      <c r="K58" s="106">
        <v>-0.2</v>
      </c>
      <c r="L58" s="106">
        <v>0</v>
      </c>
      <c r="M58" s="106">
        <v>0.2</v>
      </c>
      <c r="N58" s="106">
        <v>0.4</v>
      </c>
      <c r="O58" s="106">
        <v>0.59999999999999898</v>
      </c>
      <c r="P58" s="106">
        <v>0.8</v>
      </c>
      <c r="Q58" s="106">
        <v>1</v>
      </c>
      <c r="R58" s="106">
        <v>1.2</v>
      </c>
      <c r="S58" s="106">
        <v>1.6</v>
      </c>
      <c r="T58" s="106">
        <v>2</v>
      </c>
      <c r="U58" s="106" t="s">
        <v>538</v>
      </c>
    </row>
  </sheetData>
  <mergeCells count="2">
    <mergeCell ref="B6:D6"/>
    <mergeCell ref="O6:R6"/>
  </mergeCells>
  <pageMargins left="0.7" right="0.7" top="0.75" bottom="0.75" header="0.3" footer="0.3"/>
  <pageSetup paperSize="8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7" workbookViewId="0">
      <selection activeCell="C48" sqref="C48"/>
    </sheetView>
  </sheetViews>
  <sheetFormatPr baseColWidth="10" defaultColWidth="8.83203125" defaultRowHeight="15" x14ac:dyDescent="0.2"/>
  <cols>
    <col min="1" max="1" width="31.1640625" customWidth="1"/>
    <col min="2" max="2" width="17.33203125" customWidth="1"/>
    <col min="3" max="3" width="19.6640625" customWidth="1"/>
  </cols>
  <sheetData>
    <row r="1" spans="1:6" ht="16.5" customHeight="1" x14ac:dyDescent="0.2">
      <c r="A1" s="5" t="s">
        <v>207</v>
      </c>
      <c r="B1" s="20" t="s">
        <v>203</v>
      </c>
      <c r="C1" s="20" t="s">
        <v>204</v>
      </c>
      <c r="D1" s="20" t="s">
        <v>205</v>
      </c>
      <c r="E1" s="20" t="s">
        <v>206</v>
      </c>
    </row>
    <row r="2" spans="1:6" ht="15.75" customHeight="1" x14ac:dyDescent="0.2">
      <c r="A2" s="7" t="s">
        <v>0</v>
      </c>
      <c r="B2" s="8" t="s">
        <v>83</v>
      </c>
      <c r="C2" s="9" t="s">
        <v>3</v>
      </c>
      <c r="D2" s="17"/>
      <c r="E2" s="6"/>
    </row>
    <row r="3" spans="1:6" ht="19" x14ac:dyDescent="0.2">
      <c r="A3" s="7" t="s">
        <v>197</v>
      </c>
      <c r="B3" s="8" t="s">
        <v>199</v>
      </c>
      <c r="C3" s="9" t="s">
        <v>211</v>
      </c>
      <c r="D3" s="17" t="s">
        <v>200</v>
      </c>
      <c r="E3" s="6"/>
      <c r="F3" s="43" t="s">
        <v>402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24.1640625" customWidth="1"/>
    <col min="2" max="2" width="27" customWidth="1"/>
    <col min="3" max="3" width="21.5" customWidth="1"/>
    <col min="5" max="5" width="13.1640625" customWidth="1"/>
  </cols>
  <sheetData>
    <row r="1" spans="1:6" ht="17.25" customHeight="1" x14ac:dyDescent="0.2">
      <c r="A1" s="5" t="s">
        <v>207</v>
      </c>
      <c r="B1" s="20" t="s">
        <v>203</v>
      </c>
      <c r="C1" s="20" t="s">
        <v>204</v>
      </c>
      <c r="D1" s="20" t="s">
        <v>205</v>
      </c>
      <c r="E1" s="20" t="s">
        <v>206</v>
      </c>
    </row>
    <row r="2" spans="1:6" ht="14.25" customHeight="1" x14ac:dyDescent="0.2">
      <c r="A2" s="7" t="s">
        <v>0</v>
      </c>
      <c r="B2" s="8" t="s">
        <v>83</v>
      </c>
      <c r="C2" s="9" t="s">
        <v>3</v>
      </c>
      <c r="D2" s="17"/>
      <c r="E2" s="6"/>
    </row>
    <row r="3" spans="1:6" ht="18" customHeight="1" x14ac:dyDescent="0.2">
      <c r="A3" s="7" t="s">
        <v>197</v>
      </c>
      <c r="B3" s="8" t="s">
        <v>199</v>
      </c>
      <c r="C3" s="9" t="s">
        <v>211</v>
      </c>
      <c r="D3" s="17" t="s">
        <v>201</v>
      </c>
      <c r="E3" s="6"/>
      <c r="F3" s="43" t="s">
        <v>402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" sqref="A3:A7"/>
    </sheetView>
  </sheetViews>
  <sheetFormatPr baseColWidth="10" defaultColWidth="8.83203125" defaultRowHeight="15" x14ac:dyDescent="0.2"/>
  <cols>
    <col min="1" max="1" width="6" style="3" bestFit="1" customWidth="1"/>
    <col min="2" max="2" width="10.33203125" bestFit="1" customWidth="1"/>
  </cols>
  <sheetData>
    <row r="1" spans="1:2" x14ac:dyDescent="0.2">
      <c r="A1" s="4" t="s">
        <v>62</v>
      </c>
      <c r="B1" s="15" t="s">
        <v>22</v>
      </c>
    </row>
    <row r="2" spans="1:2" x14ac:dyDescent="0.2">
      <c r="A2" s="4" t="s">
        <v>48</v>
      </c>
      <c r="B2" s="15" t="s">
        <v>49</v>
      </c>
    </row>
    <row r="3" spans="1:2" x14ac:dyDescent="0.2">
      <c r="A3" s="4" t="s">
        <v>50</v>
      </c>
      <c r="B3" s="15" t="s">
        <v>51</v>
      </c>
    </row>
    <row r="4" spans="1:2" x14ac:dyDescent="0.2">
      <c r="A4" s="4" t="s">
        <v>16</v>
      </c>
      <c r="B4" s="15" t="s">
        <v>52</v>
      </c>
    </row>
    <row r="5" spans="1:2" x14ac:dyDescent="0.2">
      <c r="A5" s="4" t="s">
        <v>17</v>
      </c>
      <c r="B5" s="15" t="s">
        <v>53</v>
      </c>
    </row>
    <row r="6" spans="1:2" x14ac:dyDescent="0.2">
      <c r="A6" s="4" t="s">
        <v>18</v>
      </c>
      <c r="B6" s="15" t="s">
        <v>54</v>
      </c>
    </row>
    <row r="7" spans="1:2" x14ac:dyDescent="0.2">
      <c r="A7" s="4" t="s">
        <v>19</v>
      </c>
      <c r="B7" s="15" t="s">
        <v>55</v>
      </c>
    </row>
    <row r="8" spans="1:2" x14ac:dyDescent="0.2">
      <c r="A8" s="4" t="s">
        <v>56</v>
      </c>
      <c r="B8" s="15" t="s">
        <v>57</v>
      </c>
    </row>
    <row r="9" spans="1:2" x14ac:dyDescent="0.2">
      <c r="A9" s="4" t="s">
        <v>20</v>
      </c>
      <c r="B9" s="15" t="s">
        <v>58</v>
      </c>
    </row>
    <row r="10" spans="1:2" x14ac:dyDescent="0.2">
      <c r="A10" s="4" t="s">
        <v>21</v>
      </c>
      <c r="B10" s="15" t="s">
        <v>59</v>
      </c>
    </row>
    <row r="11" spans="1:2" x14ac:dyDescent="0.2">
      <c r="A11" s="4" t="s">
        <v>60</v>
      </c>
      <c r="B11" s="15" t="s">
        <v>61</v>
      </c>
    </row>
  </sheetData>
  <phoneticPr fontId="2" type="noConversion"/>
  <pageMargins left="0.7" right="0.7" top="0.75" bottom="0.75" header="0.3" footer="0.3"/>
  <ignoredErrors>
    <ignoredError sqref="A3:A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5" workbookViewId="0">
      <selection activeCell="D16" sqref="D16"/>
    </sheetView>
  </sheetViews>
  <sheetFormatPr baseColWidth="10" defaultColWidth="8.83203125" defaultRowHeight="15" x14ac:dyDescent="0.2"/>
  <cols>
    <col min="4" max="4" width="117.5" customWidth="1"/>
    <col min="5" max="5" width="8.1640625" customWidth="1"/>
    <col min="6" max="6" width="21.5" customWidth="1"/>
    <col min="7" max="7" width="28.6640625" customWidth="1"/>
  </cols>
  <sheetData>
    <row r="1" spans="1:7" x14ac:dyDescent="0.2">
      <c r="A1" t="s">
        <v>353</v>
      </c>
      <c r="B1" s="18" t="s">
        <v>123</v>
      </c>
      <c r="C1" s="18" t="s">
        <v>124</v>
      </c>
      <c r="D1" s="18" t="s">
        <v>549</v>
      </c>
      <c r="E1" s="44" t="s">
        <v>484</v>
      </c>
      <c r="F1" s="44" t="s">
        <v>403</v>
      </c>
    </row>
    <row r="2" spans="1:7" ht="135" x14ac:dyDescent="0.25">
      <c r="A2" s="24">
        <v>1</v>
      </c>
      <c r="B2" s="39" t="s">
        <v>125</v>
      </c>
      <c r="C2" s="39" t="s">
        <v>126</v>
      </c>
      <c r="D2" s="39" t="s">
        <v>550</v>
      </c>
      <c r="E2" s="31" t="s">
        <v>406</v>
      </c>
      <c r="F2" t="s">
        <v>404</v>
      </c>
      <c r="G2" s="114" t="s">
        <v>554</v>
      </c>
    </row>
    <row r="3" spans="1:7" ht="19" x14ac:dyDescent="0.25">
      <c r="A3" s="24">
        <v>2</v>
      </c>
      <c r="B3" s="39" t="s">
        <v>125</v>
      </c>
      <c r="C3" s="39" t="s">
        <v>127</v>
      </c>
      <c r="D3" s="39"/>
      <c r="E3" s="31" t="s">
        <v>407</v>
      </c>
      <c r="F3" t="s">
        <v>405</v>
      </c>
    </row>
    <row r="4" spans="1:7" ht="19" x14ac:dyDescent="0.25">
      <c r="A4" s="24">
        <v>3</v>
      </c>
      <c r="B4" s="39" t="s">
        <v>125</v>
      </c>
      <c r="C4" s="39" t="s">
        <v>128</v>
      </c>
      <c r="D4" s="39"/>
      <c r="E4" s="31" t="s">
        <v>408</v>
      </c>
      <c r="F4" t="s">
        <v>405</v>
      </c>
    </row>
    <row r="5" spans="1:7" ht="180" x14ac:dyDescent="0.25">
      <c r="A5" s="24">
        <v>4</v>
      </c>
      <c r="B5" s="39" t="s">
        <v>125</v>
      </c>
      <c r="C5" s="39" t="s">
        <v>129</v>
      </c>
      <c r="D5" s="39" t="s">
        <v>551</v>
      </c>
      <c r="E5" s="31" t="s">
        <v>409</v>
      </c>
      <c r="F5" t="s">
        <v>410</v>
      </c>
      <c r="G5" s="114" t="s">
        <v>553</v>
      </c>
    </row>
    <row r="6" spans="1:7" ht="19" x14ac:dyDescent="0.25">
      <c r="A6" s="24">
        <v>5</v>
      </c>
      <c r="B6" s="39" t="s">
        <v>125</v>
      </c>
      <c r="C6" s="39" t="s">
        <v>130</v>
      </c>
      <c r="D6" s="39"/>
      <c r="E6" s="31" t="s">
        <v>411</v>
      </c>
      <c r="F6" t="s">
        <v>405</v>
      </c>
    </row>
    <row r="7" spans="1:7" ht="135" x14ac:dyDescent="0.25">
      <c r="A7" s="24">
        <v>6</v>
      </c>
      <c r="B7" s="39" t="s">
        <v>125</v>
      </c>
      <c r="C7" s="39" t="s">
        <v>131</v>
      </c>
      <c r="D7" s="39" t="s">
        <v>552</v>
      </c>
      <c r="E7" s="31" t="s">
        <v>412</v>
      </c>
      <c r="F7" t="s">
        <v>413</v>
      </c>
      <c r="G7" s="114" t="s">
        <v>555</v>
      </c>
    </row>
    <row r="8" spans="1:7" ht="19" x14ac:dyDescent="0.25">
      <c r="A8" s="24">
        <v>7</v>
      </c>
      <c r="B8" s="39" t="s">
        <v>125</v>
      </c>
      <c r="C8" s="39" t="s">
        <v>132</v>
      </c>
      <c r="D8" s="39"/>
      <c r="E8" s="31" t="s">
        <v>414</v>
      </c>
      <c r="F8" t="s">
        <v>405</v>
      </c>
    </row>
    <row r="9" spans="1:7" ht="19" x14ac:dyDescent="0.25">
      <c r="A9">
        <v>8</v>
      </c>
      <c r="B9" s="19" t="s">
        <v>133</v>
      </c>
      <c r="C9" s="19" t="s">
        <v>134</v>
      </c>
      <c r="D9" s="19" t="s">
        <v>135</v>
      </c>
      <c r="E9" s="31" t="s">
        <v>415</v>
      </c>
      <c r="F9" t="s">
        <v>416</v>
      </c>
      <c r="G9" s="112" t="s">
        <v>548</v>
      </c>
    </row>
    <row r="10" spans="1:7" ht="19" x14ac:dyDescent="0.25">
      <c r="A10" s="24">
        <v>9</v>
      </c>
      <c r="B10" s="39" t="s">
        <v>125</v>
      </c>
      <c r="C10" s="39" t="s">
        <v>136</v>
      </c>
      <c r="D10" s="39" t="s">
        <v>137</v>
      </c>
      <c r="E10" s="31" t="s">
        <v>417</v>
      </c>
      <c r="F10" t="s">
        <v>405</v>
      </c>
    </row>
    <row r="11" spans="1:7" ht="19" x14ac:dyDescent="0.25">
      <c r="A11" s="24">
        <v>10</v>
      </c>
      <c r="B11" s="39" t="s">
        <v>125</v>
      </c>
      <c r="C11" s="39" t="s">
        <v>138</v>
      </c>
      <c r="D11" s="39" t="s">
        <v>137</v>
      </c>
      <c r="E11" s="31" t="s">
        <v>418</v>
      </c>
      <c r="F11" t="s">
        <v>405</v>
      </c>
    </row>
    <row r="12" spans="1:7" ht="19" x14ac:dyDescent="0.25">
      <c r="A12" s="24">
        <v>11</v>
      </c>
      <c r="B12" s="39" t="s">
        <v>125</v>
      </c>
      <c r="C12" s="39" t="s">
        <v>139</v>
      </c>
      <c r="D12" s="39" t="s">
        <v>137</v>
      </c>
      <c r="E12" s="31" t="s">
        <v>419</v>
      </c>
      <c r="F12" t="s">
        <v>405</v>
      </c>
    </row>
    <row r="13" spans="1:7" ht="19" x14ac:dyDescent="0.25">
      <c r="A13">
        <v>12</v>
      </c>
      <c r="B13" s="19" t="s">
        <v>133</v>
      </c>
      <c r="C13" s="19" t="s">
        <v>140</v>
      </c>
      <c r="D13" s="19" t="s">
        <v>137</v>
      </c>
      <c r="E13" s="31" t="s">
        <v>420</v>
      </c>
      <c r="F13" t="s">
        <v>405</v>
      </c>
    </row>
    <row r="14" spans="1:7" ht="19" x14ac:dyDescent="0.25">
      <c r="A14">
        <v>13</v>
      </c>
      <c r="B14" s="19" t="s">
        <v>133</v>
      </c>
      <c r="C14" s="19" t="s">
        <v>141</v>
      </c>
      <c r="D14" s="19" t="s">
        <v>142</v>
      </c>
      <c r="E14" s="31" t="s">
        <v>421</v>
      </c>
      <c r="F14" t="s">
        <v>422</v>
      </c>
      <c r="G14" s="111" t="s">
        <v>498</v>
      </c>
    </row>
    <row r="15" spans="1:7" ht="19" x14ac:dyDescent="0.25">
      <c r="A15">
        <v>14</v>
      </c>
      <c r="B15" s="19" t="s">
        <v>133</v>
      </c>
      <c r="C15" s="19" t="s">
        <v>143</v>
      </c>
      <c r="D15" s="19" t="s">
        <v>144</v>
      </c>
      <c r="E15" s="31" t="s">
        <v>423</v>
      </c>
      <c r="F15" t="s">
        <v>424</v>
      </c>
      <c r="G15" s="111" t="s">
        <v>498</v>
      </c>
    </row>
    <row r="16" spans="1:7" ht="19" x14ac:dyDescent="0.25">
      <c r="A16">
        <v>15</v>
      </c>
      <c r="B16" s="19" t="s">
        <v>145</v>
      </c>
      <c r="C16" s="19" t="s">
        <v>146</v>
      </c>
      <c r="D16" s="19"/>
      <c r="E16" s="31" t="s">
        <v>425</v>
      </c>
      <c r="F16" t="s">
        <v>405</v>
      </c>
    </row>
    <row r="17" spans="1:8" ht="19" x14ac:dyDescent="0.25">
      <c r="A17">
        <v>16</v>
      </c>
      <c r="B17" s="19" t="s">
        <v>145</v>
      </c>
      <c r="C17" s="19" t="s">
        <v>147</v>
      </c>
      <c r="D17" s="19" t="s">
        <v>142</v>
      </c>
      <c r="E17" s="31" t="s">
        <v>426</v>
      </c>
      <c r="F17" t="s">
        <v>427</v>
      </c>
      <c r="G17" s="111" t="s">
        <v>498</v>
      </c>
    </row>
    <row r="18" spans="1:8" ht="19" x14ac:dyDescent="0.25">
      <c r="A18" s="24">
        <v>17</v>
      </c>
      <c r="B18" s="39" t="s">
        <v>125</v>
      </c>
      <c r="C18" s="39" t="s">
        <v>148</v>
      </c>
      <c r="D18" s="39" t="s">
        <v>149</v>
      </c>
      <c r="E18" s="31" t="s">
        <v>428</v>
      </c>
      <c r="F18" t="s">
        <v>429</v>
      </c>
      <c r="G18" s="112" t="s">
        <v>547</v>
      </c>
    </row>
    <row r="19" spans="1:8" ht="19" x14ac:dyDescent="0.25">
      <c r="A19">
        <v>18</v>
      </c>
      <c r="B19" s="19" t="s">
        <v>145</v>
      </c>
      <c r="C19" s="19" t="s">
        <v>150</v>
      </c>
      <c r="D19" s="19" t="s">
        <v>142</v>
      </c>
      <c r="E19" s="31" t="s">
        <v>430</v>
      </c>
      <c r="F19" t="s">
        <v>431</v>
      </c>
      <c r="G19" s="111" t="s">
        <v>498</v>
      </c>
    </row>
    <row r="20" spans="1:8" ht="19" x14ac:dyDescent="0.25">
      <c r="A20">
        <v>19</v>
      </c>
      <c r="B20" s="19" t="s">
        <v>145</v>
      </c>
      <c r="C20" s="19" t="s">
        <v>151</v>
      </c>
      <c r="D20" s="19" t="s">
        <v>152</v>
      </c>
      <c r="E20" s="31" t="s">
        <v>432</v>
      </c>
      <c r="F20" t="s">
        <v>433</v>
      </c>
      <c r="G20" s="111" t="s">
        <v>498</v>
      </c>
    </row>
    <row r="21" spans="1:8" ht="19" x14ac:dyDescent="0.25">
      <c r="A21">
        <v>20</v>
      </c>
      <c r="B21" s="19" t="s">
        <v>145</v>
      </c>
      <c r="C21" s="19" t="s">
        <v>153</v>
      </c>
      <c r="D21" s="19" t="s">
        <v>137</v>
      </c>
      <c r="E21" s="31" t="s">
        <v>434</v>
      </c>
      <c r="F21" t="s">
        <v>435</v>
      </c>
      <c r="G21" t="s">
        <v>544</v>
      </c>
    </row>
    <row r="22" spans="1:8" ht="19" x14ac:dyDescent="0.25">
      <c r="A22">
        <v>21</v>
      </c>
      <c r="B22" s="19" t="s">
        <v>145</v>
      </c>
      <c r="C22" s="19" t="s">
        <v>154</v>
      </c>
      <c r="D22" s="19" t="s">
        <v>137</v>
      </c>
      <c r="E22" s="31" t="s">
        <v>436</v>
      </c>
      <c r="F22" t="s">
        <v>437</v>
      </c>
      <c r="G22" t="s">
        <v>544</v>
      </c>
    </row>
    <row r="23" spans="1:8" ht="19" x14ac:dyDescent="0.25">
      <c r="A23">
        <v>22</v>
      </c>
      <c r="B23" s="19" t="s">
        <v>145</v>
      </c>
      <c r="C23" s="19" t="s">
        <v>155</v>
      </c>
      <c r="D23" s="19" t="s">
        <v>137</v>
      </c>
      <c r="E23" s="31" t="s">
        <v>438</v>
      </c>
      <c r="F23" t="s">
        <v>405</v>
      </c>
    </row>
    <row r="24" spans="1:8" ht="19" x14ac:dyDescent="0.25">
      <c r="A24">
        <v>23</v>
      </c>
      <c r="B24" s="19" t="s">
        <v>145</v>
      </c>
      <c r="C24" s="19" t="s">
        <v>156</v>
      </c>
      <c r="D24" s="19" t="s">
        <v>137</v>
      </c>
      <c r="E24" s="31" t="s">
        <v>439</v>
      </c>
      <c r="F24" t="s">
        <v>405</v>
      </c>
      <c r="H24" s="39" t="s">
        <v>126</v>
      </c>
    </row>
    <row r="25" spans="1:8" ht="19" x14ac:dyDescent="0.25">
      <c r="A25" s="24">
        <v>24</v>
      </c>
      <c r="B25" s="39" t="s">
        <v>125</v>
      </c>
      <c r="C25" s="39" t="s">
        <v>157</v>
      </c>
      <c r="D25" s="39" t="s">
        <v>152</v>
      </c>
      <c r="E25" s="31" t="s">
        <v>440</v>
      </c>
      <c r="F25" t="s">
        <v>405</v>
      </c>
      <c r="H25" s="39" t="s">
        <v>129</v>
      </c>
    </row>
    <row r="26" spans="1:8" ht="19" x14ac:dyDescent="0.25">
      <c r="A26" s="24">
        <v>25</v>
      </c>
      <c r="B26" s="39" t="s">
        <v>125</v>
      </c>
      <c r="C26" s="39" t="s">
        <v>158</v>
      </c>
      <c r="D26" s="39" t="s">
        <v>142</v>
      </c>
      <c r="E26" s="31" t="s">
        <v>441</v>
      </c>
      <c r="F26" t="s">
        <v>405</v>
      </c>
      <c r="H26" s="39" t="s">
        <v>131</v>
      </c>
    </row>
    <row r="27" spans="1:8" ht="19" x14ac:dyDescent="0.25">
      <c r="A27">
        <v>26</v>
      </c>
      <c r="B27" s="19" t="s">
        <v>145</v>
      </c>
      <c r="C27" s="19" t="s">
        <v>159</v>
      </c>
      <c r="D27" s="19" t="s">
        <v>137</v>
      </c>
      <c r="E27" s="31" t="s">
        <v>442</v>
      </c>
      <c r="F27" t="s">
        <v>405</v>
      </c>
    </row>
    <row r="28" spans="1:8" ht="19" x14ac:dyDescent="0.25">
      <c r="A28">
        <v>27</v>
      </c>
      <c r="B28" s="19" t="s">
        <v>145</v>
      </c>
      <c r="C28" s="19" t="s">
        <v>160</v>
      </c>
      <c r="D28" s="19" t="s">
        <v>137</v>
      </c>
      <c r="E28" s="31" t="s">
        <v>443</v>
      </c>
      <c r="F28" t="s">
        <v>405</v>
      </c>
    </row>
    <row r="29" spans="1:8" ht="19" x14ac:dyDescent="0.25">
      <c r="A29">
        <v>28</v>
      </c>
      <c r="B29" s="19" t="s">
        <v>145</v>
      </c>
      <c r="C29" s="19" t="s">
        <v>161</v>
      </c>
      <c r="D29" s="19" t="s">
        <v>137</v>
      </c>
      <c r="E29" s="31" t="s">
        <v>444</v>
      </c>
      <c r="F29" t="s">
        <v>405</v>
      </c>
    </row>
    <row r="30" spans="1:8" ht="19" x14ac:dyDescent="0.25">
      <c r="A30">
        <v>29</v>
      </c>
      <c r="B30" s="19" t="s">
        <v>145</v>
      </c>
      <c r="C30" s="19" t="s">
        <v>162</v>
      </c>
      <c r="D30" s="19" t="s">
        <v>137</v>
      </c>
      <c r="E30" s="31" t="s">
        <v>445</v>
      </c>
      <c r="F30" t="s">
        <v>405</v>
      </c>
    </row>
    <row r="31" spans="1:8" ht="19" x14ac:dyDescent="0.25">
      <c r="A31">
        <v>30</v>
      </c>
      <c r="B31" s="19" t="s">
        <v>145</v>
      </c>
      <c r="C31" s="19" t="s">
        <v>163</v>
      </c>
      <c r="D31" s="19" t="s">
        <v>152</v>
      </c>
      <c r="E31" s="31" t="s">
        <v>446</v>
      </c>
      <c r="F31" t="s">
        <v>447</v>
      </c>
      <c r="G31" s="111" t="s">
        <v>498</v>
      </c>
    </row>
    <row r="32" spans="1:8" ht="19" x14ac:dyDescent="0.25">
      <c r="A32" s="24">
        <v>31</v>
      </c>
      <c r="B32" s="39" t="s">
        <v>125</v>
      </c>
      <c r="C32" s="39" t="s">
        <v>164</v>
      </c>
      <c r="D32" s="39" t="s">
        <v>142</v>
      </c>
      <c r="E32" s="31" t="s">
        <v>448</v>
      </c>
      <c r="F32" t="s">
        <v>449</v>
      </c>
      <c r="G32" s="111" t="s">
        <v>498</v>
      </c>
    </row>
    <row r="33" spans="1:7" ht="19" x14ac:dyDescent="0.25">
      <c r="A33" s="24">
        <v>32</v>
      </c>
      <c r="B33" s="39" t="s">
        <v>125</v>
      </c>
      <c r="C33" s="39" t="s">
        <v>165</v>
      </c>
      <c r="D33" s="39" t="s">
        <v>142</v>
      </c>
      <c r="E33" s="31" t="s">
        <v>450</v>
      </c>
      <c r="F33" t="s">
        <v>449</v>
      </c>
      <c r="G33" s="111" t="s">
        <v>498</v>
      </c>
    </row>
    <row r="34" spans="1:7" ht="19" x14ac:dyDescent="0.25">
      <c r="A34" s="24">
        <v>33</v>
      </c>
      <c r="B34" s="39" t="s">
        <v>125</v>
      </c>
      <c r="C34" s="39" t="s">
        <v>166</v>
      </c>
      <c r="D34" s="39" t="s">
        <v>142</v>
      </c>
      <c r="E34" s="31" t="s">
        <v>451</v>
      </c>
      <c r="F34" t="s">
        <v>452</v>
      </c>
      <c r="G34" s="111" t="s">
        <v>498</v>
      </c>
    </row>
    <row r="35" spans="1:7" ht="19" x14ac:dyDescent="0.25">
      <c r="A35" s="24">
        <v>34</v>
      </c>
      <c r="B35" s="39" t="s">
        <v>125</v>
      </c>
      <c r="C35" s="39" t="s">
        <v>167</v>
      </c>
      <c r="D35" s="39" t="s">
        <v>137</v>
      </c>
      <c r="E35" s="31" t="s">
        <v>453</v>
      </c>
      <c r="F35" t="s">
        <v>405</v>
      </c>
    </row>
    <row r="36" spans="1:7" ht="19" x14ac:dyDescent="0.25">
      <c r="A36" s="24">
        <v>35</v>
      </c>
      <c r="B36" s="39" t="s">
        <v>125</v>
      </c>
      <c r="C36" s="39" t="s">
        <v>168</v>
      </c>
      <c r="D36" s="39" t="s">
        <v>137</v>
      </c>
      <c r="E36" s="31" t="s">
        <v>454</v>
      </c>
      <c r="F36" t="s">
        <v>405</v>
      </c>
    </row>
    <row r="37" spans="1:7" ht="19" x14ac:dyDescent="0.25">
      <c r="A37" s="24">
        <v>36</v>
      </c>
      <c r="B37" s="39" t="s">
        <v>125</v>
      </c>
      <c r="C37" s="39" t="s">
        <v>169</v>
      </c>
      <c r="D37" s="39" t="s">
        <v>137</v>
      </c>
      <c r="E37" s="31" t="s">
        <v>455</v>
      </c>
      <c r="F37" t="s">
        <v>405</v>
      </c>
    </row>
    <row r="38" spans="1:7" ht="19" x14ac:dyDescent="0.25">
      <c r="A38">
        <v>37</v>
      </c>
      <c r="B38" s="19" t="s">
        <v>145</v>
      </c>
      <c r="C38" s="19" t="s">
        <v>170</v>
      </c>
      <c r="D38" s="19" t="s">
        <v>171</v>
      </c>
      <c r="E38" s="31" t="s">
        <v>456</v>
      </c>
      <c r="F38" t="s">
        <v>457</v>
      </c>
      <c r="G38" t="s">
        <v>544</v>
      </c>
    </row>
    <row r="39" spans="1:7" ht="19" x14ac:dyDescent="0.25">
      <c r="A39">
        <v>38</v>
      </c>
      <c r="B39" s="19" t="s">
        <v>145</v>
      </c>
      <c r="C39" s="19" t="s">
        <v>172</v>
      </c>
      <c r="D39" s="19" t="s">
        <v>137</v>
      </c>
      <c r="E39" s="31" t="s">
        <v>458</v>
      </c>
      <c r="F39" t="s">
        <v>405</v>
      </c>
    </row>
    <row r="40" spans="1:7" ht="19" x14ac:dyDescent="0.25">
      <c r="A40">
        <v>39</v>
      </c>
      <c r="B40" s="19" t="s">
        <v>145</v>
      </c>
      <c r="C40" s="19" t="s">
        <v>173</v>
      </c>
      <c r="D40" s="19" t="s">
        <v>137</v>
      </c>
      <c r="E40" s="31" t="s">
        <v>459</v>
      </c>
      <c r="F40" t="s">
        <v>405</v>
      </c>
    </row>
    <row r="41" spans="1:7" ht="19" x14ac:dyDescent="0.25">
      <c r="A41">
        <v>40</v>
      </c>
      <c r="B41" s="19" t="s">
        <v>145</v>
      </c>
      <c r="C41" s="19" t="s">
        <v>174</v>
      </c>
      <c r="D41" s="19" t="s">
        <v>137</v>
      </c>
      <c r="E41" s="31" t="s">
        <v>460</v>
      </c>
      <c r="F41" t="s">
        <v>405</v>
      </c>
    </row>
    <row r="42" spans="1:7" ht="19" x14ac:dyDescent="0.25">
      <c r="A42">
        <v>41</v>
      </c>
      <c r="B42" s="19" t="s">
        <v>145</v>
      </c>
      <c r="C42" s="19" t="s">
        <v>175</v>
      </c>
      <c r="D42" s="19" t="s">
        <v>137</v>
      </c>
      <c r="E42" s="31" t="s">
        <v>461</v>
      </c>
      <c r="F42" t="s">
        <v>405</v>
      </c>
    </row>
    <row r="43" spans="1:7" ht="19" x14ac:dyDescent="0.25">
      <c r="A43" s="24">
        <v>42</v>
      </c>
      <c r="B43" s="39" t="s">
        <v>125</v>
      </c>
      <c r="C43" s="39" t="s">
        <v>176</v>
      </c>
      <c r="D43" s="39" t="s">
        <v>137</v>
      </c>
      <c r="E43" s="31" t="s">
        <v>462</v>
      </c>
      <c r="F43" t="s">
        <v>405</v>
      </c>
    </row>
    <row r="44" spans="1:7" ht="19" x14ac:dyDescent="0.25">
      <c r="A44">
        <v>43</v>
      </c>
      <c r="B44" s="19" t="s">
        <v>145</v>
      </c>
      <c r="C44" s="19" t="s">
        <v>177</v>
      </c>
      <c r="D44" s="19" t="s">
        <v>137</v>
      </c>
      <c r="E44" s="31" t="s">
        <v>463</v>
      </c>
      <c r="F44" t="s">
        <v>405</v>
      </c>
    </row>
    <row r="45" spans="1:7" ht="19" x14ac:dyDescent="0.25">
      <c r="A45">
        <v>44</v>
      </c>
      <c r="B45" s="19" t="s">
        <v>145</v>
      </c>
      <c r="C45" s="19" t="s">
        <v>178</v>
      </c>
      <c r="D45" s="19" t="s">
        <v>137</v>
      </c>
      <c r="E45" s="31" t="s">
        <v>464</v>
      </c>
      <c r="F45" t="s">
        <v>405</v>
      </c>
    </row>
    <row r="46" spans="1:7" ht="19" x14ac:dyDescent="0.25">
      <c r="A46" s="24">
        <v>45</v>
      </c>
      <c r="B46" s="39" t="s">
        <v>125</v>
      </c>
      <c r="C46" s="39" t="s">
        <v>179</v>
      </c>
      <c r="D46" s="39" t="s">
        <v>137</v>
      </c>
      <c r="E46" s="31" t="s">
        <v>465</v>
      </c>
      <c r="F46" t="s">
        <v>466</v>
      </c>
      <c r="G46" s="112" t="s">
        <v>546</v>
      </c>
    </row>
    <row r="47" spans="1:7" ht="19" x14ac:dyDescent="0.25">
      <c r="A47" s="24">
        <v>46</v>
      </c>
      <c r="B47" s="39" t="s">
        <v>125</v>
      </c>
      <c r="C47" s="39" t="s">
        <v>180</v>
      </c>
      <c r="D47" s="39"/>
      <c r="E47" s="31" t="s">
        <v>467</v>
      </c>
      <c r="F47" t="s">
        <v>405</v>
      </c>
    </row>
    <row r="48" spans="1:7" ht="19" x14ac:dyDescent="0.25">
      <c r="A48" s="24">
        <v>47</v>
      </c>
      <c r="B48" s="39" t="s">
        <v>125</v>
      </c>
      <c r="C48" s="39" t="s">
        <v>181</v>
      </c>
      <c r="D48" s="39"/>
      <c r="E48" s="31" t="s">
        <v>468</v>
      </c>
      <c r="F48" t="s">
        <v>405</v>
      </c>
    </row>
    <row r="49" spans="1:8" ht="19" x14ac:dyDescent="0.25">
      <c r="A49" s="24">
        <v>48</v>
      </c>
      <c r="B49" s="39" t="s">
        <v>125</v>
      </c>
      <c r="C49" s="39" t="s">
        <v>182</v>
      </c>
      <c r="D49" s="39" t="s">
        <v>142</v>
      </c>
      <c r="E49" s="31" t="s">
        <v>469</v>
      </c>
      <c r="F49" t="s">
        <v>449</v>
      </c>
      <c r="G49" s="111" t="s">
        <v>498</v>
      </c>
    </row>
    <row r="50" spans="1:8" ht="19" x14ac:dyDescent="0.25">
      <c r="A50" s="24">
        <v>49</v>
      </c>
      <c r="B50" s="39" t="s">
        <v>125</v>
      </c>
      <c r="C50" s="39" t="s">
        <v>183</v>
      </c>
      <c r="D50" s="39"/>
      <c r="E50" s="31" t="s">
        <v>470</v>
      </c>
      <c r="F50" t="s">
        <v>405</v>
      </c>
    </row>
    <row r="51" spans="1:8" ht="19" x14ac:dyDescent="0.25">
      <c r="A51">
        <v>50</v>
      </c>
      <c r="B51" s="19" t="s">
        <v>145</v>
      </c>
      <c r="C51" s="19" t="s">
        <v>184</v>
      </c>
      <c r="D51" s="19"/>
      <c r="E51" s="31" t="s">
        <v>471</v>
      </c>
      <c r="F51" t="s">
        <v>405</v>
      </c>
    </row>
    <row r="52" spans="1:8" ht="19" x14ac:dyDescent="0.25">
      <c r="A52">
        <v>51</v>
      </c>
      <c r="B52" s="19" t="s">
        <v>145</v>
      </c>
      <c r="C52" s="19" t="s">
        <v>185</v>
      </c>
      <c r="D52" s="19" t="s">
        <v>152</v>
      </c>
      <c r="E52" s="31" t="s">
        <v>472</v>
      </c>
      <c r="F52" t="s">
        <v>473</v>
      </c>
      <c r="G52" s="111" t="s">
        <v>498</v>
      </c>
    </row>
    <row r="53" spans="1:8" ht="19" x14ac:dyDescent="0.25">
      <c r="A53" s="24">
        <v>52</v>
      </c>
      <c r="B53" s="39" t="s">
        <v>125</v>
      </c>
      <c r="C53" s="39" t="s">
        <v>186</v>
      </c>
      <c r="D53" s="39" t="s">
        <v>187</v>
      </c>
      <c r="E53" s="31" t="s">
        <v>474</v>
      </c>
      <c r="F53" t="s">
        <v>405</v>
      </c>
    </row>
    <row r="54" spans="1:8" ht="19" x14ac:dyDescent="0.25">
      <c r="A54" s="24">
        <v>53</v>
      </c>
      <c r="B54" s="39" t="s">
        <v>125</v>
      </c>
      <c r="C54" s="39" t="s">
        <v>188</v>
      </c>
      <c r="D54" s="39" t="s">
        <v>189</v>
      </c>
      <c r="E54" s="31" t="s">
        <v>475</v>
      </c>
      <c r="F54" t="s">
        <v>405</v>
      </c>
    </row>
    <row r="55" spans="1:8" ht="19" x14ac:dyDescent="0.25">
      <c r="A55" s="24">
        <v>54</v>
      </c>
      <c r="B55" s="39" t="s">
        <v>125</v>
      </c>
      <c r="C55" s="39" t="s">
        <v>190</v>
      </c>
      <c r="D55" s="39" t="s">
        <v>137</v>
      </c>
      <c r="E55" s="31" t="s">
        <v>476</v>
      </c>
      <c r="F55" t="s">
        <v>405</v>
      </c>
    </row>
    <row r="56" spans="1:8" ht="19" x14ac:dyDescent="0.25">
      <c r="A56">
        <v>55</v>
      </c>
      <c r="B56" s="19" t="s">
        <v>133</v>
      </c>
      <c r="C56" s="19" t="s">
        <v>191</v>
      </c>
      <c r="D56" s="19" t="s">
        <v>149</v>
      </c>
      <c r="E56" s="31" t="s">
        <v>477</v>
      </c>
      <c r="F56" t="s">
        <v>478</v>
      </c>
      <c r="G56" s="113">
        <v>0.1</v>
      </c>
      <c r="H56" t="s">
        <v>545</v>
      </c>
    </row>
    <row r="57" spans="1:8" ht="19" x14ac:dyDescent="0.25">
      <c r="A57">
        <v>56</v>
      </c>
      <c r="B57" s="19" t="s">
        <v>133</v>
      </c>
      <c r="C57" s="19" t="s">
        <v>192</v>
      </c>
      <c r="D57" s="19" t="s">
        <v>137</v>
      </c>
      <c r="E57" s="31" t="s">
        <v>479</v>
      </c>
      <c r="F57" t="s">
        <v>405</v>
      </c>
    </row>
    <row r="58" spans="1:8" ht="19" x14ac:dyDescent="0.25">
      <c r="A58">
        <v>57</v>
      </c>
      <c r="B58" s="19" t="s">
        <v>145</v>
      </c>
      <c r="C58" s="19" t="s">
        <v>193</v>
      </c>
      <c r="D58" s="19" t="s">
        <v>137</v>
      </c>
      <c r="E58" s="31" t="s">
        <v>480</v>
      </c>
      <c r="F58" t="s">
        <v>405</v>
      </c>
    </row>
    <row r="59" spans="1:8" ht="19" x14ac:dyDescent="0.25">
      <c r="A59">
        <v>58</v>
      </c>
      <c r="B59" s="19" t="s">
        <v>145</v>
      </c>
      <c r="C59" s="19" t="s">
        <v>194</v>
      </c>
      <c r="D59" s="19" t="s">
        <v>137</v>
      </c>
      <c r="E59" s="31" t="s">
        <v>481</v>
      </c>
      <c r="F59" t="s">
        <v>405</v>
      </c>
    </row>
    <row r="60" spans="1:8" ht="19" x14ac:dyDescent="0.25">
      <c r="A60">
        <v>59</v>
      </c>
      <c r="B60" s="19" t="s">
        <v>145</v>
      </c>
      <c r="C60" s="19" t="s">
        <v>195</v>
      </c>
      <c r="D60" s="19" t="s">
        <v>137</v>
      </c>
      <c r="E60" s="31" t="s">
        <v>482</v>
      </c>
      <c r="F60" t="s">
        <v>405</v>
      </c>
    </row>
    <row r="61" spans="1:8" ht="19" x14ac:dyDescent="0.25">
      <c r="A61">
        <v>60</v>
      </c>
      <c r="B61" s="19" t="s">
        <v>145</v>
      </c>
      <c r="C61" s="19" t="s">
        <v>196</v>
      </c>
      <c r="D61" s="19" t="s">
        <v>137</v>
      </c>
      <c r="E61" s="31" t="s">
        <v>483</v>
      </c>
      <c r="F61" t="s">
        <v>405</v>
      </c>
    </row>
  </sheetData>
  <sortState ref="A2:D61">
    <sortCondition ref="A2:A61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N25" sqref="N25"/>
    </sheetView>
  </sheetViews>
  <sheetFormatPr baseColWidth="10" defaultRowHeight="15" x14ac:dyDescent="0.2"/>
  <cols>
    <col min="1" max="1" width="7.1640625" customWidth="1"/>
  </cols>
  <sheetData>
    <row r="1" spans="1:17" s="115" customFormat="1" x14ac:dyDescent="0.2">
      <c r="A1" s="115" t="s">
        <v>343</v>
      </c>
      <c r="B1" s="115" t="s">
        <v>556</v>
      </c>
    </row>
    <row r="2" spans="1:17" s="117" customFormat="1" x14ac:dyDescent="0.2">
      <c r="B2" s="117" t="s">
        <v>557</v>
      </c>
    </row>
    <row r="3" spans="1:17" s="115" customFormat="1" x14ac:dyDescent="0.2">
      <c r="A3" s="115" t="s">
        <v>343</v>
      </c>
      <c r="B3" s="115" t="s">
        <v>558</v>
      </c>
    </row>
    <row r="4" spans="1:17" s="117" customFormat="1" x14ac:dyDescent="0.2">
      <c r="A4" s="117" t="s">
        <v>343</v>
      </c>
      <c r="B4" s="117" t="s">
        <v>559</v>
      </c>
      <c r="H4" s="118" t="s">
        <v>580</v>
      </c>
    </row>
    <row r="5" spans="1:17" s="115" customFormat="1" x14ac:dyDescent="0.2">
      <c r="B5" s="115" t="s">
        <v>560</v>
      </c>
    </row>
    <row r="6" spans="1:17" s="117" customFormat="1" x14ac:dyDescent="0.2">
      <c r="B6" s="117" t="s">
        <v>561</v>
      </c>
    </row>
    <row r="7" spans="1:17" s="115" customFormat="1" x14ac:dyDescent="0.2">
      <c r="A7" s="115" t="s">
        <v>343</v>
      </c>
      <c r="B7" s="115" t="s">
        <v>562</v>
      </c>
      <c r="E7" s="116" t="s">
        <v>583</v>
      </c>
      <c r="K7" s="115" t="s">
        <v>581</v>
      </c>
      <c r="Q7" s="115" t="s">
        <v>582</v>
      </c>
    </row>
    <row r="8" spans="1:17" s="117" customFormat="1" x14ac:dyDescent="0.2">
      <c r="A8" s="117" t="s">
        <v>343</v>
      </c>
      <c r="B8" s="117" t="s">
        <v>563</v>
      </c>
      <c r="E8" s="119" t="s">
        <v>584</v>
      </c>
    </row>
    <row r="9" spans="1:17" s="115" customFormat="1" x14ac:dyDescent="0.2">
      <c r="B9" s="115" t="s">
        <v>564</v>
      </c>
    </row>
    <row r="10" spans="1:17" s="117" customFormat="1" x14ac:dyDescent="0.2">
      <c r="B10" s="117" t="s">
        <v>565</v>
      </c>
    </row>
    <row r="11" spans="1:17" s="115" customFormat="1" x14ac:dyDescent="0.2">
      <c r="A11" s="115" t="s">
        <v>343</v>
      </c>
      <c r="B11" s="115" t="s">
        <v>566</v>
      </c>
    </row>
    <row r="12" spans="1:17" s="117" customFormat="1" ht="104" customHeight="1" x14ac:dyDescent="0.2">
      <c r="A12" s="117" t="s">
        <v>343</v>
      </c>
      <c r="B12" s="117" t="s">
        <v>567</v>
      </c>
      <c r="F12" s="122" t="s">
        <v>585</v>
      </c>
      <c r="G12" s="122"/>
      <c r="H12" s="122"/>
      <c r="I12" s="122"/>
    </row>
    <row r="13" spans="1:17" s="115" customFormat="1" x14ac:dyDescent="0.2">
      <c r="B13" s="115" t="s">
        <v>568</v>
      </c>
    </row>
    <row r="14" spans="1:17" s="117" customFormat="1" x14ac:dyDescent="0.2">
      <c r="B14" s="117" t="s">
        <v>569</v>
      </c>
    </row>
    <row r="15" spans="1:17" s="115" customFormat="1" x14ac:dyDescent="0.2">
      <c r="B15" s="115" t="s">
        <v>570</v>
      </c>
    </row>
    <row r="16" spans="1:17" s="117" customFormat="1" x14ac:dyDescent="0.2">
      <c r="B16" s="117" t="s">
        <v>571</v>
      </c>
    </row>
    <row r="17" spans="2:2" s="115" customFormat="1" x14ac:dyDescent="0.2">
      <c r="B17" s="115" t="s">
        <v>572</v>
      </c>
    </row>
    <row r="18" spans="2:2" s="117" customFormat="1" x14ac:dyDescent="0.2">
      <c r="B18" s="117" t="s">
        <v>573</v>
      </c>
    </row>
    <row r="19" spans="2:2" s="115" customFormat="1" x14ac:dyDescent="0.2">
      <c r="B19" s="115" t="s">
        <v>574</v>
      </c>
    </row>
    <row r="20" spans="2:2" s="117" customFormat="1" x14ac:dyDescent="0.2">
      <c r="B20" s="117" t="s">
        <v>575</v>
      </c>
    </row>
    <row r="21" spans="2:2" s="115" customFormat="1" x14ac:dyDescent="0.2">
      <c r="B21" s="115" t="s">
        <v>576</v>
      </c>
    </row>
    <row r="22" spans="2:2" s="117" customFormat="1" x14ac:dyDescent="0.2">
      <c r="B22" s="117" t="s">
        <v>577</v>
      </c>
    </row>
    <row r="23" spans="2:2" s="115" customFormat="1" x14ac:dyDescent="0.2">
      <c r="B23" s="115" t="s">
        <v>578</v>
      </c>
    </row>
    <row r="24" spans="2:2" s="117" customFormat="1" x14ac:dyDescent="0.2">
      <c r="B24" s="117" t="s">
        <v>579</v>
      </c>
    </row>
  </sheetData>
  <mergeCells count="1">
    <mergeCell ref="F12:I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all_columns</vt:lpstr>
      <vt:lpstr>Policy</vt:lpstr>
      <vt:lpstr>Claim</vt:lpstr>
      <vt:lpstr>lia_class plia_acc</vt:lpstr>
      <vt:lpstr>train_renewal</vt:lpstr>
      <vt:lpstr>test_renewal</vt:lpstr>
      <vt:lpstr>車系代號</vt:lpstr>
      <vt:lpstr>險種分類及自負額說明</vt:lpstr>
      <vt:lpstr>list</vt:lpstr>
    </vt:vector>
  </TitlesOfParts>
  <Company>HCC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Momin, Rabia</dc:creator>
  <cp:lastModifiedBy>Microsoft Office User</cp:lastModifiedBy>
  <cp:lastPrinted>2018-05-09T01:37:53Z</cp:lastPrinted>
  <dcterms:created xsi:type="dcterms:W3CDTF">2018-04-19T13:52:32Z</dcterms:created>
  <dcterms:modified xsi:type="dcterms:W3CDTF">2018-08-24T17:13:18Z</dcterms:modified>
</cp:coreProperties>
</file>