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g_Eletrica\2017-02\Métodos númericos e programação\"/>
    </mc:Choice>
  </mc:AlternateContent>
  <bookViews>
    <workbookView xWindow="0" yWindow="0" windowWidth="20490" windowHeight="7755" activeTab="1"/>
  </bookViews>
  <sheets>
    <sheet name="Plan1" sheetId="1" r:id="rId1"/>
    <sheet name="Derivada numéri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C17" i="1"/>
  <c r="D17" i="1"/>
  <c r="J17" i="1" s="1"/>
  <c r="E17" i="1"/>
  <c r="F17" i="1"/>
  <c r="G17" i="1"/>
  <c r="I17" i="1"/>
  <c r="E18" i="1"/>
  <c r="G18" i="1"/>
  <c r="E19" i="1"/>
  <c r="G19" i="1"/>
  <c r="B7" i="1"/>
  <c r="I7" i="1" s="1"/>
  <c r="K7" i="1" s="1"/>
  <c r="C7" i="1"/>
  <c r="D7" i="1"/>
  <c r="J7" i="1" s="1"/>
  <c r="L7" i="1" s="1"/>
  <c r="E7" i="1"/>
  <c r="F7" i="1"/>
  <c r="G7" i="1"/>
  <c r="H7" i="1"/>
  <c r="E8" i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E16" i="1"/>
  <c r="G16" i="1"/>
  <c r="K17" i="1" l="1"/>
  <c r="H17" i="1"/>
  <c r="L17" i="1" s="1"/>
  <c r="B8" i="1"/>
  <c r="I8" i="1" s="1"/>
  <c r="C8" i="1"/>
  <c r="D8" i="1"/>
  <c r="F8" i="1"/>
  <c r="C2" i="2"/>
  <c r="G2" i="2" s="1"/>
  <c r="B2" i="2"/>
  <c r="E2" i="2" s="1"/>
  <c r="B18" i="1" l="1"/>
  <c r="C18" i="1"/>
  <c r="D18" i="1"/>
  <c r="F18" i="1"/>
  <c r="H8" i="1"/>
  <c r="K8" i="1" s="1"/>
  <c r="J8" i="1"/>
  <c r="L8" i="1" s="1"/>
  <c r="F2" i="2"/>
  <c r="D2" i="2"/>
  <c r="I2" i="2"/>
  <c r="C2" i="1"/>
  <c r="G3" i="1"/>
  <c r="G4" i="1"/>
  <c r="G5" i="1"/>
  <c r="G6" i="1"/>
  <c r="F2" i="1"/>
  <c r="E3" i="1"/>
  <c r="E4" i="1"/>
  <c r="E5" i="1"/>
  <c r="E6" i="1"/>
  <c r="D2" i="1"/>
  <c r="E2" i="1"/>
  <c r="G2" i="1"/>
  <c r="B2" i="1"/>
  <c r="I2" i="1" s="1"/>
  <c r="H18" i="1" l="1"/>
  <c r="J18" i="1"/>
  <c r="L18" i="1" s="1"/>
  <c r="I18" i="1"/>
  <c r="K18" i="1" s="1"/>
  <c r="D9" i="1"/>
  <c r="B9" i="1"/>
  <c r="I9" i="1" s="1"/>
  <c r="F9" i="1"/>
  <c r="C9" i="1"/>
  <c r="H2" i="2"/>
  <c r="K2" i="2" s="1"/>
  <c r="J2" i="2"/>
  <c r="J2" i="1"/>
  <c r="H2" i="1"/>
  <c r="D19" i="1" l="1"/>
  <c r="F19" i="1"/>
  <c r="B19" i="1"/>
  <c r="I19" i="1" s="1"/>
  <c r="C19" i="1"/>
  <c r="H9" i="1"/>
  <c r="K9" i="1" s="1"/>
  <c r="J9" i="1"/>
  <c r="L2" i="2"/>
  <c r="B3" i="2" s="1"/>
  <c r="L2" i="1"/>
  <c r="K2" i="1"/>
  <c r="F3" i="1" s="1"/>
  <c r="H19" i="1" l="1"/>
  <c r="K19" i="1" s="1"/>
  <c r="J19" i="1"/>
  <c r="L19" i="1" s="1"/>
  <c r="F10" i="1"/>
  <c r="D10" i="1"/>
  <c r="L9" i="1"/>
  <c r="C10" i="1" s="1"/>
  <c r="C3" i="2"/>
  <c r="F3" i="2" s="1"/>
  <c r="E3" i="2"/>
  <c r="D3" i="2"/>
  <c r="C3" i="1"/>
  <c r="D3" i="1"/>
  <c r="H3" i="1" s="1"/>
  <c r="B3" i="1"/>
  <c r="I3" i="1" s="1"/>
  <c r="H10" i="1" l="1"/>
  <c r="B10" i="1"/>
  <c r="I10" i="1" s="1"/>
  <c r="K10" i="1" s="1"/>
  <c r="G3" i="2"/>
  <c r="I3" i="2" s="1"/>
  <c r="J3" i="2"/>
  <c r="J3" i="1"/>
  <c r="L3" i="1" s="1"/>
  <c r="K3" i="1"/>
  <c r="F4" i="1" s="1"/>
  <c r="F11" i="1" l="1"/>
  <c r="D11" i="1"/>
  <c r="J10" i="1"/>
  <c r="L10" i="1" s="1"/>
  <c r="H3" i="2"/>
  <c r="L3" i="2" s="1"/>
  <c r="C4" i="1"/>
  <c r="B4" i="1"/>
  <c r="D4" i="1"/>
  <c r="B11" i="1" l="1"/>
  <c r="C11" i="1"/>
  <c r="J11" i="1" s="1"/>
  <c r="L11" i="1" s="1"/>
  <c r="H11" i="1"/>
  <c r="K3" i="2"/>
  <c r="C4" i="2" s="1"/>
  <c r="I4" i="1"/>
  <c r="J4" i="1"/>
  <c r="H4" i="1"/>
  <c r="I11" i="1" l="1"/>
  <c r="K11" i="1" s="1"/>
  <c r="B4" i="2"/>
  <c r="L4" i="1"/>
  <c r="F4" i="2"/>
  <c r="G4" i="2"/>
  <c r="D4" i="2"/>
  <c r="E4" i="2"/>
  <c r="K4" i="1"/>
  <c r="F5" i="1" s="1"/>
  <c r="C12" i="1" l="1"/>
  <c r="F12" i="1"/>
  <c r="D12" i="1"/>
  <c r="B12" i="1"/>
  <c r="I12" i="1" s="1"/>
  <c r="J4" i="2"/>
  <c r="H4" i="2"/>
  <c r="I4" i="2"/>
  <c r="B5" i="1"/>
  <c r="D5" i="1"/>
  <c r="H5" i="1" s="1"/>
  <c r="C5" i="1"/>
  <c r="J12" i="1" l="1"/>
  <c r="H12" i="1"/>
  <c r="K12" i="1" s="1"/>
  <c r="L4" i="2"/>
  <c r="K4" i="2"/>
  <c r="I5" i="1"/>
  <c r="K5" i="1" s="1"/>
  <c r="J5" i="1"/>
  <c r="L5" i="1" s="1"/>
  <c r="F13" i="1" l="1"/>
  <c r="D13" i="1"/>
  <c r="L12" i="1"/>
  <c r="C5" i="2"/>
  <c r="G5" i="2" s="1"/>
  <c r="B5" i="2"/>
  <c r="F6" i="1"/>
  <c r="D6" i="1"/>
  <c r="C6" i="1"/>
  <c r="B6" i="1"/>
  <c r="B13" i="1" l="1"/>
  <c r="I13" i="1" s="1"/>
  <c r="K13" i="1" s="1"/>
  <c r="H13" i="1"/>
  <c r="C13" i="1"/>
  <c r="J13" i="1" s="1"/>
  <c r="L13" i="1" s="1"/>
  <c r="F5" i="2"/>
  <c r="H6" i="1"/>
  <c r="D5" i="2"/>
  <c r="E5" i="2"/>
  <c r="J6" i="1"/>
  <c r="L6" i="1" s="1"/>
  <c r="I6" i="1"/>
  <c r="K6" i="1" s="1"/>
  <c r="J5" i="2" l="1"/>
  <c r="F14" i="1"/>
  <c r="B14" i="1"/>
  <c r="D14" i="1"/>
  <c r="C14" i="1"/>
  <c r="H5" i="2"/>
  <c r="I5" i="2"/>
  <c r="K5" i="2" s="1"/>
  <c r="L5" i="2" l="1"/>
  <c r="B6" i="2" s="1"/>
  <c r="H14" i="1"/>
  <c r="J14" i="1"/>
  <c r="L14" i="1" s="1"/>
  <c r="I14" i="1"/>
  <c r="K14" i="1" s="1"/>
  <c r="C6" i="2" l="1"/>
  <c r="F6" i="2" s="1"/>
  <c r="E6" i="2"/>
  <c r="D6" i="2"/>
  <c r="B15" i="1"/>
  <c r="I15" i="1" s="1"/>
  <c r="C15" i="1"/>
  <c r="D15" i="1"/>
  <c r="F15" i="1"/>
  <c r="G6" i="2"/>
  <c r="I6" i="2" l="1"/>
  <c r="J6" i="2"/>
  <c r="J15" i="1"/>
  <c r="H15" i="1"/>
  <c r="K15" i="1" s="1"/>
  <c r="H6" i="2"/>
  <c r="K6" i="2" s="1"/>
  <c r="D16" i="1" l="1"/>
  <c r="F16" i="1"/>
  <c r="L15" i="1"/>
  <c r="L6" i="2"/>
  <c r="H16" i="1" l="1"/>
  <c r="C16" i="1"/>
  <c r="J16" i="1" s="1"/>
  <c r="L16" i="1" s="1"/>
  <c r="B16" i="1"/>
  <c r="I16" i="1" s="1"/>
  <c r="K16" i="1" s="1"/>
  <c r="B7" i="2"/>
  <c r="C7" i="2"/>
  <c r="F7" i="2" l="1"/>
  <c r="G7" i="2"/>
  <c r="D7" i="2"/>
  <c r="E7" i="2"/>
  <c r="J7" i="2" l="1"/>
  <c r="H7" i="2"/>
  <c r="I7" i="2"/>
  <c r="L7" i="2" l="1"/>
  <c r="K7" i="2"/>
  <c r="B8" i="2" s="1"/>
  <c r="C8" i="2" l="1"/>
  <c r="G8" i="2" s="1"/>
  <c r="E8" i="2"/>
  <c r="D8" i="2"/>
  <c r="F8" i="2" l="1"/>
  <c r="H8" i="2" s="1"/>
  <c r="J8" i="2"/>
  <c r="I8" i="2"/>
  <c r="L8" i="2" l="1"/>
  <c r="K8" i="2"/>
  <c r="B9" i="2" l="1"/>
  <c r="C9" i="2"/>
  <c r="G9" i="2" l="1"/>
  <c r="F9" i="2"/>
  <c r="D9" i="2"/>
  <c r="J9" i="2" s="1"/>
  <c r="E9" i="2"/>
  <c r="H9" i="2" l="1"/>
  <c r="L9" i="2" s="1"/>
  <c r="I9" i="2"/>
  <c r="K9" i="2" s="1"/>
  <c r="C10" i="2" l="1"/>
  <c r="B10" i="2"/>
  <c r="E10" i="2" l="1"/>
  <c r="D10" i="2"/>
  <c r="G10" i="2"/>
  <c r="I10" i="2" s="1"/>
  <c r="F10" i="2"/>
  <c r="H10" i="2" l="1"/>
  <c r="K10" i="2" s="1"/>
  <c r="J10" i="2"/>
  <c r="L10" i="2" s="1"/>
  <c r="B11" i="2" l="1"/>
  <c r="C11" i="2"/>
  <c r="F11" i="2" l="1"/>
  <c r="G11" i="2"/>
  <c r="D11" i="2"/>
  <c r="E11" i="2"/>
  <c r="J11" i="2" l="1"/>
  <c r="H11" i="2"/>
  <c r="I11" i="2"/>
  <c r="K11" i="2" s="1"/>
  <c r="L11" i="2" l="1"/>
  <c r="C12" i="2" s="1"/>
  <c r="B12" i="2" l="1"/>
  <c r="D12" i="2" s="1"/>
  <c r="G12" i="2"/>
  <c r="F12" i="2"/>
  <c r="E12" i="2" l="1"/>
  <c r="I12" i="2" s="1"/>
  <c r="J12" i="2"/>
  <c r="H12" i="2" l="1"/>
  <c r="K12" i="2" s="1"/>
  <c r="L12" i="2" l="1"/>
  <c r="C13" i="2" s="1"/>
  <c r="B13" i="2" l="1"/>
  <c r="D13" i="2"/>
  <c r="E13" i="2"/>
  <c r="F13" i="2"/>
  <c r="G13" i="2"/>
  <c r="I13" i="2" s="1"/>
  <c r="H13" i="2" l="1"/>
  <c r="K13" i="2" s="1"/>
  <c r="J13" i="2"/>
  <c r="L13" i="2" l="1"/>
  <c r="B14" i="2" s="1"/>
  <c r="C14" i="2" l="1"/>
  <c r="G14" i="2"/>
  <c r="F14" i="2"/>
  <c r="E14" i="2"/>
  <c r="D14" i="2"/>
  <c r="I14" i="2" l="1"/>
  <c r="H14" i="2"/>
  <c r="K14" i="2" s="1"/>
  <c r="J14" i="2"/>
  <c r="L14" i="2" s="1"/>
  <c r="B15" i="2" l="1"/>
  <c r="C15" i="2"/>
  <c r="F15" i="2" l="1"/>
  <c r="G15" i="2"/>
  <c r="E15" i="2"/>
  <c r="I15" i="2" s="1"/>
  <c r="D15" i="2"/>
  <c r="H15" i="2" l="1"/>
  <c r="K15" i="2" s="1"/>
  <c r="J15" i="2"/>
  <c r="L15" i="2" s="1"/>
  <c r="C16" i="2" l="1"/>
  <c r="B16" i="2"/>
  <c r="E16" i="2" l="1"/>
  <c r="D16" i="2"/>
  <c r="G16" i="2"/>
  <c r="I16" i="2" s="1"/>
  <c r="F16" i="2"/>
  <c r="J16" i="2" l="1"/>
  <c r="H16" i="2"/>
  <c r="K16" i="2" s="1"/>
  <c r="L16" i="2" l="1"/>
  <c r="C17" i="2" l="1"/>
  <c r="B17" i="2"/>
  <c r="E17" i="2" l="1"/>
  <c r="D17" i="2"/>
  <c r="G17" i="2"/>
  <c r="F17" i="2"/>
  <c r="H17" i="2" l="1"/>
  <c r="J17" i="2"/>
  <c r="L17" i="2" s="1"/>
  <c r="I17" i="2"/>
  <c r="K17" i="2" l="1"/>
  <c r="B18" i="2" s="1"/>
  <c r="D18" i="2" l="1"/>
  <c r="E18" i="2"/>
  <c r="C18" i="2"/>
  <c r="G18" i="2" l="1"/>
  <c r="I18" i="2" s="1"/>
  <c r="F18" i="2"/>
  <c r="J18" i="2"/>
  <c r="H18" i="2" l="1"/>
  <c r="K18" i="2" s="1"/>
  <c r="B19" i="2" l="1"/>
  <c r="L18" i="2"/>
  <c r="C19" i="2" s="1"/>
  <c r="E19" i="2"/>
  <c r="D19" i="2"/>
  <c r="G19" i="2" l="1"/>
  <c r="F19" i="2"/>
  <c r="I19" i="2"/>
  <c r="J19" i="2"/>
  <c r="H19" i="2"/>
  <c r="K19" i="2" s="1"/>
  <c r="L19" i="2" l="1"/>
  <c r="B20" i="2" s="1"/>
  <c r="C20" i="2" l="1"/>
  <c r="E20" i="2"/>
  <c r="D20" i="2"/>
  <c r="F20" i="2" l="1"/>
  <c r="J20" i="2" s="1"/>
  <c r="G20" i="2"/>
  <c r="H20" i="2" s="1"/>
  <c r="L20" i="2" l="1"/>
  <c r="I20" i="2"/>
  <c r="K20" i="2" s="1"/>
  <c r="B21" i="2" s="1"/>
  <c r="D21" i="2" l="1"/>
  <c r="E21" i="2"/>
  <c r="C21" i="2"/>
  <c r="F21" i="2" l="1"/>
  <c r="G21" i="2"/>
  <c r="I21" i="2" s="1"/>
  <c r="J21" i="2"/>
  <c r="H21" i="2" l="1"/>
  <c r="L21" i="2" s="1"/>
  <c r="K21" i="2" l="1"/>
  <c r="C22" i="2" s="1"/>
  <c r="B22" i="2"/>
  <c r="D22" i="2" l="1"/>
  <c r="E22" i="2"/>
  <c r="G22" i="2"/>
  <c r="F22" i="2"/>
  <c r="I22" i="2" l="1"/>
  <c r="H22" i="2"/>
  <c r="K22" i="2" s="1"/>
  <c r="J22" i="2"/>
  <c r="L22" i="2" l="1"/>
  <c r="C23" i="2"/>
  <c r="B23" i="2"/>
  <c r="D23" i="2" l="1"/>
  <c r="E23" i="2"/>
  <c r="F23" i="2"/>
  <c r="G23" i="2"/>
  <c r="I23" i="2" l="1"/>
  <c r="J23" i="2"/>
  <c r="H23" i="2"/>
  <c r="K23" i="2" l="1"/>
  <c r="L23" i="2"/>
</calcChain>
</file>

<file path=xl/sharedStrings.xml><?xml version="1.0" encoding="utf-8"?>
<sst xmlns="http://schemas.openxmlformats.org/spreadsheetml/2006/main" count="29" uniqueCount="15">
  <si>
    <t>Valor de C</t>
  </si>
  <si>
    <t>Fn</t>
  </si>
  <si>
    <t>Gn</t>
  </si>
  <si>
    <t>F</t>
  </si>
  <si>
    <t>G</t>
  </si>
  <si>
    <t>Ft</t>
  </si>
  <si>
    <t>Gt</t>
  </si>
  <si>
    <t>valor de n</t>
  </si>
  <si>
    <t>valor de T</t>
  </si>
  <si>
    <t>Den</t>
  </si>
  <si>
    <t>n1</t>
  </si>
  <si>
    <t>an</t>
  </si>
  <si>
    <t>at</t>
  </si>
  <si>
    <t>T1</t>
  </si>
  <si>
    <t>Precisao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</si>
</sst>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workbookViewId="0">
      <selection activeCell="E2" sqref="E2"/>
    </sheetView>
  </sheetViews>
  <sheetFormatPr defaultRowHeight="15" x14ac:dyDescent="0.25"/>
  <cols>
    <col min="14" max="14" width="10" bestFit="1" customWidth="1"/>
  </cols>
  <sheetData>
    <row r="1" spans="2:15" x14ac:dyDescent="0.25">
      <c r="B1" t="s">
        <v>3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9</v>
      </c>
      <c r="I1" t="s">
        <v>11</v>
      </c>
      <c r="J1" t="s">
        <v>12</v>
      </c>
      <c r="K1" t="s">
        <v>10</v>
      </c>
      <c r="L1" t="s">
        <v>13</v>
      </c>
    </row>
    <row r="2" spans="2:15" x14ac:dyDescent="0.25">
      <c r="B2">
        <f>$O$3*(POWER(0.95,$O$4-1))-$O$5</f>
        <v>-3.0887735080892105</v>
      </c>
      <c r="C2">
        <f>((4*$O$4+30)/$O$4)-$O$5</f>
        <v>-0.79999999999999982</v>
      </c>
      <c r="D2">
        <f>-0.05399*$O$3*POWER(0.95,$O$4)</f>
        <v>-0.13906016238335034</v>
      </c>
      <c r="E2">
        <f>-1</f>
        <v>-1</v>
      </c>
      <c r="F2">
        <f>-30/($O$4*$O$4)</f>
        <v>-3.3333333333333333E-2</v>
      </c>
      <c r="G2">
        <f>-1</f>
        <v>-1</v>
      </c>
      <c r="H2">
        <f>(D2*G2)-(E2*F2)</f>
        <v>0.10572682905001701</v>
      </c>
      <c r="I2">
        <f>(B2*G2)-(E2*C2)</f>
        <v>2.2887735080892107</v>
      </c>
      <c r="J2">
        <f>(D2*C2)-(B2*F2)</f>
        <v>8.2890129703732385E-3</v>
      </c>
      <c r="K2">
        <f>O4-(I2/H2)</f>
        <v>8.3520083913001599</v>
      </c>
      <c r="L2">
        <f>O5-(J2/H2)</f>
        <v>5.7215997202899942</v>
      </c>
    </row>
    <row r="3" spans="2:15" x14ac:dyDescent="0.25">
      <c r="B3">
        <f>$O$3*(POWER(0.95,K2-1))-L2</f>
        <v>2.508498253046918</v>
      </c>
      <c r="C3">
        <f>((4*K2+30)/K2)-L2</f>
        <v>1.8703506938462509</v>
      </c>
      <c r="D3">
        <f>-0.05399*$O$3*POWER(0.95,K2)</f>
        <v>-0.42212584010143689</v>
      </c>
      <c r="E3">
        <f t="shared" ref="E3:E19" si="0">-1</f>
        <v>-1</v>
      </c>
      <c r="F3">
        <f>-30/(K2*K2)</f>
        <v>-0.43007025925378467</v>
      </c>
      <c r="G3">
        <f t="shared" ref="G3:G19" si="1">-1</f>
        <v>-1</v>
      </c>
      <c r="H3">
        <f t="shared" ref="H3:H6" si="2">(D3*G3)-(E3*F3)</f>
        <v>-7.9444191523477814E-3</v>
      </c>
      <c r="I3">
        <f t="shared" ref="I3:I6" si="3">(B3*G3)-(E3*C3)</f>
        <v>-0.63814755920066712</v>
      </c>
      <c r="J3">
        <f t="shared" ref="J3:J6" si="4">(D3*C3)-(B3*F3)</f>
        <v>0.28930713610139991</v>
      </c>
      <c r="K3">
        <f>K2-(I3/H3)</f>
        <v>-71.974513530957424</v>
      </c>
      <c r="L3">
        <f>L2-(J3/H3)</f>
        <v>42.137998522196384</v>
      </c>
      <c r="N3" t="s">
        <v>0</v>
      </c>
      <c r="O3">
        <v>12</v>
      </c>
    </row>
    <row r="4" spans="2:15" x14ac:dyDescent="0.25">
      <c r="B4">
        <f t="shared" ref="B4:B6" si="5">$O$3*(POWER(0.95,K3-1))-L3</f>
        <v>464.60798285859562</v>
      </c>
      <c r="C4">
        <f t="shared" ref="C4:C6" si="6">((4*K3+30)/K3)-L3</f>
        <v>-38.554812732230559</v>
      </c>
      <c r="D4">
        <f t="shared" ref="D4:D6" si="7">-0.05399*$O$3*POWER(0.95,K3)</f>
        <v>-25.991254758011507</v>
      </c>
      <c r="E4">
        <f t="shared" si="0"/>
        <v>-1</v>
      </c>
      <c r="F4">
        <f t="shared" ref="F4:F6" si="8">-30/(K3*K3)</f>
        <v>-5.7911361895470895E-3</v>
      </c>
      <c r="G4">
        <f t="shared" si="1"/>
        <v>-1</v>
      </c>
      <c r="H4">
        <f t="shared" si="2"/>
        <v>25.98546362182196</v>
      </c>
      <c r="I4">
        <f t="shared" si="3"/>
        <v>-503.16279559082619</v>
      </c>
      <c r="J4">
        <f t="shared" si="4"/>
        <v>1004.778567974315</v>
      </c>
      <c r="K4">
        <f t="shared" ref="K4:K6" si="9">K3-(I4/H4)</f>
        <v>-52.611272493061051</v>
      </c>
      <c r="L4">
        <f t="shared" ref="L4:L6" si="10">L3-(J4/H4)</f>
        <v>3.471050624044338</v>
      </c>
      <c r="N4" t="s">
        <v>7</v>
      </c>
      <c r="O4">
        <v>30</v>
      </c>
    </row>
    <row r="5" spans="2:15" x14ac:dyDescent="0.25">
      <c r="B5">
        <f t="shared" si="5"/>
        <v>184.22153324644751</v>
      </c>
      <c r="C5">
        <f t="shared" si="6"/>
        <v>-4.1270627826925033E-2</v>
      </c>
      <c r="D5">
        <f t="shared" si="7"/>
        <v>-9.6268464730094649</v>
      </c>
      <c r="E5">
        <f t="shared" si="0"/>
        <v>-1</v>
      </c>
      <c r="F5">
        <f t="shared" si="8"/>
        <v>-1.0838361757127128E-2</v>
      </c>
      <c r="G5">
        <f t="shared" si="1"/>
        <v>-1</v>
      </c>
      <c r="H5">
        <f t="shared" si="2"/>
        <v>9.6160081112523379</v>
      </c>
      <c r="I5">
        <f t="shared" si="3"/>
        <v>-184.26280387427443</v>
      </c>
      <c r="J5">
        <f t="shared" si="4"/>
        <v>2.3939656187121399</v>
      </c>
      <c r="K5">
        <f t="shared" si="9"/>
        <v>-33.44918342840478</v>
      </c>
      <c r="L5">
        <f t="shared" si="10"/>
        <v>3.2220943429123783</v>
      </c>
      <c r="N5" t="s">
        <v>8</v>
      </c>
      <c r="O5">
        <v>5.8</v>
      </c>
    </row>
    <row r="6" spans="2:15" x14ac:dyDescent="0.25">
      <c r="B6">
        <f t="shared" si="5"/>
        <v>67.017962373454537</v>
      </c>
      <c r="C6">
        <f t="shared" si="6"/>
        <v>-0.11897722390146193</v>
      </c>
      <c r="D6">
        <f t="shared" si="7"/>
        <v>-3.6026476290108169</v>
      </c>
      <c r="E6">
        <f t="shared" si="0"/>
        <v>-1</v>
      </c>
      <c r="F6">
        <f t="shared" si="8"/>
        <v>-2.6813296740375973E-2</v>
      </c>
      <c r="G6">
        <f t="shared" si="1"/>
        <v>-1</v>
      </c>
      <c r="H6">
        <f t="shared" si="2"/>
        <v>3.5758343322704409</v>
      </c>
      <c r="I6">
        <f t="shared" si="3"/>
        <v>-67.136939597356005</v>
      </c>
      <c r="J6">
        <f t="shared" si="4"/>
        <v>2.2256055256496792</v>
      </c>
      <c r="K6">
        <f t="shared" si="9"/>
        <v>-14.674001650134851</v>
      </c>
      <c r="L6">
        <f t="shared" si="10"/>
        <v>2.5996925986356647</v>
      </c>
    </row>
    <row r="7" spans="2:15" x14ac:dyDescent="0.25">
      <c r="B7">
        <f t="shared" ref="B7:B17" si="11">$O$3*(POWER(0.95,K6-1))-L6</f>
        <v>24.213065713458342</v>
      </c>
      <c r="C7">
        <f t="shared" ref="C7:C17" si="12">((4*K6+30)/K6)-L6</f>
        <v>-0.6441246980231079</v>
      </c>
      <c r="D7">
        <f t="shared" ref="D7:D17" si="13">-0.05399*$O$3*POWER(0.95,K6)</f>
        <v>-1.3752397802064573</v>
      </c>
      <c r="E7">
        <f t="shared" si="0"/>
        <v>-1</v>
      </c>
      <c r="F7">
        <f t="shared" ref="F7:F17" si="14">-30/(K6*K6)</f>
        <v>-0.1393234203001916</v>
      </c>
      <c r="G7">
        <f t="shared" si="1"/>
        <v>-1</v>
      </c>
      <c r="H7">
        <f t="shared" ref="H7:H17" si="15">(D7*G7)-(E7*F7)</f>
        <v>1.2359163599062657</v>
      </c>
      <c r="I7">
        <f t="shared" ref="I7:I17" si="16">(B7*G7)-(E7*C7)</f>
        <v>-24.857190411481451</v>
      </c>
      <c r="J7">
        <f t="shared" ref="J7:J17" si="17">(D7*C7)-(B7*F7)</f>
        <v>4.2592730392871641</v>
      </c>
      <c r="K7">
        <f t="shared" ref="K7:K17" si="18">K6-(I7/H7)</f>
        <v>5.438354831145702</v>
      </c>
      <c r="L7">
        <f t="shared" ref="L7:L17" si="19">L6-(J7/H7)</f>
        <v>-0.84655439465617555</v>
      </c>
    </row>
    <row r="8" spans="2:15" x14ac:dyDescent="0.25">
      <c r="B8">
        <f t="shared" si="11"/>
        <v>10.403314885414108</v>
      </c>
      <c r="C8">
        <f t="shared" si="12"/>
        <v>10.362928542990273</v>
      </c>
      <c r="D8">
        <f t="shared" si="13"/>
        <v>-0.49017102395121975</v>
      </c>
      <c r="E8">
        <f t="shared" si="0"/>
        <v>-1</v>
      </c>
      <c r="F8">
        <f t="shared" si="14"/>
        <v>-1.014346124813625</v>
      </c>
      <c r="G8">
        <f t="shared" si="1"/>
        <v>-1</v>
      </c>
      <c r="H8">
        <f t="shared" si="15"/>
        <v>-0.52417510086240515</v>
      </c>
      <c r="I8">
        <f t="shared" si="16"/>
        <v>-4.0386342423834876E-2</v>
      </c>
      <c r="J8">
        <f t="shared" si="17"/>
        <v>5.4729548441848381</v>
      </c>
      <c r="K8">
        <f t="shared" si="18"/>
        <v>5.3613074048994172</v>
      </c>
      <c r="L8">
        <f t="shared" si="19"/>
        <v>9.5945269065738827</v>
      </c>
    </row>
    <row r="9" spans="2:15" x14ac:dyDescent="0.25">
      <c r="B9">
        <f t="shared" si="11"/>
        <v>7.6786796867622797E-5</v>
      </c>
      <c r="C9">
        <f t="shared" si="12"/>
        <v>1.1231344188384895E-3</v>
      </c>
      <c r="D9">
        <f t="shared" si="13"/>
        <v>-0.4921120207348324</v>
      </c>
      <c r="E9">
        <f t="shared" si="0"/>
        <v>-1</v>
      </c>
      <c r="F9">
        <f t="shared" si="14"/>
        <v>-1.0437099793753946</v>
      </c>
      <c r="G9">
        <f t="shared" si="1"/>
        <v>-1</v>
      </c>
      <c r="H9">
        <f t="shared" si="15"/>
        <v>-0.55159795864056216</v>
      </c>
      <c r="I9">
        <f t="shared" si="16"/>
        <v>1.0463476219708667E-3</v>
      </c>
      <c r="J9">
        <f t="shared" si="17"/>
        <v>-4.7256480223644147E-4</v>
      </c>
      <c r="K9">
        <f t="shared" si="18"/>
        <v>5.3632043437940959</v>
      </c>
      <c r="L9">
        <f t="shared" si="19"/>
        <v>9.5936701869380787</v>
      </c>
    </row>
    <row r="10" spans="2:15" x14ac:dyDescent="0.25">
      <c r="B10">
        <f t="shared" si="11"/>
        <v>-5.442702288860346E-9</v>
      </c>
      <c r="C10">
        <f t="shared" si="12"/>
        <v>7.0026460363692422E-7</v>
      </c>
      <c r="D10">
        <f t="shared" si="13"/>
        <v>-0.49206414044398855</v>
      </c>
      <c r="E10">
        <f t="shared" si="0"/>
        <v>-1</v>
      </c>
      <c r="F10">
        <f t="shared" si="14"/>
        <v>-1.0429717998112948</v>
      </c>
      <c r="G10">
        <f t="shared" si="1"/>
        <v>-1</v>
      </c>
      <c r="H10">
        <f t="shared" si="15"/>
        <v>-0.55090765936730635</v>
      </c>
      <c r="I10">
        <f t="shared" si="16"/>
        <v>7.0570730592578457E-7</v>
      </c>
      <c r="J10">
        <f t="shared" si="17"/>
        <v>-3.5025168527400322E-7</v>
      </c>
      <c r="K10">
        <f t="shared" si="18"/>
        <v>5.3632056247842836</v>
      </c>
      <c r="L10">
        <f t="shared" si="19"/>
        <v>9.593669551166041</v>
      </c>
    </row>
    <row r="11" spans="2:15" x14ac:dyDescent="0.25">
      <c r="B11">
        <f t="shared" si="11"/>
        <v>-3.4322766850891639E-11</v>
      </c>
      <c r="C11">
        <f t="shared" si="12"/>
        <v>3.1796787425264483E-13</v>
      </c>
      <c r="D11">
        <f t="shared" si="13"/>
        <v>-0.49206410811232143</v>
      </c>
      <c r="E11">
        <f t="shared" si="0"/>
        <v>-1</v>
      </c>
      <c r="F11">
        <f t="shared" si="14"/>
        <v>-1.0429713015881887</v>
      </c>
      <c r="G11">
        <f t="shared" si="1"/>
        <v>-1</v>
      </c>
      <c r="H11">
        <f t="shared" si="15"/>
        <v>-0.55090719347586736</v>
      </c>
      <c r="I11">
        <f t="shared" si="16"/>
        <v>3.4640734725144284E-11</v>
      </c>
      <c r="J11">
        <f t="shared" si="17"/>
        <v>-3.5954121395034884E-11</v>
      </c>
      <c r="K11">
        <f t="shared" si="18"/>
        <v>5.3632056248471631</v>
      </c>
      <c r="L11">
        <f t="shared" si="19"/>
        <v>9.5936695511007777</v>
      </c>
    </row>
    <row r="12" spans="2:15" x14ac:dyDescent="0.25">
      <c r="B12">
        <f t="shared" si="11"/>
        <v>0</v>
      </c>
      <c r="C12">
        <f t="shared" si="12"/>
        <v>0</v>
      </c>
      <c r="D12">
        <f t="shared" si="13"/>
        <v>-0.49206410811073437</v>
      </c>
      <c r="E12">
        <f t="shared" si="0"/>
        <v>-1</v>
      </c>
      <c r="F12">
        <f t="shared" si="14"/>
        <v>-1.0429713015637327</v>
      </c>
      <c r="G12">
        <f t="shared" si="1"/>
        <v>-1</v>
      </c>
      <c r="H12">
        <f t="shared" si="15"/>
        <v>-0.55090719345299832</v>
      </c>
      <c r="I12">
        <f t="shared" si="16"/>
        <v>0</v>
      </c>
      <c r="J12">
        <f t="shared" si="17"/>
        <v>0</v>
      </c>
      <c r="K12">
        <f t="shared" si="18"/>
        <v>5.3632056248471631</v>
      </c>
      <c r="L12">
        <f t="shared" si="19"/>
        <v>9.5936695511007777</v>
      </c>
    </row>
    <row r="13" spans="2:15" x14ac:dyDescent="0.25">
      <c r="B13">
        <f t="shared" si="11"/>
        <v>0</v>
      </c>
      <c r="C13">
        <f t="shared" si="12"/>
        <v>0</v>
      </c>
      <c r="D13">
        <f t="shared" si="13"/>
        <v>-0.49206410811073437</v>
      </c>
      <c r="E13">
        <f t="shared" si="0"/>
        <v>-1</v>
      </c>
      <c r="F13">
        <f t="shared" si="14"/>
        <v>-1.0429713015637327</v>
      </c>
      <c r="G13">
        <f t="shared" si="1"/>
        <v>-1</v>
      </c>
      <c r="H13">
        <f t="shared" si="15"/>
        <v>-0.55090719345299832</v>
      </c>
      <c r="I13">
        <f t="shared" si="16"/>
        <v>0</v>
      </c>
      <c r="J13">
        <f t="shared" si="17"/>
        <v>0</v>
      </c>
      <c r="K13">
        <f t="shared" si="18"/>
        <v>5.3632056248471631</v>
      </c>
      <c r="L13">
        <f t="shared" si="19"/>
        <v>9.5936695511007777</v>
      </c>
    </row>
    <row r="14" spans="2:15" x14ac:dyDescent="0.25">
      <c r="B14">
        <f t="shared" si="11"/>
        <v>0</v>
      </c>
      <c r="C14">
        <f t="shared" si="12"/>
        <v>0</v>
      </c>
      <c r="D14">
        <f t="shared" si="13"/>
        <v>-0.49206410811073437</v>
      </c>
      <c r="E14">
        <f t="shared" si="0"/>
        <v>-1</v>
      </c>
      <c r="F14">
        <f t="shared" si="14"/>
        <v>-1.0429713015637327</v>
      </c>
      <c r="G14">
        <f t="shared" si="1"/>
        <v>-1</v>
      </c>
      <c r="H14">
        <f t="shared" si="15"/>
        <v>-0.55090719345299832</v>
      </c>
      <c r="I14">
        <f t="shared" si="16"/>
        <v>0</v>
      </c>
      <c r="J14">
        <f t="shared" si="17"/>
        <v>0</v>
      </c>
      <c r="K14">
        <f t="shared" si="18"/>
        <v>5.3632056248471631</v>
      </c>
      <c r="L14">
        <f t="shared" si="19"/>
        <v>9.5936695511007777</v>
      </c>
    </row>
    <row r="15" spans="2:15" x14ac:dyDescent="0.25">
      <c r="B15">
        <f t="shared" si="11"/>
        <v>0</v>
      </c>
      <c r="C15">
        <f t="shared" si="12"/>
        <v>0</v>
      </c>
      <c r="D15">
        <f t="shared" si="13"/>
        <v>-0.49206410811073437</v>
      </c>
      <c r="E15">
        <f t="shared" si="0"/>
        <v>-1</v>
      </c>
      <c r="F15">
        <f t="shared" si="14"/>
        <v>-1.0429713015637327</v>
      </c>
      <c r="G15">
        <f t="shared" si="1"/>
        <v>-1</v>
      </c>
      <c r="H15">
        <f t="shared" si="15"/>
        <v>-0.55090719345299832</v>
      </c>
      <c r="I15">
        <f t="shared" si="16"/>
        <v>0</v>
      </c>
      <c r="J15">
        <f t="shared" si="17"/>
        <v>0</v>
      </c>
      <c r="K15">
        <f t="shared" si="18"/>
        <v>5.3632056248471631</v>
      </c>
      <c r="L15">
        <f t="shared" si="19"/>
        <v>9.5936695511007777</v>
      </c>
    </row>
    <row r="16" spans="2:15" x14ac:dyDescent="0.25">
      <c r="B16">
        <f t="shared" si="11"/>
        <v>0</v>
      </c>
      <c r="C16">
        <f t="shared" si="12"/>
        <v>0</v>
      </c>
      <c r="D16">
        <f t="shared" si="13"/>
        <v>-0.49206410811073437</v>
      </c>
      <c r="E16">
        <f t="shared" si="0"/>
        <v>-1</v>
      </c>
      <c r="F16">
        <f t="shared" si="14"/>
        <v>-1.0429713015637327</v>
      </c>
      <c r="G16">
        <f t="shared" si="1"/>
        <v>-1</v>
      </c>
      <c r="H16">
        <f t="shared" si="15"/>
        <v>-0.55090719345299832</v>
      </c>
      <c r="I16">
        <f t="shared" si="16"/>
        <v>0</v>
      </c>
      <c r="J16">
        <f t="shared" si="17"/>
        <v>0</v>
      </c>
      <c r="K16">
        <f t="shared" si="18"/>
        <v>5.3632056248471631</v>
      </c>
      <c r="L16">
        <f t="shared" si="19"/>
        <v>9.5936695511007777</v>
      </c>
    </row>
    <row r="17" spans="2:12" x14ac:dyDescent="0.25">
      <c r="B17">
        <f t="shared" si="11"/>
        <v>0</v>
      </c>
      <c r="C17">
        <f t="shared" si="12"/>
        <v>0</v>
      </c>
      <c r="D17">
        <f t="shared" si="13"/>
        <v>-0.49206410811073437</v>
      </c>
      <c r="E17">
        <f t="shared" si="0"/>
        <v>-1</v>
      </c>
      <c r="F17">
        <f t="shared" si="14"/>
        <v>-1.0429713015637327</v>
      </c>
      <c r="G17">
        <f t="shared" si="1"/>
        <v>-1</v>
      </c>
      <c r="H17">
        <f t="shared" si="15"/>
        <v>-0.55090719345299832</v>
      </c>
      <c r="I17">
        <f t="shared" si="16"/>
        <v>0</v>
      </c>
      <c r="J17">
        <f t="shared" si="17"/>
        <v>0</v>
      </c>
      <c r="K17">
        <f t="shared" si="18"/>
        <v>5.3632056248471631</v>
      </c>
      <c r="L17">
        <f t="shared" si="19"/>
        <v>9.5936695511007777</v>
      </c>
    </row>
    <row r="18" spans="2:12" x14ac:dyDescent="0.25">
      <c r="B18">
        <f t="shared" ref="B18:B19" si="20">$O$3*(POWER(0.95,K17-1))-L17</f>
        <v>0</v>
      </c>
      <c r="C18">
        <f t="shared" ref="C18:C19" si="21">((4*K17+30)/K17)-L17</f>
        <v>0</v>
      </c>
      <c r="D18">
        <f t="shared" ref="D18:D19" si="22">-0.05399*$O$3*POWER(0.95,K17)</f>
        <v>-0.49206410811073437</v>
      </c>
      <c r="E18">
        <f t="shared" si="0"/>
        <v>-1</v>
      </c>
      <c r="F18">
        <f t="shared" ref="F18:F19" si="23">-30/(K17*K17)</f>
        <v>-1.0429713015637327</v>
      </c>
      <c r="G18">
        <f t="shared" si="1"/>
        <v>-1</v>
      </c>
      <c r="H18">
        <f t="shared" ref="H18:H19" si="24">(D18*G18)-(E18*F18)</f>
        <v>-0.55090719345299832</v>
      </c>
      <c r="I18">
        <f t="shared" ref="I18:I19" si="25">(B18*G18)-(E18*C18)</f>
        <v>0</v>
      </c>
      <c r="J18">
        <f t="shared" ref="J18:J19" si="26">(D18*C18)-(B18*F18)</f>
        <v>0</v>
      </c>
      <c r="K18">
        <f t="shared" ref="K18:K19" si="27">K17-(I18/H18)</f>
        <v>5.3632056248471631</v>
      </c>
      <c r="L18">
        <f t="shared" ref="L18:L19" si="28">L17-(J18/H18)</f>
        <v>9.5936695511007777</v>
      </c>
    </row>
    <row r="19" spans="2:12" x14ac:dyDescent="0.25">
      <c r="B19">
        <f t="shared" si="20"/>
        <v>0</v>
      </c>
      <c r="C19">
        <f t="shared" si="21"/>
        <v>0</v>
      </c>
      <c r="D19">
        <f t="shared" si="22"/>
        <v>-0.49206410811073437</v>
      </c>
      <c r="E19">
        <f t="shared" si="0"/>
        <v>-1</v>
      </c>
      <c r="F19">
        <f t="shared" si="23"/>
        <v>-1.0429713015637327</v>
      </c>
      <c r="G19">
        <f t="shared" si="1"/>
        <v>-1</v>
      </c>
      <c r="H19">
        <f t="shared" si="24"/>
        <v>-0.55090719345299832</v>
      </c>
      <c r="I19">
        <f t="shared" si="25"/>
        <v>0</v>
      </c>
      <c r="J19">
        <f t="shared" si="26"/>
        <v>0</v>
      </c>
      <c r="K19">
        <f t="shared" si="27"/>
        <v>5.3632056248471631</v>
      </c>
      <c r="L19">
        <f t="shared" si="28"/>
        <v>9.5936695511007777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tabSelected="1" workbookViewId="0">
      <selection activeCell="F2" sqref="F2"/>
    </sheetView>
  </sheetViews>
  <sheetFormatPr defaultRowHeight="15" x14ac:dyDescent="0.25"/>
  <cols>
    <col min="14" max="14" width="10" bestFit="1" customWidth="1"/>
  </cols>
  <sheetData>
    <row r="1" spans="2:15" x14ac:dyDescent="0.25">
      <c r="B1" t="s">
        <v>3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9</v>
      </c>
      <c r="I1" t="s">
        <v>11</v>
      </c>
      <c r="J1" t="s">
        <v>12</v>
      </c>
      <c r="K1" t="s">
        <v>10</v>
      </c>
      <c r="L1" t="s">
        <v>13</v>
      </c>
    </row>
    <row r="2" spans="2:15" x14ac:dyDescent="0.25">
      <c r="B2">
        <f>$O$3*(POWER(0.95,$O$4-1))-$O$5</f>
        <v>-0.22592500000000015</v>
      </c>
      <c r="C2">
        <f>((4*$O$4+30)/$O$4)-$O$5</f>
        <v>0</v>
      </c>
      <c r="D2">
        <f>(($O$3*(POWER(0.95,($O$4+$O$6)-1))-$O$5)-B2)/$O$6</f>
        <v>-0.50134449480765397</v>
      </c>
      <c r="E2">
        <f>(($O$3*(POWER(0.95,$O$4-1))-($O$5+$O$6))-B2)/$O$6</f>
        <v>-0.99999999925159955</v>
      </c>
      <c r="F2">
        <f>((((4*($O$4+$O$6)+30)/($O$4+$O$6))-$O$5)-C2)/$O$6</f>
        <v>-1.1999997600042889</v>
      </c>
      <c r="G2">
        <f>((((4*$O$4+30)/$O$4)-($O$5+O6))-C2)/$O$6</f>
        <v>-0.99999999925159955</v>
      </c>
      <c r="H2">
        <f>(D2*G2)-(E2*F2)</f>
        <v>-0.69865526467376105</v>
      </c>
      <c r="I2">
        <f>(B2*G2)-(E2*C2)</f>
        <v>0.22592499983091779</v>
      </c>
      <c r="J2">
        <f>(D2*C2)-(B2*F2)</f>
        <v>-0.27110994577896913</v>
      </c>
      <c r="K2">
        <f>O4-(I2/H2)</f>
        <v>5.3233712121763146</v>
      </c>
      <c r="L2">
        <f>O5-(J2/H2)</f>
        <v>9.6119546227057135</v>
      </c>
    </row>
    <row r="3" spans="2:15" x14ac:dyDescent="0.25">
      <c r="B3">
        <f>$O$3*(POWER(0.95,K2-1))-L2</f>
        <v>1.337120616462073E-3</v>
      </c>
      <c r="C3">
        <f>((4*K2+30)/K2)-L2</f>
        <v>2.3571964540364476E-2</v>
      </c>
      <c r="D3">
        <f t="shared" ref="D3:D6" si="0">(($O$3*(POWER(0.95,($O$4+$O$6)-1))-$O$5)-B3)/$O$6</f>
        <v>-227262.62196095704</v>
      </c>
      <c r="E3">
        <f t="shared" ref="E3:E6" si="1">(($O$3*(POWER(0.95,$O$4-1))-($O$5+$O$6))-B3)/$O$6</f>
        <v>-227263.1206164615</v>
      </c>
      <c r="F3">
        <f t="shared" ref="F3:F6" si="2">((((4*($O$4+$O$6)+30)/($O$4+$O$6))-$O$5)-C3)/$O$6</f>
        <v>-23573.164540124482</v>
      </c>
      <c r="G3">
        <f t="shared" ref="G3:G6" si="3">((((4*$O$4+30)/$O$4)-($O$5+O7))-C3)/$O$6</f>
        <v>-23571.964540364479</v>
      </c>
      <c r="H3">
        <f t="shared" ref="H3:H6" si="4">(D3*G3)-(E3*F3)</f>
        <v>-284469.98006629944</v>
      </c>
      <c r="I3">
        <f t="shared" ref="I3:I6" si="5">(B3*G3)-(E3*C3)</f>
        <v>5325.5196607463713</v>
      </c>
      <c r="J3">
        <f t="shared" ref="J3:J6" si="6">(D3*C3)-(B3*F3)</f>
        <v>-5325.5063019120826</v>
      </c>
      <c r="K3">
        <f>K2-(I3/H3)</f>
        <v>5.3420920615942578</v>
      </c>
      <c r="L3">
        <f>L2-(J3/H3)</f>
        <v>9.5932338202482068</v>
      </c>
      <c r="N3" t="s">
        <v>0</v>
      </c>
      <c r="O3">
        <v>12</v>
      </c>
    </row>
    <row r="4" spans="2:15" x14ac:dyDescent="0.25">
      <c r="B4">
        <f t="shared" ref="B4:B6" si="7">$O$3*(POWER(0.95,K3-1))-L3</f>
        <v>1.0831151567396446E-2</v>
      </c>
      <c r="C4">
        <f t="shared" ref="C4:C6" si="8">((4*K3+30)/K3)-L3</f>
        <v>2.2543604419949403E-2</v>
      </c>
      <c r="D4">
        <f t="shared" si="0"/>
        <v>-236756.6529118914</v>
      </c>
      <c r="E4">
        <f t="shared" si="1"/>
        <v>-236757.15156739586</v>
      </c>
      <c r="F4">
        <f t="shared" si="2"/>
        <v>-22544.80441970941</v>
      </c>
      <c r="G4">
        <f t="shared" si="3"/>
        <v>-22543.604419949403</v>
      </c>
      <c r="H4">
        <f t="shared" si="4"/>
        <v>-295350.01749515533</v>
      </c>
      <c r="I4">
        <f t="shared" si="5"/>
        <v>5093.1863721814752</v>
      </c>
      <c r="J4">
        <f t="shared" si="6"/>
        <v>-5093.1621333097601</v>
      </c>
      <c r="K4">
        <f t="shared" ref="K4:K6" si="9">K3-(I4/H4)</f>
        <v>5.35933663945268</v>
      </c>
      <c r="L4">
        <f t="shared" ref="L4:L6" si="10">L3-(J4/H4)</f>
        <v>9.575989324458078</v>
      </c>
      <c r="N4" t="s">
        <v>7</v>
      </c>
      <c r="O4">
        <v>5</v>
      </c>
    </row>
    <row r="5" spans="2:15" x14ac:dyDescent="0.25">
      <c r="B5">
        <f t="shared" si="7"/>
        <v>1.9584308140656148E-2</v>
      </c>
      <c r="C5">
        <f t="shared" si="8"/>
        <v>2.1718380476041688E-2</v>
      </c>
      <c r="D5">
        <f t="shared" si="0"/>
        <v>-245509.80948515111</v>
      </c>
      <c r="E5">
        <f t="shared" si="1"/>
        <v>-245510.30814065557</v>
      </c>
      <c r="F5">
        <f t="shared" si="2"/>
        <v>-21719.580475801693</v>
      </c>
      <c r="G5">
        <f t="shared" si="3"/>
        <v>-21718.38047604169</v>
      </c>
      <c r="H5">
        <f t="shared" si="4"/>
        <v>-305442.30081939697</v>
      </c>
      <c r="I5">
        <f t="shared" si="5"/>
        <v>4906.7468274301818</v>
      </c>
      <c r="J5">
        <f t="shared" si="6"/>
        <v>-4906.7124962751404</v>
      </c>
      <c r="K5">
        <f t="shared" si="9"/>
        <v>5.3754010379144095</v>
      </c>
      <c r="L5">
        <f t="shared" si="10"/>
        <v>9.5599250383945176</v>
      </c>
      <c r="N5" t="s">
        <v>8</v>
      </c>
      <c r="O5">
        <v>10</v>
      </c>
    </row>
    <row r="6" spans="2:15" x14ac:dyDescent="0.25">
      <c r="B6">
        <f t="shared" si="7"/>
        <v>2.7745137341398163E-2</v>
      </c>
      <c r="C6">
        <f t="shared" si="8"/>
        <v>2.1053904088187636E-2</v>
      </c>
      <c r="D6">
        <f t="shared" si="0"/>
        <v>-253670.63868589312</v>
      </c>
      <c r="E6">
        <f t="shared" si="1"/>
        <v>-253671.13734139758</v>
      </c>
      <c r="F6">
        <f t="shared" si="2"/>
        <v>-21055.104087947642</v>
      </c>
      <c r="G6">
        <f t="shared" si="3"/>
        <v>-21053.904088187635</v>
      </c>
      <c r="H6">
        <f t="shared" si="4"/>
        <v>-314903.94909477234</v>
      </c>
      <c r="I6">
        <f t="shared" si="5"/>
        <v>4756.6243350278673</v>
      </c>
      <c r="J6">
        <f t="shared" si="6"/>
        <v>-4756.580542224553</v>
      </c>
      <c r="K6">
        <f t="shared" si="9"/>
        <v>5.3905060384985601</v>
      </c>
      <c r="L6">
        <f t="shared" si="10"/>
        <v>9.5448201768775434</v>
      </c>
      <c r="N6" t="s">
        <v>14</v>
      </c>
      <c r="O6">
        <v>9.9999999999999995E-7</v>
      </c>
    </row>
    <row r="7" spans="2:15" x14ac:dyDescent="0.25">
      <c r="B7">
        <f t="shared" ref="B7:B8" si="11">$O$3*(POWER(0.95,K6-1))-L6</f>
        <v>3.5424490462665048E-2</v>
      </c>
      <c r="C7">
        <f t="shared" ref="C7:C8" si="12">((4*K6+30)/K6)-L6</f>
        <v>2.0520031582000442E-2</v>
      </c>
      <c r="D7">
        <f t="shared" ref="D7:D8" si="13">(($O$3*(POWER(0.95,($O$4+$O$6)-1))-$O$5)-B7)/$O$6</f>
        <v>-261349.99180716003</v>
      </c>
      <c r="E7">
        <f t="shared" ref="E7:E8" si="14">(($O$3*(POWER(0.95,$O$4-1))-($O$5+$O$6))-B7)/$O$6</f>
        <v>-261350.49046266446</v>
      </c>
      <c r="F7">
        <f t="shared" ref="F7:F8" si="15">((((4*($O$4+$O$6)+30)/($O$4+$O$6))-$O$5)-C7)/$O$6</f>
        <v>-20521.231581760447</v>
      </c>
      <c r="G7">
        <f t="shared" ref="G7:G8" si="16">((((4*$O$4+30)/$O$4)-($O$5+O11))-C7)/$O$6</f>
        <v>-20520.031582000443</v>
      </c>
      <c r="H7">
        <f t="shared" ref="H7:H8" si="17">(D7*G7)-(E7*F7)</f>
        <v>-323852.9525308609</v>
      </c>
      <c r="I7">
        <f t="shared" ref="I7:I8" si="18">(B7*G7)-(E7*C7)</f>
        <v>4636.0086551950199</v>
      </c>
      <c r="J7">
        <f t="shared" ref="J7:J8" si="19">(D7*C7)-(B7*F7)</f>
        <v>-4635.9559133882667</v>
      </c>
      <c r="K7">
        <f t="shared" ref="K7:K8" si="20">K6-(I7/H7)</f>
        <v>5.4048212041284094</v>
      </c>
      <c r="L7">
        <f t="shared" ref="L7:L8" si="21">L6-(J7/H7)</f>
        <v>9.5305051741049613</v>
      </c>
    </row>
    <row r="8" spans="2:15" x14ac:dyDescent="0.25">
      <c r="B8">
        <f t="shared" si="11"/>
        <v>4.2707569764537823E-2</v>
      </c>
      <c r="C8">
        <f t="shared" si="12"/>
        <v>2.0094719391025251E-2</v>
      </c>
      <c r="D8">
        <f t="shared" si="13"/>
        <v>-268633.07110903278</v>
      </c>
      <c r="E8">
        <f t="shared" si="14"/>
        <v>-268633.56976453721</v>
      </c>
      <c r="F8">
        <f t="shared" si="15"/>
        <v>-20095.919390785257</v>
      </c>
      <c r="G8">
        <f t="shared" si="16"/>
        <v>-20094.719391025254</v>
      </c>
      <c r="H8">
        <f t="shared" si="17"/>
        <v>-332380.56167984009</v>
      </c>
      <c r="I8">
        <f t="shared" si="18"/>
        <v>4539.9195731367581</v>
      </c>
      <c r="J8">
        <f t="shared" si="19"/>
        <v>-4539.8583037208564</v>
      </c>
      <c r="K8">
        <f t="shared" si="20"/>
        <v>5.418480003999834</v>
      </c>
      <c r="L8">
        <f t="shared" si="21"/>
        <v>9.5168465585686715</v>
      </c>
    </row>
    <row r="9" spans="2:15" x14ac:dyDescent="0.25">
      <c r="B9">
        <f t="shared" ref="B9:B23" si="22">$O$3*(POWER(0.95,K8-1))-L8</f>
        <v>4.9661495034937886E-2</v>
      </c>
      <c r="C9">
        <f t="shared" ref="C9:C23" si="23">((4*K8+30)/K8)-L8</f>
        <v>1.9761489787045505E-2</v>
      </c>
      <c r="D9">
        <f t="shared" ref="D9:D23" si="24">(($O$3*(POWER(0.95,($O$4+$O$6)-1))-$O$5)-B9)/$O$6</f>
        <v>-275586.99637943285</v>
      </c>
      <c r="E9">
        <f t="shared" ref="E9:E23" si="25">(($O$3*(POWER(0.95,$O$4-1))-($O$5+$O$6))-B9)/$O$6</f>
        <v>-275587.49503493728</v>
      </c>
      <c r="F9">
        <f t="shared" ref="F9:F23" si="26">((((4*($O$4+$O$6)+30)/($O$4+$O$6))-$O$5)-C9)/$O$6</f>
        <v>-19762.689786805509</v>
      </c>
      <c r="G9">
        <f t="shared" ref="G9:G23" si="27">((((4*$O$4+30)/$O$4)-($O$5+O13))-C9)/$O$6</f>
        <v>-19761.489787045506</v>
      </c>
      <c r="H9">
        <f t="shared" ref="H9:H23" si="28">(D9*G9)-(E9*F9)</f>
        <v>-340559.10355949402</v>
      </c>
      <c r="I9">
        <f t="shared" ref="I9:I23" si="29">(B9*G9)-(E9*C9)</f>
        <v>4464.6343416280315</v>
      </c>
      <c r="J9">
        <f t="shared" ref="J9:J23" si="30">(D9*C9)-(B9*F9)</f>
        <v>-4464.5648936702491</v>
      </c>
      <c r="K9">
        <f t="shared" ref="K9:K23" si="31">K8-(I9/H9)</f>
        <v>5.4315897235608857</v>
      </c>
      <c r="L9">
        <f t="shared" ref="L9:L23" si="32">L8-(J9/H9)</f>
        <v>9.5037370429309824</v>
      </c>
    </row>
    <row r="10" spans="2:15" x14ac:dyDescent="0.25">
      <c r="B10">
        <f t="shared" si="22"/>
        <v>5.6340263645099142E-2</v>
      </c>
      <c r="C10">
        <f t="shared" si="23"/>
        <v>1.9507812965894544E-2</v>
      </c>
      <c r="D10">
        <f t="shared" si="24"/>
        <v>-282265.76498959411</v>
      </c>
      <c r="E10">
        <f t="shared" si="25"/>
        <v>-282266.26364509854</v>
      </c>
      <c r="F10">
        <f t="shared" si="26"/>
        <v>-19509.01296565455</v>
      </c>
      <c r="G10">
        <f t="shared" si="27"/>
        <v>-19507.812965894544</v>
      </c>
      <c r="H10">
        <f t="shared" si="28"/>
        <v>-348447.12694740295</v>
      </c>
      <c r="I10">
        <f t="shared" si="29"/>
        <v>4407.3221521326795</v>
      </c>
      <c r="J10">
        <f t="shared" si="30"/>
        <v>-4407.2448161515113</v>
      </c>
      <c r="K10">
        <f t="shared" si="31"/>
        <v>5.4442381910364057</v>
      </c>
      <c r="L10">
        <f t="shared" si="32"/>
        <v>9.4910887974001277</v>
      </c>
    </row>
    <row r="11" spans="2:15" x14ac:dyDescent="0.25">
      <c r="B11">
        <f t="shared" si="22"/>
        <v>6.2788118819049998E-2</v>
      </c>
      <c r="C11">
        <f t="shared" si="23"/>
        <v>1.9324036739476469E-2</v>
      </c>
      <c r="D11">
        <f t="shared" si="24"/>
        <v>-288713.62016354495</v>
      </c>
      <c r="E11">
        <f t="shared" si="25"/>
        <v>-288714.11881904944</v>
      </c>
      <c r="F11">
        <f t="shared" si="26"/>
        <v>-19325.236739236476</v>
      </c>
      <c r="G11">
        <f t="shared" si="27"/>
        <v>-19324.036739476469</v>
      </c>
      <c r="H11">
        <f t="shared" si="28"/>
        <v>-356092.91058254242</v>
      </c>
      <c r="I11">
        <f t="shared" si="29"/>
        <v>4365.80232440295</v>
      </c>
      <c r="J11">
        <f t="shared" si="30"/>
        <v>-4365.7173426381469</v>
      </c>
      <c r="K11">
        <f t="shared" si="31"/>
        <v>5.4564984809625958</v>
      </c>
      <c r="L11">
        <f t="shared" si="32"/>
        <v>9.478828746124476</v>
      </c>
    </row>
    <row r="12" spans="2:15" x14ac:dyDescent="0.25">
      <c r="B12">
        <f t="shared" si="22"/>
        <v>6.9041905988020957E-2</v>
      </c>
      <c r="C12">
        <f t="shared" si="23"/>
        <v>1.9202657103848608E-2</v>
      </c>
      <c r="D12">
        <f t="shared" si="24"/>
        <v>-294967.40733251593</v>
      </c>
      <c r="E12">
        <f t="shared" si="25"/>
        <v>-294967.90598802036</v>
      </c>
      <c r="F12">
        <f t="shared" si="26"/>
        <v>-19203.857103608614</v>
      </c>
      <c r="G12">
        <f t="shared" si="27"/>
        <v>-19202.657103848611</v>
      </c>
      <c r="H12">
        <f t="shared" si="28"/>
        <v>-363536.92705821991</v>
      </c>
      <c r="I12">
        <f t="shared" si="29"/>
        <v>4338.3795088440893</v>
      </c>
      <c r="J12">
        <f t="shared" si="30"/>
        <v>-4338.2870830628081</v>
      </c>
      <c r="K12">
        <f t="shared" si="31"/>
        <v>5.4684322879184686</v>
      </c>
      <c r="L12">
        <f t="shared" si="32"/>
        <v>9.4668951934090231</v>
      </c>
    </row>
    <row r="13" spans="2:15" x14ac:dyDescent="0.25">
      <c r="B13">
        <f t="shared" si="22"/>
        <v>7.5132763728637642E-2</v>
      </c>
      <c r="C13">
        <f t="shared" si="23"/>
        <v>1.9137808458747685E-2</v>
      </c>
      <c r="D13">
        <f t="shared" si="24"/>
        <v>-301058.26507313264</v>
      </c>
      <c r="E13">
        <f t="shared" si="25"/>
        <v>-301058.76372863707</v>
      </c>
      <c r="F13">
        <f t="shared" si="26"/>
        <v>-19139.008458507691</v>
      </c>
      <c r="G13">
        <f t="shared" si="27"/>
        <v>-19137.808458747684</v>
      </c>
      <c r="H13">
        <f t="shared" si="28"/>
        <v>-370813.61775302887</v>
      </c>
      <c r="I13">
        <f t="shared" si="29"/>
        <v>4323.7285138510179</v>
      </c>
      <c r="J13">
        <f t="shared" si="30"/>
        <v>-4323.6288113790451</v>
      </c>
      <c r="K13">
        <f t="shared" si="31"/>
        <v>5.4800924004570826</v>
      </c>
      <c r="L13">
        <f t="shared" si="32"/>
        <v>9.455235349745303</v>
      </c>
    </row>
    <row r="14" spans="2:15" x14ac:dyDescent="0.25">
      <c r="B14">
        <f t="shared" si="22"/>
        <v>8.1087364301085429E-2</v>
      </c>
      <c r="C14">
        <f t="shared" si="23"/>
        <v>1.9124899636215886E-2</v>
      </c>
      <c r="D14">
        <f t="shared" si="24"/>
        <v>-307012.8656455804</v>
      </c>
      <c r="E14">
        <f t="shared" si="25"/>
        <v>-307013.36430108483</v>
      </c>
      <c r="F14">
        <f t="shared" si="26"/>
        <v>-19126.09963597589</v>
      </c>
      <c r="G14">
        <f t="shared" si="27"/>
        <v>-19124.899636215887</v>
      </c>
      <c r="H14">
        <f t="shared" si="28"/>
        <v>-377952.69995498657</v>
      </c>
      <c r="I14">
        <f t="shared" si="29"/>
        <v>4320.8120752116993</v>
      </c>
      <c r="J14">
        <f t="shared" si="30"/>
        <v>-4320.7052336575225</v>
      </c>
      <c r="K14">
        <f t="shared" si="31"/>
        <v>5.4915245507651136</v>
      </c>
      <c r="L14">
        <f t="shared" si="32"/>
        <v>9.4438034821222594</v>
      </c>
    </row>
    <row r="15" spans="2:15" x14ac:dyDescent="0.25">
      <c r="B15">
        <f t="shared" si="22"/>
        <v>8.6928841606919605E-2</v>
      </c>
      <c r="C15">
        <f t="shared" si="23"/>
        <v>1.9160349264092602E-2</v>
      </c>
      <c r="D15">
        <f t="shared" si="24"/>
        <v>-312854.34295141458</v>
      </c>
      <c r="E15">
        <f t="shared" si="25"/>
        <v>-312854.84160691901</v>
      </c>
      <c r="F15">
        <f t="shared" si="26"/>
        <v>-19161.549263852608</v>
      </c>
      <c r="G15">
        <f t="shared" si="27"/>
        <v>-19160.349264092602</v>
      </c>
      <c r="H15">
        <f t="shared" si="28"/>
        <v>-384980.14847278595</v>
      </c>
      <c r="I15">
        <f t="shared" si="29"/>
        <v>4328.8210678393734</v>
      </c>
      <c r="J15">
        <f t="shared" si="30"/>
        <v>-4328.7071988366806</v>
      </c>
      <c r="K15">
        <f t="shared" si="31"/>
        <v>5.5027688216320962</v>
      </c>
      <c r="L15">
        <f t="shared" si="32"/>
        <v>9.4325595070341706</v>
      </c>
    </row>
    <row r="16" spans="2:15" x14ac:dyDescent="0.25">
      <c r="B16">
        <f t="shared" si="22"/>
        <v>9.2677497423274247E-2</v>
      </c>
      <c r="C16">
        <f t="shared" si="23"/>
        <v>1.9241390373352374E-2</v>
      </c>
      <c r="D16">
        <f t="shared" si="24"/>
        <v>-318602.9987677692</v>
      </c>
      <c r="E16">
        <f t="shared" si="25"/>
        <v>-318603.49742327369</v>
      </c>
      <c r="F16">
        <f t="shared" si="26"/>
        <v>-19242.59037311238</v>
      </c>
      <c r="G16">
        <f t="shared" si="27"/>
        <v>-19241.390373352373</v>
      </c>
      <c r="H16">
        <f t="shared" si="28"/>
        <v>-391918.94566917419</v>
      </c>
      <c r="I16">
        <f t="shared" si="29"/>
        <v>4347.130361489998</v>
      </c>
      <c r="J16">
        <f t="shared" si="30"/>
        <v>-4347.0095536901081</v>
      </c>
      <c r="K16">
        <f t="shared" si="31"/>
        <v>5.5138607333896861</v>
      </c>
      <c r="L16">
        <f t="shared" si="32"/>
        <v>9.4214679035234798</v>
      </c>
    </row>
    <row r="17" spans="2:12" x14ac:dyDescent="0.25">
      <c r="B17">
        <f t="shared" si="22"/>
        <v>9.8351347308028636E-2</v>
      </c>
      <c r="C17">
        <f t="shared" si="23"/>
        <v>1.9365924275664526E-2</v>
      </c>
      <c r="D17">
        <f t="shared" si="24"/>
        <v>-324276.84865252359</v>
      </c>
      <c r="E17">
        <f t="shared" si="25"/>
        <v>-324277.34730802808</v>
      </c>
      <c r="F17">
        <f t="shared" si="26"/>
        <v>-19367.124275424532</v>
      </c>
      <c r="G17">
        <f t="shared" si="27"/>
        <v>-19365.924275664525</v>
      </c>
      <c r="H17">
        <f t="shared" si="28"/>
        <v>-398789.66368484497</v>
      </c>
      <c r="I17">
        <f t="shared" si="29"/>
        <v>4375.2658079037728</v>
      </c>
      <c r="J17">
        <f t="shared" si="30"/>
        <v>-4375.1381293858676</v>
      </c>
      <c r="K17">
        <f t="shared" si="31"/>
        <v>5.524832095504431</v>
      </c>
      <c r="L17">
        <f t="shared" si="32"/>
        <v>9.4104968615737974</v>
      </c>
    </row>
    <row r="18" spans="2:12" x14ac:dyDescent="0.25">
      <c r="B18">
        <f t="shared" si="22"/>
        <v>0.10396654857562915</v>
      </c>
      <c r="C18">
        <f t="shared" si="23"/>
        <v>1.9532410159378344E-2</v>
      </c>
      <c r="D18">
        <f t="shared" si="24"/>
        <v>-329892.04992012412</v>
      </c>
      <c r="E18">
        <f t="shared" si="25"/>
        <v>-329892.54857562855</v>
      </c>
      <c r="F18">
        <f t="shared" si="26"/>
        <v>-19533.610159138349</v>
      </c>
      <c r="G18">
        <f t="shared" si="27"/>
        <v>-19532.410159378345</v>
      </c>
      <c r="H18">
        <f t="shared" si="28"/>
        <v>-405610.92295837402</v>
      </c>
      <c r="I18">
        <f t="shared" si="29"/>
        <v>4412.8792976676996</v>
      </c>
      <c r="J18">
        <f t="shared" si="30"/>
        <v>-4412.7447978905202</v>
      </c>
      <c r="K18">
        <f t="shared" si="31"/>
        <v>5.5357116824383379</v>
      </c>
      <c r="L18">
        <f t="shared" si="32"/>
        <v>9.3996176062379071</v>
      </c>
    </row>
    <row r="19" spans="2:12" x14ac:dyDescent="0.25">
      <c r="B19">
        <f t="shared" si="22"/>
        <v>0.10953774020097207</v>
      </c>
      <c r="C19">
        <f t="shared" si="23"/>
        <v>1.9739781028652814E-2</v>
      </c>
      <c r="D19">
        <f t="shared" si="24"/>
        <v>-335463.24154546706</v>
      </c>
      <c r="E19">
        <f t="shared" si="25"/>
        <v>-335463.74020097149</v>
      </c>
      <c r="F19">
        <f t="shared" si="26"/>
        <v>-19740.981028412818</v>
      </c>
      <c r="G19">
        <f t="shared" si="27"/>
        <v>-19739.781028652815</v>
      </c>
      <c r="H19">
        <f t="shared" si="28"/>
        <v>-412399.75819683075</v>
      </c>
      <c r="I19">
        <f t="shared" si="29"/>
        <v>4459.7297686794045</v>
      </c>
      <c r="J19">
        <f t="shared" si="30"/>
        <v>-4459.5884800669846</v>
      </c>
      <c r="K19">
        <f t="shared" si="31"/>
        <v>5.546525776481892</v>
      </c>
      <c r="L19">
        <f t="shared" si="32"/>
        <v>9.3888038547954569</v>
      </c>
    </row>
    <row r="20" spans="2:12" x14ac:dyDescent="0.25">
      <c r="B20">
        <f t="shared" si="22"/>
        <v>0.11507831604662577</v>
      </c>
      <c r="C20">
        <f t="shared" si="23"/>
        <v>1.9987379386584792E-2</v>
      </c>
      <c r="D20">
        <f t="shared" si="24"/>
        <v>-341003.81739112077</v>
      </c>
      <c r="E20">
        <f t="shared" si="25"/>
        <v>-341004.3160466252</v>
      </c>
      <c r="F20">
        <f t="shared" si="26"/>
        <v>-19988.579386344798</v>
      </c>
      <c r="G20">
        <f t="shared" si="27"/>
        <v>-19987.379386584791</v>
      </c>
      <c r="H20">
        <f t="shared" si="28"/>
        <v>-419171.91416740417</v>
      </c>
      <c r="I20">
        <f t="shared" si="29"/>
        <v>4515.6686752935439</v>
      </c>
      <c r="J20">
        <f t="shared" si="30"/>
        <v>-4515.5206145251559</v>
      </c>
      <c r="K20">
        <f t="shared" si="31"/>
        <v>5.557298608636601</v>
      </c>
      <c r="L20">
        <f t="shared" si="32"/>
        <v>9.3780313758628111</v>
      </c>
    </row>
    <row r="21" spans="2:12" x14ac:dyDescent="0.25">
      <c r="B21">
        <f t="shared" si="22"/>
        <v>0.12060064698832029</v>
      </c>
      <c r="C21">
        <f t="shared" si="23"/>
        <v>2.0274907945113441E-2</v>
      </c>
      <c r="D21">
        <f t="shared" si="24"/>
        <v>-346526.14833281527</v>
      </c>
      <c r="E21">
        <f t="shared" si="25"/>
        <v>-346526.6469883197</v>
      </c>
      <c r="F21">
        <f t="shared" si="26"/>
        <v>-20276.107944873445</v>
      </c>
      <c r="G21">
        <f t="shared" si="27"/>
        <v>-20274.907945113442</v>
      </c>
      <c r="H21">
        <f t="shared" si="28"/>
        <v>-425942.08766937256</v>
      </c>
      <c r="I21">
        <f t="shared" si="29"/>
        <v>4580.6288524076872</v>
      </c>
      <c r="J21">
        <f t="shared" si="30"/>
        <v>-4580.4740214657959</v>
      </c>
      <c r="K21">
        <f t="shared" si="31"/>
        <v>5.5680527204865742</v>
      </c>
      <c r="L21">
        <f t="shared" si="32"/>
        <v>9.3672776275151683</v>
      </c>
    </row>
    <row r="22" spans="2:12" x14ac:dyDescent="0.25">
      <c r="B22">
        <f t="shared" si="22"/>
        <v>0.1261162634394033</v>
      </c>
      <c r="C22">
        <f t="shared" si="23"/>
        <v>2.0602391943123521E-2</v>
      </c>
      <c r="D22">
        <f t="shared" si="24"/>
        <v>-352041.76478389825</v>
      </c>
      <c r="E22">
        <f t="shared" si="25"/>
        <v>-352042.26343940274</v>
      </c>
      <c r="F22">
        <f t="shared" si="26"/>
        <v>-20603.591942883526</v>
      </c>
      <c r="G22">
        <f t="shared" si="27"/>
        <v>-20602.391943123523</v>
      </c>
      <c r="H22">
        <f t="shared" si="28"/>
        <v>-432724.12778663635</v>
      </c>
      <c r="I22">
        <f t="shared" si="29"/>
        <v>4654.6160021421128</v>
      </c>
      <c r="J22">
        <f t="shared" si="30"/>
        <v>-4654.4543891601052</v>
      </c>
      <c r="K22">
        <f t="shared" si="31"/>
        <v>5.57880926421329</v>
      </c>
      <c r="L22">
        <f t="shared" si="32"/>
        <v>9.3565214572665454</v>
      </c>
    </row>
    <row r="23" spans="2:12" x14ac:dyDescent="0.25">
      <c r="B23">
        <f t="shared" si="22"/>
        <v>0.13163600687759924</v>
      </c>
      <c r="C23">
        <f t="shared" si="23"/>
        <v>2.0970150565029044E-2</v>
      </c>
      <c r="D23">
        <f t="shared" si="24"/>
        <v>-357561.50822209421</v>
      </c>
      <c r="E23">
        <f t="shared" si="25"/>
        <v>-357562.00687759864</v>
      </c>
      <c r="F23">
        <f t="shared" si="26"/>
        <v>-20971.350564789049</v>
      </c>
      <c r="G23">
        <f t="shared" si="27"/>
        <v>-20970.150565029046</v>
      </c>
      <c r="H23">
        <f t="shared" si="28"/>
        <v>-439531.20344734192</v>
      </c>
      <c r="I23">
        <f t="shared" si="29"/>
        <v>4737.7022365547391</v>
      </c>
      <c r="J23">
        <f t="shared" si="30"/>
        <v>-4737.5338164970699</v>
      </c>
      <c r="K23">
        <f t="shared" si="31"/>
        <v>5.5895882537352986</v>
      </c>
      <c r="L23">
        <f t="shared" si="32"/>
        <v>9.3457428509256548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Derivada numérica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Tairon Neitzel</dc:creator>
  <cp:lastModifiedBy>Tairon Neitzel</cp:lastModifiedBy>
  <dcterms:created xsi:type="dcterms:W3CDTF">2017-09-18T23:32:48Z</dcterms:created>
  <dcterms:modified xsi:type="dcterms:W3CDTF">2017-10-16T23:01:37Z</dcterms:modified>
</cp:coreProperties>
</file>