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g_Eletrica\2017-02\Métodos númericos e programação\"/>
    </mc:Choice>
  </mc:AlternateContent>
  <bookViews>
    <workbookView xWindow="0" yWindow="0" windowWidth="20490" windowHeight="775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2" l="1"/>
  <c r="M3" i="2" s="1"/>
  <c r="K3" i="2"/>
  <c r="J3" i="2"/>
  <c r="I3" i="2"/>
  <c r="H3" i="2"/>
  <c r="G3" i="2"/>
  <c r="Q2" i="2"/>
  <c r="O2" i="2"/>
  <c r="P2" i="2" s="1"/>
  <c r="N2" i="2"/>
  <c r="M2" i="2"/>
  <c r="L2" i="2"/>
  <c r="F5" i="2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4" i="2"/>
  <c r="N3" i="2" l="1"/>
  <c r="O3" i="2" s="1"/>
  <c r="P3" i="2" s="1"/>
  <c r="R23" i="1" a="1"/>
  <c r="Q22" i="1" a="1"/>
  <c r="O21" i="1" a="1"/>
  <c r="N20" i="1" a="1"/>
  <c r="N19" i="1" a="1"/>
  <c r="N4" i="1"/>
  <c r="D13" i="1"/>
  <c r="H13" i="1"/>
  <c r="I13" i="1"/>
  <c r="O4" i="1" s="1"/>
  <c r="D14" i="1"/>
  <c r="E14" i="1"/>
  <c r="K5" i="1" s="1"/>
  <c r="K13" i="1" s="1"/>
  <c r="I14" i="1"/>
  <c r="O5" i="1" s="1"/>
  <c r="O13" i="1" s="1"/>
  <c r="T4" i="1" s="1"/>
  <c r="D15" i="1"/>
  <c r="F15" i="1"/>
  <c r="L6" i="1" s="1"/>
  <c r="H11" i="1"/>
  <c r="G11" i="1"/>
  <c r="F11" i="1"/>
  <c r="I7" i="1"/>
  <c r="I15" i="1" s="1"/>
  <c r="O6" i="1" s="1"/>
  <c r="H7" i="1"/>
  <c r="H15" i="1" s="1"/>
  <c r="N6" i="1" s="1"/>
  <c r="H6" i="1"/>
  <c r="H14" i="1" s="1"/>
  <c r="N5" i="1" s="1"/>
  <c r="N13" i="1" s="1"/>
  <c r="S4" i="1" s="1"/>
  <c r="G7" i="1"/>
  <c r="G15" i="1" s="1"/>
  <c r="M6" i="1" s="1"/>
  <c r="G6" i="1"/>
  <c r="G14" i="1" s="1"/>
  <c r="M5" i="1" s="1"/>
  <c r="M13" i="1" s="1"/>
  <c r="R4" i="1" s="1"/>
  <c r="G5" i="1"/>
  <c r="G13" i="1" s="1"/>
  <c r="M4" i="1" s="1"/>
  <c r="F6" i="1"/>
  <c r="F14" i="1" s="1"/>
  <c r="L5" i="1" s="1"/>
  <c r="L13" i="1" s="1"/>
  <c r="Q4" i="1" s="1"/>
  <c r="F5" i="1"/>
  <c r="F13" i="1" s="1"/>
  <c r="L4" i="1" s="1"/>
  <c r="E7" i="1"/>
  <c r="E15" i="1" s="1"/>
  <c r="K6" i="1" s="1"/>
  <c r="E5" i="1"/>
  <c r="E13" i="1" s="1"/>
  <c r="K4" i="1" s="1"/>
  <c r="Q3" i="2" l="1"/>
  <c r="R19" i="1"/>
  <c r="Q19" i="1"/>
  <c r="P19" i="1"/>
  <c r="O19" i="1"/>
  <c r="H4" i="1"/>
  <c r="F4" i="1"/>
  <c r="E4" i="1"/>
  <c r="D4" i="1"/>
  <c r="I3" i="1"/>
  <c r="I11" i="1" s="1"/>
  <c r="E3" i="1"/>
  <c r="E11" i="1" s="1"/>
  <c r="D3" i="1"/>
  <c r="D11" i="1" s="1"/>
  <c r="N19" i="1" l="1"/>
  <c r="S19" i="1"/>
  <c r="E12" i="1"/>
  <c r="G12" i="1"/>
  <c r="I12" i="1"/>
  <c r="D12" i="1"/>
  <c r="N20" i="1" s="1"/>
  <c r="F12" i="1"/>
  <c r="H12" i="1"/>
  <c r="M3" i="1" l="1"/>
  <c r="M11" i="1" s="1"/>
  <c r="Q20" i="1"/>
  <c r="L3" i="1"/>
  <c r="L11" i="1" s="1"/>
  <c r="P20" i="1"/>
  <c r="K3" i="1"/>
  <c r="K11" i="1" s="1"/>
  <c r="K14" i="1" s="1"/>
  <c r="O20" i="1"/>
  <c r="N3" i="1"/>
  <c r="N11" i="1" s="1"/>
  <c r="N14" i="1" s="1"/>
  <c r="S5" i="1" s="1"/>
  <c r="R20" i="1"/>
  <c r="O3" i="1"/>
  <c r="O11" i="1" s="1"/>
  <c r="S20" i="1"/>
  <c r="M14" i="1" l="1"/>
  <c r="R5" i="1" s="1"/>
  <c r="O14" i="1"/>
  <c r="T5" i="1" s="1"/>
  <c r="L14" i="1"/>
  <c r="Q5" i="1" s="1"/>
  <c r="N12" i="1"/>
  <c r="O12" i="1"/>
  <c r="M12" i="1"/>
  <c r="K12" i="1"/>
  <c r="O21" i="1" s="1"/>
  <c r="L12" i="1"/>
  <c r="R3" i="1" l="1"/>
  <c r="R11" i="1" s="1"/>
  <c r="Q21" i="1"/>
  <c r="Q3" i="1"/>
  <c r="P21" i="1"/>
  <c r="S3" i="1"/>
  <c r="S11" i="1" s="1"/>
  <c r="R21" i="1"/>
  <c r="T3" i="1"/>
  <c r="T11" i="1" s="1"/>
  <c r="S21" i="1"/>
  <c r="Q11" i="1" l="1"/>
  <c r="Q12" i="1" s="1"/>
  <c r="S12" i="1"/>
  <c r="K19" i="1" s="1"/>
  <c r="K24" i="1" s="1"/>
  <c r="R22" i="1" s="1"/>
  <c r="R12" i="1"/>
  <c r="J19" i="1" s="1"/>
  <c r="J24" i="1" s="1"/>
  <c r="Q22" i="1" s="1"/>
  <c r="T12" i="1"/>
  <c r="L19" i="1" s="1"/>
  <c r="L24" i="1" s="1"/>
  <c r="S22" i="1" s="1"/>
  <c r="T13" i="1" l="1"/>
  <c r="L20" i="1" s="1"/>
  <c r="S13" i="1"/>
  <c r="K20" i="1" s="1"/>
  <c r="Q13" i="1"/>
  <c r="R13" i="1"/>
  <c r="J20" i="1" s="1"/>
  <c r="J25" i="1" s="1"/>
  <c r="K25" i="1" l="1"/>
  <c r="R23" i="1" s="1"/>
  <c r="L25" i="1"/>
  <c r="S23" i="1" s="1"/>
  <c r="O30" i="1" l="1"/>
  <c r="C25" i="1" s="1"/>
  <c r="C33" i="1" s="1"/>
  <c r="O29" i="1" l="1"/>
  <c r="C24" i="1" s="1"/>
  <c r="C32" i="1" s="1"/>
  <c r="C18" i="1"/>
  <c r="O28" i="1" l="1"/>
  <c r="C22" i="1" s="1"/>
  <c r="C30" i="1" s="1"/>
  <c r="O27" i="1"/>
  <c r="O26" i="1" s="1"/>
  <c r="C17" i="1" l="1"/>
  <c r="C19" i="1"/>
  <c r="C27" i="1" s="1"/>
  <c r="C20" i="1"/>
  <c r="C28" i="1" s="1"/>
  <c r="C23" i="1"/>
  <c r="C31" i="1" s="1"/>
  <c r="C21" i="1"/>
  <c r="C29" i="1" s="1"/>
</calcChain>
</file>

<file path=xl/sharedStrings.xml><?xml version="1.0" encoding="utf-8"?>
<sst xmlns="http://schemas.openxmlformats.org/spreadsheetml/2006/main" count="115" uniqueCount="71">
  <si>
    <t>R1</t>
  </si>
  <si>
    <t>R2</t>
  </si>
  <si>
    <t>R3</t>
  </si>
  <si>
    <t>R4</t>
  </si>
  <si>
    <t>R5</t>
  </si>
  <si>
    <t>R6</t>
  </si>
  <si>
    <t>R7</t>
  </si>
  <si>
    <t>V1</t>
  </si>
  <si>
    <t>V2</t>
  </si>
  <si>
    <t>I1</t>
  </si>
  <si>
    <t>I2</t>
  </si>
  <si>
    <t>I3</t>
  </si>
  <si>
    <t>I4</t>
  </si>
  <si>
    <t>I5</t>
  </si>
  <si>
    <t>R</t>
  </si>
  <si>
    <t>MATRIZ ORIGEM 1</t>
  </si>
  <si>
    <t>MATRIZ DESTINO 1</t>
  </si>
  <si>
    <t>MATRIZ ORIGEM 2</t>
  </si>
  <si>
    <t>MATRIZ DESTINO 2</t>
  </si>
  <si>
    <t>MATRIZ ORIGEM 3</t>
  </si>
  <si>
    <t>MATRIZ DESTINO 3</t>
  </si>
  <si>
    <t>MATRIZ DE ORIGEM 4</t>
  </si>
  <si>
    <t>MATRIZ DE DESTINO 4</t>
  </si>
  <si>
    <t>MATRIZ FINAL</t>
  </si>
  <si>
    <t>V_R1</t>
  </si>
  <si>
    <t>I_V1</t>
  </si>
  <si>
    <t>I_V2</t>
  </si>
  <si>
    <t>I_R1</t>
  </si>
  <si>
    <t>I_R2</t>
  </si>
  <si>
    <t>I_R3</t>
  </si>
  <si>
    <t>I_R4</t>
  </si>
  <si>
    <t>I_R5</t>
  </si>
  <si>
    <t>I_R6</t>
  </si>
  <si>
    <t>I_R7</t>
  </si>
  <si>
    <t>V_R2</t>
  </si>
  <si>
    <t>V_R3</t>
  </si>
  <si>
    <t>V_R4</t>
  </si>
  <si>
    <t>V_R5</t>
  </si>
  <si>
    <t>V_R6</t>
  </si>
  <si>
    <t>V_R7</t>
  </si>
  <si>
    <t>RESPOSTAS</t>
  </si>
  <si>
    <t>Correntes</t>
  </si>
  <si>
    <t>RESISTORES E FONTES</t>
  </si>
  <si>
    <t>RESISTORES</t>
  </si>
  <si>
    <t>R1:</t>
  </si>
  <si>
    <t>R2:</t>
  </si>
  <si>
    <t>R3:</t>
  </si>
  <si>
    <t>R4:</t>
  </si>
  <si>
    <t>R5:</t>
  </si>
  <si>
    <t>R6:</t>
  </si>
  <si>
    <t>R7:</t>
  </si>
  <si>
    <t>FONTES</t>
  </si>
  <si>
    <t>V1:</t>
  </si>
  <si>
    <t>V2:</t>
  </si>
  <si>
    <t>IR1:</t>
  </si>
  <si>
    <t>IR2:</t>
  </si>
  <si>
    <t>IR3:</t>
  </si>
  <si>
    <t>IR4:</t>
  </si>
  <si>
    <t>IR5:</t>
  </si>
  <si>
    <t>IR6:</t>
  </si>
  <si>
    <t>IR7:</t>
  </si>
  <si>
    <t>Tensões</t>
  </si>
  <si>
    <t>VR1:</t>
  </si>
  <si>
    <t>VR2:</t>
  </si>
  <si>
    <t>VR3:</t>
  </si>
  <si>
    <t>VR4:</t>
  </si>
  <si>
    <t>VR5:</t>
  </si>
  <si>
    <t>VR6:</t>
  </si>
  <si>
    <t>VR7:</t>
  </si>
  <si>
    <t>k</t>
  </si>
  <si>
    <t>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</si>
</sst>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314325</xdr:colOff>
      <xdr:row>0</xdr:row>
      <xdr:rowOff>9525</xdr:rowOff>
    </xdr:from>
    <xdr:ext cx="197811" cy="1778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="" xmlns:a16="http://schemas.microsoft.com/office/drawing/2014/main" id="{9725D2CE-908A-4428-B775-DBAFA9E765C6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4305300" y="200025"/>
              <a:ext cx="197811" cy="1778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𝐾</m:t>
                        </m:r>
                      </m:sup>
                    </m:sSub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xmlns:a14="http://schemas.microsoft.com/office/drawing/2010/main" xmlns="" id="{9725D2CE-908A-4428-B775-DBAFA9E765C6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4305300" y="200025"/>
              <a:ext cx="197811" cy="1778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𝑥_1^𝐾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7</xdr:col>
      <xdr:colOff>293061</xdr:colOff>
      <xdr:row>0</xdr:row>
      <xdr:rowOff>9525</xdr:rowOff>
    </xdr:from>
    <xdr:ext cx="197811" cy="1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="" xmlns:a16="http://schemas.microsoft.com/office/drawing/2014/main" id="{C9FC008F-8595-423A-99BC-4731766E9AAA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5188911" y="200025"/>
              <a:ext cx="197811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𝐾</m:t>
                        </m:r>
                      </m:sup>
                    </m:sSub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xmlns:a14="http://schemas.microsoft.com/office/drawing/2010/main" xmlns="" id="{C9FC008F-8595-423A-99BC-4731766E9AAA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5188911" y="200025"/>
              <a:ext cx="197811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𝑥_</a:t>
              </a:r>
              <a:r>
                <a:rPr lang="pt-BR" sz="1100" b="0" i="0">
                  <a:latin typeface="Cambria Math" panose="02040503050406030204" pitchFamily="18" charset="0"/>
                </a:rPr>
                <a:t>2^</a:t>
              </a:r>
              <a:r>
                <a:rPr lang="pt-BR" sz="1100" i="0">
                  <a:latin typeface="Cambria Math" panose="02040503050406030204" pitchFamily="18" charset="0"/>
                </a:rPr>
                <a:t>𝐾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302586</xdr:colOff>
      <xdr:row>0</xdr:row>
      <xdr:rowOff>9525</xdr:rowOff>
    </xdr:from>
    <xdr:ext cx="197811" cy="1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="" xmlns:a16="http://schemas.microsoft.com/office/drawing/2014/main" id="{628A0E82-7771-45E5-8E1E-6483AFED13DA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6055686" y="200025"/>
              <a:ext cx="197811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1100" b="0" i="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𝐾</m:t>
                        </m:r>
                      </m:sup>
                    </m:sSub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xmlns:a14="http://schemas.microsoft.com/office/drawing/2010/main" xmlns="" id="{628A0E82-7771-45E5-8E1E-6483AFED13DA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6055686" y="200025"/>
              <a:ext cx="197811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𝑥_</a:t>
              </a:r>
              <a:r>
                <a:rPr lang="pt-BR" sz="1100" b="0" i="0">
                  <a:latin typeface="Cambria Math" panose="02040503050406030204" pitchFamily="18" charset="0"/>
                </a:rPr>
                <a:t>3^</a:t>
              </a:r>
              <a:r>
                <a:rPr lang="pt-BR" sz="1100" i="0">
                  <a:latin typeface="Cambria Math" panose="02040503050406030204" pitchFamily="18" charset="0"/>
                </a:rPr>
                <a:t>𝐾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11</xdr:col>
      <xdr:colOff>35886</xdr:colOff>
      <xdr:row>0</xdr:row>
      <xdr:rowOff>9525</xdr:rowOff>
    </xdr:from>
    <xdr:ext cx="332270" cy="1783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="" xmlns:a16="http://schemas.microsoft.com/office/drawing/2014/main" id="{8A62F2AC-370D-40B4-AB23-A9B44A1AE93F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8617911" y="200025"/>
              <a:ext cx="332270" cy="1783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𝐾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b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xmlns:a14="http://schemas.microsoft.com/office/drawing/2010/main" xmlns="" id="{8A62F2AC-370D-40B4-AB23-A9B44A1AE93F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8617911" y="200025"/>
              <a:ext cx="332270" cy="1783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𝑥_1^(𝐾</a:t>
              </a:r>
              <a:r>
                <a:rPr lang="pt-BR" sz="1100" b="0" i="0">
                  <a:latin typeface="Cambria Math" panose="02040503050406030204" pitchFamily="18" charset="0"/>
                </a:rPr>
                <a:t>+1)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12</xdr:col>
      <xdr:colOff>45411</xdr:colOff>
      <xdr:row>0</xdr:row>
      <xdr:rowOff>9525</xdr:rowOff>
    </xdr:from>
    <xdr:ext cx="332270" cy="1785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="" xmlns:a16="http://schemas.microsoft.com/office/drawing/2014/main" id="{E062739F-03C7-4F91-84BD-C0B9E9E4C8B3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8989386" y="200025"/>
              <a:ext cx="332270" cy="178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𝐾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b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xmlns:a14="http://schemas.microsoft.com/office/drawing/2010/main" xmlns="" id="{E062739F-03C7-4F91-84BD-C0B9E9E4C8B3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8989386" y="200025"/>
              <a:ext cx="332270" cy="178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𝑥_</a:t>
              </a:r>
              <a:r>
                <a:rPr lang="pt-BR" sz="1100" b="0" i="0">
                  <a:latin typeface="Cambria Math" panose="02040503050406030204" pitchFamily="18" charset="0"/>
                </a:rPr>
                <a:t>2^(</a:t>
              </a:r>
              <a:r>
                <a:rPr lang="pt-BR" sz="1100" i="0">
                  <a:latin typeface="Cambria Math" panose="02040503050406030204" pitchFamily="18" charset="0"/>
                </a:rPr>
                <a:t>𝐾</a:t>
              </a:r>
              <a:r>
                <a:rPr lang="pt-BR" sz="1100" b="0" i="0">
                  <a:latin typeface="Cambria Math" panose="02040503050406030204" pitchFamily="18" charset="0"/>
                </a:rPr>
                <a:t>+1)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13</xdr:col>
      <xdr:colOff>45411</xdr:colOff>
      <xdr:row>0</xdr:row>
      <xdr:rowOff>9525</xdr:rowOff>
    </xdr:from>
    <xdr:ext cx="332270" cy="1785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="" xmlns:a16="http://schemas.microsoft.com/office/drawing/2014/main" id="{F38C11D9-A945-45BA-9B33-9C68B416A1F9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9360861" y="200025"/>
              <a:ext cx="332270" cy="178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1100" b="0" i="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𝐾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b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xmlns:a14="http://schemas.microsoft.com/office/drawing/2010/main" xmlns="" id="{F38C11D9-A945-45BA-9B33-9C68B416A1F9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9360861" y="200025"/>
              <a:ext cx="332270" cy="178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𝑥_</a:t>
              </a:r>
              <a:r>
                <a:rPr lang="pt-BR" sz="1100" b="0" i="0">
                  <a:latin typeface="Cambria Math" panose="02040503050406030204" pitchFamily="18" charset="0"/>
                </a:rPr>
                <a:t>3^(</a:t>
              </a:r>
              <a:r>
                <a:rPr lang="pt-BR" sz="1100" i="0">
                  <a:latin typeface="Cambria Math" panose="02040503050406030204" pitchFamily="18" charset="0"/>
                </a:rPr>
                <a:t>𝐾</a:t>
              </a:r>
              <a:r>
                <a:rPr lang="pt-BR" sz="1100" b="0" i="0">
                  <a:latin typeface="Cambria Math" panose="02040503050406030204" pitchFamily="18" charset="0"/>
                </a:rPr>
                <a:t>+1)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9</xdr:col>
      <xdr:colOff>400050</xdr:colOff>
      <xdr:row>0</xdr:row>
      <xdr:rowOff>160</xdr:rowOff>
    </xdr:from>
    <xdr:ext cx="197811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="" xmlns:a16="http://schemas.microsoft.com/office/drawing/2014/main" id="{7F85BB38-C375-40FE-9EFA-10259E6C5281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7019925" y="190660"/>
              <a:ext cx="197811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𝐾</m:t>
                        </m:r>
                      </m:sup>
                    </m:sSub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xmlns:a14="http://schemas.microsoft.com/office/drawing/2010/main" xmlns="" id="{7F85BB38-C375-40FE-9EFA-10259E6C5281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7019925" y="190660"/>
              <a:ext cx="197811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𝑥_</a:t>
              </a:r>
              <a:r>
                <a:rPr lang="pt-BR" sz="1100" b="0" i="0">
                  <a:latin typeface="Cambria Math" panose="02040503050406030204" pitchFamily="18" charset="0"/>
                </a:rPr>
                <a:t>4^</a:t>
              </a:r>
              <a:r>
                <a:rPr lang="pt-BR" sz="1100" i="0">
                  <a:latin typeface="Cambria Math" panose="02040503050406030204" pitchFamily="18" charset="0"/>
                </a:rPr>
                <a:t>𝐾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10</xdr:col>
      <xdr:colOff>381000</xdr:colOff>
      <xdr:row>0</xdr:row>
      <xdr:rowOff>0</xdr:rowOff>
    </xdr:from>
    <xdr:ext cx="197811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="" xmlns:a16="http://schemas.microsoft.com/office/drawing/2014/main" id="{B4686E51-70D8-4495-BDBB-243CBF35A9C3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7962900" y="190500"/>
              <a:ext cx="197811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𝐾</m:t>
                        </m:r>
                      </m:sup>
                    </m:sSub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xmlns:a14="http://schemas.microsoft.com/office/drawing/2010/main" xmlns="" id="{B4686E51-70D8-4495-BDBB-243CBF35A9C3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7962900" y="190500"/>
              <a:ext cx="197811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𝑥_</a:t>
              </a:r>
              <a:r>
                <a:rPr lang="pt-BR" sz="1100" b="0" i="0">
                  <a:latin typeface="Cambria Math" panose="02040503050406030204" pitchFamily="18" charset="0"/>
                </a:rPr>
                <a:t>5^</a:t>
              </a:r>
              <a:r>
                <a:rPr lang="pt-BR" sz="1100" i="0">
                  <a:latin typeface="Cambria Math" panose="02040503050406030204" pitchFamily="18" charset="0"/>
                </a:rPr>
                <a:t>𝐾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14</xdr:col>
      <xdr:colOff>57150</xdr:colOff>
      <xdr:row>0</xdr:row>
      <xdr:rowOff>9525</xdr:rowOff>
    </xdr:from>
    <xdr:ext cx="332270" cy="1785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="" xmlns:a16="http://schemas.microsoft.com/office/drawing/2014/main" id="{FD625E01-FF3E-452B-932F-54AA5961FDFA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9772650" y="200025"/>
              <a:ext cx="332270" cy="178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1100" b="0" i="0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𝐾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b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xmlns:a14="http://schemas.microsoft.com/office/drawing/2010/main" xmlns="" id="{FD625E01-FF3E-452B-932F-54AA5961FDFA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9772650" y="200025"/>
              <a:ext cx="332270" cy="178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𝑥_</a:t>
              </a:r>
              <a:r>
                <a:rPr lang="pt-BR" sz="1100" b="0" i="0">
                  <a:latin typeface="Cambria Math" panose="02040503050406030204" pitchFamily="18" charset="0"/>
                </a:rPr>
                <a:t>4^(</a:t>
              </a:r>
              <a:r>
                <a:rPr lang="pt-BR" sz="1100" i="0">
                  <a:latin typeface="Cambria Math" panose="02040503050406030204" pitchFamily="18" charset="0"/>
                </a:rPr>
                <a:t>𝐾</a:t>
              </a:r>
              <a:r>
                <a:rPr lang="pt-BR" sz="1100" b="0" i="0">
                  <a:latin typeface="Cambria Math" panose="02040503050406030204" pitchFamily="18" charset="0"/>
                </a:rPr>
                <a:t>+1)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15</xdr:col>
      <xdr:colOff>57150</xdr:colOff>
      <xdr:row>0</xdr:row>
      <xdr:rowOff>19050</xdr:rowOff>
    </xdr:from>
    <xdr:ext cx="332270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="" xmlns:a16="http://schemas.microsoft.com/office/drawing/2014/main" id="{78BA3656-6B5D-4919-AF9F-4776B1A42838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10191750" y="209550"/>
              <a:ext cx="33227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𝐾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b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xmlns:a14="http://schemas.microsoft.com/office/drawing/2010/main" xmlns="" id="{78BA3656-6B5D-4919-AF9F-4776B1A42838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10191750" y="209550"/>
              <a:ext cx="33227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𝑥_</a:t>
              </a:r>
              <a:r>
                <a:rPr lang="pt-BR" sz="1100" b="0" i="0">
                  <a:latin typeface="Cambria Math" panose="02040503050406030204" pitchFamily="18" charset="0"/>
                </a:rPr>
                <a:t>5^(</a:t>
              </a:r>
              <a:r>
                <a:rPr lang="pt-BR" sz="1100" i="0">
                  <a:latin typeface="Cambria Math" panose="02040503050406030204" pitchFamily="18" charset="0"/>
                </a:rPr>
                <a:t>𝐾</a:t>
              </a:r>
              <a:r>
                <a:rPr lang="pt-BR" sz="1100" b="0" i="0">
                  <a:latin typeface="Cambria Math" panose="02040503050406030204" pitchFamily="18" charset="0"/>
                </a:rPr>
                <a:t>+1)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15</xdr:col>
      <xdr:colOff>57150</xdr:colOff>
      <xdr:row>1</xdr:row>
      <xdr:rowOff>19050</xdr:rowOff>
    </xdr:from>
    <xdr:ext cx="332270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="" xmlns:a16="http://schemas.microsoft.com/office/drawing/2014/main" id="{78BA3656-6B5D-4919-AF9F-4776B1A42838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9201150" y="19050"/>
              <a:ext cx="33227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𝐾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b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xmlns:a14="http://schemas.microsoft.com/office/drawing/2010/main" xmlns="" id="{78BA3656-6B5D-4919-AF9F-4776B1A42838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9201150" y="19050"/>
              <a:ext cx="33227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𝑥_</a:t>
              </a:r>
              <a:r>
                <a:rPr lang="pt-BR" sz="1100" b="0" i="0">
                  <a:latin typeface="Cambria Math" panose="02040503050406030204" pitchFamily="18" charset="0"/>
                </a:rPr>
                <a:t>5^(</a:t>
              </a:r>
              <a:r>
                <a:rPr lang="pt-BR" sz="1100" i="0">
                  <a:latin typeface="Cambria Math" panose="02040503050406030204" pitchFamily="18" charset="0"/>
                </a:rPr>
                <a:t>𝐾</a:t>
              </a:r>
              <a:r>
                <a:rPr lang="pt-BR" sz="1100" b="0" i="0">
                  <a:latin typeface="Cambria Math" panose="02040503050406030204" pitchFamily="18" charset="0"/>
                </a:rPr>
                <a:t>+1)</a:t>
              </a:r>
              <a:endParaRPr lang="pt-B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C1" sqref="C1"/>
    </sheetView>
  </sheetViews>
  <sheetFormatPr defaultRowHeight="15" x14ac:dyDescent="0.25"/>
  <sheetData>
    <row r="1" spans="1:20" x14ac:dyDescent="0.25">
      <c r="D1" s="6" t="s">
        <v>15</v>
      </c>
      <c r="E1" s="7"/>
      <c r="F1" s="7"/>
      <c r="G1" s="7"/>
      <c r="H1" s="7"/>
      <c r="I1" s="7"/>
      <c r="K1" s="6" t="s">
        <v>17</v>
      </c>
      <c r="L1" s="6"/>
      <c r="M1" s="6"/>
      <c r="N1" s="6"/>
      <c r="O1" s="6"/>
      <c r="Q1" s="6" t="s">
        <v>19</v>
      </c>
      <c r="R1" s="6"/>
      <c r="S1" s="6"/>
      <c r="T1" s="6"/>
    </row>
    <row r="2" spans="1:20" x14ac:dyDescent="0.25">
      <c r="A2" s="6" t="s">
        <v>42</v>
      </c>
      <c r="B2" s="6"/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Q2" s="2" t="s">
        <v>11</v>
      </c>
      <c r="R2" s="2" t="s">
        <v>12</v>
      </c>
      <c r="S2" s="2" t="s">
        <v>13</v>
      </c>
      <c r="T2" s="2" t="s">
        <v>14</v>
      </c>
    </row>
    <row r="3" spans="1:20" x14ac:dyDescent="0.25">
      <c r="A3" s="2" t="s">
        <v>0</v>
      </c>
      <c r="B3" s="2">
        <v>5</v>
      </c>
      <c r="D3" s="2">
        <f>B3+B4</f>
        <v>15</v>
      </c>
      <c r="E3" s="2">
        <f>-B4</f>
        <v>-10</v>
      </c>
      <c r="F3" s="2">
        <v>0</v>
      </c>
      <c r="G3" s="2">
        <v>0</v>
      </c>
      <c r="H3" s="2">
        <v>0</v>
      </c>
      <c r="I3" s="2">
        <f>B10</f>
        <v>10</v>
      </c>
      <c r="K3" s="2">
        <f>E12</f>
        <v>33.333333333333336</v>
      </c>
      <c r="L3" s="2">
        <f>F12</f>
        <v>-10</v>
      </c>
      <c r="M3" s="2">
        <f>G12</f>
        <v>0</v>
      </c>
      <c r="N3" s="2">
        <f>H12</f>
        <v>-20</v>
      </c>
      <c r="O3" s="2">
        <f>I12</f>
        <v>6.6666666666666661</v>
      </c>
      <c r="Q3" s="2">
        <f>L12</f>
        <v>27</v>
      </c>
      <c r="R3" s="2">
        <f>M12</f>
        <v>-20</v>
      </c>
      <c r="S3" s="2">
        <f>N12</f>
        <v>-6</v>
      </c>
      <c r="T3" s="2">
        <f>O12</f>
        <v>1.9999999999999998</v>
      </c>
    </row>
    <row r="4" spans="1:20" x14ac:dyDescent="0.25">
      <c r="A4" s="2" t="s">
        <v>1</v>
      </c>
      <c r="B4" s="2">
        <v>10</v>
      </c>
      <c r="D4" s="2">
        <f>-B4</f>
        <v>-10</v>
      </c>
      <c r="E4" s="2">
        <f>B4+B5+B7</f>
        <v>40</v>
      </c>
      <c r="F4" s="2">
        <f>-B5</f>
        <v>-10</v>
      </c>
      <c r="G4" s="2">
        <v>0</v>
      </c>
      <c r="H4" s="2">
        <f>-B7</f>
        <v>-20</v>
      </c>
      <c r="I4" s="3">
        <v>0</v>
      </c>
      <c r="K4" s="2">
        <f t="shared" ref="K4:O4" si="0">E13</f>
        <v>-10</v>
      </c>
      <c r="L4" s="2">
        <f t="shared" si="0"/>
        <v>30</v>
      </c>
      <c r="M4" s="2">
        <f t="shared" si="0"/>
        <v>-20</v>
      </c>
      <c r="N4" s="2">
        <f t="shared" si="0"/>
        <v>0</v>
      </c>
      <c r="O4" s="2">
        <f t="shared" si="0"/>
        <v>0</v>
      </c>
      <c r="Q4" s="2">
        <f t="shared" ref="Q4:T4" si="1">L13</f>
        <v>-20</v>
      </c>
      <c r="R4" s="2">
        <f t="shared" si="1"/>
        <v>25</v>
      </c>
      <c r="S4" s="2">
        <f t="shared" si="1"/>
        <v>-5</v>
      </c>
      <c r="T4" s="2">
        <f t="shared" si="1"/>
        <v>0</v>
      </c>
    </row>
    <row r="5" spans="1:20" x14ac:dyDescent="0.25">
      <c r="A5" s="2" t="s">
        <v>2</v>
      </c>
      <c r="B5" s="2">
        <v>10</v>
      </c>
      <c r="D5" s="3">
        <v>0</v>
      </c>
      <c r="E5" s="2">
        <f>-B5</f>
        <v>-10</v>
      </c>
      <c r="F5" s="2">
        <f>B5+B6</f>
        <v>30</v>
      </c>
      <c r="G5" s="2">
        <f>-B6</f>
        <v>-20</v>
      </c>
      <c r="H5" s="2">
        <v>0</v>
      </c>
      <c r="I5" s="2">
        <v>0</v>
      </c>
      <c r="K5" s="2">
        <f t="shared" ref="K5:O5" si="2">E14</f>
        <v>0</v>
      </c>
      <c r="L5" s="2">
        <f t="shared" si="2"/>
        <v>-20</v>
      </c>
      <c r="M5" s="2">
        <f t="shared" si="2"/>
        <v>25</v>
      </c>
      <c r="N5" s="2">
        <f t="shared" si="2"/>
        <v>-5</v>
      </c>
      <c r="O5" s="2">
        <f t="shared" si="2"/>
        <v>0</v>
      </c>
      <c r="Q5" s="2">
        <f t="shared" ref="Q5:T5" si="3">L14</f>
        <v>-6</v>
      </c>
      <c r="R5" s="2">
        <f t="shared" si="3"/>
        <v>-5</v>
      </c>
      <c r="S5" s="2">
        <f t="shared" si="3"/>
        <v>18</v>
      </c>
      <c r="T5" s="2">
        <f t="shared" si="3"/>
        <v>-16</v>
      </c>
    </row>
    <row r="6" spans="1:20" x14ac:dyDescent="0.25">
      <c r="A6" s="2" t="s">
        <v>3</v>
      </c>
      <c r="B6" s="2">
        <v>20</v>
      </c>
      <c r="D6" s="2">
        <v>0</v>
      </c>
      <c r="E6" s="2">
        <v>0</v>
      </c>
      <c r="F6" s="2">
        <f>-B6</f>
        <v>-20</v>
      </c>
      <c r="G6" s="2">
        <f>B6+B8</f>
        <v>25</v>
      </c>
      <c r="H6" s="2">
        <f>-B8</f>
        <v>-5</v>
      </c>
      <c r="I6" s="2">
        <v>0</v>
      </c>
      <c r="K6" s="2">
        <f t="shared" ref="K6:O6" si="4">E15</f>
        <v>-20</v>
      </c>
      <c r="L6" s="2">
        <f t="shared" si="4"/>
        <v>0</v>
      </c>
      <c r="M6" s="2">
        <f t="shared" si="4"/>
        <v>-5</v>
      </c>
      <c r="N6" s="2">
        <f t="shared" si="4"/>
        <v>30</v>
      </c>
      <c r="O6" s="2">
        <f t="shared" si="4"/>
        <v>-20</v>
      </c>
    </row>
    <row r="7" spans="1:20" x14ac:dyDescent="0.25">
      <c r="A7" s="2" t="s">
        <v>4</v>
      </c>
      <c r="B7" s="2">
        <v>20</v>
      </c>
      <c r="D7" s="2">
        <v>0</v>
      </c>
      <c r="E7" s="2">
        <f>-B7</f>
        <v>-20</v>
      </c>
      <c r="F7" s="2">
        <v>0</v>
      </c>
      <c r="G7" s="2">
        <f>-B8</f>
        <v>-5</v>
      </c>
      <c r="H7" s="2">
        <f>B7+B8+B9</f>
        <v>30</v>
      </c>
      <c r="I7" s="2">
        <f>B11</f>
        <v>-20</v>
      </c>
    </row>
    <row r="8" spans="1:20" x14ac:dyDescent="0.25">
      <c r="A8" s="2" t="s">
        <v>5</v>
      </c>
      <c r="B8" s="2">
        <v>5</v>
      </c>
    </row>
    <row r="9" spans="1:20" x14ac:dyDescent="0.25">
      <c r="A9" s="2" t="s">
        <v>6</v>
      </c>
      <c r="B9" s="2">
        <v>5</v>
      </c>
      <c r="D9" s="6" t="s">
        <v>16</v>
      </c>
      <c r="E9" s="7"/>
      <c r="F9" s="7"/>
      <c r="G9" s="7"/>
      <c r="H9" s="7"/>
      <c r="I9" s="7"/>
      <c r="K9" s="6" t="s">
        <v>18</v>
      </c>
      <c r="L9" s="6"/>
      <c r="M9" s="6"/>
      <c r="N9" s="6"/>
      <c r="O9" s="6"/>
      <c r="Q9" s="6" t="s">
        <v>20</v>
      </c>
      <c r="R9" s="6"/>
      <c r="S9" s="6"/>
      <c r="T9" s="6"/>
    </row>
    <row r="10" spans="1:20" x14ac:dyDescent="0.25">
      <c r="A10" s="2" t="s">
        <v>7</v>
      </c>
      <c r="B10" s="2">
        <v>10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14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Q10" s="2" t="s">
        <v>11</v>
      </c>
      <c r="R10" s="2" t="s">
        <v>12</v>
      </c>
      <c r="S10" s="2" t="s">
        <v>13</v>
      </c>
      <c r="T10" s="2" t="s">
        <v>14</v>
      </c>
    </row>
    <row r="11" spans="1:20" x14ac:dyDescent="0.25">
      <c r="A11" s="2" t="s">
        <v>8</v>
      </c>
      <c r="B11" s="2">
        <v>-20</v>
      </c>
      <c r="D11" s="2">
        <f t="shared" ref="D11:I11" si="5">D3</f>
        <v>15</v>
      </c>
      <c r="E11" s="2">
        <f t="shared" si="5"/>
        <v>-10</v>
      </c>
      <c r="F11" s="2">
        <f t="shared" si="5"/>
        <v>0</v>
      </c>
      <c r="G11" s="2">
        <f t="shared" si="5"/>
        <v>0</v>
      </c>
      <c r="H11" s="2">
        <f t="shared" si="5"/>
        <v>0</v>
      </c>
      <c r="I11" s="2">
        <f t="shared" si="5"/>
        <v>10</v>
      </c>
      <c r="K11" s="2">
        <f>K3</f>
        <v>33.333333333333336</v>
      </c>
      <c r="L11" s="2">
        <f>L3</f>
        <v>-10</v>
      </c>
      <c r="M11" s="2">
        <f>M3</f>
        <v>0</v>
      </c>
      <c r="N11" s="2">
        <f>N3</f>
        <v>-20</v>
      </c>
      <c r="O11" s="2">
        <f>O3</f>
        <v>6.6666666666666661</v>
      </c>
      <c r="Q11" s="2">
        <f>Q3</f>
        <v>27</v>
      </c>
      <c r="R11" s="2">
        <f>R3</f>
        <v>-20</v>
      </c>
      <c r="S11" s="2">
        <f>S3</f>
        <v>-6</v>
      </c>
      <c r="T11" s="2">
        <f>T3</f>
        <v>1.9999999999999998</v>
      </c>
    </row>
    <row r="12" spans="1:20" x14ac:dyDescent="0.25">
      <c r="D12" s="2">
        <f>D4-($D$4/$D$3)*D3</f>
        <v>0</v>
      </c>
      <c r="E12" s="2">
        <f t="shared" ref="E12:I12" si="6">E4-($D$4/$D$3)*E3</f>
        <v>33.333333333333336</v>
      </c>
      <c r="F12" s="2">
        <f t="shared" si="6"/>
        <v>-10</v>
      </c>
      <c r="G12" s="2">
        <f t="shared" si="6"/>
        <v>0</v>
      </c>
      <c r="H12" s="2">
        <f t="shared" si="6"/>
        <v>-20</v>
      </c>
      <c r="I12" s="2">
        <f t="shared" si="6"/>
        <v>6.6666666666666661</v>
      </c>
      <c r="K12" s="2">
        <f>K4-($K$4/$K$11)*K11</f>
        <v>0</v>
      </c>
      <c r="L12" s="2">
        <f t="shared" ref="L12:O12" si="7">L4-($K$4/$K$11)*L11</f>
        <v>27</v>
      </c>
      <c r="M12" s="2">
        <f t="shared" si="7"/>
        <v>-20</v>
      </c>
      <c r="N12" s="2">
        <f t="shared" si="7"/>
        <v>-6</v>
      </c>
      <c r="O12" s="2">
        <f t="shared" si="7"/>
        <v>1.9999999999999998</v>
      </c>
      <c r="Q12" s="2">
        <f>Q4-($Q$4/$Q$3)*Q11</f>
        <v>0</v>
      </c>
      <c r="R12" s="2">
        <f t="shared" ref="R12:T12" si="8">R4-($Q$4/$Q$3)*R11</f>
        <v>10.185185185185187</v>
      </c>
      <c r="S12" s="2">
        <f t="shared" si="8"/>
        <v>-9.4444444444444446</v>
      </c>
      <c r="T12" s="2">
        <f t="shared" si="8"/>
        <v>1.4814814814814812</v>
      </c>
    </row>
    <row r="13" spans="1:20" x14ac:dyDescent="0.25">
      <c r="D13" s="2">
        <f t="shared" ref="D13:I13" si="9">D5</f>
        <v>0</v>
      </c>
      <c r="E13" s="2">
        <f t="shared" si="9"/>
        <v>-10</v>
      </c>
      <c r="F13" s="2">
        <f t="shared" si="9"/>
        <v>30</v>
      </c>
      <c r="G13" s="2">
        <f t="shared" si="9"/>
        <v>-20</v>
      </c>
      <c r="H13" s="2">
        <f t="shared" si="9"/>
        <v>0</v>
      </c>
      <c r="I13" s="2">
        <f t="shared" si="9"/>
        <v>0</v>
      </c>
      <c r="K13" s="2">
        <f>K5</f>
        <v>0</v>
      </c>
      <c r="L13" s="2">
        <f t="shared" ref="L13:O13" si="10">L5</f>
        <v>-20</v>
      </c>
      <c r="M13" s="2">
        <f t="shared" si="10"/>
        <v>25</v>
      </c>
      <c r="N13" s="2">
        <f t="shared" si="10"/>
        <v>-5</v>
      </c>
      <c r="O13" s="2">
        <f t="shared" si="10"/>
        <v>0</v>
      </c>
      <c r="Q13" s="2">
        <f>Q5-($Q$5/$Q$11)*Q11</f>
        <v>0</v>
      </c>
      <c r="R13" s="2">
        <f t="shared" ref="R13:T13" si="11">R5-($Q$5/$Q$11)*R11</f>
        <v>-9.4444444444444446</v>
      </c>
      <c r="S13" s="2">
        <f t="shared" si="11"/>
        <v>16.666666666666668</v>
      </c>
      <c r="T13" s="2">
        <f t="shared" si="11"/>
        <v>-15.555555555555555</v>
      </c>
    </row>
    <row r="14" spans="1:20" x14ac:dyDescent="0.25">
      <c r="D14" s="2">
        <f t="shared" ref="D14:I14" si="12">D6</f>
        <v>0</v>
      </c>
      <c r="E14" s="2">
        <f t="shared" si="12"/>
        <v>0</v>
      </c>
      <c r="F14" s="2">
        <f t="shared" si="12"/>
        <v>-20</v>
      </c>
      <c r="G14" s="2">
        <f t="shared" si="12"/>
        <v>25</v>
      </c>
      <c r="H14" s="2">
        <f t="shared" si="12"/>
        <v>-5</v>
      </c>
      <c r="I14" s="2">
        <f t="shared" si="12"/>
        <v>0</v>
      </c>
      <c r="K14" s="2">
        <f>K6-($K$6/$K$3)*K11</f>
        <v>0</v>
      </c>
      <c r="L14" s="2">
        <f t="shared" ref="L14:O14" si="13">L6-($K$6/$K$3)*L11</f>
        <v>-6</v>
      </c>
      <c r="M14" s="2">
        <f t="shared" si="13"/>
        <v>-5</v>
      </c>
      <c r="N14" s="2">
        <f t="shared" si="13"/>
        <v>18</v>
      </c>
      <c r="O14" s="2">
        <f t="shared" si="13"/>
        <v>-16</v>
      </c>
    </row>
    <row r="15" spans="1:20" x14ac:dyDescent="0.25">
      <c r="D15" s="2">
        <f t="shared" ref="D15:I15" si="14">D7</f>
        <v>0</v>
      </c>
      <c r="E15" s="2">
        <f t="shared" si="14"/>
        <v>-20</v>
      </c>
      <c r="F15" s="2">
        <f t="shared" si="14"/>
        <v>0</v>
      </c>
      <c r="G15" s="2">
        <f t="shared" si="14"/>
        <v>-5</v>
      </c>
      <c r="H15" s="2">
        <f t="shared" si="14"/>
        <v>30</v>
      </c>
      <c r="I15" s="2">
        <f t="shared" si="14"/>
        <v>-20</v>
      </c>
    </row>
    <row r="16" spans="1:20" x14ac:dyDescent="0.25">
      <c r="B16" s="6" t="s">
        <v>40</v>
      </c>
      <c r="C16" s="6"/>
    </row>
    <row r="17" spans="2:19" x14ac:dyDescent="0.25">
      <c r="B17" s="1" t="s">
        <v>25</v>
      </c>
      <c r="C17" s="2">
        <f>O26</f>
        <v>-0.2068965517241376</v>
      </c>
      <c r="J17" s="6" t="s">
        <v>21</v>
      </c>
      <c r="K17" s="6"/>
      <c r="L17" s="6"/>
      <c r="N17" s="6" t="s">
        <v>23</v>
      </c>
      <c r="O17" s="6"/>
      <c r="P17" s="6"/>
      <c r="Q17" s="6"/>
      <c r="R17" s="6"/>
      <c r="S17" s="6"/>
    </row>
    <row r="18" spans="2:19" x14ac:dyDescent="0.25">
      <c r="B18" s="1" t="s">
        <v>26</v>
      </c>
      <c r="C18" s="2">
        <f>O30</f>
        <v>-1.7931034482758614</v>
      </c>
      <c r="J18" s="2" t="s">
        <v>12</v>
      </c>
      <c r="K18" s="2" t="s">
        <v>13</v>
      </c>
      <c r="L18" s="2" t="s">
        <v>14</v>
      </c>
      <c r="N18" s="2" t="s">
        <v>9</v>
      </c>
      <c r="O18" s="2" t="s">
        <v>10</v>
      </c>
      <c r="P18" s="2" t="s">
        <v>11</v>
      </c>
      <c r="Q18" s="2" t="s">
        <v>12</v>
      </c>
      <c r="R18" s="2" t="s">
        <v>13</v>
      </c>
      <c r="S18" s="2" t="s">
        <v>14</v>
      </c>
    </row>
    <row r="19" spans="2:19" x14ac:dyDescent="0.25">
      <c r="B19" s="1" t="s">
        <v>27</v>
      </c>
      <c r="C19" s="2">
        <f>O26</f>
        <v>-0.2068965517241376</v>
      </c>
      <c r="J19" s="2">
        <f t="shared" ref="J19:L20" si="15">R12</f>
        <v>10.185185185185187</v>
      </c>
      <c r="K19" s="2">
        <f t="shared" si="15"/>
        <v>-9.4444444444444446</v>
      </c>
      <c r="L19" s="2">
        <f t="shared" si="15"/>
        <v>1.4814814814814812</v>
      </c>
      <c r="N19" s="2">
        <f t="array" ref="N19:S19">D3:I3</f>
        <v>15</v>
      </c>
      <c r="O19" s="2">
        <v>-10</v>
      </c>
      <c r="P19" s="2">
        <v>0</v>
      </c>
      <c r="Q19" s="2">
        <v>0</v>
      </c>
      <c r="R19" s="2">
        <v>0</v>
      </c>
      <c r="S19" s="2">
        <v>10</v>
      </c>
    </row>
    <row r="20" spans="2:19" x14ac:dyDescent="0.25">
      <c r="B20" s="1" t="s">
        <v>28</v>
      </c>
      <c r="C20" s="2">
        <f>O26-O27</f>
        <v>1.1034482758620687</v>
      </c>
      <c r="J20" s="2">
        <f t="shared" si="15"/>
        <v>-9.4444444444444446</v>
      </c>
      <c r="K20" s="2">
        <f t="shared" si="15"/>
        <v>16.666666666666668</v>
      </c>
      <c r="L20" s="2">
        <f t="shared" si="15"/>
        <v>-15.555555555555555</v>
      </c>
      <c r="N20" s="2">
        <f t="array" ref="N20:S20">D12:I12</f>
        <v>0</v>
      </c>
      <c r="O20" s="2">
        <v>33.333333333333336</v>
      </c>
      <c r="P20" s="2">
        <v>-10</v>
      </c>
      <c r="Q20" s="2">
        <v>0</v>
      </c>
      <c r="R20" s="2">
        <v>-20</v>
      </c>
      <c r="S20" s="2">
        <v>6.6666666666666661</v>
      </c>
    </row>
    <row r="21" spans="2:19" x14ac:dyDescent="0.25">
      <c r="B21" s="1" t="s">
        <v>29</v>
      </c>
      <c r="C21" s="2">
        <f>O27-O28</f>
        <v>0.13793103448275845</v>
      </c>
      <c r="N21" s="2">
        <v>0</v>
      </c>
      <c r="O21" s="2">
        <f t="array" ref="O21:S21">K12:O12</f>
        <v>0</v>
      </c>
      <c r="P21" s="2">
        <v>27</v>
      </c>
      <c r="Q21" s="2">
        <v>-20</v>
      </c>
      <c r="R21" s="2">
        <v>-6</v>
      </c>
      <c r="S21" s="2">
        <v>1.9999999999999998</v>
      </c>
    </row>
    <row r="22" spans="2:19" x14ac:dyDescent="0.25">
      <c r="B22" s="1" t="s">
        <v>30</v>
      </c>
      <c r="C22" s="2">
        <f>O28-O29</f>
        <v>6.8965517241379226E-2</v>
      </c>
      <c r="J22" s="6" t="s">
        <v>22</v>
      </c>
      <c r="K22" s="6"/>
      <c r="L22" s="6"/>
      <c r="N22" s="2">
        <v>0</v>
      </c>
      <c r="O22" s="2">
        <v>0</v>
      </c>
      <c r="P22" s="2">
        <v>0</v>
      </c>
      <c r="Q22" s="2">
        <f t="array" ref="Q22:S22">J24:L24</f>
        <v>10.185185185185187</v>
      </c>
      <c r="R22" s="2">
        <v>-9.4444444444444446</v>
      </c>
      <c r="S22" s="2">
        <v>1.4814814814814812</v>
      </c>
    </row>
    <row r="23" spans="2:19" x14ac:dyDescent="0.25">
      <c r="B23" s="1" t="s">
        <v>31</v>
      </c>
      <c r="C23" s="2">
        <f>O27-O30</f>
        <v>0.48275862068965503</v>
      </c>
      <c r="J23" s="4" t="s">
        <v>12</v>
      </c>
      <c r="K23" s="4" t="s">
        <v>13</v>
      </c>
      <c r="L23" s="4" t="s">
        <v>14</v>
      </c>
      <c r="N23" s="2">
        <v>0</v>
      </c>
      <c r="O23" s="2">
        <v>0</v>
      </c>
      <c r="P23" s="2">
        <v>0</v>
      </c>
      <c r="Q23" s="2">
        <v>0</v>
      </c>
      <c r="R23" s="2">
        <f t="array" ref="R23:S23">K25:L25</f>
        <v>7.9090909090909118</v>
      </c>
      <c r="S23" s="2">
        <v>-14.181818181818182</v>
      </c>
    </row>
    <row r="24" spans="2:19" x14ac:dyDescent="0.25">
      <c r="B24" s="1" t="s">
        <v>32</v>
      </c>
      <c r="C24" s="2">
        <f>O30-O29</f>
        <v>-0.27586206896551735</v>
      </c>
      <c r="J24" s="2">
        <f>J19</f>
        <v>10.185185185185187</v>
      </c>
      <c r="K24" s="2">
        <f>K19</f>
        <v>-9.4444444444444446</v>
      </c>
      <c r="L24" s="2">
        <f>L19</f>
        <v>1.4814814814814812</v>
      </c>
    </row>
    <row r="25" spans="2:19" x14ac:dyDescent="0.25">
      <c r="B25" s="1" t="s">
        <v>33</v>
      </c>
      <c r="C25" s="2">
        <f>O30</f>
        <v>-1.7931034482758614</v>
      </c>
      <c r="J25" s="2">
        <f>J20-($J$20/$J$19)*J24</f>
        <v>0</v>
      </c>
      <c r="K25" s="2">
        <f t="shared" ref="K25:L25" si="16">K20-($J$20/$J$19)*K24</f>
        <v>7.9090909090909118</v>
      </c>
      <c r="L25" s="2">
        <f t="shared" si="16"/>
        <v>-14.181818181818182</v>
      </c>
      <c r="N25" s="6" t="s">
        <v>41</v>
      </c>
      <c r="O25" s="6"/>
    </row>
    <row r="26" spans="2:19" x14ac:dyDescent="0.25">
      <c r="B26" s="1"/>
      <c r="C26" s="2"/>
      <c r="N26" s="2" t="s">
        <v>9</v>
      </c>
      <c r="O26" s="2">
        <f>(S19-(R19*O30)-(Q19*O29)-(P19*O28)-(O19*O27))/N19</f>
        <v>-0.2068965517241376</v>
      </c>
    </row>
    <row r="27" spans="2:19" x14ac:dyDescent="0.25">
      <c r="B27" s="1" t="s">
        <v>24</v>
      </c>
      <c r="C27" s="2">
        <f t="shared" ref="C27:C33" si="17">C19*B3</f>
        <v>-1.0344827586206879</v>
      </c>
      <c r="N27" s="2" t="s">
        <v>10</v>
      </c>
      <c r="O27" s="2">
        <f>(S20-(R20*O30)-(Q20*O29)-(P20*O28))/O20</f>
        <v>-1.3103448275862064</v>
      </c>
    </row>
    <row r="28" spans="2:19" x14ac:dyDescent="0.25">
      <c r="B28" s="1" t="s">
        <v>34</v>
      </c>
      <c r="C28" s="2">
        <f t="shared" si="17"/>
        <v>11.034482758620687</v>
      </c>
      <c r="N28" s="2" t="s">
        <v>11</v>
      </c>
      <c r="O28" s="2">
        <f>(S21-(R21*O30)-(Q21*O29))/P21</f>
        <v>-1.4482758620689649</v>
      </c>
    </row>
    <row r="29" spans="2:19" x14ac:dyDescent="0.25">
      <c r="B29" s="1" t="s">
        <v>35</v>
      </c>
      <c r="C29" s="2">
        <f t="shared" si="17"/>
        <v>1.3793103448275845</v>
      </c>
      <c r="N29" s="2" t="s">
        <v>12</v>
      </c>
      <c r="O29" s="2">
        <f>(S22-(R22*O30))/Q22</f>
        <v>-1.5172413793103441</v>
      </c>
    </row>
    <row r="30" spans="2:19" x14ac:dyDescent="0.25">
      <c r="B30" s="1" t="s">
        <v>36</v>
      </c>
      <c r="C30" s="2">
        <f t="shared" si="17"/>
        <v>1.3793103448275845</v>
      </c>
      <c r="N30" s="2" t="s">
        <v>13</v>
      </c>
      <c r="O30" s="2">
        <f>S23/R23</f>
        <v>-1.7931034482758614</v>
      </c>
    </row>
    <row r="31" spans="2:19" x14ac:dyDescent="0.25">
      <c r="B31" s="1" t="s">
        <v>37</v>
      </c>
      <c r="C31" s="2">
        <f t="shared" si="17"/>
        <v>9.6551724137930997</v>
      </c>
    </row>
    <row r="32" spans="2:19" x14ac:dyDescent="0.25">
      <c r="B32" s="1" t="s">
        <v>38</v>
      </c>
      <c r="C32" s="2">
        <f t="shared" si="17"/>
        <v>-1.3793103448275867</v>
      </c>
    </row>
    <row r="33" spans="2:3" x14ac:dyDescent="0.25">
      <c r="B33" s="1" t="s">
        <v>39</v>
      </c>
      <c r="C33" s="2">
        <f t="shared" si="17"/>
        <v>-8.9655172413793078</v>
      </c>
    </row>
  </sheetData>
  <mergeCells count="12">
    <mergeCell ref="N25:O25"/>
    <mergeCell ref="A2:B2"/>
    <mergeCell ref="Q1:T1"/>
    <mergeCell ref="Q9:T9"/>
    <mergeCell ref="J17:L17"/>
    <mergeCell ref="J22:L22"/>
    <mergeCell ref="N17:S17"/>
    <mergeCell ref="B16:C16"/>
    <mergeCell ref="D1:I1"/>
    <mergeCell ref="D9:I9"/>
    <mergeCell ref="K1:O1"/>
    <mergeCell ref="K9:O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L2" sqref="L2:Q3"/>
    </sheetView>
  </sheetViews>
  <sheetFormatPr defaultRowHeight="15" x14ac:dyDescent="0.25"/>
  <sheetData>
    <row r="1" spans="1:17" x14ac:dyDescent="0.25">
      <c r="A1" s="6" t="s">
        <v>43</v>
      </c>
      <c r="B1" s="6"/>
      <c r="F1" s="5" t="s">
        <v>69</v>
      </c>
      <c r="G1" s="5"/>
      <c r="H1" s="5"/>
      <c r="I1" s="5"/>
      <c r="J1" s="5"/>
      <c r="K1" s="5"/>
      <c r="L1" s="5"/>
      <c r="M1" s="5"/>
      <c r="N1" s="5"/>
      <c r="O1" s="5"/>
      <c r="P1" s="5"/>
      <c r="Q1" s="5" t="s">
        <v>70</v>
      </c>
    </row>
    <row r="2" spans="1:17" x14ac:dyDescent="0.25">
      <c r="A2" s="2" t="s">
        <v>44</v>
      </c>
      <c r="B2" s="2">
        <v>10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f>(1/(B2+B3))*(B10-H2-I2-J2-K2)</f>
        <v>0.5</v>
      </c>
      <c r="M2" s="2">
        <f>(1/(B3+B4+B6))*(0-(-B3*L2)-I2-J2-K2)</f>
        <v>0.16666666666666666</v>
      </c>
      <c r="N2" s="2">
        <f>(1/(B4+B5))*(0-0-(-B4*M2)-J2-K2)</f>
        <v>8.3333333333333329E-2</v>
      </c>
      <c r="O2" s="2">
        <f>(1/(B5+B7))*(0-0-(-B5*N2)-(K2))</f>
        <v>4.1666666666666664E-2</v>
      </c>
      <c r="P2" s="2">
        <f>(1/(B6+B7+B8))*(B11-0-(-B6*M2)-0-(-B7*O2))</f>
        <v>3.4027777777777781</v>
      </c>
      <c r="Q2" s="2">
        <f>SQRT(POWER((L2-G2),2)+POWER((M2-H2),2)+POWER((N2-I2),2)+POWER((O2-J2),2)+POWER((P2-K2),2))</f>
        <v>3.444612451099776</v>
      </c>
    </row>
    <row r="3" spans="1:17" x14ac:dyDescent="0.25">
      <c r="A3" s="2" t="s">
        <v>45</v>
      </c>
      <c r="B3" s="2">
        <v>10</v>
      </c>
      <c r="F3" s="2">
        <v>1</v>
      </c>
      <c r="G3" s="2">
        <f>L2</f>
        <v>0.5</v>
      </c>
      <c r="H3" s="2">
        <f>M2</f>
        <v>0.16666666666666666</v>
      </c>
      <c r="I3" s="2">
        <f>N2</f>
        <v>8.3333333333333329E-2</v>
      </c>
      <c r="J3" s="2">
        <f>O2</f>
        <v>4.1666666666666664E-2</v>
      </c>
      <c r="K3" s="2">
        <f>P2</f>
        <v>3.4027777777777781</v>
      </c>
      <c r="L3" s="2">
        <f>(1/(B3+B4))*(B11-H3-I3-J3-K3)</f>
        <v>4.8152777777777782</v>
      </c>
      <c r="M3" s="2">
        <f>(1/(B4+B5+B7))*(0-(-B4*L3)-I3-J3-K3)</f>
        <v>1.4875000000000003</v>
      </c>
      <c r="N3" s="2">
        <f>(1/(B5+B6))*(0-0-(-B5*M3)-J3-K3)</f>
        <v>0.57152777777777797</v>
      </c>
      <c r="O3" s="2">
        <f>(1/(B6+B8))*(0-0-(-B6*N3)-(K3))</f>
        <v>0.11562500000000007</v>
      </c>
      <c r="P3" s="2">
        <f>(1/(B7+B8+B9))*(B12-0-(-B7*M3)-0-(-B8*O3))</f>
        <v>0.80156250000000018</v>
      </c>
      <c r="Q3" s="2">
        <f>SQRT(POWER((L3-G3),2)+POWER((M3-H3),2)+POWER((N3-I3),2)+POWER((O3-J3),2)+POWER((P3-K3),2))</f>
        <v>5.2322411609010864</v>
      </c>
    </row>
    <row r="4" spans="1:17" x14ac:dyDescent="0.25">
      <c r="A4" s="2" t="s">
        <v>46</v>
      </c>
      <c r="B4" s="2">
        <v>10</v>
      </c>
      <c r="F4" s="2">
        <f>F3+1</f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 t="s">
        <v>47</v>
      </c>
      <c r="B5" s="2">
        <v>10</v>
      </c>
      <c r="F5" s="2">
        <f t="shared" ref="F5:F22" si="0">F4+1</f>
        <v>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 t="s">
        <v>48</v>
      </c>
      <c r="B6" s="2">
        <v>10</v>
      </c>
      <c r="F6" s="2">
        <f t="shared" si="0"/>
        <v>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 t="s">
        <v>49</v>
      </c>
      <c r="B7" s="2">
        <v>10</v>
      </c>
      <c r="F7" s="2">
        <f t="shared" si="0"/>
        <v>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 t="s">
        <v>50</v>
      </c>
      <c r="B8" s="2">
        <v>10</v>
      </c>
      <c r="F8" s="2">
        <f t="shared" si="0"/>
        <v>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6" t="s">
        <v>51</v>
      </c>
      <c r="B9" s="6"/>
      <c r="F9" s="2">
        <f t="shared" si="0"/>
        <v>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 t="s">
        <v>52</v>
      </c>
      <c r="B10" s="2">
        <v>10</v>
      </c>
      <c r="F10" s="2">
        <f t="shared" si="0"/>
        <v>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 t="s">
        <v>53</v>
      </c>
      <c r="B11" s="2">
        <v>100</v>
      </c>
      <c r="F11" s="2">
        <f t="shared" si="0"/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F12" s="2">
        <f t="shared" si="0"/>
        <v>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6" t="s">
        <v>41</v>
      </c>
      <c r="B13" s="6"/>
      <c r="C13" s="6" t="s">
        <v>61</v>
      </c>
      <c r="D13" s="7"/>
      <c r="F13" s="2">
        <f t="shared" si="0"/>
        <v>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 t="s">
        <v>54</v>
      </c>
      <c r="B14" s="2"/>
      <c r="C14" s="2" t="s">
        <v>62</v>
      </c>
      <c r="D14" s="2"/>
      <c r="F14" s="2">
        <f t="shared" si="0"/>
        <v>12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 t="s">
        <v>55</v>
      </c>
      <c r="B15" s="2"/>
      <c r="C15" s="2" t="s">
        <v>63</v>
      </c>
      <c r="D15" s="2"/>
      <c r="F15" s="2">
        <f t="shared" si="0"/>
        <v>13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 t="s">
        <v>56</v>
      </c>
      <c r="B16" s="2"/>
      <c r="C16" s="2" t="s">
        <v>64</v>
      </c>
      <c r="D16" s="2"/>
      <c r="F16" s="2">
        <f t="shared" si="0"/>
        <v>14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 t="s">
        <v>57</v>
      </c>
      <c r="B17" s="2"/>
      <c r="C17" s="2" t="s">
        <v>65</v>
      </c>
      <c r="D17" s="2"/>
      <c r="F17" s="2">
        <f t="shared" si="0"/>
        <v>15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 t="s">
        <v>58</v>
      </c>
      <c r="B18" s="2"/>
      <c r="C18" s="2" t="s">
        <v>66</v>
      </c>
      <c r="D18" s="2"/>
      <c r="F18" s="2">
        <f t="shared" si="0"/>
        <v>16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 t="s">
        <v>59</v>
      </c>
      <c r="B19" s="2"/>
      <c r="C19" s="2" t="s">
        <v>67</v>
      </c>
      <c r="D19" s="2"/>
      <c r="F19" s="2">
        <f t="shared" si="0"/>
        <v>17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 t="s">
        <v>60</v>
      </c>
      <c r="B20" s="2"/>
      <c r="C20" s="2" t="s">
        <v>68</v>
      </c>
      <c r="D20" s="2"/>
      <c r="F20" s="2">
        <f t="shared" si="0"/>
        <v>18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 t="s">
        <v>25</v>
      </c>
      <c r="B21" s="2"/>
      <c r="C21" s="2"/>
      <c r="D21" s="2"/>
      <c r="F21" s="2">
        <f t="shared" si="0"/>
        <v>19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 t="s">
        <v>26</v>
      </c>
      <c r="B22" s="2"/>
      <c r="C22" s="2"/>
      <c r="D22" s="2"/>
      <c r="F22" s="2">
        <f t="shared" si="0"/>
        <v>20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</sheetData>
  <mergeCells count="4">
    <mergeCell ref="A1:B1"/>
    <mergeCell ref="A9:B9"/>
    <mergeCell ref="A13:B13"/>
    <mergeCell ref="C13:D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Tairon Neitzel</dc:creator>
  <cp:lastModifiedBy>Tairon Neitzel</cp:lastModifiedBy>
  <dcterms:created xsi:type="dcterms:W3CDTF">2017-10-02T22:22:23Z</dcterms:created>
  <dcterms:modified xsi:type="dcterms:W3CDTF">2017-10-16T23:01:44Z</dcterms:modified>
</cp:coreProperties>
</file>