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/>
  <c r="Q4" i="1"/>
  <c r="H8" i="1" l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G8" i="1"/>
  <c r="G9" i="1"/>
  <c r="G10" i="1"/>
  <c r="I7" i="1"/>
  <c r="J7" i="1"/>
  <c r="K7" i="1"/>
  <c r="L7" i="1"/>
  <c r="H7" i="1"/>
  <c r="G7" i="1"/>
  <c r="K6" i="1"/>
  <c r="L6" i="1"/>
  <c r="L5" i="1"/>
  <c r="K5" i="1"/>
  <c r="L4" i="1"/>
  <c r="K4" i="1"/>
  <c r="M5" i="1"/>
  <c r="M6" i="1"/>
  <c r="M7" i="1"/>
  <c r="M8" i="1"/>
  <c r="M9" i="1"/>
  <c r="M10" i="1"/>
  <c r="M4" i="1"/>
  <c r="G4" i="1"/>
  <c r="J5" i="1" l="1"/>
  <c r="J6" i="1"/>
  <c r="J4" i="1"/>
  <c r="I5" i="1"/>
  <c r="I6" i="1"/>
  <c r="I4" i="1"/>
  <c r="H5" i="1"/>
  <c r="H6" i="1"/>
  <c r="H4" i="1"/>
  <c r="F12" i="1" s="1" a="1"/>
  <c r="G6" i="1"/>
  <c r="G5" i="1"/>
  <c r="G12" i="1" l="1"/>
  <c r="H18" i="1"/>
  <c r="F14" i="1"/>
  <c r="G13" i="1"/>
  <c r="I18" i="1"/>
  <c r="F16" i="1"/>
  <c r="I12" i="1"/>
  <c r="K16" i="1"/>
  <c r="L12" i="1"/>
  <c r="F12" i="1"/>
  <c r="H17" i="1"/>
  <c r="L14" i="1"/>
  <c r="F18" i="1"/>
  <c r="J15" i="1"/>
  <c r="J14" i="1"/>
  <c r="J13" i="1"/>
  <c r="K17" i="1"/>
  <c r="K18" i="1"/>
  <c r="G16" i="1"/>
  <c r="K13" i="1"/>
  <c r="L16" i="1"/>
  <c r="I14" i="1"/>
  <c r="H14" i="1"/>
  <c r="J17" i="1"/>
  <c r="F15" i="1"/>
  <c r="G18" i="1"/>
  <c r="H13" i="1"/>
  <c r="J18" i="1"/>
  <c r="J12" i="1"/>
  <c r="I16" i="1"/>
  <c r="L13" i="1"/>
  <c r="F17" i="1"/>
  <c r="L17" i="1"/>
  <c r="K15" i="1"/>
  <c r="I17" i="1"/>
  <c r="L18" i="1"/>
  <c r="H15" i="1"/>
  <c r="K12" i="1"/>
  <c r="L15" i="1"/>
  <c r="I13" i="1"/>
  <c r="H16" i="1"/>
  <c r="J16" i="1"/>
  <c r="G14" i="1"/>
  <c r="K14" i="1"/>
  <c r="H12" i="1"/>
  <c r="G15" i="1"/>
  <c r="I15" i="1"/>
  <c r="F13" i="1"/>
  <c r="G17" i="1"/>
  <c r="B10" i="1" l="1" a="1"/>
  <c r="B10" i="1" l="1"/>
  <c r="B13" i="1"/>
  <c r="B12" i="1"/>
  <c r="B11" i="1"/>
  <c r="B16" i="1"/>
  <c r="B15" i="1"/>
  <c r="B14" i="1"/>
</calcChain>
</file>

<file path=xl/sharedStrings.xml><?xml version="1.0" encoding="utf-8"?>
<sst xmlns="http://schemas.openxmlformats.org/spreadsheetml/2006/main" count="17" uniqueCount="15">
  <si>
    <t>a0=</t>
  </si>
  <si>
    <t>a1=</t>
  </si>
  <si>
    <t>a2=</t>
  </si>
  <si>
    <t>a3=</t>
  </si>
  <si>
    <t>a4=</t>
  </si>
  <si>
    <t>Resolução do sistema</t>
  </si>
  <si>
    <t>Matriz A</t>
  </si>
  <si>
    <t>Matriz B</t>
  </si>
  <si>
    <t>Matriz inversa de A</t>
  </si>
  <si>
    <t>C</t>
  </si>
  <si>
    <t>K</t>
  </si>
  <si>
    <t>a5=</t>
  </si>
  <si>
    <t>a6=</t>
  </si>
  <si>
    <t>Reação conforme concentrações</t>
  </si>
  <si>
    <t>POLINÔMIO: y=a0+a1*x+a2*x^2+a3*x^3+a4*x^4+a5*x^5+a6*x^6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</si>
</sst>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2" fillId="2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A4" workbookViewId="0">
      <selection activeCell="L13" sqref="L13"/>
    </sheetView>
  </sheetViews>
  <sheetFormatPr defaultRowHeight="15" x14ac:dyDescent="0.25"/>
  <sheetData>
    <row r="1" spans="1:19" ht="15.75" x14ac:dyDescent="0.25">
      <c r="A1" s="4" t="s">
        <v>9</v>
      </c>
      <c r="B1" s="8" t="s">
        <v>10</v>
      </c>
      <c r="C1" s="2"/>
      <c r="D1" s="2"/>
      <c r="F1" s="14" t="s">
        <v>14</v>
      </c>
      <c r="G1" s="15"/>
      <c r="H1" s="15"/>
      <c r="I1" s="15"/>
      <c r="J1" s="15"/>
      <c r="K1" s="15"/>
      <c r="L1" s="15"/>
      <c r="M1" s="15"/>
    </row>
    <row r="2" spans="1:19" x14ac:dyDescent="0.25">
      <c r="A2" s="1">
        <v>1</v>
      </c>
      <c r="B2" s="1">
        <v>0.54</v>
      </c>
      <c r="F2" s="9" t="s">
        <v>5</v>
      </c>
      <c r="G2" s="10"/>
      <c r="H2" s="10"/>
      <c r="I2" s="10"/>
      <c r="J2" s="10"/>
      <c r="K2" s="10"/>
      <c r="L2" s="10"/>
      <c r="M2" s="11"/>
      <c r="P2" s="13" t="s">
        <v>13</v>
      </c>
      <c r="Q2" s="13"/>
      <c r="R2" s="13"/>
      <c r="S2" s="13"/>
    </row>
    <row r="3" spans="1:19" x14ac:dyDescent="0.25">
      <c r="A3" s="1">
        <v>1.1200000000000001</v>
      </c>
      <c r="B3" s="1">
        <v>0.44</v>
      </c>
      <c r="F3" s="9" t="s">
        <v>6</v>
      </c>
      <c r="G3" s="10"/>
      <c r="H3" s="10"/>
      <c r="I3" s="10"/>
      <c r="J3" s="10"/>
      <c r="K3" s="10"/>
      <c r="L3" s="11"/>
      <c r="M3" s="5" t="s">
        <v>7</v>
      </c>
      <c r="P3" s="7" t="s">
        <v>9</v>
      </c>
      <c r="Q3" s="7" t="s">
        <v>10</v>
      </c>
    </row>
    <row r="4" spans="1:19" x14ac:dyDescent="0.25">
      <c r="A4" s="1">
        <v>2.2200000000000002</v>
      </c>
      <c r="B4" s="1">
        <v>-0.6</v>
      </c>
      <c r="F4" s="1">
        <v>1</v>
      </c>
      <c r="G4" s="1">
        <f>A2</f>
        <v>1</v>
      </c>
      <c r="H4" s="1">
        <f>A2^2</f>
        <v>1</v>
      </c>
      <c r="I4" s="1">
        <f>A2^3</f>
        <v>1</v>
      </c>
      <c r="J4" s="1">
        <f>A2^4</f>
        <v>1</v>
      </c>
      <c r="K4" s="1">
        <f>A2^5</f>
        <v>1</v>
      </c>
      <c r="L4" s="1">
        <f>A2^6</f>
        <v>1</v>
      </c>
      <c r="M4" s="1">
        <f>B2</f>
        <v>0.54</v>
      </c>
      <c r="P4" s="1">
        <v>7.42</v>
      </c>
      <c r="Q4" s="7">
        <f>$B$10+($B$11*P4)+($B$12*(P4^2))+($B$13*P4^3)+($B$14*P4^4)+$B$15*P4^5+$B$16*P4^6</f>
        <v>0.41999999999660531</v>
      </c>
    </row>
    <row r="5" spans="1:19" x14ac:dyDescent="0.25">
      <c r="A5" s="1">
        <v>4.32</v>
      </c>
      <c r="B5" s="1">
        <v>-0.38</v>
      </c>
      <c r="F5" s="1">
        <v>1</v>
      </c>
      <c r="G5" s="1">
        <f>A3</f>
        <v>1.1200000000000001</v>
      </c>
      <c r="H5" s="1">
        <f t="shared" ref="H5:H7" si="0">A3^2</f>
        <v>1.2544000000000002</v>
      </c>
      <c r="I5" s="1">
        <f t="shared" ref="I5:I6" si="1">A3^3</f>
        <v>1.4049280000000004</v>
      </c>
      <c r="J5" s="1">
        <f t="shared" ref="J5:J6" si="2">A3^4</f>
        <v>1.5735193600000004</v>
      </c>
      <c r="K5" s="1">
        <f>A3^5</f>
        <v>1.7623416832000005</v>
      </c>
      <c r="L5" s="1">
        <f>A3^6</f>
        <v>1.9738226851840008</v>
      </c>
      <c r="M5" s="1">
        <f t="shared" ref="M5:M10" si="3">B3</f>
        <v>0.44</v>
      </c>
      <c r="P5" s="1">
        <v>16.62</v>
      </c>
      <c r="Q5" s="7">
        <f>$B$10+($B$11*P5)+($B$12*(P5^2))+($B$13*P5^3)+($B$14*P5^4)+$B$15*P5^5+$B$16*P5^6</f>
        <v>-0.61000000000149157</v>
      </c>
    </row>
    <row r="6" spans="1:19" x14ac:dyDescent="0.25">
      <c r="A6" s="1">
        <v>7.42</v>
      </c>
      <c r="B6" s="1">
        <v>0.42</v>
      </c>
      <c r="F6" s="1">
        <v>1</v>
      </c>
      <c r="G6" s="1">
        <f>A4</f>
        <v>2.2200000000000002</v>
      </c>
      <c r="H6" s="1">
        <f t="shared" si="0"/>
        <v>4.9284000000000008</v>
      </c>
      <c r="I6" s="1">
        <f t="shared" si="1"/>
        <v>10.941048000000002</v>
      </c>
      <c r="J6" s="1">
        <f t="shared" si="2"/>
        <v>24.289126560000007</v>
      </c>
      <c r="K6" s="1">
        <f>A4^5</f>
        <v>53.921860963200018</v>
      </c>
      <c r="L6" s="1">
        <f>A4^6</f>
        <v>119.70653133830405</v>
      </c>
      <c r="M6" s="1">
        <f t="shared" si="3"/>
        <v>-0.6</v>
      </c>
      <c r="P6" s="1">
        <v>10</v>
      </c>
      <c r="Q6" s="7">
        <f>$B$10+($B$11*P6)+($B$12*(P6^2))+($B$13*P6^3)+($B$14*P6^4)+$B$15*P6^5+$B$16*P6^6</f>
        <v>-1.6552937506879459</v>
      </c>
    </row>
    <row r="7" spans="1:19" x14ac:dyDescent="0.25">
      <c r="A7" s="3">
        <v>11.52</v>
      </c>
      <c r="B7" s="3">
        <v>0.5</v>
      </c>
      <c r="F7" s="1">
        <v>1</v>
      </c>
      <c r="G7" s="1">
        <f>A5</f>
        <v>4.32</v>
      </c>
      <c r="H7" s="1">
        <f t="shared" si="0"/>
        <v>18.662400000000002</v>
      </c>
      <c r="I7" s="1">
        <f t="shared" ref="I7" si="4">A5^3</f>
        <v>80.621568000000011</v>
      </c>
      <c r="J7" s="1">
        <f t="shared" ref="J7" si="5">A5^4</f>
        <v>348.28517376000008</v>
      </c>
      <c r="K7" s="1">
        <f>A5^5</f>
        <v>1504.5919506432003</v>
      </c>
      <c r="L7" s="1">
        <f>A5^6</f>
        <v>6499.8372267786262</v>
      </c>
      <c r="M7" s="1">
        <f t="shared" si="3"/>
        <v>-0.38</v>
      </c>
      <c r="P7" s="1"/>
      <c r="Q7" s="1"/>
    </row>
    <row r="8" spans="1:19" x14ac:dyDescent="0.25">
      <c r="A8" s="3">
        <v>16.62</v>
      </c>
      <c r="B8" s="3">
        <v>-0.61</v>
      </c>
      <c r="F8" s="1">
        <v>1</v>
      </c>
      <c r="G8" s="1">
        <f t="shared" ref="G8:G10" si="6">A6</f>
        <v>7.42</v>
      </c>
      <c r="H8" s="1">
        <f t="shared" ref="H8:H10" si="7">A6^2</f>
        <v>55.056399999999996</v>
      </c>
      <c r="I8" s="1">
        <f t="shared" ref="I8:I10" si="8">A6^3</f>
        <v>408.51848799999999</v>
      </c>
      <c r="J8" s="1">
        <f t="shared" ref="J8:J10" si="9">A6^4</f>
        <v>3031.2071809599997</v>
      </c>
      <c r="K8" s="1">
        <f t="shared" ref="K8:K10" si="10">A6^5</f>
        <v>22491.557282723199</v>
      </c>
      <c r="L8" s="1">
        <f t="shared" ref="L8:L10" si="11">A6^6</f>
        <v>166887.35503780612</v>
      </c>
      <c r="M8" s="1">
        <f t="shared" si="3"/>
        <v>0.42</v>
      </c>
    </row>
    <row r="9" spans="1:19" x14ac:dyDescent="0.25">
      <c r="A9" s="2"/>
      <c r="B9" s="2"/>
      <c r="C9" s="2"/>
      <c r="D9" s="2"/>
      <c r="F9" s="1">
        <v>1</v>
      </c>
      <c r="G9" s="1">
        <f t="shared" si="6"/>
        <v>11.52</v>
      </c>
      <c r="H9" s="1">
        <f t="shared" si="7"/>
        <v>132.71039999999999</v>
      </c>
      <c r="I9" s="1">
        <f t="shared" si="8"/>
        <v>1528.8238079999999</v>
      </c>
      <c r="J9" s="1">
        <f t="shared" si="9"/>
        <v>17612.050268159997</v>
      </c>
      <c r="K9" s="1">
        <f t="shared" si="10"/>
        <v>202890.81908920317</v>
      </c>
      <c r="L9" s="1">
        <f t="shared" si="11"/>
        <v>2337302.2359076203</v>
      </c>
      <c r="M9" s="1">
        <f t="shared" si="3"/>
        <v>0.5</v>
      </c>
    </row>
    <row r="10" spans="1:19" x14ac:dyDescent="0.25">
      <c r="A10" s="5" t="s">
        <v>0</v>
      </c>
      <c r="B10" s="1">
        <f t="array" ref="B10:B16">MMULT(F12:L18,M4:M10)</f>
        <v>0.24369384933138621</v>
      </c>
      <c r="F10" s="1">
        <v>1</v>
      </c>
      <c r="G10" s="1">
        <f t="shared" si="6"/>
        <v>16.62</v>
      </c>
      <c r="H10" s="1">
        <f t="shared" si="7"/>
        <v>276.22440000000006</v>
      </c>
      <c r="I10" s="1">
        <f t="shared" si="8"/>
        <v>4590.8495280000016</v>
      </c>
      <c r="J10" s="1">
        <f t="shared" si="9"/>
        <v>76299.919155360039</v>
      </c>
      <c r="K10" s="1">
        <f t="shared" si="10"/>
        <v>1268104.656362084</v>
      </c>
      <c r="L10" s="1">
        <f t="shared" si="11"/>
        <v>21075899.388737839</v>
      </c>
      <c r="M10" s="1">
        <f t="shared" si="3"/>
        <v>-0.61</v>
      </c>
    </row>
    <row r="11" spans="1:19" x14ac:dyDescent="0.25">
      <c r="A11" s="5" t="s">
        <v>1</v>
      </c>
      <c r="B11" s="1">
        <v>2.0051360078168456</v>
      </c>
      <c r="F11" s="12" t="s">
        <v>8</v>
      </c>
      <c r="G11" s="12"/>
      <c r="H11" s="12"/>
      <c r="I11" s="12"/>
      <c r="J11" s="12"/>
      <c r="K11" s="12"/>
      <c r="L11" s="12"/>
    </row>
    <row r="12" spans="1:19" x14ac:dyDescent="0.25">
      <c r="A12" s="5" t="s">
        <v>2</v>
      </c>
      <c r="B12" s="1">
        <v>-2.4601741077106798</v>
      </c>
      <c r="F12" s="6">
        <f t="array" ref="F12:L18">MINVERSE(F4:L10)</f>
        <v>29.759880973933566</v>
      </c>
      <c r="G12" s="6">
        <v>-31.761033701780725</v>
      </c>
      <c r="H12" s="6">
        <v>3.5024228568885567</v>
      </c>
      <c r="I12" s="6">
        <v>-0.57670237835689153</v>
      </c>
      <c r="J12" s="6">
        <v>8.3623038409016873E-2</v>
      </c>
      <c r="K12" s="6">
        <v>-8.6471125498980405E-3</v>
      </c>
      <c r="L12" s="6">
        <v>4.563234566328277E-4</v>
      </c>
    </row>
    <row r="13" spans="1:19" x14ac:dyDescent="0.25">
      <c r="A13" s="5" t="s">
        <v>3</v>
      </c>
      <c r="B13" s="1">
        <v>0.87306072685342073</v>
      </c>
      <c r="F13" s="6">
        <v>-55.250230612688448</v>
      </c>
      <c r="G13" s="6">
        <v>62.368406570846709</v>
      </c>
      <c r="H13" s="6">
        <v>-8.4271219899428047</v>
      </c>
      <c r="I13" s="6">
        <v>1.5138740258700074</v>
      </c>
      <c r="J13" s="6">
        <v>-0.22760210042427867</v>
      </c>
      <c r="K13" s="6">
        <v>2.3950153518728142E-2</v>
      </c>
      <c r="L13" s="6">
        <v>-1.276047180018028E-3</v>
      </c>
    </row>
    <row r="14" spans="1:19" x14ac:dyDescent="0.25">
      <c r="A14" s="5" t="s">
        <v>4</v>
      </c>
      <c r="B14" s="1">
        <v>-0.13005696777599918</v>
      </c>
      <c r="F14" s="6">
        <v>35.171963192308525</v>
      </c>
      <c r="G14" s="6">
        <v>-40.816403589689337</v>
      </c>
      <c r="H14" s="6">
        <v>6.8457338145330757</v>
      </c>
      <c r="I14" s="6">
        <v>-1.4018142752279901</v>
      </c>
      <c r="J14" s="6">
        <v>0.22340546018077495</v>
      </c>
      <c r="K14" s="6">
        <v>-2.4194313982770489E-2</v>
      </c>
      <c r="L14" s="6">
        <v>1.3097118775509272E-3</v>
      </c>
    </row>
    <row r="15" spans="1:19" x14ac:dyDescent="0.25">
      <c r="A15" s="5" t="s">
        <v>11</v>
      </c>
      <c r="B15" s="1">
        <v>8.5432394122514077E-3</v>
      </c>
      <c r="F15" s="6">
        <v>-9.944096472529143</v>
      </c>
      <c r="G15" s="6">
        <v>11.706595096211904</v>
      </c>
      <c r="H15" s="6">
        <v>-2.2260185985286616</v>
      </c>
      <c r="I15" s="6">
        <v>0.549788312778419</v>
      </c>
      <c r="J15" s="6">
        <v>-9.6664198741562984E-2</v>
      </c>
      <c r="K15" s="6">
        <v>1.1008845035592107E-2</v>
      </c>
      <c r="L15" s="6">
        <v>-6.1298422653028488E-4</v>
      </c>
    </row>
    <row r="16" spans="1:19" x14ac:dyDescent="0.25">
      <c r="A16" s="5" t="s">
        <v>12</v>
      </c>
      <c r="B16" s="1">
        <v>-2.027479272256896E-4</v>
      </c>
      <c r="F16" s="6">
        <v>1.3448222380400299</v>
      </c>
      <c r="G16" s="6">
        <v>-1.5957058547784198</v>
      </c>
      <c r="H16" s="6">
        <v>0.32587511104167971</v>
      </c>
      <c r="I16" s="6">
        <v>-9.149669720305291E-2</v>
      </c>
      <c r="J16" s="6">
        <v>1.8693496706596365E-2</v>
      </c>
      <c r="K16" s="6">
        <v>-2.3245102398215421E-3</v>
      </c>
      <c r="L16" s="6">
        <v>1.3621643298788655E-4</v>
      </c>
    </row>
    <row r="17" spans="6:12" x14ac:dyDescent="0.25">
      <c r="F17" s="6">
        <v>-8.4289563476288201E-2</v>
      </c>
      <c r="G17" s="6">
        <v>0.10047263071456528</v>
      </c>
      <c r="H17" s="6">
        <v>-2.1400735308719863E-2</v>
      </c>
      <c r="I17" s="6">
        <v>6.5142772330685798E-3</v>
      </c>
      <c r="J17" s="6">
        <v>-1.4963580336344365E-3</v>
      </c>
      <c r="K17" s="6">
        <v>2.1346623767044701E-4</v>
      </c>
      <c r="L17" s="6">
        <v>-1.3717366661799507E-5</v>
      </c>
    </row>
    <row r="18" spans="6:12" x14ac:dyDescent="0.25">
      <c r="F18" s="6">
        <v>1.9502444117604865E-3</v>
      </c>
      <c r="G18" s="6">
        <v>-2.3311515246998908E-3</v>
      </c>
      <c r="H18" s="6">
        <v>5.0954131687428242E-4</v>
      </c>
      <c r="I18" s="6">
        <v>-1.6326509356061642E-4</v>
      </c>
      <c r="J18" s="6">
        <v>4.0661903087892739E-5</v>
      </c>
      <c r="K18" s="6">
        <v>-6.5280195006254712E-6</v>
      </c>
      <c r="L18" s="6">
        <v>4.9700603847103021E-7</v>
      </c>
    </row>
  </sheetData>
  <mergeCells count="5">
    <mergeCell ref="F2:M2"/>
    <mergeCell ref="F11:L11"/>
    <mergeCell ref="F3:L3"/>
    <mergeCell ref="P2:S2"/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2017-11-28T00:06:18Z</dcterms:modified>
</cp:coreProperties>
</file>