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095" yWindow="705" windowWidth="15480" windowHeight="8505" tabRatio="779"/>
  </bookViews>
  <sheets>
    <sheet name="Consolidação Importação " sheetId="5" r:id="rId1"/>
    <sheet name="Extrato AnoBase " sheetId="4" r:id="rId2"/>
    <sheet name="Por Volume de Importação" sheetId="7" r:id="rId3"/>
    <sheet name="Conferência valores" sheetId="6" r:id="rId4"/>
  </sheets>
  <definedNames>
    <definedName name="_xlnm._FilterDatabase" localSheetId="3" hidden="1">'Conferência valores'!$B$6:$Q$36</definedName>
    <definedName name="_xlnm.Print_Area" localSheetId="2">'Por Volume de Importação'!$A$1:$J$311</definedName>
  </definedNames>
  <calcPr calcId="125725"/>
</workbook>
</file>

<file path=xl/calcChain.xml><?xml version="1.0" encoding="utf-8"?>
<calcChain xmlns="http://schemas.openxmlformats.org/spreadsheetml/2006/main">
  <c r="F7" i="6"/>
  <c r="J7"/>
  <c r="M7"/>
  <c r="P7"/>
  <c r="Q7"/>
  <c r="E15" i="7"/>
  <c r="F15"/>
  <c r="J282" i="4"/>
  <c r="F282"/>
  <c r="E282"/>
  <c r="C282"/>
  <c r="J271"/>
  <c r="F271"/>
  <c r="E271"/>
  <c r="C271"/>
  <c r="J260"/>
  <c r="F260"/>
  <c r="E260"/>
  <c r="C260"/>
  <c r="J249"/>
  <c r="F249"/>
  <c r="E249"/>
  <c r="C249"/>
  <c r="J238"/>
  <c r="F238"/>
  <c r="E238"/>
  <c r="C238"/>
  <c r="J227"/>
  <c r="F227"/>
  <c r="E227"/>
  <c r="C227"/>
  <c r="J216"/>
  <c r="F216"/>
  <c r="E216"/>
  <c r="C216"/>
  <c r="J205"/>
  <c r="F205"/>
  <c r="E205"/>
  <c r="C205"/>
  <c r="J194"/>
  <c r="F194"/>
  <c r="E194"/>
  <c r="C194"/>
  <c r="O26" i="6"/>
  <c r="L26"/>
  <c r="I26"/>
  <c r="E26"/>
  <c r="O14"/>
  <c r="L14"/>
  <c r="I14"/>
  <c r="E14"/>
  <c r="O28"/>
  <c r="L28"/>
  <c r="I28"/>
  <c r="E28"/>
  <c r="O21"/>
  <c r="L21"/>
  <c r="I21"/>
  <c r="E21"/>
  <c r="O15"/>
  <c r="I15"/>
  <c r="E15"/>
  <c r="O10"/>
  <c r="L10"/>
  <c r="I10"/>
  <c r="E10"/>
  <c r="G276" i="7"/>
  <c r="E276"/>
  <c r="N14" i="6" s="1"/>
  <c r="P14" s="1"/>
  <c r="D276" i="7"/>
  <c r="K14" i="6" s="1"/>
  <c r="M14" s="1"/>
  <c r="C276" i="7"/>
  <c r="H14" i="6" s="1"/>
  <c r="G204" i="7"/>
  <c r="F37" s="1"/>
  <c r="C21" i="6" s="1"/>
  <c r="J46" i="4"/>
  <c r="F288" s="1"/>
  <c r="G43" i="7"/>
  <c r="F8" s="1"/>
  <c r="J34" i="4"/>
  <c r="F289" s="1"/>
  <c r="J45"/>
  <c r="D33"/>
  <c r="E204" i="7"/>
  <c r="N21" i="6" s="1"/>
  <c r="L9"/>
  <c r="I9"/>
  <c r="I22"/>
  <c r="O22"/>
  <c r="L22"/>
  <c r="E22"/>
  <c r="O9"/>
  <c r="C119" i="7"/>
  <c r="H9" i="6" s="1"/>
  <c r="E9"/>
  <c r="C43" i="7"/>
  <c r="H22" i="6" s="1"/>
  <c r="O32"/>
  <c r="O31"/>
  <c r="L32"/>
  <c r="L31"/>
  <c r="I32"/>
  <c r="I31"/>
  <c r="E32"/>
  <c r="E31"/>
  <c r="H31"/>
  <c r="G271" i="7"/>
  <c r="E271"/>
  <c r="N32" i="6" s="1"/>
  <c r="P32" s="1"/>
  <c r="D271" i="7"/>
  <c r="K32" i="6" s="1"/>
  <c r="M32" s="1"/>
  <c r="C271" i="7"/>
  <c r="G265"/>
  <c r="E265"/>
  <c r="N31" i="6" s="1"/>
  <c r="D265" i="7"/>
  <c r="K31" i="6" s="1"/>
  <c r="M31" s="1"/>
  <c r="C265" i="7"/>
  <c r="J24" i="4"/>
  <c r="C204" i="7"/>
  <c r="H21" i="6" s="1"/>
  <c r="C24" i="4"/>
  <c r="F24"/>
  <c r="E24"/>
  <c r="O19" i="6"/>
  <c r="L19"/>
  <c r="I19"/>
  <c r="E19"/>
  <c r="N19"/>
  <c r="K19"/>
  <c r="H19"/>
  <c r="D19"/>
  <c r="C237" i="7"/>
  <c r="H10" i="6" s="1"/>
  <c r="O17"/>
  <c r="L17"/>
  <c r="I17"/>
  <c r="H17"/>
  <c r="E17"/>
  <c r="O16"/>
  <c r="L16"/>
  <c r="I16"/>
  <c r="E16"/>
  <c r="O33"/>
  <c r="L33"/>
  <c r="I33"/>
  <c r="E33"/>
  <c r="O24"/>
  <c r="L24"/>
  <c r="I24"/>
  <c r="E24"/>
  <c r="D24"/>
  <c r="P23"/>
  <c r="J23"/>
  <c r="F23"/>
  <c r="L15"/>
  <c r="N15"/>
  <c r="K15"/>
  <c r="G242" i="7"/>
  <c r="E242"/>
  <c r="N24" i="6" s="1"/>
  <c r="D242" i="7"/>
  <c r="K24" i="6" s="1"/>
  <c r="M24" s="1"/>
  <c r="C242" i="7"/>
  <c r="H24" i="6" s="1"/>
  <c r="C259" i="7"/>
  <c r="D259"/>
  <c r="E259"/>
  <c r="G259"/>
  <c r="D237"/>
  <c r="K10" i="6" s="1"/>
  <c r="E237" i="7"/>
  <c r="N10" i="6" s="1"/>
  <c r="G237" i="7"/>
  <c r="F36" s="1"/>
  <c r="D204"/>
  <c r="K21" i="6" s="1"/>
  <c r="C192" i="7"/>
  <c r="E34" s="1"/>
  <c r="D192"/>
  <c r="E192"/>
  <c r="G192"/>
  <c r="F34" s="1"/>
  <c r="C175"/>
  <c r="H16" i="6" s="1"/>
  <c r="D175" i="7"/>
  <c r="K16" i="6" s="1"/>
  <c r="E175" i="7"/>
  <c r="N16" i="6" s="1"/>
  <c r="G175" i="7"/>
  <c r="D16" i="6" s="1"/>
  <c r="C182" i="7"/>
  <c r="E33" s="1"/>
  <c r="D182"/>
  <c r="E182"/>
  <c r="G182"/>
  <c r="F33" s="1"/>
  <c r="C164"/>
  <c r="D164"/>
  <c r="K28" i="6" s="1"/>
  <c r="E164" i="7"/>
  <c r="N28" i="6" s="1"/>
  <c r="G164" i="7"/>
  <c r="C155"/>
  <c r="E27" s="1"/>
  <c r="D155"/>
  <c r="E155"/>
  <c r="G155"/>
  <c r="F27" s="1"/>
  <c r="C146"/>
  <c r="D146"/>
  <c r="K17" i="6" s="1"/>
  <c r="E146" i="7"/>
  <c r="N17" i="6" s="1"/>
  <c r="G146" i="7"/>
  <c r="G139"/>
  <c r="F26" s="1"/>
  <c r="E139"/>
  <c r="D139"/>
  <c r="C139"/>
  <c r="E26" s="1"/>
  <c r="C128"/>
  <c r="E25" s="1"/>
  <c r="D128"/>
  <c r="E128"/>
  <c r="G128"/>
  <c r="F25" s="1"/>
  <c r="G119"/>
  <c r="E119"/>
  <c r="N9" i="6" s="1"/>
  <c r="D119" i="7"/>
  <c r="K9" i="6" s="1"/>
  <c r="G68" i="7"/>
  <c r="E68"/>
  <c r="D68"/>
  <c r="C68"/>
  <c r="G98"/>
  <c r="E98"/>
  <c r="D98"/>
  <c r="C98"/>
  <c r="C92"/>
  <c r="D92"/>
  <c r="E92"/>
  <c r="G92"/>
  <c r="G86"/>
  <c r="E86"/>
  <c r="D86"/>
  <c r="C86"/>
  <c r="G80"/>
  <c r="F20" s="1"/>
  <c r="E80"/>
  <c r="D80"/>
  <c r="C80"/>
  <c r="E20" s="1"/>
  <c r="G74"/>
  <c r="F19" s="1"/>
  <c r="E74"/>
  <c r="D74"/>
  <c r="C74"/>
  <c r="E19" s="1"/>
  <c r="G107"/>
  <c r="E107"/>
  <c r="N33" i="6" s="1"/>
  <c r="D107" i="7"/>
  <c r="K33" i="6" s="1"/>
  <c r="C107" i="7"/>
  <c r="P31" i="6" l="1"/>
  <c r="D21"/>
  <c r="E37" i="7"/>
  <c r="G21" i="6" s="1"/>
  <c r="E36" i="7"/>
  <c r="G10" i="6" s="1"/>
  <c r="E35" i="7"/>
  <c r="E32"/>
  <c r="G16" i="6" s="1"/>
  <c r="E31" i="7"/>
  <c r="G15" i="6" s="1"/>
  <c r="E30" i="7"/>
  <c r="E29"/>
  <c r="G33" i="6" s="1"/>
  <c r="E28" i="7"/>
  <c r="G28" i="6" s="1"/>
  <c r="E24" i="7"/>
  <c r="G9" i="6" s="1"/>
  <c r="E23" i="7"/>
  <c r="G17" i="6" s="1"/>
  <c r="E21" i="7"/>
  <c r="E18"/>
  <c r="G19" i="6" s="1"/>
  <c r="E17" i="7"/>
  <c r="G31" i="6" s="1"/>
  <c r="J31" s="1"/>
  <c r="E16" i="7"/>
  <c r="G32" i="6" s="1"/>
  <c r="E8" i="7"/>
  <c r="F35"/>
  <c r="F32"/>
  <c r="C16" i="6" s="1"/>
  <c r="F31" i="7"/>
  <c r="C15" i="6" s="1"/>
  <c r="F30" i="7"/>
  <c r="C24" i="6" s="1"/>
  <c r="F24" s="1"/>
  <c r="F29" i="7"/>
  <c r="C33" i="6" s="1"/>
  <c r="F28" i="7"/>
  <c r="C28" i="6" s="1"/>
  <c r="F24" i="7"/>
  <c r="C9" i="6" s="1"/>
  <c r="F23" i="7"/>
  <c r="C17" i="6" s="1"/>
  <c r="F21" i="7"/>
  <c r="C14" i="6" s="1"/>
  <c r="F18" i="7"/>
  <c r="C19" i="6" s="1"/>
  <c r="F17" i="7"/>
  <c r="C31" i="6" s="1"/>
  <c r="F16" i="7"/>
  <c r="C32" i="6" s="1"/>
  <c r="G14"/>
  <c r="J14" s="1"/>
  <c r="H15"/>
  <c r="D28"/>
  <c r="D14"/>
  <c r="D15"/>
  <c r="H28"/>
  <c r="G22"/>
  <c r="E34"/>
  <c r="D31"/>
  <c r="D32"/>
  <c r="H32"/>
  <c r="C10"/>
  <c r="D17"/>
  <c r="L34"/>
  <c r="D33"/>
  <c r="H33"/>
  <c r="D9"/>
  <c r="D10"/>
  <c r="P24"/>
  <c r="G24"/>
  <c r="J24" s="1"/>
  <c r="G63" i="7"/>
  <c r="E63"/>
  <c r="D63"/>
  <c r="C63"/>
  <c r="G58"/>
  <c r="E58"/>
  <c r="N26" i="6" s="1"/>
  <c r="D58" i="7"/>
  <c r="K26" i="6" s="1"/>
  <c r="C58" i="7"/>
  <c r="G49"/>
  <c r="F11" s="1"/>
  <c r="E49"/>
  <c r="D49"/>
  <c r="C49"/>
  <c r="E11" s="1"/>
  <c r="E43"/>
  <c r="N22" i="6" s="1"/>
  <c r="D43" i="7"/>
  <c r="K22" i="6" s="1"/>
  <c r="K34" s="1"/>
  <c r="F12" i="7" l="1"/>
  <c r="F22"/>
  <c r="J32" i="6"/>
  <c r="F31"/>
  <c r="Q31" s="1"/>
  <c r="E12" i="7"/>
  <c r="E22"/>
  <c r="Q24" i="6"/>
  <c r="F32"/>
  <c r="F14"/>
  <c r="Q14" s="1"/>
  <c r="N34"/>
  <c r="D26"/>
  <c r="C26"/>
  <c r="C36" s="1"/>
  <c r="G26"/>
  <c r="H26"/>
  <c r="D22"/>
  <c r="D35" s="1"/>
  <c r="C22"/>
  <c r="C35" s="1"/>
  <c r="I11" i="7"/>
  <c r="C34" i="6"/>
  <c r="G34"/>
  <c r="Q32"/>
  <c r="I13" i="7"/>
  <c r="I12"/>
  <c r="J184" i="4"/>
  <c r="J183"/>
  <c r="D183"/>
  <c r="J151"/>
  <c r="J76"/>
  <c r="E36" i="6"/>
  <c r="E35"/>
  <c r="O34"/>
  <c r="I34"/>
  <c r="D36"/>
  <c r="F36" s="1"/>
  <c r="P10"/>
  <c r="M10"/>
  <c r="P9"/>
  <c r="M9"/>
  <c r="M8"/>
  <c r="M26"/>
  <c r="D34" l="1"/>
  <c r="H34"/>
  <c r="F33" l="1"/>
  <c r="P33"/>
  <c r="M33"/>
  <c r="J33"/>
  <c r="F30"/>
  <c r="M30"/>
  <c r="P30"/>
  <c r="J30"/>
  <c r="F29"/>
  <c r="P29"/>
  <c r="M29"/>
  <c r="J29"/>
  <c r="F28"/>
  <c r="M28"/>
  <c r="P28"/>
  <c r="J28"/>
  <c r="F27"/>
  <c r="M27"/>
  <c r="P27"/>
  <c r="J27"/>
  <c r="P26"/>
  <c r="J26"/>
  <c r="F25"/>
  <c r="P25"/>
  <c r="M25"/>
  <c r="J25"/>
  <c r="P22"/>
  <c r="M22"/>
  <c r="J22"/>
  <c r="F21"/>
  <c r="P21"/>
  <c r="M21"/>
  <c r="J21"/>
  <c r="J20"/>
  <c r="F20"/>
  <c r="P20"/>
  <c r="M20"/>
  <c r="P19"/>
  <c r="M19"/>
  <c r="J19"/>
  <c r="J18"/>
  <c r="F18"/>
  <c r="P18"/>
  <c r="M18"/>
  <c r="F17"/>
  <c r="P17"/>
  <c r="M17"/>
  <c r="J17"/>
  <c r="F16"/>
  <c r="P16"/>
  <c r="M16"/>
  <c r="J16"/>
  <c r="F15"/>
  <c r="P15"/>
  <c r="M15"/>
  <c r="J15"/>
  <c r="F13"/>
  <c r="P13"/>
  <c r="M13"/>
  <c r="J13"/>
  <c r="F12"/>
  <c r="P12"/>
  <c r="M12"/>
  <c r="J12"/>
  <c r="P11"/>
  <c r="J11"/>
  <c r="J10"/>
  <c r="J9"/>
  <c r="F9"/>
  <c r="F10"/>
  <c r="Q10" s="1"/>
  <c r="J8"/>
  <c r="F183" i="4"/>
  <c r="E183"/>
  <c r="J167"/>
  <c r="J166"/>
  <c r="F166"/>
  <c r="E166"/>
  <c r="C166"/>
  <c r="J149"/>
  <c r="F149"/>
  <c r="E149"/>
  <c r="C149"/>
  <c r="J131"/>
  <c r="F131"/>
  <c r="E131"/>
  <c r="C131"/>
  <c r="J118"/>
  <c r="J117"/>
  <c r="J116"/>
  <c r="F116"/>
  <c r="E116"/>
  <c r="C116"/>
  <c r="J98"/>
  <c r="F98"/>
  <c r="E98"/>
  <c r="C98"/>
  <c r="J84"/>
  <c r="F84"/>
  <c r="E84"/>
  <c r="C84"/>
  <c r="J75"/>
  <c r="F75"/>
  <c r="E75"/>
  <c r="C75"/>
  <c r="J60"/>
  <c r="F60"/>
  <c r="E60"/>
  <c r="C60"/>
  <c r="F45"/>
  <c r="E45"/>
  <c r="C45"/>
  <c r="D286" s="1"/>
  <c r="J33"/>
  <c r="F286" s="1"/>
  <c r="F33"/>
  <c r="D295" s="1"/>
  <c r="E33"/>
  <c r="D292" s="1"/>
  <c r="D289" s="1"/>
  <c r="F19" i="6"/>
  <c r="Q19" s="1"/>
  <c r="Q9" l="1"/>
  <c r="M11"/>
  <c r="F11"/>
  <c r="Q11" s="1"/>
  <c r="F8"/>
  <c r="Q13"/>
  <c r="Q12"/>
  <c r="Q15"/>
  <c r="Q16"/>
  <c r="Q17"/>
  <c r="Q18"/>
  <c r="Q20"/>
  <c r="Q21"/>
  <c r="Q25"/>
  <c r="Q27"/>
  <c r="Q28"/>
  <c r="Q29"/>
  <c r="Q30"/>
  <c r="Q33"/>
  <c r="F22"/>
  <c r="Q22" s="1"/>
  <c r="J34" l="1"/>
  <c r="P8"/>
  <c r="Q8" s="1"/>
  <c r="F26"/>
  <c r="Q26" s="1"/>
  <c r="M23"/>
  <c r="Q23" s="1"/>
  <c r="F34" l="1"/>
  <c r="F35"/>
  <c r="M34"/>
  <c r="P34"/>
</calcChain>
</file>

<file path=xl/sharedStrings.xml><?xml version="1.0" encoding="utf-8"?>
<sst xmlns="http://schemas.openxmlformats.org/spreadsheetml/2006/main" count="489" uniqueCount="106">
  <si>
    <t>DANFE</t>
  </si>
  <si>
    <t>Emissão</t>
  </si>
  <si>
    <t>Valor
Contábil</t>
  </si>
  <si>
    <t>Ordem de
Compra</t>
  </si>
  <si>
    <t>Fornecedor</t>
  </si>
  <si>
    <t>Huihong (Nantong) Safety Products Co.</t>
  </si>
  <si>
    <t>Sàrl Mure Peyrot</t>
  </si>
  <si>
    <t>Ghosh Exports Private Limited</t>
  </si>
  <si>
    <t>Giolite-Lumian Co., LTD.</t>
  </si>
  <si>
    <t>Pacific Helmets (NZ) LTD</t>
  </si>
  <si>
    <t>Fuzhou Boyuan Textiles Co LTDA</t>
  </si>
  <si>
    <t>Sperian Protection Instrumentation, LLC</t>
  </si>
  <si>
    <t>Valor da  O.C.</t>
  </si>
  <si>
    <t>Total YTD DANFE</t>
  </si>
  <si>
    <t>Total YTD ICMS</t>
  </si>
  <si>
    <t>Total YTD IPI</t>
  </si>
  <si>
    <t>Total YTD O.C.</t>
  </si>
  <si>
    <t>Moldex Metric Inc</t>
  </si>
  <si>
    <t>FEVEREIRO</t>
  </si>
  <si>
    <t>Zhejiang Daoming Reflecting Material CO.</t>
  </si>
  <si>
    <t>Optrel AG</t>
  </si>
  <si>
    <t>Ergodyne, Inc</t>
  </si>
  <si>
    <t>MARÇO</t>
  </si>
  <si>
    <t>Shu Gie Industrial Co., LTD</t>
  </si>
  <si>
    <t>Jinhua Hengfa Tools CO., LTD</t>
  </si>
  <si>
    <t>ABRIL</t>
  </si>
  <si>
    <t>MAIO</t>
  </si>
  <si>
    <t>JUNHO</t>
  </si>
  <si>
    <t>JULHO</t>
  </si>
  <si>
    <t>Total Mês DANFE</t>
  </si>
  <si>
    <t>Total Mês ICMS</t>
  </si>
  <si>
    <t>Total Mês O.C.</t>
  </si>
  <si>
    <t>Total Mês IPI</t>
  </si>
  <si>
    <t>Fujian  Ronghua Textile Printing Dyeing</t>
  </si>
  <si>
    <t>Brasel Products Inc</t>
  </si>
  <si>
    <t>LPL (Hui Zhou) Glove Co. LTD</t>
  </si>
  <si>
    <t>AGOSTO</t>
  </si>
  <si>
    <t>SETEMBRO</t>
  </si>
  <si>
    <t>OUTUBRO</t>
  </si>
  <si>
    <t>NOVEMBRO</t>
  </si>
  <si>
    <t>DEZEMBRO</t>
  </si>
  <si>
    <t>BW Technologies  LP</t>
  </si>
  <si>
    <t>Shanghai Reco Glove LTD.</t>
  </si>
  <si>
    <t>Rubberex (M)  SDN Berhad</t>
  </si>
  <si>
    <t>Billabong Enterprises Co  LTD.</t>
  </si>
  <si>
    <t>ITW Chemtronics</t>
  </si>
  <si>
    <t xml:space="preserve">Swiss One Safety  SA </t>
  </si>
  <si>
    <t xml:space="preserve">Capital Safety Group </t>
  </si>
  <si>
    <t>Total Mês MTD DANFE</t>
  </si>
  <si>
    <t>Total Mês MTD ICMS</t>
  </si>
  <si>
    <t>Total Mês MTD IPI</t>
  </si>
  <si>
    <t>Valor Contábil</t>
  </si>
  <si>
    <t>Valor da O.C.</t>
  </si>
  <si>
    <t>Totais das DANFE</t>
  </si>
  <si>
    <t>Total O.C.</t>
  </si>
  <si>
    <t>ICMS
Creditado</t>
  </si>
  <si>
    <t>IPI
Creditado</t>
  </si>
  <si>
    <t>Valor Total:</t>
  </si>
  <si>
    <t>NOTAS FISCAIS</t>
  </si>
  <si>
    <t>Valor ICMS Creditado:</t>
  </si>
  <si>
    <t>Valor IPI Creditado:</t>
  </si>
  <si>
    <t>PEDIDOS DE COMPRA</t>
  </si>
  <si>
    <t>Valor Total Ordens Dolar:</t>
  </si>
  <si>
    <t>Valor Total Ordens Euro:</t>
  </si>
  <si>
    <t>Valor Total Ordens Franco:</t>
  </si>
  <si>
    <t>ÍNDICES</t>
  </si>
  <si>
    <t>Valor sem ICMS e IPI:</t>
  </si>
  <si>
    <t>Totais:</t>
  </si>
  <si>
    <t>Purchase Order</t>
  </si>
  <si>
    <t>Descritivo
 Fornecedor</t>
  </si>
  <si>
    <t>Resumo
 Fornecedor</t>
  </si>
  <si>
    <t>Valor Contábil DANFE</t>
  </si>
  <si>
    <t>Listagem
 Mensal</t>
  </si>
  <si>
    <t>Listagem 
Mensal</t>
  </si>
  <si>
    <t>ICMS Creditado</t>
  </si>
  <si>
    <t>IPI Creditado</t>
  </si>
  <si>
    <t>Validação</t>
  </si>
  <si>
    <t>VALIDAÇÃO
FINAL</t>
  </si>
  <si>
    <t>Fornecedor (Moeda Origem Euro)</t>
  </si>
  <si>
    <t>Fornecedor (Moeda Origem Franco Suíço)</t>
  </si>
  <si>
    <t>Fornecedor (Moeda Origem Dolar Americano)</t>
  </si>
  <si>
    <t>Rajda Industries and Exports PVT LTD</t>
  </si>
  <si>
    <t>Declaração de 
Importação (D.I.)</t>
  </si>
  <si>
    <t xml:space="preserve">Acumulado Trimestre: </t>
  </si>
  <si>
    <t>Acumulado Semetre:</t>
  </si>
  <si>
    <t>Mês Corrente:</t>
  </si>
  <si>
    <t>U. Protec Apparel Tech Co LTD.</t>
  </si>
  <si>
    <t>World Wide Welding LTD.</t>
  </si>
  <si>
    <t>Glove Guard LP</t>
  </si>
  <si>
    <t>Código</t>
  </si>
  <si>
    <t>Revisão</t>
  </si>
  <si>
    <t>Emitido em</t>
  </si>
  <si>
    <t>Página</t>
  </si>
  <si>
    <t>1-1</t>
  </si>
  <si>
    <t>Elaborado por:</t>
  </si>
  <si>
    <t>Verificado por:</t>
  </si>
  <si>
    <t>Aprovado por:</t>
  </si>
  <si>
    <t>Depto Qualidade</t>
  </si>
  <si>
    <t>FORM. 90</t>
  </si>
  <si>
    <r>
      <rPr>
        <b/>
        <i/>
        <sz val="10"/>
        <color theme="1"/>
        <rFont val="Calibri"/>
        <family val="2"/>
        <scheme val="minor"/>
      </rPr>
      <t>Total YTD DANFE</t>
    </r>
    <r>
      <rPr>
        <b/>
        <i/>
        <sz val="5"/>
        <color theme="1"/>
        <rFont val="Calibri"/>
        <family val="2"/>
        <scheme val="minor"/>
      </rPr>
      <t xml:space="preserve"> </t>
    </r>
    <r>
      <rPr>
        <b/>
        <i/>
        <sz val="9"/>
        <color theme="1"/>
        <rFont val="Calibri"/>
        <family val="2"/>
        <scheme val="minor"/>
      </rPr>
      <t>sem ICMS e IPI</t>
    </r>
  </si>
  <si>
    <t>JANEIRO</t>
  </si>
  <si>
    <t>Analista de Compras</t>
  </si>
  <si>
    <t>Gerente de Compras</t>
  </si>
  <si>
    <t>Departamento de Qualidade</t>
  </si>
  <si>
    <t xml:space="preserve">FORM. 90 - Ano Base </t>
  </si>
  <si>
    <t>Valor LY Jan/Dez:</t>
  </si>
</sst>
</file>

<file path=xl/styles.xml><?xml version="1.0" encoding="utf-8"?>
<styleSheet xmlns="http://schemas.openxmlformats.org/spreadsheetml/2006/main">
  <numFmts count="11">
    <numFmt numFmtId="164" formatCode="&quot;R$&quot;\ #,##0.00"/>
    <numFmt numFmtId="165" formatCode="[$USD]\ #,##0.00;[Red]\-[$USD]\ #,##0.00"/>
    <numFmt numFmtId="166" formatCode="[$EUR]\ #,##0.00;[Red]\-[$EUR]\ #,##0.00"/>
    <numFmt numFmtId="167" formatCode="[$CHF]\ #,##0.00;[Red]\-[$CHF]\ #,##0.00"/>
    <numFmt numFmtId="168" formatCode="[$CHF]\ #,##0.00"/>
    <numFmt numFmtId="169" formatCode="[$USD]\ #,##0.00;\-[$USD]\ #,##0.00"/>
    <numFmt numFmtId="170" formatCode="[$USD]\ #,##0.00"/>
    <numFmt numFmtId="171" formatCode="[$EUR]\ #,##0.00"/>
    <numFmt numFmtId="172" formatCode="[$CHF]\ #,##0.00;\-[$CHF]\ #,##0.00"/>
    <numFmt numFmtId="173" formatCode="[$$-409]#,##0.00_ ;[Red]\-[$$-409]#,##0.00\ "/>
    <numFmt numFmtId="174" formatCode="[$EUR]\ #,##0.00;\-[$EUR]\ #,##0.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1CA85B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6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49" fontId="0" fillId="0" borderId="0" xfId="0" applyNumberFormat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49" fontId="0" fillId="0" borderId="1" xfId="0" applyNumberFormat="1" applyBorder="1" applyAlignment="1">
      <alignment horizontal="center"/>
    </xf>
    <xf numFmtId="3" fontId="0" fillId="2" borderId="1" xfId="0" applyNumberFormat="1" applyFill="1" applyBorder="1"/>
    <xf numFmtId="0" fontId="0" fillId="2" borderId="2" xfId="0" applyFill="1" applyBorder="1"/>
    <xf numFmtId="164" fontId="0" fillId="2" borderId="2" xfId="0" applyNumberFormat="1" applyFill="1" applyBorder="1"/>
    <xf numFmtId="49" fontId="0" fillId="2" borderId="2" xfId="0" applyNumberForma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164" fontId="0" fillId="2" borderId="12" xfId="0" applyNumberFormat="1" applyFill="1" applyBorder="1"/>
    <xf numFmtId="49" fontId="0" fillId="2" borderId="12" xfId="0" applyNumberFormat="1" applyFill="1" applyBorder="1" applyAlignment="1">
      <alignment horizontal="center"/>
    </xf>
    <xf numFmtId="0" fontId="0" fillId="0" borderId="14" xfId="0" applyBorder="1"/>
    <xf numFmtId="0" fontId="0" fillId="2" borderId="14" xfId="0" applyFill="1" applyBorder="1"/>
    <xf numFmtId="0" fontId="0" fillId="0" borderId="16" xfId="0" applyBorder="1"/>
    <xf numFmtId="3" fontId="0" fillId="0" borderId="17" xfId="0" applyNumberFormat="1" applyBorder="1"/>
    <xf numFmtId="164" fontId="0" fillId="0" borderId="17" xfId="0" applyNumberFormat="1" applyBorder="1"/>
    <xf numFmtId="49" fontId="0" fillId="0" borderId="17" xfId="0" applyNumberFormat="1" applyBorder="1" applyAlignment="1">
      <alignment horizontal="center"/>
    </xf>
    <xf numFmtId="0" fontId="0" fillId="0" borderId="17" xfId="0" applyBorder="1"/>
    <xf numFmtId="0" fontId="0" fillId="0" borderId="2" xfId="0" applyFill="1" applyBorder="1"/>
    <xf numFmtId="3" fontId="0" fillId="0" borderId="2" xfId="0" applyNumberFormat="1" applyFill="1" applyBorder="1"/>
    <xf numFmtId="164" fontId="0" fillId="0" borderId="2" xfId="0" applyNumberFormat="1" applyFill="1" applyBorder="1"/>
    <xf numFmtId="49" fontId="0" fillId="0" borderId="2" xfId="0" applyNumberFormat="1" applyFill="1" applyBorder="1" applyAlignment="1">
      <alignment horizontal="center"/>
    </xf>
    <xf numFmtId="3" fontId="0" fillId="2" borderId="2" xfId="0" applyNumberFormat="1" applyFill="1" applyBorder="1"/>
    <xf numFmtId="165" fontId="0" fillId="0" borderId="0" xfId="0" applyNumberFormat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0" fontId="0" fillId="3" borderId="0" xfId="0" applyFill="1" applyBorder="1"/>
    <xf numFmtId="49" fontId="0" fillId="3" borderId="0" xfId="0" applyNumberFormat="1" applyFill="1" applyAlignment="1">
      <alignment horizontal="center"/>
    </xf>
    <xf numFmtId="0" fontId="0" fillId="3" borderId="0" xfId="0" applyFill="1"/>
    <xf numFmtId="164" fontId="0" fillId="0" borderId="21" xfId="0" applyNumberFormat="1" applyBorder="1" applyAlignment="1">
      <alignment horizontal="center" vertical="center"/>
    </xf>
    <xf numFmtId="165" fontId="3" fillId="4" borderId="20" xfId="0" applyNumberFormat="1" applyFont="1" applyFill="1" applyBorder="1" applyAlignment="1">
      <alignment horizontal="center"/>
    </xf>
    <xf numFmtId="165" fontId="0" fillId="0" borderId="21" xfId="0" applyNumberFormat="1" applyBorder="1" applyAlignment="1">
      <alignment horizontal="center" vertical="center"/>
    </xf>
    <xf numFmtId="3" fontId="0" fillId="2" borderId="12" xfId="0" applyNumberFormat="1" applyFill="1" applyBorder="1"/>
    <xf numFmtId="0" fontId="0" fillId="0" borderId="25" xfId="0" applyFill="1" applyBorder="1"/>
    <xf numFmtId="165" fontId="0" fillId="0" borderId="26" xfId="0" applyNumberFormat="1" applyFill="1" applyBorder="1" applyAlignment="1">
      <alignment horizontal="center"/>
    </xf>
    <xf numFmtId="0" fontId="0" fillId="2" borderId="25" xfId="0" applyFill="1" applyBorder="1"/>
    <xf numFmtId="165" fontId="0" fillId="2" borderId="26" xfId="0" applyNumberFormat="1" applyFill="1" applyBorder="1" applyAlignment="1">
      <alignment horizontal="center"/>
    </xf>
    <xf numFmtId="0" fontId="0" fillId="3" borderId="9" xfId="0" applyFill="1" applyBorder="1"/>
    <xf numFmtId="164" fontId="0" fillId="3" borderId="0" xfId="0" applyNumberFormat="1" applyFill="1" applyBorder="1"/>
    <xf numFmtId="49" fontId="0" fillId="3" borderId="0" xfId="0" applyNumberFormat="1" applyFill="1" applyBorder="1" applyAlignment="1">
      <alignment horizontal="center"/>
    </xf>
    <xf numFmtId="0" fontId="0" fillId="0" borderId="1" xfId="0" applyFill="1" applyBorder="1"/>
    <xf numFmtId="3" fontId="0" fillId="0" borderId="1" xfId="0" applyNumberFormat="1" applyFill="1" applyBorder="1"/>
    <xf numFmtId="164" fontId="0" fillId="0" borderId="1" xfId="0" applyNumberFormat="1" applyFill="1" applyBorder="1"/>
    <xf numFmtId="49" fontId="0" fillId="0" borderId="1" xfId="0" applyNumberFormat="1" applyFill="1" applyBorder="1" applyAlignment="1">
      <alignment horizontal="center"/>
    </xf>
    <xf numFmtId="0" fontId="0" fillId="0" borderId="14" xfId="0" applyFill="1" applyBorder="1"/>
    <xf numFmtId="165" fontId="0" fillId="0" borderId="15" xfId="0" applyNumberFormat="1" applyFill="1" applyBorder="1" applyAlignment="1">
      <alignment horizontal="center"/>
    </xf>
    <xf numFmtId="0" fontId="0" fillId="2" borderId="16" xfId="0" applyFill="1" applyBorder="1"/>
    <xf numFmtId="3" fontId="0" fillId="2" borderId="17" xfId="0" applyNumberFormat="1" applyFill="1" applyBorder="1"/>
    <xf numFmtId="164" fontId="0" fillId="2" borderId="17" xfId="0" applyNumberFormat="1" applyFill="1" applyBorder="1"/>
    <xf numFmtId="49" fontId="0" fillId="2" borderId="17" xfId="0" applyNumberFormat="1" applyFill="1" applyBorder="1" applyAlignment="1">
      <alignment horizontal="center"/>
    </xf>
    <xf numFmtId="0" fontId="0" fillId="2" borderId="17" xfId="0" applyFill="1" applyBorder="1"/>
    <xf numFmtId="165" fontId="0" fillId="2" borderId="18" xfId="0" applyNumberFormat="1" applyFill="1" applyBorder="1" applyAlignment="1">
      <alignment horizontal="center"/>
    </xf>
    <xf numFmtId="0" fontId="0" fillId="0" borderId="16" xfId="0" applyFill="1" applyBorder="1"/>
    <xf numFmtId="3" fontId="0" fillId="0" borderId="17" xfId="0" applyNumberFormat="1" applyFill="1" applyBorder="1"/>
    <xf numFmtId="164" fontId="0" fillId="0" borderId="17" xfId="0" applyNumberFormat="1" applyFill="1" applyBorder="1"/>
    <xf numFmtId="49" fontId="0" fillId="0" borderId="17" xfId="0" applyNumberFormat="1" applyFill="1" applyBorder="1" applyAlignment="1">
      <alignment horizontal="center"/>
    </xf>
    <xf numFmtId="0" fontId="0" fillId="0" borderId="17" xfId="0" applyFill="1" applyBorder="1"/>
    <xf numFmtId="165" fontId="0" fillId="0" borderId="18" xfId="0" applyNumberFormat="1" applyFill="1" applyBorder="1" applyAlignment="1">
      <alignment horizontal="center"/>
    </xf>
    <xf numFmtId="49" fontId="0" fillId="3" borderId="0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3" borderId="0" xfId="0" applyNumberFormat="1" applyFill="1"/>
    <xf numFmtId="164" fontId="3" fillId="3" borderId="0" xfId="0" applyNumberFormat="1" applyFont="1" applyFill="1" applyBorder="1" applyAlignment="1">
      <alignment horizontal="center"/>
    </xf>
    <xf numFmtId="165" fontId="3" fillId="3" borderId="0" xfId="0" applyNumberFormat="1" applyFon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 vertical="center"/>
    </xf>
    <xf numFmtId="165" fontId="0" fillId="3" borderId="0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0" borderId="0" xfId="0" applyBorder="1"/>
    <xf numFmtId="164" fontId="3" fillId="4" borderId="20" xfId="0" applyNumberFormat="1" applyFont="1" applyFill="1" applyBorder="1" applyAlignment="1">
      <alignment horizontal="center"/>
    </xf>
    <xf numFmtId="164" fontId="0" fillId="0" borderId="28" xfId="0" applyNumberFormat="1" applyBorder="1" applyAlignment="1">
      <alignment horizontal="center" vertical="center"/>
    </xf>
    <xf numFmtId="0" fontId="0" fillId="3" borderId="10" xfId="0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right"/>
    </xf>
    <xf numFmtId="0" fontId="0" fillId="3" borderId="34" xfId="0" applyFill="1" applyBorder="1"/>
    <xf numFmtId="0" fontId="0" fillId="3" borderId="35" xfId="0" applyFill="1" applyBorder="1"/>
    <xf numFmtId="164" fontId="0" fillId="3" borderId="35" xfId="0" applyNumberFormat="1" applyFill="1" applyBorder="1"/>
    <xf numFmtId="49" fontId="0" fillId="3" borderId="35" xfId="0" applyNumberFormat="1" applyFill="1" applyBorder="1" applyAlignment="1">
      <alignment horizontal="center"/>
    </xf>
    <xf numFmtId="165" fontId="0" fillId="3" borderId="35" xfId="0" applyNumberFormat="1" applyFill="1" applyBorder="1" applyAlignment="1">
      <alignment horizontal="center"/>
    </xf>
    <xf numFmtId="0" fontId="0" fillId="3" borderId="36" xfId="0" applyFill="1" applyBorder="1"/>
    <xf numFmtId="3" fontId="0" fillId="3" borderId="0" xfId="0" applyNumberFormat="1" applyFill="1" applyBorder="1"/>
    <xf numFmtId="164" fontId="0" fillId="0" borderId="36" xfId="0" applyNumberFormat="1" applyBorder="1" applyAlignment="1">
      <alignment horizontal="center" vertical="center"/>
    </xf>
    <xf numFmtId="166" fontId="0" fillId="0" borderId="15" xfId="0" applyNumberFormat="1" applyFill="1" applyBorder="1" applyAlignment="1">
      <alignment horizontal="center"/>
    </xf>
    <xf numFmtId="166" fontId="0" fillId="2" borderId="15" xfId="0" applyNumberFormat="1" applyFill="1" applyBorder="1" applyAlignment="1">
      <alignment horizontal="center"/>
    </xf>
    <xf numFmtId="167" fontId="0" fillId="2" borderId="15" xfId="0" applyNumberFormat="1" applyFill="1" applyBorder="1" applyAlignment="1">
      <alignment horizontal="center"/>
    </xf>
    <xf numFmtId="165" fontId="0" fillId="0" borderId="37" xfId="0" applyNumberFormat="1" applyBorder="1" applyAlignment="1">
      <alignment horizontal="center" vertical="center"/>
    </xf>
    <xf numFmtId="165" fontId="0" fillId="0" borderId="38" xfId="0" applyNumberFormat="1" applyBorder="1" applyAlignment="1">
      <alignment horizontal="center" vertical="center"/>
    </xf>
    <xf numFmtId="167" fontId="0" fillId="0" borderId="21" xfId="0" applyNumberFormat="1" applyBorder="1" applyAlignment="1">
      <alignment horizontal="center" vertical="center"/>
    </xf>
    <xf numFmtId="166" fontId="0" fillId="0" borderId="38" xfId="0" applyNumberFormat="1" applyBorder="1" applyAlignment="1">
      <alignment horizontal="center" vertical="center"/>
    </xf>
    <xf numFmtId="164" fontId="3" fillId="4" borderId="41" xfId="0" applyNumberFormat="1" applyFont="1" applyFill="1" applyBorder="1" applyAlignment="1">
      <alignment horizontal="center"/>
    </xf>
    <xf numFmtId="165" fontId="3" fillId="4" borderId="41" xfId="0" applyNumberFormat="1" applyFont="1" applyFill="1" applyBorder="1" applyAlignment="1">
      <alignment horizontal="center"/>
    </xf>
    <xf numFmtId="166" fontId="0" fillId="0" borderId="37" xfId="0" applyNumberFormat="1" applyBorder="1" applyAlignment="1">
      <alignment horizontal="center" vertical="center"/>
    </xf>
    <xf numFmtId="0" fontId="0" fillId="0" borderId="14" xfId="0" applyFont="1" applyFill="1" applyBorder="1"/>
    <xf numFmtId="166" fontId="0" fillId="2" borderId="18" xfId="0" applyNumberFormat="1" applyFill="1" applyBorder="1" applyAlignment="1">
      <alignment horizontal="center"/>
    </xf>
    <xf numFmtId="165" fontId="0" fillId="3" borderId="37" xfId="0" applyNumberFormat="1" applyFill="1" applyBorder="1" applyAlignment="1">
      <alignment horizontal="center" vertical="center"/>
    </xf>
    <xf numFmtId="167" fontId="0" fillId="3" borderId="21" xfId="0" applyNumberFormat="1" applyFill="1" applyBorder="1" applyAlignment="1">
      <alignment horizontal="center" vertical="center"/>
    </xf>
    <xf numFmtId="164" fontId="3" fillId="4" borderId="44" xfId="0" applyNumberFormat="1" applyFont="1" applyFill="1" applyBorder="1" applyAlignment="1">
      <alignment horizontal="center"/>
    </xf>
    <xf numFmtId="0" fontId="7" fillId="0" borderId="14" xfId="0" applyFont="1" applyFill="1" applyBorder="1"/>
    <xf numFmtId="3" fontId="7" fillId="0" borderId="1" xfId="0" applyNumberFormat="1" applyFont="1" applyFill="1" applyBorder="1"/>
    <xf numFmtId="164" fontId="7" fillId="0" borderId="1" xfId="0" applyNumberFormat="1" applyFont="1" applyFill="1" applyBorder="1"/>
    <xf numFmtId="49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6" fontId="7" fillId="0" borderId="15" xfId="0" applyNumberFormat="1" applyFont="1" applyFill="1" applyBorder="1" applyAlignment="1">
      <alignment horizontal="center"/>
    </xf>
    <xf numFmtId="165" fontId="7" fillId="0" borderId="15" xfId="0" applyNumberFormat="1" applyFont="1" applyFill="1" applyBorder="1" applyAlignment="1">
      <alignment horizontal="center"/>
    </xf>
    <xf numFmtId="167" fontId="7" fillId="0" borderId="15" xfId="0" applyNumberFormat="1" applyFont="1" applyFill="1" applyBorder="1" applyAlignment="1">
      <alignment horizontal="center"/>
    </xf>
    <xf numFmtId="0" fontId="7" fillId="0" borderId="0" xfId="0" applyFont="1" applyFill="1" applyBorder="1"/>
    <xf numFmtId="49" fontId="8" fillId="0" borderId="17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165" fontId="1" fillId="0" borderId="15" xfId="0" applyNumberFormat="1" applyFont="1" applyBorder="1" applyAlignment="1">
      <alignment horizontal="center" vertical="center" wrapText="1"/>
    </xf>
    <xf numFmtId="164" fontId="8" fillId="6" borderId="17" xfId="0" applyNumberFormat="1" applyFont="1" applyFill="1" applyBorder="1"/>
    <xf numFmtId="165" fontId="8" fillId="6" borderId="18" xfId="0" applyNumberFormat="1" applyFont="1" applyFill="1" applyBorder="1" applyAlignment="1">
      <alignment horizontal="center"/>
    </xf>
    <xf numFmtId="167" fontId="8" fillId="6" borderId="18" xfId="0" applyNumberFormat="1" applyFont="1" applyFill="1" applyBorder="1" applyAlignment="1">
      <alignment horizontal="center"/>
    </xf>
    <xf numFmtId="166" fontId="8" fillId="6" borderId="18" xfId="0" applyNumberFormat="1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165" fontId="1" fillId="0" borderId="26" xfId="0" applyNumberFormat="1" applyFont="1" applyBorder="1" applyAlignment="1">
      <alignment horizontal="center" vertical="center" wrapText="1"/>
    </xf>
    <xf numFmtId="166" fontId="0" fillId="3" borderId="21" xfId="0" applyNumberForma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 wrapText="1"/>
    </xf>
    <xf numFmtId="170" fontId="0" fillId="0" borderId="15" xfId="0" applyNumberFormat="1" applyFont="1" applyBorder="1" applyAlignment="1">
      <alignment horizontal="center" vertical="center" wrapText="1"/>
    </xf>
    <xf numFmtId="164" fontId="0" fillId="0" borderId="17" xfId="0" applyNumberFormat="1" applyFont="1" applyBorder="1" applyAlignment="1">
      <alignment horizontal="center" vertical="center" wrapText="1"/>
    </xf>
    <xf numFmtId="164" fontId="0" fillId="0" borderId="24" xfId="0" applyNumberForma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 wrapText="1"/>
    </xf>
    <xf numFmtId="164" fontId="1" fillId="5" borderId="5" xfId="0" applyNumberFormat="1" applyFont="1" applyFill="1" applyBorder="1" applyAlignment="1">
      <alignment horizontal="center" vertical="center" wrapText="1"/>
    </xf>
    <xf numFmtId="164" fontId="0" fillId="0" borderId="27" xfId="0" applyNumberFormat="1" applyBorder="1" applyAlignment="1"/>
    <xf numFmtId="164" fontId="0" fillId="0" borderId="28" xfId="0" applyNumberFormat="1" applyBorder="1" applyAlignment="1"/>
    <xf numFmtId="164" fontId="0" fillId="3" borderId="27" xfId="0" applyNumberFormat="1" applyFill="1" applyBorder="1" applyAlignment="1"/>
    <xf numFmtId="164" fontId="0" fillId="3" borderId="28" xfId="0" applyNumberFormat="1" applyFill="1" applyBorder="1" applyAlignment="1"/>
    <xf numFmtId="164" fontId="0" fillId="3" borderId="31" xfId="0" applyNumberFormat="1" applyFill="1" applyBorder="1" applyAlignment="1"/>
    <xf numFmtId="164" fontId="0" fillId="3" borderId="32" xfId="0" applyNumberFormat="1" applyFill="1" applyBorder="1" applyAlignment="1"/>
    <xf numFmtId="164" fontId="0" fillId="0" borderId="0" xfId="0" applyNumberFormat="1" applyAlignment="1"/>
    <xf numFmtId="164" fontId="0" fillId="3" borderId="28" xfId="0" applyNumberFormat="1" applyFill="1" applyBorder="1" applyAlignment="1">
      <alignment horizontal="left"/>
    </xf>
    <xf numFmtId="170" fontId="11" fillId="0" borderId="0" xfId="0" applyNumberFormat="1" applyFont="1"/>
    <xf numFmtId="0" fontId="11" fillId="0" borderId="0" xfId="0" applyFont="1" applyAlignment="1">
      <alignment horizontal="right"/>
    </xf>
    <xf numFmtId="164" fontId="11" fillId="0" borderId="0" xfId="0" applyNumberFormat="1" applyFont="1"/>
    <xf numFmtId="170" fontId="12" fillId="4" borderId="1" xfId="0" applyNumberFormat="1" applyFont="1" applyFill="1" applyBorder="1" applyAlignment="1">
      <alignment horizontal="center" vertical="center" wrapText="1"/>
    </xf>
    <xf numFmtId="170" fontId="11" fillId="4" borderId="1" xfId="0" applyNumberFormat="1" applyFont="1" applyFill="1" applyBorder="1"/>
    <xf numFmtId="168" fontId="11" fillId="4" borderId="1" xfId="0" applyNumberFormat="1" applyFont="1" applyFill="1" applyBorder="1"/>
    <xf numFmtId="171" fontId="11" fillId="4" borderId="1" xfId="0" applyNumberFormat="1" applyFont="1" applyFill="1" applyBorder="1"/>
    <xf numFmtId="164" fontId="12" fillId="4" borderId="14" xfId="0" applyNumberFormat="1" applyFont="1" applyFill="1" applyBorder="1" applyAlignment="1">
      <alignment horizontal="center" vertical="center" wrapText="1"/>
    </xf>
    <xf numFmtId="164" fontId="11" fillId="4" borderId="14" xfId="0" applyNumberFormat="1" applyFont="1" applyFill="1" applyBorder="1"/>
    <xf numFmtId="164" fontId="12" fillId="2" borderId="14" xfId="0" applyNumberFormat="1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164" fontId="12" fillId="2" borderId="47" xfId="0" applyNumberFormat="1" applyFont="1" applyFill="1" applyBorder="1" applyAlignment="1">
      <alignment horizontal="center" vertical="center" wrapText="1"/>
    </xf>
    <xf numFmtId="164" fontId="11" fillId="2" borderId="14" xfId="0" applyNumberFormat="1" applyFont="1" applyFill="1" applyBorder="1"/>
    <xf numFmtId="164" fontId="11" fillId="2" borderId="1" xfId="0" applyNumberFormat="1" applyFont="1" applyFill="1" applyBorder="1"/>
    <xf numFmtId="164" fontId="11" fillId="2" borderId="47" xfId="0" applyNumberFormat="1" applyFont="1" applyFill="1" applyBorder="1"/>
    <xf numFmtId="164" fontId="12" fillId="2" borderId="15" xfId="0" applyNumberFormat="1" applyFont="1" applyFill="1" applyBorder="1" applyAlignment="1">
      <alignment horizontal="center" vertical="center" wrapText="1"/>
    </xf>
    <xf numFmtId="164" fontId="11" fillId="2" borderId="15" xfId="0" applyNumberFormat="1" applyFont="1" applyFill="1" applyBorder="1"/>
    <xf numFmtId="170" fontId="11" fillId="4" borderId="19" xfId="0" applyNumberFormat="1" applyFont="1" applyFill="1" applyBorder="1"/>
    <xf numFmtId="164" fontId="11" fillId="2" borderId="48" xfId="0" applyNumberFormat="1" applyFont="1" applyFill="1" applyBorder="1"/>
    <xf numFmtId="164" fontId="11" fillId="2" borderId="19" xfId="0" applyNumberFormat="1" applyFont="1" applyFill="1" applyBorder="1"/>
    <xf numFmtId="164" fontId="11" fillId="4" borderId="48" xfId="0" applyNumberFormat="1" applyFont="1" applyFill="1" applyBorder="1"/>
    <xf numFmtId="164" fontId="11" fillId="10" borderId="4" xfId="0" applyNumberFormat="1" applyFont="1" applyFill="1" applyBorder="1"/>
    <xf numFmtId="164" fontId="11" fillId="10" borderId="5" xfId="0" applyNumberFormat="1" applyFont="1" applyFill="1" applyBorder="1"/>
    <xf numFmtId="170" fontId="11" fillId="10" borderId="39" xfId="0" applyNumberFormat="1" applyFont="1" applyFill="1" applyBorder="1"/>
    <xf numFmtId="170" fontId="11" fillId="10" borderId="49" xfId="0" applyNumberFormat="1" applyFont="1" applyFill="1" applyBorder="1"/>
    <xf numFmtId="170" fontId="11" fillId="10" borderId="40" xfId="0" applyNumberFormat="1" applyFont="1" applyFill="1" applyBorder="1"/>
    <xf numFmtId="170" fontId="11" fillId="10" borderId="5" xfId="0" applyNumberFormat="1" applyFont="1" applyFill="1" applyBorder="1"/>
    <xf numFmtId="164" fontId="11" fillId="10" borderId="3" xfId="0" applyNumberFormat="1" applyFont="1" applyFill="1" applyBorder="1"/>
    <xf numFmtId="168" fontId="11" fillId="10" borderId="49" xfId="0" applyNumberFormat="1" applyFont="1" applyFill="1" applyBorder="1"/>
    <xf numFmtId="171" fontId="11" fillId="10" borderId="4" xfId="0" applyNumberFormat="1" applyFont="1" applyFill="1" applyBorder="1"/>
    <xf numFmtId="164" fontId="11" fillId="4" borderId="1" xfId="0" applyNumberFormat="1" applyFont="1" applyFill="1" applyBorder="1"/>
    <xf numFmtId="170" fontId="12" fillId="4" borderId="14" xfId="0" applyNumberFormat="1" applyFont="1" applyFill="1" applyBorder="1" applyAlignment="1">
      <alignment horizontal="center" vertical="center" wrapText="1"/>
    </xf>
    <xf numFmtId="170" fontId="12" fillId="4" borderId="15" xfId="0" applyNumberFormat="1" applyFont="1" applyFill="1" applyBorder="1" applyAlignment="1">
      <alignment horizontal="center" vertical="center" wrapText="1"/>
    </xf>
    <xf numFmtId="170" fontId="11" fillId="4" borderId="14" xfId="0" applyNumberFormat="1" applyFont="1" applyFill="1" applyBorder="1"/>
    <xf numFmtId="170" fontId="11" fillId="4" borderId="15" xfId="0" applyNumberFormat="1" applyFont="1" applyFill="1" applyBorder="1"/>
    <xf numFmtId="168" fontId="11" fillId="4" borderId="14" xfId="0" applyNumberFormat="1" applyFont="1" applyFill="1" applyBorder="1"/>
    <xf numFmtId="171" fontId="11" fillId="4" borderId="14" xfId="0" applyNumberFormat="1" applyFont="1" applyFill="1" applyBorder="1"/>
    <xf numFmtId="164" fontId="12" fillId="4" borderId="15" xfId="0" applyNumberFormat="1" applyFont="1" applyFill="1" applyBorder="1" applyAlignment="1">
      <alignment horizontal="center" vertical="center" wrapText="1"/>
    </xf>
    <xf numFmtId="164" fontId="11" fillId="4" borderId="15" xfId="0" applyNumberFormat="1" applyFont="1" applyFill="1" applyBorder="1"/>
    <xf numFmtId="170" fontId="11" fillId="4" borderId="48" xfId="0" applyNumberFormat="1" applyFont="1" applyFill="1" applyBorder="1"/>
    <xf numFmtId="164" fontId="11" fillId="4" borderId="19" xfId="0" applyNumberFormat="1" applyFont="1" applyFill="1" applyBorder="1"/>
    <xf numFmtId="167" fontId="0" fillId="3" borderId="15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7" fontId="0" fillId="3" borderId="18" xfId="0" applyNumberFormat="1" applyFill="1" applyBorder="1" applyAlignment="1">
      <alignment horizontal="center"/>
    </xf>
    <xf numFmtId="164" fontId="11" fillId="4" borderId="45" xfId="0" applyNumberFormat="1" applyFont="1" applyFill="1" applyBorder="1"/>
    <xf numFmtId="164" fontId="11" fillId="4" borderId="46" xfId="0" applyNumberFormat="1" applyFont="1" applyFill="1" applyBorder="1"/>
    <xf numFmtId="164" fontId="12" fillId="4" borderId="19" xfId="0" applyNumberFormat="1" applyFont="1" applyFill="1" applyBorder="1" applyAlignment="1">
      <alignment horizontal="center" vertical="center" wrapText="1"/>
    </xf>
    <xf numFmtId="164" fontId="13" fillId="9" borderId="20" xfId="0" applyNumberFormat="1" applyFont="1" applyFill="1" applyBorder="1" applyAlignment="1">
      <alignment horizontal="center" wrapText="1"/>
    </xf>
    <xf numFmtId="164" fontId="11" fillId="12" borderId="37" xfId="0" applyNumberFormat="1" applyFont="1" applyFill="1" applyBorder="1"/>
    <xf numFmtId="164" fontId="11" fillId="12" borderId="21" xfId="0" applyNumberFormat="1" applyFont="1" applyFill="1" applyBorder="1"/>
    <xf numFmtId="164" fontId="1" fillId="3" borderId="0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Border="1" applyAlignment="1">
      <alignment horizontal="center" vertical="center" wrapText="1"/>
    </xf>
    <xf numFmtId="165" fontId="1" fillId="3" borderId="0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vertical="center"/>
    </xf>
    <xf numFmtId="0" fontId="7" fillId="3" borderId="0" xfId="0" applyFont="1" applyFill="1" applyBorder="1"/>
    <xf numFmtId="164" fontId="7" fillId="3" borderId="0" xfId="0" applyNumberFormat="1" applyFont="1" applyFill="1" applyBorder="1"/>
    <xf numFmtId="49" fontId="7" fillId="3" borderId="0" xfId="0" applyNumberFormat="1" applyFont="1" applyFill="1" applyBorder="1" applyAlignment="1">
      <alignment horizontal="center"/>
    </xf>
    <xf numFmtId="165" fontId="7" fillId="3" borderId="0" xfId="0" applyNumberFormat="1" applyFont="1" applyFill="1" applyBorder="1" applyAlignment="1">
      <alignment horizontal="center"/>
    </xf>
    <xf numFmtId="165" fontId="8" fillId="3" borderId="0" xfId="0" applyNumberFormat="1" applyFont="1" applyFill="1" applyBorder="1" applyAlignment="1">
      <alignment horizontal="center"/>
    </xf>
    <xf numFmtId="164" fontId="8" fillId="3" borderId="0" xfId="0" applyNumberFormat="1" applyFont="1" applyFill="1" applyBorder="1"/>
    <xf numFmtId="0" fontId="8" fillId="3" borderId="0" xfId="0" applyFont="1" applyFill="1" applyBorder="1" applyAlignment="1">
      <alignment horizontal="center"/>
    </xf>
    <xf numFmtId="49" fontId="8" fillId="3" borderId="0" xfId="0" applyNumberFormat="1" applyFont="1" applyFill="1" applyBorder="1" applyAlignment="1">
      <alignment horizontal="center"/>
    </xf>
    <xf numFmtId="0" fontId="12" fillId="11" borderId="37" xfId="0" applyFont="1" applyFill="1" applyBorder="1" applyAlignment="1">
      <alignment horizontal="right"/>
    </xf>
    <xf numFmtId="0" fontId="12" fillId="11" borderId="21" xfId="0" applyFont="1" applyFill="1" applyBorder="1" applyAlignment="1">
      <alignment horizontal="right"/>
    </xf>
    <xf numFmtId="165" fontId="7" fillId="0" borderId="42" xfId="0" applyNumberFormat="1" applyFont="1" applyFill="1" applyBorder="1" applyAlignment="1">
      <alignment horizontal="center"/>
    </xf>
    <xf numFmtId="3" fontId="0" fillId="3" borderId="1" xfId="0" applyNumberFormat="1" applyFill="1" applyBorder="1"/>
    <xf numFmtId="164" fontId="0" fillId="3" borderId="1" xfId="0" applyNumberFormat="1" applyFill="1" applyBorder="1"/>
    <xf numFmtId="49" fontId="0" fillId="3" borderId="1" xfId="0" applyNumberFormat="1" applyFill="1" applyBorder="1" applyAlignment="1">
      <alignment horizontal="center"/>
    </xf>
    <xf numFmtId="0" fontId="0" fillId="3" borderId="14" xfId="0" applyFill="1" applyBorder="1"/>
    <xf numFmtId="166" fontId="7" fillId="0" borderId="42" xfId="0" applyNumberFormat="1" applyFont="1" applyFill="1" applyBorder="1" applyAlignment="1">
      <alignment horizontal="center"/>
    </xf>
    <xf numFmtId="165" fontId="7" fillId="3" borderId="42" xfId="0" applyNumberFormat="1" applyFont="1" applyFill="1" applyBorder="1" applyAlignment="1">
      <alignment horizontal="center"/>
    </xf>
    <xf numFmtId="170" fontId="0" fillId="0" borderId="15" xfId="0" applyNumberFormat="1" applyBorder="1" applyAlignment="1">
      <alignment horizontal="center" vertical="center" wrapText="1"/>
    </xf>
    <xf numFmtId="0" fontId="10" fillId="13" borderId="22" xfId="0" applyFont="1" applyFill="1" applyBorder="1" applyAlignment="1">
      <alignment horizontal="center" vertical="center"/>
    </xf>
    <xf numFmtId="169" fontId="0" fillId="14" borderId="37" xfId="0" applyNumberFormat="1" applyFont="1" applyFill="1" applyBorder="1" applyAlignment="1">
      <alignment horizontal="center" vertical="center"/>
    </xf>
    <xf numFmtId="168" fontId="0" fillId="14" borderId="37" xfId="0" applyNumberFormat="1" applyFont="1" applyFill="1" applyBorder="1" applyAlignment="1">
      <alignment horizontal="center" vertical="center"/>
    </xf>
    <xf numFmtId="171" fontId="0" fillId="0" borderId="18" xfId="0" applyNumberFormat="1" applyFont="1" applyBorder="1" applyAlignment="1">
      <alignment horizontal="center" vertical="center" wrapText="1"/>
    </xf>
    <xf numFmtId="164" fontId="0" fillId="0" borderId="52" xfId="0" applyNumberFormat="1" applyFont="1" applyBorder="1" applyAlignment="1">
      <alignment horizontal="center" vertical="center" wrapText="1"/>
    </xf>
    <xf numFmtId="172" fontId="0" fillId="0" borderId="53" xfId="0" applyNumberFormat="1" applyFont="1" applyBorder="1" applyAlignment="1">
      <alignment horizontal="center"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171" fontId="0" fillId="0" borderId="26" xfId="0" applyNumberFormat="1" applyFont="1" applyBorder="1" applyAlignment="1">
      <alignment horizontal="center" vertical="center" wrapText="1"/>
    </xf>
    <xf numFmtId="170" fontId="0" fillId="0" borderId="26" xfId="0" applyNumberFormat="1" applyFont="1" applyBorder="1" applyAlignment="1">
      <alignment horizontal="center" vertical="center" wrapText="1"/>
    </xf>
    <xf numFmtId="164" fontId="0" fillId="2" borderId="12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2" borderId="17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3" borderId="35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1" xfId="0" applyNumberFormat="1" applyFont="1" applyFill="1" applyBorder="1" applyAlignment="1">
      <alignment horizontal="center" vertical="center" wrapText="1"/>
    </xf>
    <xf numFmtId="170" fontId="0" fillId="3" borderId="15" xfId="0" applyNumberFormat="1" applyFont="1" applyFill="1" applyBorder="1" applyAlignment="1">
      <alignment horizontal="center" vertical="center" wrapText="1"/>
    </xf>
    <xf numFmtId="170" fontId="0" fillId="0" borderId="18" xfId="0" applyNumberFormat="1" applyFont="1" applyBorder="1" applyAlignment="1">
      <alignment horizontal="center" vertical="center" wrapText="1"/>
    </xf>
    <xf numFmtId="168" fontId="11" fillId="10" borderId="39" xfId="0" applyNumberFormat="1" applyFont="1" applyFill="1" applyBorder="1"/>
    <xf numFmtId="164" fontId="3" fillId="4" borderId="23" xfId="0" applyNumberFormat="1" applyFont="1" applyFill="1" applyBorder="1" applyAlignment="1">
      <alignment horizontal="center"/>
    </xf>
    <xf numFmtId="164" fontId="3" fillId="4" borderId="10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5" fontId="1" fillId="0" borderId="8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3" fontId="0" fillId="0" borderId="1" xfId="0" applyNumberFormat="1" applyBorder="1"/>
    <xf numFmtId="165" fontId="0" fillId="0" borderId="15" xfId="0" applyNumberFormat="1" applyBorder="1" applyAlignment="1">
      <alignment horizontal="center"/>
    </xf>
    <xf numFmtId="0" fontId="3" fillId="3" borderId="0" xfId="0" applyFont="1" applyFill="1" applyBorder="1" applyAlignment="1"/>
    <xf numFmtId="165" fontId="0" fillId="3" borderId="0" xfId="0" applyNumberFormat="1" applyFill="1" applyBorder="1" applyAlignment="1"/>
    <xf numFmtId="166" fontId="0" fillId="3" borderId="0" xfId="0" applyNumberFormat="1" applyFill="1" applyBorder="1" applyAlignment="1">
      <alignment horizontal="center"/>
    </xf>
    <xf numFmtId="166" fontId="0" fillId="3" borderId="0" xfId="0" applyNumberFormat="1" applyFill="1" applyBorder="1" applyAlignment="1"/>
    <xf numFmtId="168" fontId="0" fillId="3" borderId="0" xfId="0" applyNumberFormat="1" applyFill="1" applyBorder="1" applyAlignment="1">
      <alignment horizontal="center"/>
    </xf>
    <xf numFmtId="168" fontId="0" fillId="3" borderId="0" xfId="0" applyNumberFormat="1" applyFill="1" applyBorder="1" applyAlignment="1"/>
    <xf numFmtId="0" fontId="3" fillId="4" borderId="20" xfId="0" applyFont="1" applyFill="1" applyBorder="1" applyAlignment="1">
      <alignment horizontal="center"/>
    </xf>
    <xf numFmtId="165" fontId="0" fillId="3" borderId="38" xfId="0" applyNumberFormat="1" applyFill="1" applyBorder="1" applyAlignment="1">
      <alignment horizontal="center"/>
    </xf>
    <xf numFmtId="165" fontId="0" fillId="3" borderId="41" xfId="0" applyNumberFormat="1" applyFill="1" applyBorder="1" applyAlignment="1">
      <alignment horizontal="center"/>
    </xf>
    <xf numFmtId="166" fontId="0" fillId="3" borderId="37" xfId="0" applyNumberFormat="1" applyFill="1" applyBorder="1" applyAlignment="1">
      <alignment horizontal="center"/>
    </xf>
    <xf numFmtId="168" fontId="0" fillId="3" borderId="21" xfId="0" applyNumberFormat="1" applyFill="1" applyBorder="1" applyAlignment="1">
      <alignment horizontal="center"/>
    </xf>
    <xf numFmtId="0" fontId="0" fillId="0" borderId="0" xfId="0" applyFill="1"/>
    <xf numFmtId="0" fontId="0" fillId="0" borderId="9" xfId="0" applyFill="1" applyBorder="1"/>
    <xf numFmtId="0" fontId="0" fillId="15" borderId="16" xfId="0" applyFill="1" applyBorder="1"/>
    <xf numFmtId="3" fontId="0" fillId="15" borderId="17" xfId="0" applyNumberFormat="1" applyFill="1" applyBorder="1"/>
    <xf numFmtId="164" fontId="0" fillId="15" borderId="17" xfId="0" applyNumberFormat="1" applyFill="1" applyBorder="1"/>
    <xf numFmtId="164" fontId="0" fillId="15" borderId="17" xfId="0" applyNumberFormat="1" applyFill="1" applyBorder="1" applyAlignment="1">
      <alignment horizontal="center"/>
    </xf>
    <xf numFmtId="49" fontId="0" fillId="15" borderId="17" xfId="0" applyNumberFormat="1" applyFill="1" applyBorder="1" applyAlignment="1">
      <alignment horizontal="center"/>
    </xf>
    <xf numFmtId="0" fontId="0" fillId="15" borderId="17" xfId="0" applyFill="1" applyBorder="1"/>
    <xf numFmtId="165" fontId="0" fillId="15" borderId="18" xfId="0" applyNumberFormat="1" applyFill="1" applyBorder="1" applyAlignment="1">
      <alignment horizontal="center"/>
    </xf>
    <xf numFmtId="0" fontId="7" fillId="0" borderId="14" xfId="0" applyFont="1" applyFill="1" applyBorder="1" applyAlignment="1">
      <alignment horizontal="left"/>
    </xf>
    <xf numFmtId="173" fontId="7" fillId="0" borderId="15" xfId="0" applyNumberFormat="1" applyFont="1" applyFill="1" applyBorder="1" applyAlignment="1">
      <alignment horizontal="center"/>
    </xf>
    <xf numFmtId="173" fontId="8" fillId="6" borderId="18" xfId="0" applyNumberFormat="1" applyFont="1" applyFill="1" applyBorder="1" applyAlignment="1">
      <alignment horizontal="center"/>
    </xf>
    <xf numFmtId="171" fontId="0" fillId="14" borderId="0" xfId="0" applyNumberFormat="1" applyFont="1" applyFill="1" applyBorder="1" applyAlignment="1">
      <alignment horizontal="center" vertical="center"/>
    </xf>
    <xf numFmtId="0" fontId="12" fillId="11" borderId="38" xfId="0" applyFont="1" applyFill="1" applyBorder="1" applyAlignment="1">
      <alignment horizontal="right"/>
    </xf>
    <xf numFmtId="171" fontId="11" fillId="10" borderId="3" xfId="0" applyNumberFormat="1" applyFont="1" applyFill="1" applyBorder="1"/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5" xfId="0" applyNumberFormat="1" applyFill="1" applyBorder="1" applyAlignment="1">
      <alignment horizontal="center"/>
    </xf>
    <xf numFmtId="0" fontId="0" fillId="3" borderId="16" xfId="0" applyFill="1" applyBorder="1"/>
    <xf numFmtId="3" fontId="0" fillId="3" borderId="17" xfId="0" applyNumberFormat="1" applyFill="1" applyBorder="1"/>
    <xf numFmtId="164" fontId="0" fillId="3" borderId="17" xfId="0" applyNumberFormat="1" applyFill="1" applyBorder="1"/>
    <xf numFmtId="164" fontId="0" fillId="3" borderId="17" xfId="0" applyNumberFormat="1" applyFill="1" applyBorder="1" applyAlignment="1">
      <alignment horizontal="center"/>
    </xf>
    <xf numFmtId="49" fontId="0" fillId="3" borderId="17" xfId="0" applyNumberFormat="1" applyFill="1" applyBorder="1" applyAlignment="1">
      <alignment horizontal="center"/>
    </xf>
    <xf numFmtId="0" fontId="0" fillId="3" borderId="17" xfId="0" applyFill="1" applyBorder="1"/>
    <xf numFmtId="165" fontId="0" fillId="3" borderId="18" xfId="0" applyNumberFormat="1" applyFill="1" applyBorder="1" applyAlignment="1">
      <alignment horizontal="center"/>
    </xf>
    <xf numFmtId="171" fontId="0" fillId="3" borderId="15" xfId="0" applyNumberFormat="1" applyFill="1" applyBorder="1" applyAlignment="1">
      <alignment horizontal="center"/>
    </xf>
    <xf numFmtId="166" fontId="0" fillId="0" borderId="21" xfId="0" applyNumberFormat="1" applyBorder="1" applyAlignment="1">
      <alignment horizontal="center" vertical="center"/>
    </xf>
    <xf numFmtId="164" fontId="0" fillId="0" borderId="0" xfId="0" applyNumberFormat="1" applyBorder="1" applyAlignment="1"/>
    <xf numFmtId="165" fontId="0" fillId="0" borderId="42" xfId="0" applyNumberFormat="1" applyBorder="1" applyAlignment="1">
      <alignment horizontal="center"/>
    </xf>
    <xf numFmtId="167" fontId="0" fillId="2" borderId="26" xfId="0" applyNumberFormat="1" applyFill="1" applyBorder="1" applyAlignment="1">
      <alignment horizontal="center"/>
    </xf>
    <xf numFmtId="167" fontId="0" fillId="0" borderId="26" xfId="0" applyNumberFormat="1" applyFill="1" applyBorder="1" applyAlignment="1">
      <alignment horizontal="center"/>
    </xf>
    <xf numFmtId="164" fontId="0" fillId="3" borderId="21" xfId="0" applyNumberForma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164" fontId="1" fillId="0" borderId="55" xfId="0" applyNumberFormat="1" applyFont="1" applyBorder="1" applyAlignment="1">
      <alignment horizontal="center" vertical="center" wrapText="1"/>
    </xf>
    <xf numFmtId="49" fontId="1" fillId="0" borderId="55" xfId="0" applyNumberFormat="1" applyFont="1" applyBorder="1" applyAlignment="1">
      <alignment horizontal="center" vertical="center" wrapText="1"/>
    </xf>
    <xf numFmtId="165" fontId="1" fillId="0" borderId="56" xfId="0" applyNumberFormat="1" applyFont="1" applyBorder="1" applyAlignment="1">
      <alignment horizontal="center" vertical="center" wrapText="1"/>
    </xf>
    <xf numFmtId="171" fontId="0" fillId="0" borderId="15" xfId="0" applyNumberFormat="1" applyFill="1" applyBorder="1" applyAlignment="1">
      <alignment horizontal="center"/>
    </xf>
    <xf numFmtId="174" fontId="0" fillId="2" borderId="15" xfId="0" applyNumberFormat="1" applyFont="1" applyFill="1" applyBorder="1" applyAlignment="1">
      <alignment horizontal="center" vertical="center" wrapText="1"/>
    </xf>
    <xf numFmtId="168" fontId="0" fillId="2" borderId="15" xfId="0" applyNumberFormat="1" applyFont="1" applyFill="1" applyBorder="1" applyAlignment="1">
      <alignment horizontal="center" vertical="center" wrapText="1"/>
    </xf>
    <xf numFmtId="170" fontId="0" fillId="2" borderId="15" xfId="0" applyNumberFormat="1" applyFill="1" applyBorder="1" applyAlignment="1">
      <alignment horizontal="center"/>
    </xf>
    <xf numFmtId="170" fontId="0" fillId="0" borderId="15" xfId="0" applyNumberFormat="1" applyFill="1" applyBorder="1" applyAlignment="1">
      <alignment horizontal="center"/>
    </xf>
    <xf numFmtId="0" fontId="7" fillId="0" borderId="25" xfId="0" applyFont="1" applyFill="1" applyBorder="1"/>
    <xf numFmtId="3" fontId="7" fillId="0" borderId="2" xfId="0" applyNumberFormat="1" applyFont="1" applyFill="1" applyBorder="1"/>
    <xf numFmtId="164" fontId="7" fillId="0" borderId="2" xfId="0" applyNumberFormat="1" applyFont="1" applyFill="1" applyBorder="1"/>
    <xf numFmtId="49" fontId="7" fillId="0" borderId="2" xfId="0" applyNumberFormat="1" applyFont="1" applyFill="1" applyBorder="1" applyAlignment="1">
      <alignment horizontal="center"/>
    </xf>
    <xf numFmtId="165" fontId="7" fillId="0" borderId="26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165" fontId="1" fillId="0" borderId="15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textRotation="90"/>
    </xf>
    <xf numFmtId="164" fontId="0" fillId="3" borderId="0" xfId="0" applyNumberFormat="1" applyFill="1" applyBorder="1" applyAlignment="1">
      <alignment horizontal="center"/>
    </xf>
    <xf numFmtId="0" fontId="17" fillId="0" borderId="0" xfId="0" applyFont="1"/>
    <xf numFmtId="0" fontId="1" fillId="3" borderId="0" xfId="0" applyFont="1" applyFill="1" applyBorder="1" applyAlignment="1"/>
    <xf numFmtId="0" fontId="10" fillId="3" borderId="0" xfId="0" applyFont="1" applyFill="1" applyBorder="1" applyAlignment="1"/>
    <xf numFmtId="0" fontId="18" fillId="0" borderId="1" xfId="0" applyFont="1" applyBorder="1" applyAlignment="1">
      <alignment horizontal="center" vertical="top" wrapText="1"/>
    </xf>
    <xf numFmtId="0" fontId="18" fillId="0" borderId="15" xfId="0" applyFont="1" applyBorder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 vertical="top" wrapText="1"/>
    </xf>
    <xf numFmtId="49" fontId="18" fillId="0" borderId="15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5" fillId="0" borderId="13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0" fontId="7" fillId="3" borderId="9" xfId="0" applyFont="1" applyFill="1" applyBorder="1"/>
    <xf numFmtId="0" fontId="7" fillId="3" borderId="10" xfId="0" applyFont="1" applyFill="1" applyBorder="1"/>
    <xf numFmtId="0" fontId="8" fillId="3" borderId="9" xfId="0" applyFont="1" applyFill="1" applyBorder="1" applyAlignment="1">
      <alignment horizontal="center"/>
    </xf>
    <xf numFmtId="0" fontId="7" fillId="0" borderId="10" xfId="0" applyFont="1" applyFill="1" applyBorder="1"/>
    <xf numFmtId="0" fontId="7" fillId="3" borderId="35" xfId="0" applyFont="1" applyFill="1" applyBorder="1"/>
    <xf numFmtId="0" fontId="7" fillId="3" borderId="36" xfId="0" applyFont="1" applyFill="1" applyBorder="1"/>
    <xf numFmtId="0" fontId="0" fillId="0" borderId="9" xfId="0" applyBorder="1"/>
    <xf numFmtId="164" fontId="11" fillId="0" borderId="10" xfId="0" applyNumberFormat="1" applyFont="1" applyBorder="1"/>
    <xf numFmtId="0" fontId="1" fillId="0" borderId="9" xfId="0" applyFont="1" applyBorder="1"/>
    <xf numFmtId="0" fontId="11" fillId="0" borderId="0" xfId="0" applyFont="1" applyBorder="1" applyAlignment="1">
      <alignment horizontal="right"/>
    </xf>
    <xf numFmtId="164" fontId="11" fillId="0" borderId="0" xfId="0" applyNumberFormat="1" applyFont="1" applyBorder="1"/>
    <xf numFmtId="170" fontId="11" fillId="0" borderId="0" xfId="0" applyNumberFormat="1" applyFont="1" applyBorder="1"/>
    <xf numFmtId="0" fontId="20" fillId="3" borderId="47" xfId="0" applyFont="1" applyFill="1" applyBorder="1" applyAlignment="1">
      <alignment horizontal="center"/>
    </xf>
    <xf numFmtId="0" fontId="20" fillId="3" borderId="46" xfId="0" applyFont="1" applyFill="1" applyBorder="1" applyAlignment="1">
      <alignment horizontal="center"/>
    </xf>
    <xf numFmtId="0" fontId="1" fillId="3" borderId="47" xfId="0" applyFont="1" applyFill="1" applyBorder="1" applyAlignment="1">
      <alignment horizontal="center"/>
    </xf>
    <xf numFmtId="0" fontId="1" fillId="3" borderId="57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0" fillId="3" borderId="47" xfId="0" applyFont="1" applyFill="1" applyBorder="1" applyAlignment="1">
      <alignment horizontal="center"/>
    </xf>
    <xf numFmtId="0" fontId="10" fillId="3" borderId="57" xfId="0" applyFont="1" applyFill="1" applyBorder="1" applyAlignment="1">
      <alignment horizontal="center"/>
    </xf>
    <xf numFmtId="0" fontId="10" fillId="3" borderId="46" xfId="0" applyFont="1" applyFill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20" fillId="3" borderId="45" xfId="0" applyFont="1" applyFill="1" applyBorder="1" applyAlignment="1">
      <alignment horizontal="left"/>
    </xf>
    <xf numFmtId="0" fontId="20" fillId="3" borderId="57" xfId="0" applyFont="1" applyFill="1" applyBorder="1" applyAlignment="1">
      <alignment horizontal="left"/>
    </xf>
    <xf numFmtId="0" fontId="20" fillId="3" borderId="58" xfId="0" applyFont="1" applyFill="1" applyBorder="1" applyAlignment="1">
      <alignment horizontal="left"/>
    </xf>
    <xf numFmtId="0" fontId="20" fillId="3" borderId="63" xfId="0" applyFont="1" applyFill="1" applyBorder="1" applyAlignment="1">
      <alignment horizontal="left"/>
    </xf>
    <xf numFmtId="0" fontId="20" fillId="3" borderId="59" xfId="0" applyFont="1" applyFill="1" applyBorder="1" applyAlignment="1">
      <alignment horizontal="left"/>
    </xf>
    <xf numFmtId="0" fontId="20" fillId="3" borderId="64" xfId="0" applyFont="1" applyFill="1" applyBorder="1" applyAlignment="1">
      <alignment horizontal="left"/>
    </xf>
    <xf numFmtId="0" fontId="20" fillId="3" borderId="62" xfId="0" applyFont="1" applyFill="1" applyBorder="1" applyAlignment="1">
      <alignment horizontal="left"/>
    </xf>
    <xf numFmtId="0" fontId="20" fillId="3" borderId="60" xfId="0" applyFont="1" applyFill="1" applyBorder="1" applyAlignment="1">
      <alignment horizontal="left"/>
    </xf>
    <xf numFmtId="0" fontId="20" fillId="3" borderId="65" xfId="0" applyFont="1" applyFill="1" applyBorder="1" applyAlignment="1">
      <alignment horizontal="left"/>
    </xf>
    <xf numFmtId="0" fontId="1" fillId="3" borderId="62" xfId="0" applyFont="1" applyFill="1" applyBorder="1" applyAlignment="1">
      <alignment horizontal="center"/>
    </xf>
    <xf numFmtId="0" fontId="1" fillId="3" borderId="60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5" fillId="0" borderId="11" xfId="0" applyFont="1" applyBorder="1" applyAlignment="1">
      <alignment wrapText="1"/>
    </xf>
    <xf numFmtId="0" fontId="15" fillId="0" borderId="14" xfId="0" applyFont="1" applyBorder="1" applyAlignment="1">
      <alignment wrapText="1"/>
    </xf>
    <xf numFmtId="0" fontId="15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/>
    <xf numFmtId="0" fontId="16" fillId="0" borderId="1" xfId="0" applyFont="1" applyBorder="1" applyAlignment="1">
      <alignment horizontal="center" vertical="center" wrapText="1"/>
    </xf>
    <xf numFmtId="0" fontId="16" fillId="0" borderId="15" xfId="0" applyFont="1" applyBorder="1" applyAlignment="1"/>
    <xf numFmtId="0" fontId="10" fillId="8" borderId="14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7" borderId="62" xfId="0" applyFont="1" applyFill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7" borderId="61" xfId="0" applyFont="1" applyFill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3" borderId="45" xfId="0" applyFont="1" applyFill="1" applyBorder="1" applyAlignment="1">
      <alignment horizontal="center"/>
    </xf>
    <xf numFmtId="0" fontId="1" fillId="3" borderId="45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 vertical="center" textRotation="90"/>
    </xf>
    <xf numFmtId="0" fontId="4" fillId="3" borderId="23" xfId="0" applyFont="1" applyFill="1" applyBorder="1" applyAlignment="1">
      <alignment horizontal="center" vertical="center" textRotation="90"/>
    </xf>
    <xf numFmtId="0" fontId="4" fillId="3" borderId="24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4" fillId="3" borderId="8" xfId="0" applyFont="1" applyFill="1" applyBorder="1" applyAlignment="1">
      <alignment horizontal="center" vertical="center" textRotation="90"/>
    </xf>
    <xf numFmtId="0" fontId="4" fillId="3" borderId="10" xfId="0" applyFont="1" applyFill="1" applyBorder="1" applyAlignment="1">
      <alignment horizontal="center" vertical="center" textRotation="90"/>
    </xf>
    <xf numFmtId="0" fontId="3" fillId="4" borderId="9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0" fontId="4" fillId="3" borderId="36" xfId="0" applyFont="1" applyFill="1" applyBorder="1" applyAlignment="1">
      <alignment horizontal="center" vertical="center" textRotation="90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3" fillId="4" borderId="43" xfId="0" applyFont="1" applyFill="1" applyBorder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49" fontId="18" fillId="0" borderId="15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top" wrapText="1"/>
    </xf>
    <xf numFmtId="14" fontId="18" fillId="0" borderId="1" xfId="0" applyNumberFormat="1" applyFont="1" applyBorder="1" applyAlignment="1">
      <alignment horizontal="center" vertical="top" wrapText="1"/>
    </xf>
    <xf numFmtId="0" fontId="18" fillId="0" borderId="14" xfId="0" applyFont="1" applyBorder="1" applyAlignment="1">
      <alignment horizontal="center" vertical="top" wrapText="1"/>
    </xf>
    <xf numFmtId="0" fontId="2" fillId="3" borderId="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67" xfId="0" applyFont="1" applyBorder="1" applyAlignment="1">
      <alignment horizontal="center"/>
    </xf>
    <xf numFmtId="0" fontId="18" fillId="0" borderId="28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8" fillId="0" borderId="51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8" fillId="0" borderId="66" xfId="0" applyFont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/>
    </xf>
    <xf numFmtId="0" fontId="8" fillId="0" borderId="51" xfId="0" applyFont="1" applyFill="1" applyBorder="1" applyAlignment="1">
      <alignment horizontal="center"/>
    </xf>
    <xf numFmtId="0" fontId="0" fillId="0" borderId="33" xfId="0" applyBorder="1"/>
    <xf numFmtId="0" fontId="0" fillId="0" borderId="70" xfId="0" applyBorder="1"/>
    <xf numFmtId="0" fontId="9" fillId="0" borderId="45" xfId="0" applyFont="1" applyBorder="1" applyAlignment="1">
      <alignment horizontal="right" vertical="center"/>
    </xf>
    <xf numFmtId="0" fontId="0" fillId="0" borderId="57" xfId="0" applyBorder="1"/>
    <xf numFmtId="0" fontId="0" fillId="0" borderId="58" xfId="0" applyBorder="1"/>
    <xf numFmtId="0" fontId="1" fillId="0" borderId="45" xfId="0" applyFont="1" applyBorder="1" applyAlignment="1">
      <alignment horizontal="right" vertical="center"/>
    </xf>
    <xf numFmtId="0" fontId="9" fillId="0" borderId="29" xfId="0" applyFont="1" applyBorder="1" applyAlignment="1">
      <alignment horizontal="right" vertical="center"/>
    </xf>
    <xf numFmtId="0" fontId="0" fillId="0" borderId="50" xfId="0" applyBorder="1"/>
    <xf numFmtId="0" fontId="0" fillId="0" borderId="68" xfId="0" applyBorder="1"/>
    <xf numFmtId="0" fontId="1" fillId="0" borderId="27" xfId="0" applyFont="1" applyBorder="1" applyAlignment="1">
      <alignment horizontal="right" vertical="center"/>
    </xf>
    <xf numFmtId="0" fontId="0" fillId="0" borderId="67" xfId="0" applyBorder="1"/>
    <xf numFmtId="0" fontId="0" fillId="0" borderId="51" xfId="0" applyBorder="1"/>
    <xf numFmtId="0" fontId="1" fillId="0" borderId="31" xfId="0" applyFont="1" applyBorder="1" applyAlignment="1">
      <alignment horizontal="right" vertical="center"/>
    </xf>
    <xf numFmtId="0" fontId="1" fillId="0" borderId="29" xfId="0" applyFont="1" applyBorder="1" applyAlignment="1">
      <alignment horizontal="right" vertical="center"/>
    </xf>
    <xf numFmtId="0" fontId="1" fillId="0" borderId="33" xfId="0" applyFont="1" applyBorder="1" applyAlignment="1">
      <alignment horizontal="center" vertical="center"/>
    </xf>
    <xf numFmtId="0" fontId="9" fillId="0" borderId="27" xfId="0" applyFont="1" applyBorder="1" applyAlignment="1">
      <alignment horizontal="right" vertical="center"/>
    </xf>
    <xf numFmtId="0" fontId="18" fillId="0" borderId="45" xfId="0" applyFont="1" applyBorder="1" applyAlignment="1">
      <alignment horizontal="center" vertical="center" wrapText="1"/>
    </xf>
    <xf numFmtId="0" fontId="0" fillId="0" borderId="58" xfId="0" applyBorder="1" applyAlignment="1">
      <alignment vertical="center"/>
    </xf>
    <xf numFmtId="0" fontId="18" fillId="0" borderId="27" xfId="0" applyFont="1" applyBorder="1" applyAlignment="1">
      <alignment horizontal="center" vertical="center" wrapText="1"/>
    </xf>
    <xf numFmtId="0" fontId="0" fillId="0" borderId="51" xfId="0" applyBorder="1" applyAlignment="1">
      <alignment vertical="center"/>
    </xf>
    <xf numFmtId="0" fontId="15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/>
    <xf numFmtId="0" fontId="0" fillId="0" borderId="10" xfId="0" applyBorder="1"/>
    <xf numFmtId="171" fontId="0" fillId="14" borderId="38" xfId="0" applyNumberFormat="1" applyFont="1" applyFill="1" applyBorder="1" applyAlignment="1">
      <alignment horizontal="center" vertical="center"/>
    </xf>
    <xf numFmtId="171" fontId="0" fillId="14" borderId="24" xfId="0" applyNumberFormat="1" applyFont="1" applyFill="1" applyBorder="1" applyAlignment="1">
      <alignment horizontal="center" vertical="center"/>
    </xf>
    <xf numFmtId="0" fontId="1" fillId="5" borderId="39" xfId="0" applyFont="1" applyFill="1" applyBorder="1" applyAlignment="1">
      <alignment horizontal="center" vertical="center"/>
    </xf>
    <xf numFmtId="0" fontId="1" fillId="5" borderId="49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8" fillId="0" borderId="47" xfId="0" applyFont="1" applyBorder="1" applyAlignment="1">
      <alignment horizontal="center" vertical="center" wrapText="1"/>
    </xf>
    <xf numFmtId="0" fontId="18" fillId="0" borderId="57" xfId="0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 wrapText="1"/>
    </xf>
    <xf numFmtId="49" fontId="18" fillId="0" borderId="66" xfId="0" applyNumberFormat="1" applyFont="1" applyBorder="1" applyAlignment="1">
      <alignment horizontal="center" vertical="center" wrapText="1"/>
    </xf>
    <xf numFmtId="49" fontId="18" fillId="0" borderId="67" xfId="0" applyNumberFormat="1" applyFont="1" applyBorder="1" applyAlignment="1">
      <alignment horizontal="center" vertical="center" wrapText="1"/>
    </xf>
    <xf numFmtId="49" fontId="18" fillId="0" borderId="28" xfId="0" applyNumberFormat="1" applyFont="1" applyBorder="1" applyAlignment="1">
      <alignment horizontal="center" vertical="center" wrapText="1"/>
    </xf>
    <xf numFmtId="0" fontId="18" fillId="0" borderId="58" xfId="0" applyFont="1" applyBorder="1" applyAlignment="1">
      <alignment horizontal="center" vertical="center" wrapText="1"/>
    </xf>
    <xf numFmtId="14" fontId="18" fillId="0" borderId="27" xfId="0" applyNumberFormat="1" applyFont="1" applyBorder="1" applyAlignment="1">
      <alignment horizontal="center" vertical="center" wrapText="1"/>
    </xf>
    <xf numFmtId="14" fontId="18" fillId="0" borderId="51" xfId="0" applyNumberFormat="1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170" fontId="12" fillId="11" borderId="22" xfId="0" applyNumberFormat="1" applyFont="1" applyFill="1" applyBorder="1" applyAlignment="1">
      <alignment horizontal="center" vertical="center" wrapText="1"/>
    </xf>
    <xf numFmtId="170" fontId="12" fillId="11" borderId="41" xfId="0" applyNumberFormat="1" applyFont="1" applyFill="1" applyBorder="1" applyAlignment="1">
      <alignment horizontal="center" vertical="center" wrapText="1"/>
    </xf>
    <xf numFmtId="164" fontId="12" fillId="4" borderId="29" xfId="0" applyNumberFormat="1" applyFont="1" applyFill="1" applyBorder="1" applyAlignment="1">
      <alignment horizontal="center"/>
    </xf>
    <xf numFmtId="164" fontId="12" fillId="4" borderId="50" xfId="0" applyNumberFormat="1" applyFont="1" applyFill="1" applyBorder="1" applyAlignment="1">
      <alignment horizontal="center"/>
    </xf>
    <xf numFmtId="164" fontId="12" fillId="4" borderId="30" xfId="0" applyNumberFormat="1" applyFont="1" applyFill="1" applyBorder="1" applyAlignment="1">
      <alignment horizontal="center"/>
    </xf>
    <xf numFmtId="164" fontId="12" fillId="2" borderId="29" xfId="0" applyNumberFormat="1" applyFont="1" applyFill="1" applyBorder="1" applyAlignment="1">
      <alignment horizontal="center"/>
    </xf>
    <xf numFmtId="164" fontId="12" fillId="2" borderId="50" xfId="0" applyNumberFormat="1" applyFont="1" applyFill="1" applyBorder="1" applyAlignment="1">
      <alignment horizontal="center"/>
    </xf>
    <xf numFmtId="164" fontId="12" fillId="2" borderId="30" xfId="0" applyNumberFormat="1" applyFont="1" applyFill="1" applyBorder="1" applyAlignment="1">
      <alignment horizontal="center"/>
    </xf>
    <xf numFmtId="170" fontId="12" fillId="4" borderId="29" xfId="0" applyNumberFormat="1" applyFont="1" applyFill="1" applyBorder="1" applyAlignment="1">
      <alignment horizontal="center"/>
    </xf>
    <xf numFmtId="170" fontId="12" fillId="4" borderId="50" xfId="0" applyNumberFormat="1" applyFont="1" applyFill="1" applyBorder="1" applyAlignment="1">
      <alignment horizontal="center"/>
    </xf>
    <xf numFmtId="170" fontId="12" fillId="4" borderId="30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5" fillId="0" borderId="29" xfId="0" applyFont="1" applyBorder="1" applyAlignment="1">
      <alignment wrapText="1"/>
    </xf>
    <xf numFmtId="0" fontId="15" fillId="0" borderId="45" xfId="0" applyFont="1" applyBorder="1" applyAlignment="1">
      <alignment wrapText="1"/>
    </xf>
    <xf numFmtId="49" fontId="18" fillId="0" borderId="17" xfId="0" applyNumberFormat="1" applyFont="1" applyBorder="1" applyAlignment="1">
      <alignment horizontal="center" vertical="center" wrapText="1"/>
    </xf>
    <xf numFmtId="49" fontId="18" fillId="0" borderId="18" xfId="0" applyNumberFormat="1" applyFont="1" applyBorder="1" applyAlignment="1">
      <alignment horizontal="center" vertical="center" wrapText="1"/>
    </xf>
    <xf numFmtId="14" fontId="18" fillId="0" borderId="17" xfId="0" applyNumberFormat="1" applyFont="1" applyBorder="1" applyAlignment="1">
      <alignment horizontal="center" vertical="top" wrapText="1"/>
    </xf>
    <xf numFmtId="0" fontId="18" fillId="0" borderId="17" xfId="0" applyFont="1" applyBorder="1" applyAlignment="1">
      <alignment horizontal="center" vertical="top" wrapText="1"/>
    </xf>
    <xf numFmtId="0" fontId="18" fillId="0" borderId="16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756AF"/>
      <color rgb="FF1CA85B"/>
      <color rgb="FF5A38AE"/>
      <color rgb="FF3E38AE"/>
      <color rgb="FF147A42"/>
      <color rgb="FF21E1E1"/>
      <color rgb="FF058928"/>
      <color rgb="FF07D13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onfer&#234;ncia valores'!A1"/><Relationship Id="rId2" Type="http://schemas.openxmlformats.org/officeDocument/2006/relationships/hyperlink" Target="#'Por Volume de Importa&#231;&#227;o'!A1"/><Relationship Id="rId1" Type="http://schemas.openxmlformats.org/officeDocument/2006/relationships/hyperlink" Target="#'Extrato AnoBase 2012'!A1"/><Relationship Id="rId4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Confer&#234;ncia valores'!A1"/><Relationship Id="rId2" Type="http://schemas.openxmlformats.org/officeDocument/2006/relationships/hyperlink" Target="#'Por Fornecedor'!A1"/><Relationship Id="rId1" Type="http://schemas.openxmlformats.org/officeDocument/2006/relationships/hyperlink" Target="#'Consolida&#231;&#227;o Importa&#231;&#227;o 2012'!A1"/><Relationship Id="rId6" Type="http://schemas.openxmlformats.org/officeDocument/2006/relationships/hyperlink" Target="#'Confer&#234;ncia valores'!A1"/><Relationship Id="rId5" Type="http://schemas.openxmlformats.org/officeDocument/2006/relationships/hyperlink" Target="#'Por Volume de Importa&#231;&#227;o'!A1"/><Relationship Id="rId4" Type="http://schemas.openxmlformats.org/officeDocument/2006/relationships/hyperlink" Target="#'Consolida&#231;&#227;o Importa&#231;&#227;o 2012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#'Extrato AnoBase 2012'!A1"/><Relationship Id="rId1" Type="http://schemas.openxmlformats.org/officeDocument/2006/relationships/hyperlink" Target="#'Consolida&#231;&#227;o Importa&#231;&#227;o 2012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Por Volume de Importa&#231;&#227;o'!A1"/><Relationship Id="rId2" Type="http://schemas.openxmlformats.org/officeDocument/2006/relationships/hyperlink" Target="#'Extrato AnoBase 2012'!A1"/><Relationship Id="rId1" Type="http://schemas.openxmlformats.org/officeDocument/2006/relationships/hyperlink" Target="#'Consolida&#231;&#227;o Importa&#231;&#227;o 2012'!A1"/><Relationship Id="rId4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24</xdr:row>
      <xdr:rowOff>66675</xdr:rowOff>
    </xdr:from>
    <xdr:to>
      <xdr:col>3</xdr:col>
      <xdr:colOff>333375</xdr:colOff>
      <xdr:row>25</xdr:row>
      <xdr:rowOff>152400</xdr:rowOff>
    </xdr:to>
    <xdr:sp macro="" textlink="">
      <xdr:nvSpPr>
        <xdr:cNvPr id="4" name="Fluxograma: Processo alternativo 3">
          <a:hlinkClick xmlns:r="http://schemas.openxmlformats.org/officeDocument/2006/relationships" r:id="rId1"/>
        </xdr:cNvPr>
        <xdr:cNvSpPr/>
      </xdr:nvSpPr>
      <xdr:spPr>
        <a:xfrm>
          <a:off x="228600" y="3810000"/>
          <a:ext cx="1009650" cy="276225"/>
        </a:xfrm>
        <a:prstGeom prst="flowChartAlternateProcess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/>
            <a:t>Extrato Mensal</a:t>
          </a:r>
        </a:p>
      </xdr:txBody>
    </xdr:sp>
    <xdr:clientData/>
  </xdr:twoCellAnchor>
  <xdr:twoCellAnchor>
    <xdr:from>
      <xdr:col>3</xdr:col>
      <xdr:colOff>409574</xdr:colOff>
      <xdr:row>24</xdr:row>
      <xdr:rowOff>66675</xdr:rowOff>
    </xdr:from>
    <xdr:to>
      <xdr:col>4</xdr:col>
      <xdr:colOff>161925</xdr:colOff>
      <xdr:row>25</xdr:row>
      <xdr:rowOff>152400</xdr:rowOff>
    </xdr:to>
    <xdr:sp macro="" textlink="">
      <xdr:nvSpPr>
        <xdr:cNvPr id="5" name="Fluxograma: Processo alternativo 4">
          <a:hlinkClick xmlns:r="http://schemas.openxmlformats.org/officeDocument/2006/relationships" r:id="rId2"/>
        </xdr:cNvPr>
        <xdr:cNvSpPr/>
      </xdr:nvSpPr>
      <xdr:spPr>
        <a:xfrm>
          <a:off x="1314449" y="3810000"/>
          <a:ext cx="1400176" cy="276225"/>
        </a:xfrm>
        <a:prstGeom prst="flowChartAlternateProcess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/>
            <a:t>Extrato por Volume</a:t>
          </a:r>
        </a:p>
      </xdr:txBody>
    </xdr:sp>
    <xdr:clientData/>
  </xdr:twoCellAnchor>
  <xdr:twoCellAnchor>
    <xdr:from>
      <xdr:col>4</xdr:col>
      <xdr:colOff>228600</xdr:colOff>
      <xdr:row>24</xdr:row>
      <xdr:rowOff>57149</xdr:rowOff>
    </xdr:from>
    <xdr:to>
      <xdr:col>4</xdr:col>
      <xdr:colOff>1000125</xdr:colOff>
      <xdr:row>25</xdr:row>
      <xdr:rowOff>161925</xdr:rowOff>
    </xdr:to>
    <xdr:sp macro="" textlink="">
      <xdr:nvSpPr>
        <xdr:cNvPr id="6" name="Fluxograma: Processo alternativo 5">
          <a:hlinkClick xmlns:r="http://schemas.openxmlformats.org/officeDocument/2006/relationships" r:id="rId3"/>
        </xdr:cNvPr>
        <xdr:cNvSpPr/>
      </xdr:nvSpPr>
      <xdr:spPr>
        <a:xfrm>
          <a:off x="2781300" y="3800474"/>
          <a:ext cx="771525" cy="295276"/>
        </a:xfrm>
        <a:prstGeom prst="flowChartAlternateProcess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/>
            <a:t>Conferência</a:t>
          </a:r>
          <a:r>
            <a:rPr lang="pt-BR" sz="900" baseline="0"/>
            <a:t> </a:t>
          </a:r>
          <a:endParaRPr lang="pt-BR" sz="900"/>
        </a:p>
      </xdr:txBody>
    </xdr:sp>
    <xdr:clientData/>
  </xdr:twoCellAnchor>
  <xdr:twoCellAnchor>
    <xdr:from>
      <xdr:col>0</xdr:col>
      <xdr:colOff>95250</xdr:colOff>
      <xdr:row>0</xdr:row>
      <xdr:rowOff>66675</xdr:rowOff>
    </xdr:from>
    <xdr:to>
      <xdr:col>0</xdr:col>
      <xdr:colOff>1047750</xdr:colOff>
      <xdr:row>3</xdr:row>
      <xdr:rowOff>28575</xdr:rowOff>
    </xdr:to>
    <xdr:pic>
      <xdr:nvPicPr>
        <xdr:cNvPr id="7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5250" y="66675"/>
          <a:ext cx="95250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100198</xdr:colOff>
      <xdr:row>6</xdr:row>
      <xdr:rowOff>12470</xdr:rowOff>
    </xdr:from>
    <xdr:to>
      <xdr:col>10</xdr:col>
      <xdr:colOff>866</xdr:colOff>
      <xdr:row>7</xdr:row>
      <xdr:rowOff>8659</xdr:rowOff>
    </xdr:to>
    <xdr:sp macro="" textlink="">
      <xdr:nvSpPr>
        <xdr:cNvPr id="3" name="Retângulo 2"/>
        <xdr:cNvSpPr/>
      </xdr:nvSpPr>
      <xdr:spPr>
        <a:xfrm flipV="1">
          <a:off x="109723" y="1136420"/>
          <a:ext cx="9082768" cy="72389"/>
        </a:xfrm>
        <a:prstGeom prst="rect">
          <a:avLst/>
        </a:prstGeom>
        <a:gradFill flip="none" rotWithShape="1">
          <a:gsLst>
            <a:gs pos="0">
              <a:srgbClr val="058928"/>
            </a:gs>
            <a:gs pos="25000">
              <a:srgbClr val="147A42"/>
            </a:gs>
            <a:gs pos="75000">
              <a:srgbClr val="3756AF"/>
            </a:gs>
            <a:gs pos="100000">
              <a:schemeClr val="tx2">
                <a:lumMod val="5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4</xdr:col>
      <xdr:colOff>899584</xdr:colOff>
      <xdr:row>293</xdr:row>
      <xdr:rowOff>85543</xdr:rowOff>
    </xdr:from>
    <xdr:to>
      <xdr:col>5</xdr:col>
      <xdr:colOff>317500</xdr:colOff>
      <xdr:row>294</xdr:row>
      <xdr:rowOff>170209</xdr:rowOff>
    </xdr:to>
    <xdr:sp macro="" textlink="">
      <xdr:nvSpPr>
        <xdr:cNvPr id="4" name="Fluxograma: Processo alternativo 3">
          <a:hlinkClick xmlns:r="http://schemas.openxmlformats.org/officeDocument/2006/relationships" r:id="rId1"/>
        </xdr:cNvPr>
        <xdr:cNvSpPr/>
      </xdr:nvSpPr>
      <xdr:spPr>
        <a:xfrm>
          <a:off x="3354917" y="35052876"/>
          <a:ext cx="762000" cy="285750"/>
        </a:xfrm>
        <a:prstGeom prst="flowChartAlternateProcess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/>
            <a:t>Voltar</a:t>
          </a:r>
        </a:p>
      </xdr:txBody>
    </xdr:sp>
    <xdr:clientData/>
  </xdr:twoCellAnchor>
  <xdr:twoCellAnchor>
    <xdr:from>
      <xdr:col>5</xdr:col>
      <xdr:colOff>370417</xdr:colOff>
      <xdr:row>293</xdr:row>
      <xdr:rowOff>84667</xdr:rowOff>
    </xdr:from>
    <xdr:to>
      <xdr:col>7</xdr:col>
      <xdr:colOff>574677</xdr:colOff>
      <xdr:row>294</xdr:row>
      <xdr:rowOff>159808</xdr:rowOff>
    </xdr:to>
    <xdr:sp macro="" textlink="">
      <xdr:nvSpPr>
        <xdr:cNvPr id="5" name="Fluxograma: Processo alternativo 4">
          <a:hlinkClick xmlns:r="http://schemas.openxmlformats.org/officeDocument/2006/relationships" r:id="rId2"/>
        </xdr:cNvPr>
        <xdr:cNvSpPr/>
      </xdr:nvSpPr>
      <xdr:spPr>
        <a:xfrm>
          <a:off x="4169834" y="35052000"/>
          <a:ext cx="1400176" cy="276225"/>
        </a:xfrm>
        <a:prstGeom prst="flowChartAlternateProcess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/>
            <a:t>Extrato por Fornecedor</a:t>
          </a:r>
        </a:p>
      </xdr:txBody>
    </xdr:sp>
    <xdr:clientData/>
  </xdr:twoCellAnchor>
  <xdr:twoCellAnchor>
    <xdr:from>
      <xdr:col>7</xdr:col>
      <xdr:colOff>624418</xdr:colOff>
      <xdr:row>293</xdr:row>
      <xdr:rowOff>95250</xdr:rowOff>
    </xdr:from>
    <xdr:to>
      <xdr:col>8</xdr:col>
      <xdr:colOff>739776</xdr:colOff>
      <xdr:row>294</xdr:row>
      <xdr:rowOff>170391</xdr:rowOff>
    </xdr:to>
    <xdr:sp macro="" textlink="">
      <xdr:nvSpPr>
        <xdr:cNvPr id="6" name="Fluxograma: Processo alternativo 5">
          <a:hlinkClick xmlns:r="http://schemas.openxmlformats.org/officeDocument/2006/relationships" r:id="rId3"/>
        </xdr:cNvPr>
        <xdr:cNvSpPr/>
      </xdr:nvSpPr>
      <xdr:spPr>
        <a:xfrm>
          <a:off x="5619751" y="35062583"/>
          <a:ext cx="771525" cy="276225"/>
        </a:xfrm>
        <a:prstGeom prst="flowChartAlternateProcess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/>
            <a:t>Conferência</a:t>
          </a:r>
          <a:r>
            <a:rPr lang="pt-BR" sz="900" baseline="0"/>
            <a:t> </a:t>
          </a:r>
          <a:endParaRPr lang="pt-BR" sz="900"/>
        </a:p>
      </xdr:txBody>
    </xdr:sp>
    <xdr:clientData/>
  </xdr:twoCellAnchor>
  <xdr:twoCellAnchor>
    <xdr:from>
      <xdr:col>2</xdr:col>
      <xdr:colOff>550334</xdr:colOff>
      <xdr:row>5</xdr:row>
      <xdr:rowOff>587193</xdr:rowOff>
    </xdr:from>
    <xdr:to>
      <xdr:col>4</xdr:col>
      <xdr:colOff>201084</xdr:colOff>
      <xdr:row>5</xdr:row>
      <xdr:rowOff>872943</xdr:rowOff>
    </xdr:to>
    <xdr:sp macro="" textlink="">
      <xdr:nvSpPr>
        <xdr:cNvPr id="7" name="Fluxograma: Processo alternativo 6">
          <a:hlinkClick xmlns:r="http://schemas.openxmlformats.org/officeDocument/2006/relationships" r:id="rId4"/>
        </xdr:cNvPr>
        <xdr:cNvSpPr/>
      </xdr:nvSpPr>
      <xdr:spPr>
        <a:xfrm>
          <a:off x="1174751" y="809443"/>
          <a:ext cx="1481666" cy="285750"/>
        </a:xfrm>
        <a:prstGeom prst="flowChartAlternateProcess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/>
            <a:t>Voltar</a:t>
          </a:r>
          <a:r>
            <a:rPr lang="pt-BR" sz="900" baseline="0"/>
            <a:t> Consolidado</a:t>
          </a:r>
          <a:endParaRPr lang="pt-BR" sz="900"/>
        </a:p>
      </xdr:txBody>
    </xdr:sp>
    <xdr:clientData/>
  </xdr:twoCellAnchor>
  <xdr:twoCellAnchor>
    <xdr:from>
      <xdr:col>4</xdr:col>
      <xdr:colOff>247639</xdr:colOff>
      <xdr:row>5</xdr:row>
      <xdr:rowOff>586317</xdr:rowOff>
    </xdr:from>
    <xdr:to>
      <xdr:col>5</xdr:col>
      <xdr:colOff>303731</xdr:colOff>
      <xdr:row>5</xdr:row>
      <xdr:rowOff>862542</xdr:rowOff>
    </xdr:to>
    <xdr:sp macro="" textlink="">
      <xdr:nvSpPr>
        <xdr:cNvPr id="8" name="Fluxograma: Processo alternativo 7">
          <a:hlinkClick xmlns:r="http://schemas.openxmlformats.org/officeDocument/2006/relationships" r:id="rId5"/>
        </xdr:cNvPr>
        <xdr:cNvSpPr/>
      </xdr:nvSpPr>
      <xdr:spPr>
        <a:xfrm>
          <a:off x="2702972" y="808567"/>
          <a:ext cx="1400176" cy="276225"/>
        </a:xfrm>
        <a:prstGeom prst="flowChartAlternateProcess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/>
            <a:t>Extrato por Volume</a:t>
          </a:r>
        </a:p>
      </xdr:txBody>
    </xdr:sp>
    <xdr:clientData/>
  </xdr:twoCellAnchor>
  <xdr:twoCellAnchor>
    <xdr:from>
      <xdr:col>5</xdr:col>
      <xdr:colOff>353471</xdr:colOff>
      <xdr:row>5</xdr:row>
      <xdr:rowOff>586316</xdr:rowOff>
    </xdr:from>
    <xdr:to>
      <xdr:col>5</xdr:col>
      <xdr:colOff>1124996</xdr:colOff>
      <xdr:row>5</xdr:row>
      <xdr:rowOff>862541</xdr:rowOff>
    </xdr:to>
    <xdr:sp macro="" textlink="">
      <xdr:nvSpPr>
        <xdr:cNvPr id="9" name="Fluxograma: Processo alternativo 8">
          <a:hlinkClick xmlns:r="http://schemas.openxmlformats.org/officeDocument/2006/relationships" r:id="rId6"/>
        </xdr:cNvPr>
        <xdr:cNvSpPr/>
      </xdr:nvSpPr>
      <xdr:spPr>
        <a:xfrm>
          <a:off x="4152888" y="808566"/>
          <a:ext cx="771525" cy="276225"/>
        </a:xfrm>
        <a:prstGeom prst="flowChartAlternateProcess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/>
            <a:t>Conferência</a:t>
          </a:r>
          <a:r>
            <a:rPr lang="pt-BR" sz="900" baseline="0"/>
            <a:t> </a:t>
          </a:r>
          <a:endParaRPr lang="pt-BR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190496</xdr:colOff>
      <xdr:row>17</xdr:row>
      <xdr:rowOff>878</xdr:rowOff>
    </xdr:from>
    <xdr:to>
      <xdr:col>8</xdr:col>
      <xdr:colOff>1297778</xdr:colOff>
      <xdr:row>18</xdr:row>
      <xdr:rowOff>107156</xdr:rowOff>
    </xdr:to>
    <xdr:sp macro="" textlink="">
      <xdr:nvSpPr>
        <xdr:cNvPr id="4" name="Fluxograma: Processo alternativo 3">
          <a:hlinkClick xmlns:r="http://schemas.openxmlformats.org/officeDocument/2006/relationships" r:id="rId1"/>
        </xdr:cNvPr>
        <xdr:cNvSpPr/>
      </xdr:nvSpPr>
      <xdr:spPr>
        <a:xfrm>
          <a:off x="7200896" y="2782178"/>
          <a:ext cx="1107282" cy="296778"/>
        </a:xfrm>
        <a:prstGeom prst="flowChartAlternateProcess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/>
            <a:t>Voltar Consolidado</a:t>
          </a:r>
        </a:p>
      </xdr:txBody>
    </xdr:sp>
    <xdr:clientData/>
  </xdr:twoCellAnchor>
  <xdr:twoCellAnchor>
    <xdr:from>
      <xdr:col>8</xdr:col>
      <xdr:colOff>142877</xdr:colOff>
      <xdr:row>19</xdr:row>
      <xdr:rowOff>11908</xdr:rowOff>
    </xdr:from>
    <xdr:to>
      <xdr:col>8</xdr:col>
      <xdr:colOff>1345940</xdr:colOff>
      <xdr:row>20</xdr:row>
      <xdr:rowOff>0</xdr:rowOff>
    </xdr:to>
    <xdr:sp macro="" textlink="">
      <xdr:nvSpPr>
        <xdr:cNvPr id="5" name="Fluxograma: Processo alternativo 4">
          <a:hlinkClick xmlns:r="http://schemas.openxmlformats.org/officeDocument/2006/relationships" r:id="rId2"/>
        </xdr:cNvPr>
        <xdr:cNvSpPr/>
      </xdr:nvSpPr>
      <xdr:spPr>
        <a:xfrm>
          <a:off x="7153277" y="3174208"/>
          <a:ext cx="1203063" cy="297655"/>
        </a:xfrm>
        <a:prstGeom prst="flowChartAlternateProcess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/>
            <a:t>Extrato</a:t>
          </a:r>
          <a:r>
            <a:rPr lang="pt-BR" sz="900" baseline="0"/>
            <a:t> Mensal</a:t>
          </a:r>
          <a:endParaRPr lang="pt-BR" sz="900"/>
        </a:p>
      </xdr:txBody>
    </xdr:sp>
    <xdr:clientData/>
  </xdr:twoCellAnchor>
  <xdr:twoCellAnchor>
    <xdr:from>
      <xdr:col>0</xdr:col>
      <xdr:colOff>0</xdr:colOff>
      <xdr:row>1</xdr:row>
      <xdr:rowOff>66675</xdr:rowOff>
    </xdr:from>
    <xdr:to>
      <xdr:col>0</xdr:col>
      <xdr:colOff>0</xdr:colOff>
      <xdr:row>4</xdr:row>
      <xdr:rowOff>28575</xdr:rowOff>
    </xdr:to>
    <xdr:pic>
      <xdr:nvPicPr>
        <xdr:cNvPr id="6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250" y="66675"/>
          <a:ext cx="95250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10583</xdr:colOff>
      <xdr:row>37</xdr:row>
      <xdr:rowOff>0</xdr:rowOff>
    </xdr:from>
    <xdr:to>
      <xdr:col>3</xdr:col>
      <xdr:colOff>158750</xdr:colOff>
      <xdr:row>38</xdr:row>
      <xdr:rowOff>95250</xdr:rowOff>
    </xdr:to>
    <xdr:sp macro="" textlink="">
      <xdr:nvSpPr>
        <xdr:cNvPr id="2" name="Fluxograma: Processo alternativo 1">
          <a:hlinkClick xmlns:r="http://schemas.openxmlformats.org/officeDocument/2006/relationships" r:id="rId1"/>
        </xdr:cNvPr>
        <xdr:cNvSpPr/>
      </xdr:nvSpPr>
      <xdr:spPr>
        <a:xfrm>
          <a:off x="2137833" y="5905500"/>
          <a:ext cx="1185334" cy="285750"/>
        </a:xfrm>
        <a:prstGeom prst="flowChartAlternateProcess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/>
            <a:t>Voltar Consolidado</a:t>
          </a:r>
        </a:p>
      </xdr:txBody>
    </xdr:sp>
    <xdr:clientData/>
  </xdr:twoCellAnchor>
  <xdr:twoCellAnchor>
    <xdr:from>
      <xdr:col>3</xdr:col>
      <xdr:colOff>264583</xdr:colOff>
      <xdr:row>37</xdr:row>
      <xdr:rowOff>11030</xdr:rowOff>
    </xdr:from>
    <xdr:to>
      <xdr:col>4</xdr:col>
      <xdr:colOff>430480</xdr:colOff>
      <xdr:row>38</xdr:row>
      <xdr:rowOff>118185</xdr:rowOff>
    </xdr:to>
    <xdr:sp macro="" textlink="">
      <xdr:nvSpPr>
        <xdr:cNvPr id="3" name="Fluxograma: Processo alternativo 2">
          <a:hlinkClick xmlns:r="http://schemas.openxmlformats.org/officeDocument/2006/relationships" r:id="rId2"/>
        </xdr:cNvPr>
        <xdr:cNvSpPr/>
      </xdr:nvSpPr>
      <xdr:spPr>
        <a:xfrm>
          <a:off x="3429000" y="5916530"/>
          <a:ext cx="1203063" cy="297655"/>
        </a:xfrm>
        <a:prstGeom prst="flowChartAlternateProcess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/>
            <a:t>Extrato</a:t>
          </a:r>
          <a:r>
            <a:rPr lang="pt-BR" sz="900" baseline="0"/>
            <a:t> Mensal</a:t>
          </a:r>
          <a:endParaRPr lang="pt-BR" sz="900"/>
        </a:p>
      </xdr:txBody>
    </xdr:sp>
    <xdr:clientData/>
  </xdr:twoCellAnchor>
  <xdr:twoCellAnchor>
    <xdr:from>
      <xdr:col>4</xdr:col>
      <xdr:colOff>522819</xdr:colOff>
      <xdr:row>37</xdr:row>
      <xdr:rowOff>4680</xdr:rowOff>
    </xdr:from>
    <xdr:to>
      <xdr:col>6</xdr:col>
      <xdr:colOff>10584</xdr:colOff>
      <xdr:row>38</xdr:row>
      <xdr:rowOff>111835</xdr:rowOff>
    </xdr:to>
    <xdr:sp macro="" textlink="">
      <xdr:nvSpPr>
        <xdr:cNvPr id="5" name="Fluxograma: Processo alternativo 4">
          <a:hlinkClick xmlns:r="http://schemas.openxmlformats.org/officeDocument/2006/relationships" r:id="rId3"/>
        </xdr:cNvPr>
        <xdr:cNvSpPr/>
      </xdr:nvSpPr>
      <xdr:spPr>
        <a:xfrm>
          <a:off x="4724402" y="5910180"/>
          <a:ext cx="1297515" cy="297655"/>
        </a:xfrm>
        <a:prstGeom prst="flowChartAlternateProcess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/>
            <a:t>Extrato</a:t>
          </a:r>
          <a:r>
            <a:rPr lang="pt-BR" sz="900" baseline="0"/>
            <a:t> por Volume</a:t>
          </a:r>
          <a:endParaRPr lang="pt-BR" sz="900"/>
        </a:p>
      </xdr:txBody>
    </xdr:sp>
    <xdr:clientData/>
  </xdr:twoCellAnchor>
  <xdr:twoCellAnchor>
    <xdr:from>
      <xdr:col>0</xdr:col>
      <xdr:colOff>95250</xdr:colOff>
      <xdr:row>0</xdr:row>
      <xdr:rowOff>66675</xdr:rowOff>
    </xdr:from>
    <xdr:to>
      <xdr:col>0</xdr:col>
      <xdr:colOff>1047750</xdr:colOff>
      <xdr:row>3</xdr:row>
      <xdr:rowOff>28575</xdr:rowOff>
    </xdr:to>
    <xdr:pic>
      <xdr:nvPicPr>
        <xdr:cNvPr id="7" name="Imagem 1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5250" y="66675"/>
          <a:ext cx="95250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8"/>
  <sheetViews>
    <sheetView tabSelected="1" zoomScaleNormal="100" zoomScaleSheetLayoutView="110" workbookViewId="0">
      <selection activeCell="C35" sqref="C35"/>
    </sheetView>
  </sheetViews>
  <sheetFormatPr defaultRowHeight="15"/>
  <cols>
    <col min="1" max="1" width="19.85546875" customWidth="1"/>
    <col min="2" max="2" width="11.42578125" customWidth="1"/>
    <col min="3" max="3" width="16.140625" customWidth="1"/>
    <col min="4" max="4" width="24.42578125" customWidth="1"/>
    <col min="5" max="5" width="33.42578125" customWidth="1"/>
  </cols>
  <sheetData>
    <row r="1" spans="1:5" s="314" customFormat="1" ht="12.75">
      <c r="A1" s="362"/>
      <c r="B1" s="364" t="s">
        <v>104</v>
      </c>
      <c r="C1" s="365"/>
      <c r="D1" s="365"/>
      <c r="E1" s="366"/>
    </row>
    <row r="2" spans="1:5" s="314" customFormat="1" ht="12.75">
      <c r="A2" s="363"/>
      <c r="B2" s="367"/>
      <c r="C2" s="367"/>
      <c r="D2" s="367"/>
      <c r="E2" s="368"/>
    </row>
    <row r="3" spans="1:5" s="314" customFormat="1" ht="12.75">
      <c r="A3" s="363"/>
      <c r="B3" s="317" t="s">
        <v>89</v>
      </c>
      <c r="C3" s="317" t="s">
        <v>90</v>
      </c>
      <c r="D3" s="317" t="s">
        <v>91</v>
      </c>
      <c r="E3" s="318" t="s">
        <v>92</v>
      </c>
    </row>
    <row r="4" spans="1:5" s="314" customFormat="1" ht="12.75">
      <c r="A4" s="363"/>
      <c r="B4" s="317" t="s">
        <v>98</v>
      </c>
      <c r="C4" s="317">
        <v>1</v>
      </c>
      <c r="D4" s="319">
        <v>41689</v>
      </c>
      <c r="E4" s="320" t="s">
        <v>93</v>
      </c>
    </row>
    <row r="5" spans="1:5">
      <c r="A5" s="369" t="s">
        <v>58</v>
      </c>
      <c r="B5" s="370"/>
      <c r="C5" s="370"/>
      <c r="D5" s="370"/>
      <c r="E5" s="371"/>
    </row>
    <row r="6" spans="1:5" ht="20.100000000000001" customHeight="1">
      <c r="A6" s="378"/>
      <c r="B6" s="344"/>
      <c r="C6" s="344"/>
      <c r="D6" s="344"/>
      <c r="E6" s="345"/>
    </row>
    <row r="7" spans="1:5" ht="20.100000000000001" customHeight="1">
      <c r="A7" s="350" t="s">
        <v>57</v>
      </c>
      <c r="B7" s="351"/>
      <c r="C7" s="352"/>
      <c r="D7" s="338"/>
      <c r="E7" s="339"/>
    </row>
    <row r="8" spans="1:5" ht="20.100000000000001" customHeight="1">
      <c r="A8" s="350" t="s">
        <v>59</v>
      </c>
      <c r="B8" s="351"/>
      <c r="C8" s="352"/>
      <c r="D8" s="338"/>
      <c r="E8" s="339"/>
    </row>
    <row r="9" spans="1:5" ht="20.100000000000001" customHeight="1">
      <c r="A9" s="350" t="s">
        <v>60</v>
      </c>
      <c r="B9" s="351"/>
      <c r="C9" s="352"/>
      <c r="D9" s="338"/>
      <c r="E9" s="339"/>
    </row>
    <row r="10" spans="1:5" ht="20.100000000000001" customHeight="1">
      <c r="A10" s="350" t="s">
        <v>66</v>
      </c>
      <c r="B10" s="351"/>
      <c r="C10" s="352"/>
      <c r="D10" s="338"/>
      <c r="E10" s="339"/>
    </row>
    <row r="11" spans="1:5" ht="20.100000000000001" customHeight="1">
      <c r="A11" s="379"/>
      <c r="B11" s="341"/>
      <c r="C11" s="341"/>
      <c r="D11" s="341"/>
      <c r="E11" s="342"/>
    </row>
    <row r="12" spans="1:5" ht="15" customHeight="1">
      <c r="A12" s="372" t="s">
        <v>61</v>
      </c>
      <c r="B12" s="373"/>
      <c r="C12" s="373"/>
      <c r="D12" s="373"/>
      <c r="E12" s="374"/>
    </row>
    <row r="13" spans="1:5" s="316" customFormat="1" ht="20.100000000000001" customHeight="1">
      <c r="A13" s="343"/>
      <c r="B13" s="344"/>
      <c r="C13" s="344"/>
      <c r="D13" s="344"/>
      <c r="E13" s="345"/>
    </row>
    <row r="14" spans="1:5" ht="20.100000000000001" customHeight="1">
      <c r="A14" s="353" t="s">
        <v>62</v>
      </c>
      <c r="B14" s="354"/>
      <c r="C14" s="355"/>
      <c r="D14" s="338"/>
      <c r="E14" s="339"/>
    </row>
    <row r="15" spans="1:5" ht="20.100000000000001" customHeight="1">
      <c r="A15" s="350" t="s">
        <v>63</v>
      </c>
      <c r="B15" s="351"/>
      <c r="C15" s="352"/>
      <c r="D15" s="338"/>
      <c r="E15" s="339"/>
    </row>
    <row r="16" spans="1:5" ht="20.100000000000001" customHeight="1">
      <c r="A16" s="356" t="s">
        <v>64</v>
      </c>
      <c r="B16" s="357"/>
      <c r="C16" s="358"/>
      <c r="D16" s="338"/>
      <c r="E16" s="339"/>
    </row>
    <row r="17" spans="1:5" s="315" customFormat="1" ht="20.100000000000001" customHeight="1">
      <c r="A17" s="340"/>
      <c r="B17" s="341"/>
      <c r="C17" s="341"/>
      <c r="D17" s="341"/>
      <c r="E17" s="342"/>
    </row>
    <row r="18" spans="1:5" ht="15" customHeight="1">
      <c r="A18" s="375" t="s">
        <v>65</v>
      </c>
      <c r="B18" s="376"/>
      <c r="C18" s="376"/>
      <c r="D18" s="376"/>
      <c r="E18" s="377"/>
    </row>
    <row r="19" spans="1:5" s="316" customFormat="1" ht="20.100000000000001" customHeight="1">
      <c r="A19" s="343"/>
      <c r="B19" s="344"/>
      <c r="C19" s="344"/>
      <c r="D19" s="344"/>
      <c r="E19" s="345"/>
    </row>
    <row r="20" spans="1:5" ht="20.100000000000001" customHeight="1">
      <c r="A20" s="353" t="s">
        <v>85</v>
      </c>
      <c r="B20" s="354"/>
      <c r="C20" s="355"/>
      <c r="D20" s="338"/>
      <c r="E20" s="339"/>
    </row>
    <row r="21" spans="1:5" ht="20.100000000000001" customHeight="1">
      <c r="A21" s="350" t="s">
        <v>83</v>
      </c>
      <c r="B21" s="351"/>
      <c r="C21" s="352"/>
      <c r="D21" s="338"/>
      <c r="E21" s="339"/>
    </row>
    <row r="22" spans="1:5" ht="20.100000000000001" customHeight="1">
      <c r="A22" s="350" t="s">
        <v>84</v>
      </c>
      <c r="B22" s="351"/>
      <c r="C22" s="352"/>
      <c r="D22" s="338"/>
      <c r="E22" s="339"/>
    </row>
    <row r="23" spans="1:5" ht="20.100000000000001" customHeight="1">
      <c r="A23" s="350" t="s">
        <v>105</v>
      </c>
      <c r="B23" s="351"/>
      <c r="C23" s="352"/>
      <c r="D23" s="338"/>
      <c r="E23" s="339"/>
    </row>
    <row r="24" spans="1:5" s="315" customFormat="1" ht="15" customHeight="1">
      <c r="A24" s="359"/>
      <c r="B24" s="360"/>
      <c r="C24" s="360"/>
      <c r="D24" s="360"/>
      <c r="E24" s="361"/>
    </row>
    <row r="25" spans="1:5" ht="15" customHeight="1">
      <c r="A25" s="44"/>
      <c r="B25" s="33"/>
      <c r="C25" s="33"/>
      <c r="D25" s="33"/>
      <c r="E25" s="76"/>
    </row>
    <row r="26" spans="1:5" ht="15" customHeight="1" thickBot="1">
      <c r="A26" s="81"/>
      <c r="B26" s="82"/>
      <c r="C26" s="82"/>
      <c r="D26" s="82"/>
      <c r="E26" s="86"/>
    </row>
    <row r="27" spans="1:5" s="321" customFormat="1" ht="15" customHeight="1">
      <c r="A27" s="346" t="s">
        <v>94</v>
      </c>
      <c r="B27" s="347"/>
      <c r="C27" s="347" t="s">
        <v>95</v>
      </c>
      <c r="D27" s="347"/>
      <c r="E27" s="322" t="s">
        <v>96</v>
      </c>
    </row>
    <row r="28" spans="1:5" s="321" customFormat="1" ht="15" customHeight="1" thickBot="1">
      <c r="A28" s="348" t="s">
        <v>101</v>
      </c>
      <c r="B28" s="349"/>
      <c r="C28" s="349" t="s">
        <v>97</v>
      </c>
      <c r="D28" s="349"/>
      <c r="E28" s="323" t="s">
        <v>102</v>
      </c>
    </row>
  </sheetData>
  <sheetProtection autoFilter="0" pivotTables="0"/>
  <mergeCells count="37">
    <mergeCell ref="A1:A4"/>
    <mergeCell ref="B1:E2"/>
    <mergeCell ref="A5:E5"/>
    <mergeCell ref="A12:E12"/>
    <mergeCell ref="A18:E18"/>
    <mergeCell ref="A6:E6"/>
    <mergeCell ref="A11:E11"/>
    <mergeCell ref="D7:E7"/>
    <mergeCell ref="D8:E8"/>
    <mergeCell ref="D9:E9"/>
    <mergeCell ref="D10:E10"/>
    <mergeCell ref="D14:E14"/>
    <mergeCell ref="A13:E13"/>
    <mergeCell ref="D15:E15"/>
    <mergeCell ref="D16:E16"/>
    <mergeCell ref="A27:B27"/>
    <mergeCell ref="C27:D27"/>
    <mergeCell ref="A28:B28"/>
    <mergeCell ref="C28:D28"/>
    <mergeCell ref="A7:C7"/>
    <mergeCell ref="A8:C8"/>
    <mergeCell ref="A9:C9"/>
    <mergeCell ref="A10:C10"/>
    <mergeCell ref="A14:C14"/>
    <mergeCell ref="A15:C15"/>
    <mergeCell ref="A16:C16"/>
    <mergeCell ref="A20:C20"/>
    <mergeCell ref="A21:C21"/>
    <mergeCell ref="A22:C22"/>
    <mergeCell ref="A23:C23"/>
    <mergeCell ref="A24:E24"/>
    <mergeCell ref="D20:E20"/>
    <mergeCell ref="D22:E22"/>
    <mergeCell ref="D23:E23"/>
    <mergeCell ref="A17:E17"/>
    <mergeCell ref="A19:E19"/>
    <mergeCell ref="D21:E21"/>
  </mergeCells>
  <pageMargins left="0.59" right="0.51181102362204722" top="0.43" bottom="0.78740157480314965" header="0.31496062992125984" footer="0.31496062992125984"/>
  <pageSetup paperSize="9" scale="8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05"/>
  <sheetViews>
    <sheetView zoomScale="90" zoomScaleNormal="90" workbookViewId="0">
      <selection activeCell="G5" sqref="G5"/>
    </sheetView>
  </sheetViews>
  <sheetFormatPr defaultRowHeight="15"/>
  <cols>
    <col min="1" max="1" width="0.85546875" customWidth="1"/>
    <col min="2" max="2" width="7.7109375" bestFit="1" customWidth="1"/>
    <col min="3" max="3" width="13.5703125" bestFit="1" customWidth="1"/>
    <col min="4" max="4" width="16.5703125" style="2" bestFit="1" customWidth="1"/>
    <col min="5" max="5" width="20.140625" style="2" bestFit="1" customWidth="1"/>
    <col min="6" max="6" width="17.85546875" style="2" bestFit="1" customWidth="1"/>
    <col min="7" max="7" width="17.85546875" style="233" customWidth="1"/>
    <col min="8" max="8" width="9.85546875" style="3" bestFit="1" customWidth="1"/>
    <col min="9" max="9" width="48.28515625" bestFit="1" customWidth="1"/>
    <col min="10" max="10" width="16.7109375" style="30" bestFit="1" customWidth="1"/>
    <col min="11" max="11" width="5.7109375" bestFit="1" customWidth="1"/>
  </cols>
  <sheetData>
    <row r="1" spans="1:11" ht="15" customHeight="1">
      <c r="A1" s="401" t="s">
        <v>104</v>
      </c>
      <c r="B1" s="364"/>
      <c r="C1" s="364"/>
      <c r="D1" s="364"/>
      <c r="E1" s="364"/>
      <c r="F1" s="364"/>
      <c r="G1" s="364"/>
      <c r="H1" s="364"/>
      <c r="I1" s="364"/>
      <c r="J1" s="364"/>
      <c r="K1" s="402"/>
    </row>
    <row r="2" spans="1:11">
      <c r="A2" s="403"/>
      <c r="B2" s="404"/>
      <c r="C2" s="404"/>
      <c r="D2" s="404"/>
      <c r="E2" s="404"/>
      <c r="F2" s="404"/>
      <c r="G2" s="404"/>
      <c r="H2" s="404"/>
      <c r="I2" s="404"/>
      <c r="J2" s="404"/>
      <c r="K2" s="405"/>
    </row>
    <row r="3" spans="1:11">
      <c r="A3" s="412" t="s">
        <v>89</v>
      </c>
      <c r="B3" s="410"/>
      <c r="C3" s="410"/>
      <c r="D3" s="410"/>
      <c r="E3" s="410" t="s">
        <v>90</v>
      </c>
      <c r="F3" s="410"/>
      <c r="G3" s="410" t="s">
        <v>91</v>
      </c>
      <c r="H3" s="410"/>
      <c r="I3" s="406" t="s">
        <v>92</v>
      </c>
      <c r="J3" s="406"/>
      <c r="K3" s="407"/>
    </row>
    <row r="4" spans="1:11">
      <c r="A4" s="412" t="s">
        <v>98</v>
      </c>
      <c r="B4" s="410"/>
      <c r="C4" s="410"/>
      <c r="D4" s="410"/>
      <c r="E4" s="410">
        <v>1</v>
      </c>
      <c r="F4" s="410"/>
      <c r="G4" s="411">
        <v>41689</v>
      </c>
      <c r="H4" s="411"/>
      <c r="I4" s="408" t="s">
        <v>93</v>
      </c>
      <c r="J4" s="408"/>
      <c r="K4" s="409"/>
    </row>
    <row r="5" spans="1:11" ht="14.25" customHeight="1" thickBot="1">
      <c r="A5" s="44"/>
      <c r="B5" s="33"/>
      <c r="C5" s="33"/>
      <c r="D5" s="45"/>
      <c r="E5" s="45"/>
      <c r="F5" s="45"/>
      <c r="G5" s="313"/>
      <c r="H5" s="46"/>
      <c r="I5" s="33"/>
      <c r="J5" s="71"/>
      <c r="K5" s="76"/>
    </row>
    <row r="6" spans="1:11" ht="81" customHeight="1" thickBot="1">
      <c r="A6" s="44"/>
      <c r="B6" s="385"/>
      <c r="C6" s="386"/>
      <c r="D6" s="386"/>
      <c r="E6" s="386"/>
      <c r="F6" s="386"/>
      <c r="G6" s="386"/>
      <c r="H6" s="386"/>
      <c r="I6" s="386"/>
      <c r="J6" s="387"/>
      <c r="K6" s="76"/>
    </row>
    <row r="7" spans="1:11" ht="6" customHeight="1">
      <c r="A7" s="44"/>
      <c r="B7" s="33"/>
      <c r="C7" s="33"/>
      <c r="D7" s="45"/>
      <c r="E7" s="45"/>
      <c r="F7" s="45"/>
      <c r="G7" s="313"/>
      <c r="H7" s="46"/>
      <c r="I7" s="33"/>
      <c r="J7" s="71"/>
      <c r="K7" s="76"/>
    </row>
    <row r="8" spans="1:11" ht="2.1" customHeight="1" thickBot="1">
      <c r="A8" s="44"/>
      <c r="B8" s="33"/>
      <c r="C8" s="33"/>
      <c r="D8" s="45"/>
      <c r="E8" s="45"/>
      <c r="F8" s="45"/>
      <c r="G8" s="313"/>
      <c r="H8" s="46"/>
      <c r="I8" s="33"/>
      <c r="J8" s="71"/>
      <c r="K8" s="76"/>
    </row>
    <row r="9" spans="1:11" s="1" customFormat="1" ht="30.75" thickBot="1">
      <c r="A9" s="77"/>
      <c r="B9" s="240" t="s">
        <v>0</v>
      </c>
      <c r="C9" s="241" t="s">
        <v>1</v>
      </c>
      <c r="D9" s="242" t="s">
        <v>2</v>
      </c>
      <c r="E9" s="242" t="s">
        <v>55</v>
      </c>
      <c r="F9" s="242" t="s">
        <v>56</v>
      </c>
      <c r="G9" s="242" t="s">
        <v>82</v>
      </c>
      <c r="H9" s="243" t="s">
        <v>3</v>
      </c>
      <c r="I9" s="244" t="s">
        <v>4</v>
      </c>
      <c r="J9" s="245" t="s">
        <v>12</v>
      </c>
      <c r="K9" s="79"/>
    </row>
    <row r="10" spans="1:11" ht="15" customHeight="1">
      <c r="A10" s="44"/>
      <c r="B10" s="14"/>
      <c r="C10" s="15"/>
      <c r="D10" s="16"/>
      <c r="E10" s="16"/>
      <c r="F10" s="16"/>
      <c r="G10" s="224"/>
      <c r="H10" s="17"/>
      <c r="I10" s="15"/>
      <c r="J10" s="31"/>
      <c r="K10" s="388" t="s">
        <v>100</v>
      </c>
    </row>
    <row r="11" spans="1:11">
      <c r="A11" s="44"/>
      <c r="B11" s="18"/>
      <c r="C11" s="7"/>
      <c r="D11" s="8"/>
      <c r="E11" s="8"/>
      <c r="F11" s="8"/>
      <c r="G11" s="246"/>
      <c r="H11" s="9"/>
      <c r="I11" s="7"/>
      <c r="J11" s="248"/>
      <c r="K11" s="389"/>
    </row>
    <row r="12" spans="1:11">
      <c r="A12" s="44"/>
      <c r="B12" s="19"/>
      <c r="C12" s="4"/>
      <c r="D12" s="5"/>
      <c r="E12" s="5"/>
      <c r="F12" s="5"/>
      <c r="G12" s="225"/>
      <c r="H12" s="6"/>
      <c r="I12" s="4"/>
      <c r="J12" s="32"/>
      <c r="K12" s="389"/>
    </row>
    <row r="13" spans="1:11">
      <c r="A13" s="44"/>
      <c r="B13" s="18"/>
      <c r="C13" s="7"/>
      <c r="D13" s="8"/>
      <c r="E13" s="8"/>
      <c r="F13" s="8"/>
      <c r="G13" s="246"/>
      <c r="H13" s="9"/>
      <c r="I13" s="7"/>
      <c r="J13" s="248"/>
      <c r="K13" s="389"/>
    </row>
    <row r="14" spans="1:11">
      <c r="A14" s="44"/>
      <c r="B14" s="19"/>
      <c r="C14" s="4"/>
      <c r="D14" s="5"/>
      <c r="E14" s="5"/>
      <c r="F14" s="5"/>
      <c r="G14" s="225"/>
      <c r="H14" s="6"/>
      <c r="I14" s="4"/>
      <c r="J14" s="32"/>
      <c r="K14" s="389"/>
    </row>
    <row r="15" spans="1:11">
      <c r="A15" s="44"/>
      <c r="B15" s="51"/>
      <c r="C15" s="47"/>
      <c r="D15" s="49"/>
      <c r="E15" s="49"/>
      <c r="F15" s="49"/>
      <c r="G15" s="229"/>
      <c r="H15" s="50"/>
      <c r="I15" s="47"/>
      <c r="J15" s="52"/>
      <c r="K15" s="389"/>
    </row>
    <row r="16" spans="1:11" ht="13.5" customHeight="1">
      <c r="A16" s="44"/>
      <c r="B16" s="19"/>
      <c r="C16" s="4"/>
      <c r="D16" s="5"/>
      <c r="E16" s="5"/>
      <c r="F16" s="5"/>
      <c r="G16" s="225"/>
      <c r="H16" s="6"/>
      <c r="I16" s="4"/>
      <c r="J16" s="32"/>
      <c r="K16" s="389"/>
    </row>
    <row r="17" spans="1:11">
      <c r="A17" s="44"/>
      <c r="B17" s="18"/>
      <c r="C17" s="247"/>
      <c r="D17" s="8"/>
      <c r="E17" s="8"/>
      <c r="F17" s="8"/>
      <c r="G17" s="246"/>
      <c r="H17" s="9"/>
      <c r="I17" s="7"/>
      <c r="J17" s="248"/>
      <c r="K17" s="389"/>
    </row>
    <row r="18" spans="1:11">
      <c r="A18" s="44"/>
      <c r="B18" s="19"/>
      <c r="C18" s="10"/>
      <c r="D18" s="5"/>
      <c r="E18" s="5"/>
      <c r="F18" s="5"/>
      <c r="G18" s="225"/>
      <c r="H18" s="6"/>
      <c r="I18" s="4"/>
      <c r="J18" s="32"/>
      <c r="K18" s="389"/>
    </row>
    <row r="19" spans="1:11">
      <c r="A19" s="44"/>
      <c r="B19" s="51"/>
      <c r="C19" s="48"/>
      <c r="D19" s="49"/>
      <c r="E19" s="49"/>
      <c r="F19" s="49"/>
      <c r="G19" s="229"/>
      <c r="H19" s="50"/>
      <c r="I19" s="47"/>
      <c r="J19" s="52"/>
      <c r="K19" s="389"/>
    </row>
    <row r="20" spans="1:11">
      <c r="A20" s="44"/>
      <c r="B20" s="19"/>
      <c r="C20" s="10"/>
      <c r="D20" s="5"/>
      <c r="E20" s="5"/>
      <c r="F20" s="5"/>
      <c r="G20" s="225"/>
      <c r="H20" s="6"/>
      <c r="I20" s="4"/>
      <c r="J20" s="32"/>
      <c r="K20" s="389"/>
    </row>
    <row r="21" spans="1:11" s="260" customFormat="1">
      <c r="A21" s="261"/>
      <c r="B21" s="51"/>
      <c r="C21" s="48"/>
      <c r="D21" s="49"/>
      <c r="E21" s="49"/>
      <c r="F21" s="49"/>
      <c r="G21" s="229"/>
      <c r="H21" s="50"/>
      <c r="I21" s="47"/>
      <c r="J21" s="52"/>
      <c r="K21" s="389"/>
    </row>
    <row r="22" spans="1:11" ht="15.75" thickBot="1">
      <c r="A22" s="44"/>
      <c r="B22" s="262"/>
      <c r="C22" s="263"/>
      <c r="D22" s="264"/>
      <c r="E22" s="264"/>
      <c r="F22" s="264"/>
      <c r="G22" s="265"/>
      <c r="H22" s="266"/>
      <c r="I22" s="267"/>
      <c r="J22" s="268"/>
      <c r="K22" s="389"/>
    </row>
    <row r="23" spans="1:11">
      <c r="A23" s="44"/>
      <c r="B23" s="33"/>
      <c r="C23" s="390" t="s">
        <v>29</v>
      </c>
      <c r="D23" s="391"/>
      <c r="E23" s="238" t="s">
        <v>30</v>
      </c>
      <c r="F23" s="239" t="s">
        <v>32</v>
      </c>
      <c r="G23" s="68"/>
      <c r="H23" s="46"/>
      <c r="I23" s="33"/>
      <c r="J23" s="97" t="s">
        <v>31</v>
      </c>
      <c r="K23" s="381"/>
    </row>
    <row r="24" spans="1:11" ht="15.75" thickBot="1">
      <c r="A24" s="44"/>
      <c r="B24" s="33"/>
      <c r="C24" s="392">
        <f>SUM(D10:D22)</f>
        <v>0</v>
      </c>
      <c r="D24" s="393"/>
      <c r="E24" s="132">
        <f>SUM(E10:E22)</f>
        <v>0</v>
      </c>
      <c r="F24" s="88">
        <f>SUM(F10:F22)</f>
        <v>0</v>
      </c>
      <c r="G24" s="185"/>
      <c r="H24" s="65"/>
      <c r="I24" s="66"/>
      <c r="J24" s="38">
        <f>SUM(J10:J22)</f>
        <v>0</v>
      </c>
      <c r="K24" s="382"/>
    </row>
    <row r="25" spans="1:11" ht="5.0999999999999996" customHeight="1" thickBot="1">
      <c r="A25" s="44"/>
      <c r="B25" s="33"/>
      <c r="C25" s="313"/>
      <c r="D25" s="313"/>
      <c r="E25" s="66"/>
      <c r="F25" s="66"/>
      <c r="G25" s="66"/>
      <c r="H25" s="65"/>
      <c r="I25" s="66"/>
      <c r="J25" s="70"/>
      <c r="K25" s="312"/>
    </row>
    <row r="26" spans="1:11" ht="15" customHeight="1">
      <c r="A26" s="44"/>
      <c r="B26" s="14"/>
      <c r="C26" s="39"/>
      <c r="D26" s="16"/>
      <c r="E26" s="16"/>
      <c r="F26" s="16"/>
      <c r="G26" s="224"/>
      <c r="H26" s="17"/>
      <c r="I26" s="15"/>
      <c r="J26" s="31"/>
      <c r="K26" s="380" t="s">
        <v>18</v>
      </c>
    </row>
    <row r="27" spans="1:11">
      <c r="A27" s="44"/>
      <c r="B27" s="40"/>
      <c r="C27" s="26"/>
      <c r="D27" s="27"/>
      <c r="E27" s="27"/>
      <c r="F27" s="27"/>
      <c r="G27" s="226"/>
      <c r="H27" s="28"/>
      <c r="I27" s="25"/>
      <c r="J27" s="41"/>
      <c r="K27" s="381"/>
    </row>
    <row r="28" spans="1:11">
      <c r="A28" s="44"/>
      <c r="B28" s="42"/>
      <c r="C28" s="29"/>
      <c r="D28" s="12"/>
      <c r="E28" s="12"/>
      <c r="F28" s="12"/>
      <c r="G28" s="227"/>
      <c r="H28" s="13"/>
      <c r="I28" s="11"/>
      <c r="J28" s="289"/>
      <c r="K28" s="381"/>
    </row>
    <row r="29" spans="1:11">
      <c r="A29" s="44"/>
      <c r="B29" s="40"/>
      <c r="C29" s="26"/>
      <c r="D29" s="27"/>
      <c r="E29" s="27"/>
      <c r="F29" s="27"/>
      <c r="G29" s="226"/>
      <c r="H29" s="28"/>
      <c r="I29" s="25"/>
      <c r="J29" s="290"/>
      <c r="K29" s="381"/>
    </row>
    <row r="30" spans="1:11">
      <c r="A30" s="44"/>
      <c r="B30" s="42"/>
      <c r="C30" s="29"/>
      <c r="D30" s="12"/>
      <c r="E30" s="12"/>
      <c r="F30" s="12"/>
      <c r="G30" s="227"/>
      <c r="H30" s="13"/>
      <c r="I30" s="11"/>
      <c r="J30" s="43"/>
      <c r="K30" s="381"/>
    </row>
    <row r="31" spans="1:11" ht="15.75" thickBot="1">
      <c r="A31" s="44"/>
      <c r="B31" s="20"/>
      <c r="C31" s="21"/>
      <c r="D31" s="22"/>
      <c r="E31" s="22"/>
      <c r="F31" s="22"/>
      <c r="G31" s="228"/>
      <c r="H31" s="23"/>
      <c r="I31" s="24"/>
      <c r="J31" s="288"/>
      <c r="K31" s="381"/>
    </row>
    <row r="32" spans="1:11" ht="16.5" customHeight="1">
      <c r="A32" s="44"/>
      <c r="B32" s="33"/>
      <c r="C32" s="383" t="s">
        <v>29</v>
      </c>
      <c r="D32" s="384"/>
      <c r="E32" s="74" t="s">
        <v>30</v>
      </c>
      <c r="F32" s="74" t="s">
        <v>32</v>
      </c>
      <c r="G32" s="68"/>
      <c r="H32" s="46"/>
      <c r="I32" s="33"/>
      <c r="J32" s="37" t="s">
        <v>31</v>
      </c>
      <c r="K32" s="389"/>
    </row>
    <row r="33" spans="1:11" ht="16.5" customHeight="1" thickBot="1">
      <c r="A33" s="44"/>
      <c r="B33" s="80"/>
      <c r="C33" s="135"/>
      <c r="D33" s="136">
        <f>SUM(D26:D32)</f>
        <v>0</v>
      </c>
      <c r="E33" s="36">
        <f>SUM(E26:E32)</f>
        <v>0</v>
      </c>
      <c r="F33" s="291">
        <f>SUM(F26:F32)</f>
        <v>0</v>
      </c>
      <c r="G33" s="66"/>
      <c r="H33" s="65"/>
      <c r="I33" s="66"/>
      <c r="J33" s="92">
        <f>SUM(J26:J32)</f>
        <v>0</v>
      </c>
      <c r="K33" s="394"/>
    </row>
    <row r="34" spans="1:11" ht="16.5" customHeight="1" thickBot="1">
      <c r="A34" s="44"/>
      <c r="B34" s="80"/>
      <c r="C34" s="287"/>
      <c r="D34" s="287"/>
      <c r="E34" s="185"/>
      <c r="F34" s="66"/>
      <c r="G34" s="66"/>
      <c r="H34" s="65"/>
      <c r="I34" s="66"/>
      <c r="J34" s="94">
        <f>J28+J29</f>
        <v>0</v>
      </c>
      <c r="K34" s="312"/>
    </row>
    <row r="35" spans="1:11" s="73" customFormat="1" ht="4.5" customHeight="1" thickBot="1">
      <c r="A35" s="44"/>
      <c r="B35" s="33"/>
      <c r="C35" s="313"/>
      <c r="D35" s="313"/>
      <c r="E35" s="66"/>
      <c r="F35" s="66"/>
      <c r="G35" s="66"/>
      <c r="H35" s="65"/>
      <c r="I35" s="66"/>
      <c r="J35" s="70"/>
      <c r="K35" s="312"/>
    </row>
    <row r="36" spans="1:11" ht="15" customHeight="1">
      <c r="A36" s="44"/>
      <c r="B36" s="14"/>
      <c r="C36" s="39"/>
      <c r="D36" s="16"/>
      <c r="E36" s="16"/>
      <c r="F36" s="16"/>
      <c r="G36" s="224"/>
      <c r="H36" s="17"/>
      <c r="I36" s="15"/>
      <c r="J36" s="31"/>
      <c r="K36" s="380" t="s">
        <v>22</v>
      </c>
    </row>
    <row r="37" spans="1:11" ht="15" customHeight="1">
      <c r="A37" s="44"/>
      <c r="B37" s="211"/>
      <c r="C37" s="208"/>
      <c r="D37" s="209"/>
      <c r="E37" s="209"/>
      <c r="F37" s="209"/>
      <c r="G37" s="275"/>
      <c r="H37" s="210"/>
      <c r="I37" s="276"/>
      <c r="J37" s="277"/>
      <c r="K37" s="381"/>
    </row>
    <row r="38" spans="1:11" ht="15" customHeight="1">
      <c r="A38" s="44"/>
      <c r="B38" s="19"/>
      <c r="C38" s="10"/>
      <c r="D38" s="5"/>
      <c r="E38" s="5"/>
      <c r="F38" s="5"/>
      <c r="G38" s="225"/>
      <c r="H38" s="6"/>
      <c r="I38" s="4"/>
      <c r="J38" s="32"/>
      <c r="K38" s="381"/>
    </row>
    <row r="39" spans="1:11">
      <c r="A39" s="44"/>
      <c r="B39" s="211"/>
      <c r="C39" s="208"/>
      <c r="D39" s="209"/>
      <c r="E39" s="209"/>
      <c r="F39" s="209"/>
      <c r="G39" s="275"/>
      <c r="H39" s="210"/>
      <c r="I39" s="276"/>
      <c r="J39" s="277"/>
      <c r="K39" s="381"/>
    </row>
    <row r="40" spans="1:11">
      <c r="A40" s="44"/>
      <c r="B40" s="19"/>
      <c r="C40" s="10"/>
      <c r="D40" s="5"/>
      <c r="E40" s="5"/>
      <c r="F40" s="5"/>
      <c r="G40" s="225"/>
      <c r="H40" s="6"/>
      <c r="I40" s="4"/>
      <c r="J40" s="90"/>
      <c r="K40" s="381"/>
    </row>
    <row r="41" spans="1:11">
      <c r="A41" s="44"/>
      <c r="B41" s="211"/>
      <c r="C41" s="208"/>
      <c r="D41" s="209"/>
      <c r="E41" s="209"/>
      <c r="F41" s="209"/>
      <c r="G41" s="275"/>
      <c r="H41" s="210"/>
      <c r="I41" s="276"/>
      <c r="J41" s="285"/>
      <c r="K41" s="381"/>
    </row>
    <row r="42" spans="1:11">
      <c r="A42" s="44"/>
      <c r="B42" s="19"/>
      <c r="C42" s="10"/>
      <c r="D42" s="5"/>
      <c r="E42" s="5"/>
      <c r="F42" s="5"/>
      <c r="G42" s="225"/>
      <c r="H42" s="6"/>
      <c r="I42" s="4"/>
      <c r="J42" s="300"/>
      <c r="K42" s="381"/>
    </row>
    <row r="43" spans="1:11" ht="15.75" thickBot="1">
      <c r="A43" s="44"/>
      <c r="B43" s="278"/>
      <c r="C43" s="279"/>
      <c r="D43" s="280"/>
      <c r="E43" s="280"/>
      <c r="F43" s="280"/>
      <c r="G43" s="281"/>
      <c r="H43" s="282"/>
      <c r="I43" s="283"/>
      <c r="J43" s="284"/>
      <c r="K43" s="381"/>
    </row>
    <row r="44" spans="1:11" ht="16.5" customHeight="1">
      <c r="A44" s="44"/>
      <c r="B44" s="33"/>
      <c r="C44" s="395" t="s">
        <v>29</v>
      </c>
      <c r="D44" s="396"/>
      <c r="E44" s="96" t="s">
        <v>30</v>
      </c>
      <c r="F44" s="96" t="s">
        <v>32</v>
      </c>
      <c r="G44" s="68"/>
      <c r="H44" s="46"/>
      <c r="I44" s="33"/>
      <c r="J44" s="37" t="s">
        <v>31</v>
      </c>
      <c r="K44" s="381"/>
    </row>
    <row r="45" spans="1:11" ht="15.75" thickBot="1">
      <c r="A45" s="44"/>
      <c r="B45" s="80"/>
      <c r="C45" s="397">
        <f>SUM(D36:D44)</f>
        <v>0</v>
      </c>
      <c r="D45" s="398"/>
      <c r="E45" s="36">
        <f>SUM(E36:E44)</f>
        <v>0</v>
      </c>
      <c r="F45" s="36">
        <f>SUM(F36:F44)</f>
        <v>0</v>
      </c>
      <c r="G45" s="185"/>
      <c r="H45" s="65"/>
      <c r="I45" s="66"/>
      <c r="J45" s="92">
        <f>J36+J37+J38+J39+J40+J43</f>
        <v>0</v>
      </c>
      <c r="K45" s="381"/>
    </row>
    <row r="46" spans="1:11" ht="15.75" thickBot="1">
      <c r="A46" s="44"/>
      <c r="B46" s="80"/>
      <c r="C46" s="313"/>
      <c r="D46" s="313"/>
      <c r="E46" s="311">
        <v>2817341.46</v>
      </c>
      <c r="F46" s="66"/>
      <c r="G46" s="66"/>
      <c r="H46" s="65"/>
      <c r="I46" s="66"/>
      <c r="J46" s="286">
        <f>J40+J41</f>
        <v>0</v>
      </c>
      <c r="K46" s="382"/>
    </row>
    <row r="47" spans="1:11" ht="5.0999999999999996" customHeight="1" thickBot="1">
      <c r="A47" s="44"/>
      <c r="B47" s="33"/>
      <c r="C47" s="313"/>
      <c r="D47" s="313"/>
      <c r="E47" s="66"/>
      <c r="F47" s="66"/>
      <c r="G47" s="66"/>
      <c r="H47" s="65"/>
      <c r="I47" s="66"/>
      <c r="J47" s="70"/>
      <c r="K47" s="312"/>
    </row>
    <row r="48" spans="1:11" ht="15" hidden="1" customHeight="1">
      <c r="A48" s="44"/>
      <c r="B48" s="14"/>
      <c r="C48" s="39"/>
      <c r="D48" s="16"/>
      <c r="E48" s="16"/>
      <c r="F48" s="16"/>
      <c r="G48" s="224"/>
      <c r="H48" s="17"/>
      <c r="I48" s="15"/>
      <c r="J48" s="31"/>
      <c r="K48" s="380" t="s">
        <v>25</v>
      </c>
    </row>
    <row r="49" spans="1:11" ht="15.75" hidden="1" thickBot="1">
      <c r="A49" s="44"/>
      <c r="B49" s="40"/>
      <c r="C49" s="26"/>
      <c r="D49" s="27"/>
      <c r="E49" s="27"/>
      <c r="F49" s="27"/>
      <c r="G49" s="226"/>
      <c r="H49" s="28"/>
      <c r="I49" s="25"/>
      <c r="J49" s="41"/>
      <c r="K49" s="381"/>
    </row>
    <row r="50" spans="1:11" ht="15.75" hidden="1" thickBot="1">
      <c r="A50" s="44"/>
      <c r="B50" s="42"/>
      <c r="C50" s="29"/>
      <c r="D50" s="12"/>
      <c r="E50" s="12"/>
      <c r="F50" s="12"/>
      <c r="G50" s="227"/>
      <c r="H50" s="13"/>
      <c r="I50" s="11"/>
      <c r="J50" s="43"/>
      <c r="K50" s="381"/>
    </row>
    <row r="51" spans="1:11" ht="15.75" hidden="1" thickBot="1">
      <c r="A51" s="44"/>
      <c r="B51" s="40"/>
      <c r="C51" s="26"/>
      <c r="D51" s="27"/>
      <c r="E51" s="27"/>
      <c r="F51" s="27"/>
      <c r="G51" s="226"/>
      <c r="H51" s="28"/>
      <c r="I51" s="25"/>
      <c r="J51" s="41"/>
      <c r="K51" s="381"/>
    </row>
    <row r="52" spans="1:11" ht="15.75" hidden="1" thickBot="1">
      <c r="A52" s="44"/>
      <c r="B52" s="42"/>
      <c r="C52" s="29"/>
      <c r="D52" s="12"/>
      <c r="E52" s="12"/>
      <c r="F52" s="12"/>
      <c r="G52" s="227"/>
      <c r="H52" s="13"/>
      <c r="I52" s="11"/>
      <c r="J52" s="43"/>
      <c r="K52" s="381"/>
    </row>
    <row r="53" spans="1:11" ht="15.75" hidden="1" thickBot="1">
      <c r="A53" s="44"/>
      <c r="B53" s="51"/>
      <c r="C53" s="48"/>
      <c r="D53" s="49"/>
      <c r="E53" s="49"/>
      <c r="F53" s="49"/>
      <c r="G53" s="229"/>
      <c r="H53" s="50"/>
      <c r="I53" s="47"/>
      <c r="J53" s="52"/>
      <c r="K53" s="381"/>
    </row>
    <row r="54" spans="1:11" ht="15.75" hidden="1" thickBot="1">
      <c r="A54" s="44"/>
      <c r="B54" s="19"/>
      <c r="C54" s="10"/>
      <c r="D54" s="5"/>
      <c r="E54" s="5"/>
      <c r="F54" s="5"/>
      <c r="G54" s="225"/>
      <c r="H54" s="6"/>
      <c r="I54" s="4"/>
      <c r="J54" s="32"/>
      <c r="K54" s="381"/>
    </row>
    <row r="55" spans="1:11" ht="15.75" hidden="1" thickBot="1">
      <c r="A55" s="44"/>
      <c r="B55" s="51"/>
      <c r="C55" s="48"/>
      <c r="D55" s="49"/>
      <c r="E55" s="49"/>
      <c r="F55" s="49"/>
      <c r="G55" s="229"/>
      <c r="H55" s="50"/>
      <c r="I55" s="47"/>
      <c r="J55" s="52"/>
      <c r="K55" s="381"/>
    </row>
    <row r="56" spans="1:11" ht="15.75" hidden="1" thickBot="1">
      <c r="A56" s="44"/>
      <c r="B56" s="19"/>
      <c r="C56" s="10"/>
      <c r="D56" s="5"/>
      <c r="E56" s="5"/>
      <c r="F56" s="5"/>
      <c r="G56" s="225"/>
      <c r="H56" s="6"/>
      <c r="I56" s="4"/>
      <c r="J56" s="32"/>
      <c r="K56" s="381"/>
    </row>
    <row r="57" spans="1:11" ht="15.75" hidden="1" thickBot="1">
      <c r="A57" s="44"/>
      <c r="B57" s="51"/>
      <c r="C57" s="48"/>
      <c r="D57" s="49"/>
      <c r="E57" s="49"/>
      <c r="F57" s="49"/>
      <c r="G57" s="229"/>
      <c r="H57" s="50"/>
      <c r="I57" s="47"/>
      <c r="J57" s="52"/>
      <c r="K57" s="381"/>
    </row>
    <row r="58" spans="1:11" ht="15.75" hidden="1" thickBot="1">
      <c r="A58" s="44"/>
      <c r="B58" s="53"/>
      <c r="C58" s="54"/>
      <c r="D58" s="55"/>
      <c r="E58" s="55"/>
      <c r="F58" s="55"/>
      <c r="G58" s="230"/>
      <c r="H58" s="56"/>
      <c r="I58" s="57"/>
      <c r="J58" s="58"/>
      <c r="K58" s="381"/>
    </row>
    <row r="59" spans="1:11" ht="16.5" hidden="1" customHeight="1">
      <c r="A59" s="44"/>
      <c r="B59" s="33"/>
      <c r="C59" s="383" t="s">
        <v>29</v>
      </c>
      <c r="D59" s="384"/>
      <c r="E59" s="74" t="s">
        <v>30</v>
      </c>
      <c r="F59" s="74" t="s">
        <v>32</v>
      </c>
      <c r="G59" s="68"/>
      <c r="H59" s="46"/>
      <c r="I59" s="33"/>
      <c r="J59" s="37" t="s">
        <v>31</v>
      </c>
      <c r="K59" s="381"/>
    </row>
    <row r="60" spans="1:11" ht="16.5" hidden="1" customHeight="1" thickBot="1">
      <c r="A60" s="44"/>
      <c r="B60" s="80"/>
      <c r="C60" s="397">
        <f>SUM(D48:D59)</f>
        <v>0</v>
      </c>
      <c r="D60" s="398"/>
      <c r="E60" s="36">
        <f>SUM(E48:E59)</f>
        <v>0</v>
      </c>
      <c r="F60" s="36">
        <f>SUM(F48:F59)</f>
        <v>0</v>
      </c>
      <c r="G60" s="185"/>
      <c r="H60" s="65"/>
      <c r="I60" s="66"/>
      <c r="J60" s="38">
        <f>SUM(J48:J59)</f>
        <v>0</v>
      </c>
      <c r="K60" s="382"/>
    </row>
    <row r="61" spans="1:11" ht="5.0999999999999996" hidden="1" customHeight="1" thickBot="1">
      <c r="A61" s="44"/>
      <c r="B61" s="33"/>
      <c r="C61" s="313"/>
      <c r="D61" s="313"/>
      <c r="E61" s="66"/>
      <c r="F61" s="66"/>
      <c r="G61" s="66"/>
      <c r="H61" s="65"/>
      <c r="I61" s="66"/>
      <c r="J61" s="70"/>
      <c r="K61" s="312"/>
    </row>
    <row r="62" spans="1:11" ht="15" hidden="1" customHeight="1">
      <c r="A62" s="44"/>
      <c r="B62" s="14"/>
      <c r="C62" s="39"/>
      <c r="D62" s="16"/>
      <c r="E62" s="16"/>
      <c r="F62" s="16"/>
      <c r="G62" s="224"/>
      <c r="H62" s="17"/>
      <c r="I62" s="15"/>
      <c r="J62" s="31"/>
      <c r="K62" s="380" t="s">
        <v>26</v>
      </c>
    </row>
    <row r="63" spans="1:11" ht="15.75" hidden="1" thickBot="1">
      <c r="A63" s="44"/>
      <c r="B63" s="51"/>
      <c r="C63" s="48"/>
      <c r="D63" s="49"/>
      <c r="E63" s="49"/>
      <c r="F63" s="49"/>
      <c r="G63" s="229"/>
      <c r="H63" s="50"/>
      <c r="I63" s="47"/>
      <c r="J63" s="52"/>
      <c r="K63" s="381"/>
    </row>
    <row r="64" spans="1:11" ht="15.75" hidden="1" thickBot="1">
      <c r="A64" s="44"/>
      <c r="B64" s="19"/>
      <c r="C64" s="10"/>
      <c r="D64" s="5"/>
      <c r="E64" s="5"/>
      <c r="F64" s="5"/>
      <c r="G64" s="225"/>
      <c r="H64" s="6"/>
      <c r="I64" s="4"/>
      <c r="J64" s="91"/>
      <c r="K64" s="381"/>
    </row>
    <row r="65" spans="1:11" ht="15.75" hidden="1" thickBot="1">
      <c r="A65" s="44"/>
      <c r="B65" s="51"/>
      <c r="C65" s="48"/>
      <c r="D65" s="49"/>
      <c r="E65" s="49"/>
      <c r="F65" s="49"/>
      <c r="G65" s="229"/>
      <c r="H65" s="50"/>
      <c r="I65" s="47"/>
      <c r="J65" s="52"/>
      <c r="K65" s="381"/>
    </row>
    <row r="66" spans="1:11" ht="15.75" hidden="1" thickBot="1">
      <c r="A66" s="44"/>
      <c r="B66" s="19"/>
      <c r="C66" s="10"/>
      <c r="D66" s="5"/>
      <c r="E66" s="5"/>
      <c r="F66" s="5"/>
      <c r="G66" s="225"/>
      <c r="H66" s="6"/>
      <c r="I66" s="4"/>
      <c r="J66" s="91"/>
      <c r="K66" s="381"/>
    </row>
    <row r="67" spans="1:11" ht="15.75" hidden="1" thickBot="1">
      <c r="A67" s="44"/>
      <c r="B67" s="51"/>
      <c r="C67" s="48"/>
      <c r="D67" s="49"/>
      <c r="E67" s="49"/>
      <c r="F67" s="49"/>
      <c r="G67" s="229"/>
      <c r="H67" s="50"/>
      <c r="I67" s="47"/>
      <c r="J67" s="52"/>
      <c r="K67" s="381"/>
    </row>
    <row r="68" spans="1:11" ht="15.75" hidden="1" thickBot="1">
      <c r="A68" s="44"/>
      <c r="B68" s="19"/>
      <c r="C68" s="10"/>
      <c r="D68" s="5"/>
      <c r="E68" s="5"/>
      <c r="F68" s="5"/>
      <c r="G68" s="225"/>
      <c r="H68" s="6"/>
      <c r="I68" s="4"/>
      <c r="J68" s="32"/>
      <c r="K68" s="381"/>
    </row>
    <row r="69" spans="1:11" ht="15.75" hidden="1" thickBot="1">
      <c r="A69" s="44"/>
      <c r="B69" s="51"/>
      <c r="C69" s="48"/>
      <c r="D69" s="49"/>
      <c r="E69" s="49"/>
      <c r="F69" s="49"/>
      <c r="G69" s="229"/>
      <c r="H69" s="50"/>
      <c r="I69" s="47"/>
      <c r="J69" s="52"/>
      <c r="K69" s="381"/>
    </row>
    <row r="70" spans="1:11" ht="15.75" hidden="1" thickBot="1">
      <c r="A70" s="44"/>
      <c r="B70" s="19"/>
      <c r="C70" s="10"/>
      <c r="D70" s="5"/>
      <c r="E70" s="5"/>
      <c r="F70" s="5"/>
      <c r="G70" s="225"/>
      <c r="H70" s="6"/>
      <c r="I70" s="4"/>
      <c r="J70" s="32"/>
      <c r="K70" s="381"/>
    </row>
    <row r="71" spans="1:11" ht="15.75" hidden="1" thickBot="1">
      <c r="A71" s="44"/>
      <c r="B71" s="51"/>
      <c r="C71" s="48"/>
      <c r="D71" s="49"/>
      <c r="E71" s="49"/>
      <c r="F71" s="49"/>
      <c r="G71" s="229"/>
      <c r="H71" s="50"/>
      <c r="I71" s="47"/>
      <c r="J71" s="52"/>
      <c r="K71" s="381"/>
    </row>
    <row r="72" spans="1:11" ht="15.75" hidden="1" thickBot="1">
      <c r="A72" s="44"/>
      <c r="B72" s="19"/>
      <c r="C72" s="10"/>
      <c r="D72" s="5"/>
      <c r="E72" s="5"/>
      <c r="F72" s="5"/>
      <c r="G72" s="225"/>
      <c r="H72" s="6"/>
      <c r="I72" s="4"/>
      <c r="J72" s="32"/>
      <c r="K72" s="381"/>
    </row>
    <row r="73" spans="1:11" ht="15.75" hidden="1" thickBot="1">
      <c r="A73" s="44"/>
      <c r="B73" s="59"/>
      <c r="C73" s="60"/>
      <c r="D73" s="61"/>
      <c r="E73" s="61"/>
      <c r="F73" s="61"/>
      <c r="G73" s="231"/>
      <c r="H73" s="62"/>
      <c r="I73" s="63"/>
      <c r="J73" s="64"/>
      <c r="K73" s="381"/>
    </row>
    <row r="74" spans="1:11" ht="16.5" hidden="1" customHeight="1">
      <c r="A74" s="44"/>
      <c r="B74" s="33"/>
      <c r="C74" s="383" t="s">
        <v>29</v>
      </c>
      <c r="D74" s="384"/>
      <c r="E74" s="74" t="s">
        <v>30</v>
      </c>
      <c r="F74" s="74" t="s">
        <v>32</v>
      </c>
      <c r="G74" s="68"/>
      <c r="H74" s="46"/>
      <c r="I74" s="33"/>
      <c r="J74" s="37" t="s">
        <v>31</v>
      </c>
      <c r="K74" s="381"/>
    </row>
    <row r="75" spans="1:11" ht="16.5" hidden="1" customHeight="1" thickBot="1">
      <c r="A75" s="44"/>
      <c r="B75" s="80"/>
      <c r="C75" s="397">
        <f>SUM(D62:D74)</f>
        <v>0</v>
      </c>
      <c r="D75" s="398"/>
      <c r="E75" s="36">
        <f>SUM(E62:E74)</f>
        <v>0</v>
      </c>
      <c r="F75" s="36">
        <f>SUM(F62:F74)</f>
        <v>0</v>
      </c>
      <c r="G75" s="185"/>
      <c r="H75" s="65"/>
      <c r="I75" s="66"/>
      <c r="J75" s="93">
        <f>(SUM(J62:J74))-J64-J66</f>
        <v>0</v>
      </c>
      <c r="K75" s="381"/>
    </row>
    <row r="76" spans="1:11" ht="16.5" hidden="1" customHeight="1" thickBot="1">
      <c r="A76" s="44"/>
      <c r="B76" s="80"/>
      <c r="C76" s="313"/>
      <c r="D76" s="313"/>
      <c r="E76" s="66"/>
      <c r="F76" s="66"/>
      <c r="G76" s="66"/>
      <c r="H76" s="65"/>
      <c r="I76" s="66"/>
      <c r="J76" s="94">
        <f>J66+J64</f>
        <v>0</v>
      </c>
      <c r="K76" s="382"/>
    </row>
    <row r="77" spans="1:11" ht="5.0999999999999996" hidden="1" customHeight="1" thickBot="1">
      <c r="A77" s="44"/>
      <c r="B77" s="33"/>
      <c r="C77" s="313"/>
      <c r="D77" s="313"/>
      <c r="E77" s="66"/>
      <c r="F77" s="66"/>
      <c r="G77" s="66"/>
      <c r="H77" s="65"/>
      <c r="I77" s="66"/>
      <c r="J77" s="70"/>
      <c r="K77" s="312"/>
    </row>
    <row r="78" spans="1:11" ht="15" hidden="1" customHeight="1">
      <c r="A78" s="44"/>
      <c r="B78" s="14"/>
      <c r="C78" s="39"/>
      <c r="D78" s="16"/>
      <c r="E78" s="16"/>
      <c r="F78" s="16"/>
      <c r="G78" s="224"/>
      <c r="H78" s="17"/>
      <c r="I78" s="15"/>
      <c r="J78" s="31"/>
      <c r="K78" s="380" t="s">
        <v>27</v>
      </c>
    </row>
    <row r="79" spans="1:11" ht="15.75" hidden="1" thickBot="1">
      <c r="A79" s="44"/>
      <c r="B79" s="51"/>
      <c r="C79" s="48"/>
      <c r="D79" s="49"/>
      <c r="E79" s="49"/>
      <c r="F79" s="49"/>
      <c r="G79" s="229"/>
      <c r="H79" s="50"/>
      <c r="I79" s="47"/>
      <c r="J79" s="52"/>
      <c r="K79" s="381"/>
    </row>
    <row r="80" spans="1:11" ht="15.75" hidden="1" thickBot="1">
      <c r="A80" s="44"/>
      <c r="B80" s="19"/>
      <c r="C80" s="10"/>
      <c r="D80" s="5"/>
      <c r="E80" s="5"/>
      <c r="F80" s="5"/>
      <c r="G80" s="225"/>
      <c r="H80" s="6"/>
      <c r="I80" s="4"/>
      <c r="J80" s="32"/>
      <c r="K80" s="381"/>
    </row>
    <row r="81" spans="1:11" ht="15.75" hidden="1" thickBot="1">
      <c r="A81" s="44"/>
      <c r="B81" s="51"/>
      <c r="C81" s="48"/>
      <c r="D81" s="49"/>
      <c r="E81" s="49"/>
      <c r="F81" s="49"/>
      <c r="G81" s="229"/>
      <c r="H81" s="50"/>
      <c r="I81" s="47"/>
      <c r="J81" s="52"/>
      <c r="K81" s="381"/>
    </row>
    <row r="82" spans="1:11" ht="15.75" hidden="1" thickBot="1">
      <c r="A82" s="44"/>
      <c r="B82" s="53"/>
      <c r="C82" s="54"/>
      <c r="D82" s="55"/>
      <c r="E82" s="55"/>
      <c r="F82" s="55"/>
      <c r="G82" s="230"/>
      <c r="H82" s="56"/>
      <c r="I82" s="57"/>
      <c r="J82" s="58"/>
      <c r="K82" s="381"/>
    </row>
    <row r="83" spans="1:11" ht="16.5" hidden="1" customHeight="1">
      <c r="A83" s="44"/>
      <c r="B83" s="33"/>
      <c r="C83" s="383" t="s">
        <v>29</v>
      </c>
      <c r="D83" s="384"/>
      <c r="E83" s="74" t="s">
        <v>30</v>
      </c>
      <c r="F83" s="74" t="s">
        <v>32</v>
      </c>
      <c r="G83" s="68"/>
      <c r="H83" s="46"/>
      <c r="I83" s="33"/>
      <c r="J83" s="37" t="s">
        <v>31</v>
      </c>
      <c r="K83" s="381"/>
    </row>
    <row r="84" spans="1:11" ht="16.5" hidden="1" customHeight="1" thickBot="1">
      <c r="A84" s="44"/>
      <c r="B84" s="80"/>
      <c r="C84" s="397">
        <f>SUM(D78:D83)</f>
        <v>0</v>
      </c>
      <c r="D84" s="398"/>
      <c r="E84" s="36">
        <f>SUM(E78:E82)</f>
        <v>0</v>
      </c>
      <c r="F84" s="36">
        <f>SUM(F78:F83)</f>
        <v>0</v>
      </c>
      <c r="G84" s="185"/>
      <c r="H84" s="65"/>
      <c r="I84" s="66"/>
      <c r="J84" s="38">
        <f>SUM(J78:J83)</f>
        <v>0</v>
      </c>
      <c r="K84" s="382"/>
    </row>
    <row r="85" spans="1:11" ht="5.0999999999999996" hidden="1" customHeight="1" thickBot="1">
      <c r="A85" s="44"/>
      <c r="B85" s="33"/>
      <c r="C85" s="313"/>
      <c r="D85" s="313"/>
      <c r="E85" s="66"/>
      <c r="F85" s="66"/>
      <c r="G85" s="66"/>
      <c r="H85" s="65"/>
      <c r="I85" s="66"/>
      <c r="J85" s="70"/>
      <c r="K85" s="312"/>
    </row>
    <row r="86" spans="1:11" ht="15" hidden="1" customHeight="1">
      <c r="A86" s="44"/>
      <c r="B86" s="14"/>
      <c r="C86" s="39"/>
      <c r="D86" s="16"/>
      <c r="E86" s="16"/>
      <c r="F86" s="16"/>
      <c r="G86" s="224"/>
      <c r="H86" s="17"/>
      <c r="I86" s="15"/>
      <c r="J86" s="31"/>
      <c r="K86" s="380" t="s">
        <v>28</v>
      </c>
    </row>
    <row r="87" spans="1:11" ht="15.75" hidden="1" thickBot="1">
      <c r="A87" s="44"/>
      <c r="B87" s="51"/>
      <c r="C87" s="48"/>
      <c r="D87" s="49"/>
      <c r="E87" s="49"/>
      <c r="F87" s="49"/>
      <c r="G87" s="229"/>
      <c r="H87" s="50"/>
      <c r="I87" s="47"/>
      <c r="J87" s="52"/>
      <c r="K87" s="381"/>
    </row>
    <row r="88" spans="1:11" ht="15.75" hidden="1" thickBot="1">
      <c r="A88" s="44"/>
      <c r="B88" s="19"/>
      <c r="C88" s="10"/>
      <c r="D88" s="5"/>
      <c r="E88" s="5"/>
      <c r="F88" s="5"/>
      <c r="G88" s="225"/>
      <c r="H88" s="6"/>
      <c r="I88" s="4"/>
      <c r="J88" s="32"/>
      <c r="K88" s="381"/>
    </row>
    <row r="89" spans="1:11" ht="15.75" hidden="1" thickBot="1">
      <c r="A89" s="44"/>
      <c r="B89" s="51"/>
      <c r="C89" s="48"/>
      <c r="D89" s="49"/>
      <c r="E89" s="49"/>
      <c r="F89" s="49"/>
      <c r="G89" s="229"/>
      <c r="H89" s="50"/>
      <c r="I89" s="47"/>
      <c r="J89" s="52"/>
      <c r="K89" s="381"/>
    </row>
    <row r="90" spans="1:11" ht="15.75" hidden="1" thickBot="1">
      <c r="A90" s="44"/>
      <c r="B90" s="19"/>
      <c r="C90" s="10"/>
      <c r="D90" s="5"/>
      <c r="E90" s="5"/>
      <c r="F90" s="5"/>
      <c r="G90" s="225"/>
      <c r="H90" s="6"/>
      <c r="I90" s="4"/>
      <c r="J90" s="32"/>
      <c r="K90" s="381"/>
    </row>
    <row r="91" spans="1:11" ht="15.75" hidden="1" thickBot="1">
      <c r="A91" s="44"/>
      <c r="B91" s="51"/>
      <c r="C91" s="48"/>
      <c r="D91" s="49"/>
      <c r="E91" s="49"/>
      <c r="F91" s="49"/>
      <c r="G91" s="229"/>
      <c r="H91" s="50"/>
      <c r="I91" s="47"/>
      <c r="J91" s="52"/>
      <c r="K91" s="381"/>
    </row>
    <row r="92" spans="1:11" ht="15.75" hidden="1" thickBot="1">
      <c r="A92" s="44"/>
      <c r="B92" s="19"/>
      <c r="C92" s="10"/>
      <c r="D92" s="5"/>
      <c r="E92" s="5"/>
      <c r="F92" s="5"/>
      <c r="G92" s="225"/>
      <c r="H92" s="6"/>
      <c r="I92" s="4"/>
      <c r="J92" s="32"/>
      <c r="K92" s="381"/>
    </row>
    <row r="93" spans="1:11" ht="15.75" hidden="1" thickBot="1">
      <c r="A93" s="44"/>
      <c r="B93" s="51"/>
      <c r="C93" s="48"/>
      <c r="D93" s="49"/>
      <c r="E93" s="49"/>
      <c r="F93" s="49"/>
      <c r="G93" s="229"/>
      <c r="H93" s="50"/>
      <c r="I93" s="47"/>
      <c r="J93" s="52"/>
      <c r="K93" s="381"/>
    </row>
    <row r="94" spans="1:11" ht="15.75" hidden="1" thickBot="1">
      <c r="A94" s="44"/>
      <c r="B94" s="19"/>
      <c r="C94" s="10"/>
      <c r="D94" s="5"/>
      <c r="E94" s="5"/>
      <c r="F94" s="5"/>
      <c r="G94" s="225"/>
      <c r="H94" s="6"/>
      <c r="I94" s="4"/>
      <c r="J94" s="32"/>
      <c r="K94" s="381"/>
    </row>
    <row r="95" spans="1:11" ht="15.75" hidden="1" thickBot="1">
      <c r="A95" s="44"/>
      <c r="B95" s="51"/>
      <c r="C95" s="48"/>
      <c r="D95" s="49"/>
      <c r="E95" s="49"/>
      <c r="F95" s="49"/>
      <c r="G95" s="229"/>
      <c r="H95" s="50"/>
      <c r="I95" s="47"/>
      <c r="J95" s="52"/>
      <c r="K95" s="381"/>
    </row>
    <row r="96" spans="1:11" ht="15.75" hidden="1" thickBot="1">
      <c r="A96" s="44"/>
      <c r="B96" s="53"/>
      <c r="C96" s="54"/>
      <c r="D96" s="55"/>
      <c r="E96" s="55"/>
      <c r="F96" s="55"/>
      <c r="G96" s="230"/>
      <c r="H96" s="56"/>
      <c r="I96" s="57"/>
      <c r="J96" s="58"/>
      <c r="K96" s="381"/>
    </row>
    <row r="97" spans="1:11" ht="16.5" hidden="1" customHeight="1">
      <c r="A97" s="44"/>
      <c r="B97" s="33"/>
      <c r="C97" s="383" t="s">
        <v>29</v>
      </c>
      <c r="D97" s="384"/>
      <c r="E97" s="74" t="s">
        <v>30</v>
      </c>
      <c r="F97" s="74" t="s">
        <v>32</v>
      </c>
      <c r="G97" s="68"/>
      <c r="H97" s="46"/>
      <c r="I97" s="33"/>
      <c r="J97" s="37" t="s">
        <v>31</v>
      </c>
      <c r="K97" s="381"/>
    </row>
    <row r="98" spans="1:11" ht="16.5" hidden="1" customHeight="1" thickBot="1">
      <c r="A98" s="44"/>
      <c r="B98" s="80"/>
      <c r="C98" s="397">
        <f>SUM(D86:D97)</f>
        <v>0</v>
      </c>
      <c r="D98" s="398"/>
      <c r="E98" s="36">
        <f>SUM(E86:E97)</f>
        <v>0</v>
      </c>
      <c r="F98" s="36">
        <f>SUM(F86:F97)</f>
        <v>0</v>
      </c>
      <c r="G98" s="185"/>
      <c r="H98" s="65"/>
      <c r="I98" s="66"/>
      <c r="J98" s="38">
        <f>SUM(J86:J97)</f>
        <v>0</v>
      </c>
      <c r="K98" s="382"/>
    </row>
    <row r="99" spans="1:11" ht="5.0999999999999996" hidden="1" customHeight="1" thickBot="1">
      <c r="A99" s="44"/>
      <c r="B99" s="33"/>
      <c r="C99" s="313"/>
      <c r="D99" s="313"/>
      <c r="E99" s="66"/>
      <c r="F99" s="66"/>
      <c r="G99" s="66"/>
      <c r="H99" s="65"/>
      <c r="I99" s="66"/>
      <c r="J99" s="70"/>
      <c r="K99" s="312"/>
    </row>
    <row r="100" spans="1:11" ht="15" hidden="1" customHeight="1">
      <c r="A100" s="44"/>
      <c r="B100" s="14"/>
      <c r="C100" s="39"/>
      <c r="D100" s="16"/>
      <c r="E100" s="16"/>
      <c r="F100" s="16"/>
      <c r="G100" s="224"/>
      <c r="H100" s="17"/>
      <c r="I100" s="15"/>
      <c r="J100" s="31"/>
      <c r="K100" s="388" t="s">
        <v>36</v>
      </c>
    </row>
    <row r="101" spans="1:11" ht="15.75" hidden="1" thickBot="1">
      <c r="A101" s="44"/>
      <c r="B101" s="51"/>
      <c r="C101" s="48"/>
      <c r="D101" s="49"/>
      <c r="E101" s="49"/>
      <c r="F101" s="49"/>
      <c r="G101" s="229"/>
      <c r="H101" s="50"/>
      <c r="I101" s="47"/>
      <c r="J101" s="52"/>
      <c r="K101" s="389"/>
    </row>
    <row r="102" spans="1:11" ht="15.75" hidden="1" thickBot="1">
      <c r="A102" s="44"/>
      <c r="B102" s="19"/>
      <c r="C102" s="10"/>
      <c r="D102" s="5"/>
      <c r="E102" s="5"/>
      <c r="F102" s="5"/>
      <c r="G102" s="225"/>
      <c r="H102" s="6"/>
      <c r="I102" s="4"/>
      <c r="J102" s="32"/>
      <c r="K102" s="389"/>
    </row>
    <row r="103" spans="1:11" ht="15.75" hidden="1" thickBot="1">
      <c r="A103" s="44"/>
      <c r="B103" s="51"/>
      <c r="C103" s="48"/>
      <c r="D103" s="49"/>
      <c r="E103" s="49"/>
      <c r="F103" s="49"/>
      <c r="G103" s="229"/>
      <c r="H103" s="50"/>
      <c r="I103" s="47"/>
      <c r="J103" s="52"/>
      <c r="K103" s="389"/>
    </row>
    <row r="104" spans="1:11" ht="15.75" hidden="1" thickBot="1">
      <c r="A104" s="44"/>
      <c r="B104" s="19"/>
      <c r="C104" s="10"/>
      <c r="D104" s="5"/>
      <c r="E104" s="5"/>
      <c r="F104" s="5"/>
      <c r="G104" s="225"/>
      <c r="H104" s="6"/>
      <c r="I104" s="4"/>
      <c r="J104" s="32"/>
      <c r="K104" s="389"/>
    </row>
    <row r="105" spans="1:11" ht="15.75" hidden="1" thickBot="1">
      <c r="A105" s="44"/>
      <c r="B105" s="51"/>
      <c r="C105" s="48"/>
      <c r="D105" s="49"/>
      <c r="E105" s="49"/>
      <c r="F105" s="49"/>
      <c r="G105" s="229"/>
      <c r="H105" s="50"/>
      <c r="I105" s="47"/>
      <c r="J105" s="89"/>
      <c r="K105" s="389"/>
    </row>
    <row r="106" spans="1:11" ht="15.75" hidden="1" thickBot="1">
      <c r="A106" s="44"/>
      <c r="B106" s="19"/>
      <c r="C106" s="10"/>
      <c r="D106" s="5"/>
      <c r="E106" s="5"/>
      <c r="F106" s="5"/>
      <c r="G106" s="225"/>
      <c r="H106" s="6"/>
      <c r="I106" s="4"/>
      <c r="J106" s="91"/>
      <c r="K106" s="389"/>
    </row>
    <row r="107" spans="1:11" ht="15.75" hidden="1" thickBot="1">
      <c r="A107" s="44"/>
      <c r="B107" s="51"/>
      <c r="C107" s="48"/>
      <c r="D107" s="49"/>
      <c r="E107" s="49"/>
      <c r="F107" s="49"/>
      <c r="G107" s="229"/>
      <c r="H107" s="50"/>
      <c r="I107" s="47"/>
      <c r="J107" s="52"/>
      <c r="K107" s="389"/>
    </row>
    <row r="108" spans="1:11" ht="15.75" hidden="1" thickBot="1">
      <c r="A108" s="44"/>
      <c r="B108" s="19"/>
      <c r="C108" s="10"/>
      <c r="D108" s="5"/>
      <c r="E108" s="5"/>
      <c r="F108" s="5"/>
      <c r="G108" s="225"/>
      <c r="H108" s="6"/>
      <c r="I108" s="4"/>
      <c r="J108" s="32"/>
      <c r="K108" s="389"/>
    </row>
    <row r="109" spans="1:11" ht="15.75" hidden="1" thickBot="1">
      <c r="A109" s="44"/>
      <c r="B109" s="51"/>
      <c r="C109" s="48"/>
      <c r="D109" s="49"/>
      <c r="E109" s="49"/>
      <c r="F109" s="49"/>
      <c r="G109" s="229"/>
      <c r="H109" s="50"/>
      <c r="I109" s="47"/>
      <c r="J109" s="52"/>
      <c r="K109" s="389"/>
    </row>
    <row r="110" spans="1:11" ht="15.75" hidden="1" thickBot="1">
      <c r="A110" s="44"/>
      <c r="B110" s="19"/>
      <c r="C110" s="10"/>
      <c r="D110" s="5"/>
      <c r="E110" s="5"/>
      <c r="F110" s="5"/>
      <c r="G110" s="225"/>
      <c r="H110" s="6"/>
      <c r="I110" s="4"/>
      <c r="J110" s="32"/>
      <c r="K110" s="389"/>
    </row>
    <row r="111" spans="1:11" ht="15.75" hidden="1" thickBot="1">
      <c r="A111" s="44"/>
      <c r="B111" s="51"/>
      <c r="C111" s="48"/>
      <c r="D111" s="49"/>
      <c r="E111" s="49"/>
      <c r="F111" s="49"/>
      <c r="G111" s="229"/>
      <c r="H111" s="50"/>
      <c r="I111" s="47"/>
      <c r="J111" s="52"/>
      <c r="K111" s="389"/>
    </row>
    <row r="112" spans="1:11" ht="15.75" hidden="1" thickBot="1">
      <c r="A112" s="44"/>
      <c r="B112" s="19"/>
      <c r="C112" s="10"/>
      <c r="D112" s="5"/>
      <c r="E112" s="5"/>
      <c r="F112" s="5"/>
      <c r="G112" s="225"/>
      <c r="H112" s="6"/>
      <c r="I112" s="4"/>
      <c r="J112" s="32"/>
      <c r="K112" s="389"/>
    </row>
    <row r="113" spans="1:11" ht="15.75" hidden="1" thickBot="1">
      <c r="A113" s="44"/>
      <c r="B113" s="51"/>
      <c r="C113" s="48"/>
      <c r="D113" s="49"/>
      <c r="E113" s="49"/>
      <c r="F113" s="49"/>
      <c r="G113" s="229"/>
      <c r="H113" s="50"/>
      <c r="I113" s="47"/>
      <c r="J113" s="52"/>
      <c r="K113" s="389"/>
    </row>
    <row r="114" spans="1:11" ht="15.75" hidden="1" thickBot="1">
      <c r="A114" s="44"/>
      <c r="B114" s="53"/>
      <c r="C114" s="54"/>
      <c r="D114" s="55"/>
      <c r="E114" s="55"/>
      <c r="F114" s="55"/>
      <c r="G114" s="230"/>
      <c r="H114" s="56"/>
      <c r="I114" s="57"/>
      <c r="J114" s="58"/>
      <c r="K114" s="389"/>
    </row>
    <row r="115" spans="1:11" ht="16.5" hidden="1" customHeight="1">
      <c r="A115" s="44"/>
      <c r="B115" s="33"/>
      <c r="C115" s="395" t="s">
        <v>29</v>
      </c>
      <c r="D115" s="396"/>
      <c r="E115" s="96" t="s">
        <v>30</v>
      </c>
      <c r="F115" s="96" t="s">
        <v>32</v>
      </c>
      <c r="G115" s="68"/>
      <c r="H115" s="46"/>
      <c r="I115" s="33"/>
      <c r="J115" s="97" t="s">
        <v>31</v>
      </c>
      <c r="K115" s="381"/>
    </row>
    <row r="116" spans="1:11" ht="16.5" hidden="1" customHeight="1" thickBot="1">
      <c r="A116" s="44"/>
      <c r="B116" s="80"/>
      <c r="C116" s="397">
        <f>SUM(D100:D115)</f>
        <v>0</v>
      </c>
      <c r="D116" s="398"/>
      <c r="E116" s="36">
        <f>SUM(E100:E115)</f>
        <v>0</v>
      </c>
      <c r="F116" s="36">
        <f>SUM(F100:F115)</f>
        <v>0</v>
      </c>
      <c r="G116" s="185"/>
      <c r="H116" s="65"/>
      <c r="I116" s="66"/>
      <c r="J116" s="92">
        <f>(SUM(J100:J115)) -J105-J106</f>
        <v>0</v>
      </c>
      <c r="K116" s="381"/>
    </row>
    <row r="117" spans="1:11" ht="16.5" hidden="1" customHeight="1">
      <c r="A117" s="44"/>
      <c r="B117" s="80"/>
      <c r="C117" s="313"/>
      <c r="D117" s="313"/>
      <c r="E117" s="66"/>
      <c r="F117" s="66"/>
      <c r="G117" s="66"/>
      <c r="H117" s="65"/>
      <c r="I117" s="66"/>
      <c r="J117" s="98">
        <f>J105</f>
        <v>0</v>
      </c>
      <c r="K117" s="381"/>
    </row>
    <row r="118" spans="1:11" ht="16.5" hidden="1" customHeight="1" thickBot="1">
      <c r="A118" s="44"/>
      <c r="B118" s="80"/>
      <c r="C118" s="313"/>
      <c r="D118" s="313"/>
      <c r="E118" s="66"/>
      <c r="F118" s="66"/>
      <c r="G118" s="66"/>
      <c r="H118" s="65"/>
      <c r="I118" s="66"/>
      <c r="J118" s="94">
        <f>J106</f>
        <v>0</v>
      </c>
      <c r="K118" s="382"/>
    </row>
    <row r="119" spans="1:11" ht="5.0999999999999996" hidden="1" customHeight="1" thickBot="1">
      <c r="A119" s="44"/>
      <c r="B119" s="33"/>
      <c r="C119" s="313"/>
      <c r="D119" s="313"/>
      <c r="E119" s="66"/>
      <c r="F119" s="66"/>
      <c r="G119" s="66"/>
      <c r="H119" s="65"/>
      <c r="I119" s="66"/>
      <c r="J119" s="70"/>
      <c r="K119" s="312"/>
    </row>
    <row r="120" spans="1:11" ht="15" hidden="1" customHeight="1">
      <c r="A120" s="44"/>
      <c r="B120" s="14"/>
      <c r="C120" s="39"/>
      <c r="D120" s="16"/>
      <c r="E120" s="16"/>
      <c r="F120" s="16"/>
      <c r="G120" s="224"/>
      <c r="H120" s="17"/>
      <c r="I120" s="15"/>
      <c r="J120" s="31"/>
      <c r="K120" s="380" t="s">
        <v>37</v>
      </c>
    </row>
    <row r="121" spans="1:11" ht="15.75" hidden="1" thickBot="1">
      <c r="A121" s="44"/>
      <c r="B121" s="51"/>
      <c r="C121" s="48"/>
      <c r="D121" s="49"/>
      <c r="E121" s="49"/>
      <c r="F121" s="49"/>
      <c r="G121" s="229"/>
      <c r="H121" s="50"/>
      <c r="I121" s="47"/>
      <c r="J121" s="52"/>
      <c r="K121" s="381"/>
    </row>
    <row r="122" spans="1:11" ht="15.75" hidden="1" thickBot="1">
      <c r="A122" s="44"/>
      <c r="B122" s="19"/>
      <c r="C122" s="10"/>
      <c r="D122" s="5"/>
      <c r="E122" s="5"/>
      <c r="F122" s="5"/>
      <c r="G122" s="225"/>
      <c r="H122" s="6"/>
      <c r="I122" s="4"/>
      <c r="J122" s="32"/>
      <c r="K122" s="381"/>
    </row>
    <row r="123" spans="1:11" ht="15.75" hidden="1" thickBot="1">
      <c r="A123" s="44"/>
      <c r="B123" s="51"/>
      <c r="C123" s="48"/>
      <c r="D123" s="49"/>
      <c r="E123" s="49"/>
      <c r="F123" s="49"/>
      <c r="G123" s="229"/>
      <c r="H123" s="50"/>
      <c r="I123" s="47"/>
      <c r="J123" s="52"/>
      <c r="K123" s="381"/>
    </row>
    <row r="124" spans="1:11" ht="15.75" hidden="1" thickBot="1">
      <c r="A124" s="44"/>
      <c r="B124" s="19"/>
      <c r="C124" s="10"/>
      <c r="D124" s="5"/>
      <c r="E124" s="5"/>
      <c r="F124" s="5"/>
      <c r="G124" s="225"/>
      <c r="H124" s="6"/>
      <c r="I124" s="4"/>
      <c r="J124" s="32"/>
      <c r="K124" s="381"/>
    </row>
    <row r="125" spans="1:11" ht="15.75" hidden="1" thickBot="1">
      <c r="A125" s="44"/>
      <c r="B125" s="51"/>
      <c r="C125" s="48"/>
      <c r="D125" s="49"/>
      <c r="E125" s="49"/>
      <c r="F125" s="49"/>
      <c r="G125" s="229"/>
      <c r="H125" s="50"/>
      <c r="I125" s="47"/>
      <c r="J125" s="52"/>
      <c r="K125" s="381"/>
    </row>
    <row r="126" spans="1:11" ht="15.75" hidden="1" thickBot="1">
      <c r="A126" s="44"/>
      <c r="B126" s="19"/>
      <c r="C126" s="10"/>
      <c r="D126" s="5"/>
      <c r="E126" s="5"/>
      <c r="F126" s="5"/>
      <c r="G126" s="225"/>
      <c r="H126" s="6"/>
      <c r="I126" s="4"/>
      <c r="J126" s="32"/>
      <c r="K126" s="381"/>
    </row>
    <row r="127" spans="1:11" ht="15.75" hidden="1" thickBot="1">
      <c r="A127" s="44"/>
      <c r="B127" s="51"/>
      <c r="C127" s="48"/>
      <c r="D127" s="49"/>
      <c r="E127" s="49"/>
      <c r="F127" s="49"/>
      <c r="G127" s="229"/>
      <c r="H127" s="50"/>
      <c r="I127" s="47"/>
      <c r="J127" s="52"/>
      <c r="K127" s="381"/>
    </row>
    <row r="128" spans="1:11" ht="15.75" hidden="1" thickBot="1">
      <c r="A128" s="44"/>
      <c r="B128" s="19"/>
      <c r="C128" s="10"/>
      <c r="D128" s="5"/>
      <c r="E128" s="5"/>
      <c r="F128" s="5"/>
      <c r="G128" s="225"/>
      <c r="H128" s="6"/>
      <c r="I128" s="4"/>
      <c r="J128" s="32"/>
      <c r="K128" s="381"/>
    </row>
    <row r="129" spans="1:11" ht="15.75" hidden="1" thickBot="1">
      <c r="A129" s="44"/>
      <c r="B129" s="59"/>
      <c r="C129" s="60"/>
      <c r="D129" s="61"/>
      <c r="E129" s="61"/>
      <c r="F129" s="61"/>
      <c r="G129" s="231"/>
      <c r="H129" s="62"/>
      <c r="I129" s="63"/>
      <c r="J129" s="64"/>
      <c r="K129" s="381"/>
    </row>
    <row r="130" spans="1:11" ht="16.5" hidden="1" customHeight="1">
      <c r="A130" s="44"/>
      <c r="B130" s="33"/>
      <c r="C130" s="395" t="s">
        <v>29</v>
      </c>
      <c r="D130" s="396"/>
      <c r="E130" s="96" t="s">
        <v>30</v>
      </c>
      <c r="F130" s="96" t="s">
        <v>32</v>
      </c>
      <c r="G130" s="68"/>
      <c r="H130" s="46"/>
      <c r="I130" s="33"/>
      <c r="J130" s="97" t="s">
        <v>31</v>
      </c>
      <c r="K130" s="381"/>
    </row>
    <row r="131" spans="1:11" ht="16.5" hidden="1" customHeight="1" thickBot="1">
      <c r="A131" s="44"/>
      <c r="B131" s="80"/>
      <c r="C131" s="397">
        <f>SUM(D120:D130)</f>
        <v>0</v>
      </c>
      <c r="D131" s="398"/>
      <c r="E131" s="36">
        <f>SUM(E120:E130)</f>
        <v>0</v>
      </c>
      <c r="F131" s="36">
        <f>SUM(F120:F130)</f>
        <v>0</v>
      </c>
      <c r="G131" s="185"/>
      <c r="H131" s="65"/>
      <c r="I131" s="66"/>
      <c r="J131" s="38">
        <f>SUM(J120:J130)</f>
        <v>0</v>
      </c>
      <c r="K131" s="382"/>
    </row>
    <row r="132" spans="1:11" ht="5.0999999999999996" hidden="1" customHeight="1" thickBot="1">
      <c r="A132" s="44"/>
      <c r="B132" s="33"/>
      <c r="C132" s="313"/>
      <c r="D132" s="313"/>
      <c r="E132" s="66"/>
      <c r="F132" s="66"/>
      <c r="G132" s="66"/>
      <c r="H132" s="65"/>
      <c r="I132" s="66"/>
      <c r="J132" s="70"/>
      <c r="K132" s="312"/>
    </row>
    <row r="133" spans="1:11" ht="15" hidden="1" customHeight="1">
      <c r="A133" s="44"/>
      <c r="B133" s="14"/>
      <c r="C133" s="39"/>
      <c r="D133" s="16"/>
      <c r="E133" s="16"/>
      <c r="F133" s="16"/>
      <c r="G133" s="224"/>
      <c r="H133" s="17"/>
      <c r="I133" s="15"/>
      <c r="J133" s="31"/>
      <c r="K133" s="380" t="s">
        <v>38</v>
      </c>
    </row>
    <row r="134" spans="1:11" ht="15.75" hidden="1" thickBot="1">
      <c r="A134" s="44"/>
      <c r="B134" s="51"/>
      <c r="C134" s="48"/>
      <c r="D134" s="49"/>
      <c r="E134" s="49"/>
      <c r="F134" s="49"/>
      <c r="G134" s="229"/>
      <c r="H134" s="50"/>
      <c r="I134" s="47"/>
      <c r="J134" s="52"/>
      <c r="K134" s="381"/>
    </row>
    <row r="135" spans="1:11" ht="15.75" hidden="1" thickBot="1">
      <c r="A135" s="44"/>
      <c r="B135" s="19"/>
      <c r="C135" s="10"/>
      <c r="D135" s="5"/>
      <c r="E135" s="5"/>
      <c r="F135" s="5"/>
      <c r="G135" s="225"/>
      <c r="H135" s="6"/>
      <c r="I135" s="4"/>
      <c r="J135" s="32"/>
      <c r="K135" s="381"/>
    </row>
    <row r="136" spans="1:11" ht="15.75" hidden="1" thickBot="1">
      <c r="A136" s="44"/>
      <c r="B136" s="51"/>
      <c r="C136" s="48"/>
      <c r="D136" s="49"/>
      <c r="E136" s="49"/>
      <c r="F136" s="49"/>
      <c r="G136" s="229"/>
      <c r="H136" s="50"/>
      <c r="I136" s="47"/>
      <c r="J136" s="52"/>
      <c r="K136" s="381"/>
    </row>
    <row r="137" spans="1:11" ht="15.75" hidden="1" thickBot="1">
      <c r="A137" s="44"/>
      <c r="B137" s="19"/>
      <c r="C137" s="10"/>
      <c r="D137" s="5"/>
      <c r="E137" s="5"/>
      <c r="F137" s="5"/>
      <c r="G137" s="225"/>
      <c r="H137" s="6"/>
      <c r="I137" s="4"/>
      <c r="J137" s="32"/>
      <c r="K137" s="381"/>
    </row>
    <row r="138" spans="1:11" ht="15.75" hidden="1" thickBot="1">
      <c r="A138" s="44"/>
      <c r="B138" s="99"/>
      <c r="C138" s="48"/>
      <c r="D138" s="49"/>
      <c r="E138" s="49"/>
      <c r="F138" s="49"/>
      <c r="G138" s="229"/>
      <c r="H138" s="50"/>
      <c r="I138" s="47"/>
      <c r="J138" s="52"/>
      <c r="K138" s="381"/>
    </row>
    <row r="139" spans="1:11" ht="15.75" hidden="1" thickBot="1">
      <c r="A139" s="44"/>
      <c r="B139" s="19"/>
      <c r="C139" s="10"/>
      <c r="D139" s="5"/>
      <c r="E139" s="5"/>
      <c r="F139" s="5"/>
      <c r="G139" s="225"/>
      <c r="H139" s="6"/>
      <c r="I139" s="4"/>
      <c r="J139" s="32"/>
      <c r="K139" s="381"/>
    </row>
    <row r="140" spans="1:11" ht="15.75" hidden="1" thickBot="1">
      <c r="A140" s="44"/>
      <c r="B140" s="51"/>
      <c r="C140" s="48"/>
      <c r="D140" s="49"/>
      <c r="E140" s="49"/>
      <c r="F140" s="49"/>
      <c r="G140" s="229"/>
      <c r="H140" s="50"/>
      <c r="I140" s="47"/>
      <c r="J140" s="184"/>
      <c r="K140" s="381"/>
    </row>
    <row r="141" spans="1:11" ht="15.75" hidden="1" thickBot="1">
      <c r="A141" s="44"/>
      <c r="B141" s="19"/>
      <c r="C141" s="10"/>
      <c r="D141" s="5"/>
      <c r="E141" s="5"/>
      <c r="F141" s="5"/>
      <c r="G141" s="225"/>
      <c r="H141" s="6"/>
      <c r="I141" s="4"/>
      <c r="J141" s="32"/>
      <c r="K141" s="381"/>
    </row>
    <row r="142" spans="1:11" ht="15.75" hidden="1" thickBot="1">
      <c r="A142" s="44"/>
      <c r="B142" s="51"/>
      <c r="C142" s="48"/>
      <c r="D142" s="49"/>
      <c r="E142" s="49"/>
      <c r="F142" s="49"/>
      <c r="G142" s="229"/>
      <c r="H142" s="50"/>
      <c r="I142" s="47"/>
      <c r="J142" s="52"/>
      <c r="K142" s="381"/>
    </row>
    <row r="143" spans="1:11" ht="15.75" hidden="1" thickBot="1">
      <c r="A143" s="44"/>
      <c r="B143" s="19"/>
      <c r="C143" s="10"/>
      <c r="D143" s="5"/>
      <c r="E143" s="5"/>
      <c r="F143" s="5"/>
      <c r="G143" s="225"/>
      <c r="H143" s="6"/>
      <c r="I143" s="4"/>
      <c r="J143" s="32"/>
      <c r="K143" s="381"/>
    </row>
    <row r="144" spans="1:11" ht="15.75" hidden="1" thickBot="1">
      <c r="A144" s="44"/>
      <c r="B144" s="51"/>
      <c r="C144" s="48"/>
      <c r="D144" s="49"/>
      <c r="E144" s="49"/>
      <c r="F144" s="49"/>
      <c r="G144" s="229"/>
      <c r="H144" s="50"/>
      <c r="I144" s="47"/>
      <c r="J144" s="52"/>
      <c r="K144" s="381"/>
    </row>
    <row r="145" spans="1:11" ht="15.75" hidden="1" thickBot="1">
      <c r="A145" s="44"/>
      <c r="B145" s="19"/>
      <c r="C145" s="10"/>
      <c r="D145" s="5"/>
      <c r="E145" s="5"/>
      <c r="F145" s="5"/>
      <c r="G145" s="225"/>
      <c r="H145" s="6"/>
      <c r="I145" s="4"/>
      <c r="J145" s="32"/>
      <c r="K145" s="381"/>
    </row>
    <row r="146" spans="1:11" ht="15.75" hidden="1" thickBot="1">
      <c r="A146" s="44"/>
      <c r="B146" s="51"/>
      <c r="C146" s="48"/>
      <c r="D146" s="49"/>
      <c r="E146" s="49"/>
      <c r="F146" s="49"/>
      <c r="G146" s="229"/>
      <c r="H146" s="50"/>
      <c r="I146" s="47"/>
      <c r="J146" s="52"/>
      <c r="K146" s="381"/>
    </row>
    <row r="147" spans="1:11" ht="15.75" hidden="1" thickBot="1">
      <c r="A147" s="44"/>
      <c r="B147" s="53"/>
      <c r="C147" s="54"/>
      <c r="D147" s="55"/>
      <c r="E147" s="55"/>
      <c r="F147" s="55"/>
      <c r="G147" s="230"/>
      <c r="H147" s="56"/>
      <c r="I147" s="57"/>
      <c r="J147" s="100"/>
      <c r="K147" s="381"/>
    </row>
    <row r="148" spans="1:11" ht="16.5" hidden="1" customHeight="1">
      <c r="A148" s="44"/>
      <c r="B148" s="33"/>
      <c r="C148" s="395" t="s">
        <v>29</v>
      </c>
      <c r="D148" s="396"/>
      <c r="E148" s="96" t="s">
        <v>30</v>
      </c>
      <c r="F148" s="96" t="s">
        <v>32</v>
      </c>
      <c r="G148" s="68"/>
      <c r="H148" s="46"/>
      <c r="I148" s="33"/>
      <c r="J148" s="97" t="s">
        <v>31</v>
      </c>
      <c r="K148" s="381"/>
    </row>
    <row r="149" spans="1:11" ht="16.5" hidden="1" customHeight="1" thickBot="1">
      <c r="A149" s="44"/>
      <c r="B149" s="80"/>
      <c r="C149" s="397">
        <f>SUM(D133:D148)</f>
        <v>0</v>
      </c>
      <c r="D149" s="398"/>
      <c r="E149" s="36">
        <f>SUM(E133:E148)</f>
        <v>0</v>
      </c>
      <c r="F149" s="36">
        <f>SUM(F133:F148)</f>
        <v>0</v>
      </c>
      <c r="G149" s="66"/>
      <c r="H149" s="65"/>
      <c r="I149" s="66"/>
      <c r="J149" s="93">
        <f>(SUM(J133:J147)) -J147</f>
        <v>0</v>
      </c>
      <c r="K149" s="381"/>
    </row>
    <row r="150" spans="1:11" ht="16.5" hidden="1" customHeight="1">
      <c r="A150" s="44"/>
      <c r="B150" s="80"/>
      <c r="C150" s="313"/>
      <c r="D150" s="313"/>
      <c r="E150" s="66"/>
      <c r="F150" s="66"/>
      <c r="G150" s="66"/>
      <c r="H150" s="65"/>
      <c r="I150" s="66"/>
      <c r="J150" s="95">
        <v>4480</v>
      </c>
      <c r="K150" s="381"/>
    </row>
    <row r="151" spans="1:11" ht="16.5" hidden="1" customHeight="1" thickBot="1">
      <c r="A151" s="44"/>
      <c r="B151" s="80"/>
      <c r="C151" s="313"/>
      <c r="D151" s="313"/>
      <c r="E151" s="66"/>
      <c r="F151" s="66"/>
      <c r="G151" s="66"/>
      <c r="H151" s="65"/>
      <c r="I151" s="66"/>
      <c r="J151" s="94">
        <f>J140</f>
        <v>0</v>
      </c>
      <c r="K151" s="382"/>
    </row>
    <row r="152" spans="1:11" ht="5.0999999999999996" hidden="1" customHeight="1" thickBot="1">
      <c r="A152" s="44"/>
      <c r="B152" s="33"/>
      <c r="C152" s="313"/>
      <c r="D152" s="313"/>
      <c r="E152" s="66"/>
      <c r="F152" s="66"/>
      <c r="G152" s="66"/>
      <c r="H152" s="65"/>
      <c r="I152" s="66"/>
      <c r="J152" s="70"/>
      <c r="K152" s="312"/>
    </row>
    <row r="153" spans="1:11" ht="15" hidden="1" customHeight="1">
      <c r="A153" s="44"/>
      <c r="B153" s="14"/>
      <c r="C153" s="39"/>
      <c r="D153" s="16"/>
      <c r="E153" s="16"/>
      <c r="F153" s="16"/>
      <c r="G153" s="224"/>
      <c r="H153" s="17"/>
      <c r="I153" s="15"/>
      <c r="J153" s="31"/>
      <c r="K153" s="380" t="s">
        <v>39</v>
      </c>
    </row>
    <row r="154" spans="1:11" ht="15.75" hidden="1" thickBot="1">
      <c r="A154" s="44"/>
      <c r="B154" s="51"/>
      <c r="C154" s="48"/>
      <c r="D154" s="49"/>
      <c r="E154" s="49"/>
      <c r="F154" s="49"/>
      <c r="G154" s="229"/>
      <c r="H154" s="50"/>
      <c r="I154" s="47"/>
      <c r="J154" s="52"/>
      <c r="K154" s="381"/>
    </row>
    <row r="155" spans="1:11" ht="15.75" hidden="1" thickBot="1">
      <c r="A155" s="44"/>
      <c r="B155" s="19"/>
      <c r="C155" s="10"/>
      <c r="D155" s="5"/>
      <c r="E155" s="5"/>
      <c r="F155" s="5"/>
      <c r="G155" s="225"/>
      <c r="H155" s="6"/>
      <c r="I155" s="4"/>
      <c r="J155" s="32"/>
      <c r="K155" s="381"/>
    </row>
    <row r="156" spans="1:11" ht="15.75" hidden="1" thickBot="1">
      <c r="A156" s="44"/>
      <c r="B156" s="51"/>
      <c r="C156" s="48"/>
      <c r="D156" s="49"/>
      <c r="E156" s="49"/>
      <c r="F156" s="49"/>
      <c r="G156" s="229"/>
      <c r="H156" s="50"/>
      <c r="I156" s="47"/>
      <c r="J156" s="52"/>
      <c r="K156" s="381"/>
    </row>
    <row r="157" spans="1:11" ht="15.75" hidden="1" thickBot="1">
      <c r="A157" s="44"/>
      <c r="B157" s="19"/>
      <c r="C157" s="10"/>
      <c r="D157" s="5"/>
      <c r="E157" s="5"/>
      <c r="F157" s="5"/>
      <c r="G157" s="225"/>
      <c r="H157" s="6"/>
      <c r="I157" s="4"/>
      <c r="J157" s="32"/>
      <c r="K157" s="381"/>
    </row>
    <row r="158" spans="1:11" ht="15.75" hidden="1" thickBot="1">
      <c r="A158" s="44"/>
      <c r="B158" s="51"/>
      <c r="C158" s="48"/>
      <c r="D158" s="49"/>
      <c r="E158" s="49"/>
      <c r="F158" s="49"/>
      <c r="G158" s="229"/>
      <c r="H158" s="50"/>
      <c r="I158" s="47"/>
      <c r="J158" s="52"/>
      <c r="K158" s="381"/>
    </row>
    <row r="159" spans="1:11" ht="15.75" hidden="1" thickBot="1">
      <c r="A159" s="44"/>
      <c r="B159" s="19"/>
      <c r="C159" s="10"/>
      <c r="D159" s="5"/>
      <c r="E159" s="5"/>
      <c r="F159" s="5"/>
      <c r="G159" s="225"/>
      <c r="H159" s="6"/>
      <c r="I159" s="4"/>
      <c r="J159" s="32"/>
      <c r="K159" s="381"/>
    </row>
    <row r="160" spans="1:11" ht="15.75" hidden="1" thickBot="1">
      <c r="A160" s="44"/>
      <c r="B160" s="51"/>
      <c r="C160" s="48"/>
      <c r="D160" s="49"/>
      <c r="E160" s="49"/>
      <c r="F160" s="49"/>
      <c r="G160" s="229"/>
      <c r="H160" s="50"/>
      <c r="I160" s="47"/>
      <c r="J160" s="52"/>
      <c r="K160" s="381"/>
    </row>
    <row r="161" spans="1:11" ht="15.75" hidden="1" thickBot="1">
      <c r="A161" s="44"/>
      <c r="B161" s="19"/>
      <c r="C161" s="10"/>
      <c r="D161" s="5"/>
      <c r="E161" s="5"/>
      <c r="F161" s="5"/>
      <c r="G161" s="225"/>
      <c r="H161" s="6"/>
      <c r="I161" s="4"/>
      <c r="J161" s="32"/>
      <c r="K161" s="381"/>
    </row>
    <row r="162" spans="1:11" ht="15.75" hidden="1" thickBot="1">
      <c r="A162" s="44"/>
      <c r="B162" s="51"/>
      <c r="C162" s="48"/>
      <c r="D162" s="49"/>
      <c r="E162" s="49"/>
      <c r="F162" s="49"/>
      <c r="G162" s="229"/>
      <c r="H162" s="50"/>
      <c r="I162" s="47"/>
      <c r="J162" s="52"/>
      <c r="K162" s="381"/>
    </row>
    <row r="163" spans="1:11" ht="15.75" hidden="1" thickBot="1">
      <c r="A163" s="44"/>
      <c r="B163" s="19"/>
      <c r="C163" s="10"/>
      <c r="D163" s="5"/>
      <c r="E163" s="5"/>
      <c r="F163" s="5"/>
      <c r="G163" s="225"/>
      <c r="H163" s="6"/>
      <c r="I163" s="4"/>
      <c r="J163" s="32"/>
      <c r="K163" s="381"/>
    </row>
    <row r="164" spans="1:11" ht="15.75" hidden="1" thickBot="1">
      <c r="A164" s="44"/>
      <c r="B164" s="59"/>
      <c r="C164" s="60"/>
      <c r="D164" s="61"/>
      <c r="E164" s="61"/>
      <c r="F164" s="61"/>
      <c r="G164" s="231"/>
      <c r="H164" s="62"/>
      <c r="I164" s="63"/>
      <c r="J164" s="186"/>
      <c r="K164" s="381"/>
    </row>
    <row r="165" spans="1:11" ht="16.5" hidden="1" customHeight="1">
      <c r="A165" s="44"/>
      <c r="B165" s="33"/>
      <c r="C165" s="395" t="s">
        <v>29</v>
      </c>
      <c r="D165" s="396"/>
      <c r="E165" s="96" t="s">
        <v>30</v>
      </c>
      <c r="F165" s="96" t="s">
        <v>32</v>
      </c>
      <c r="G165" s="68"/>
      <c r="H165" s="70"/>
      <c r="I165" s="70"/>
      <c r="J165" s="97" t="s">
        <v>31</v>
      </c>
      <c r="K165" s="389"/>
    </row>
    <row r="166" spans="1:11" ht="16.5" hidden="1" customHeight="1" thickBot="1">
      <c r="A166" s="44"/>
      <c r="B166" s="33"/>
      <c r="C166" s="397">
        <f>SUM(D152:D164)</f>
        <v>0</v>
      </c>
      <c r="D166" s="398"/>
      <c r="E166" s="36">
        <f>SUM(E152:E164)</f>
        <v>0</v>
      </c>
      <c r="F166" s="36">
        <f>SUM(F152:F164)</f>
        <v>0</v>
      </c>
      <c r="G166" s="185"/>
      <c r="H166" s="46"/>
      <c r="I166" s="33"/>
      <c r="J166" s="101">
        <f>SUM(J152:J163)</f>
        <v>0</v>
      </c>
      <c r="K166" s="389"/>
    </row>
    <row r="167" spans="1:11" ht="16.5" hidden="1" customHeight="1" thickBot="1">
      <c r="A167" s="44"/>
      <c r="B167" s="80"/>
      <c r="C167" s="399"/>
      <c r="D167" s="399"/>
      <c r="E167" s="66"/>
      <c r="F167" s="66"/>
      <c r="G167" s="66"/>
      <c r="H167" s="65"/>
      <c r="I167" s="70"/>
      <c r="J167" s="102">
        <f>J164</f>
        <v>0</v>
      </c>
      <c r="K167" s="394"/>
    </row>
    <row r="168" spans="1:11" ht="5.0999999999999996" hidden="1" customHeight="1" thickBot="1">
      <c r="A168" s="44"/>
      <c r="B168" s="33"/>
      <c r="C168" s="313"/>
      <c r="D168" s="313"/>
      <c r="E168" s="66"/>
      <c r="F168" s="66"/>
      <c r="G168" s="66"/>
      <c r="H168" s="65"/>
      <c r="I168" s="66"/>
      <c r="J168" s="70"/>
      <c r="K168" s="312"/>
    </row>
    <row r="169" spans="1:11" ht="15" hidden="1" customHeight="1">
      <c r="A169" s="44"/>
      <c r="B169" s="14"/>
      <c r="C169" s="39"/>
      <c r="D169" s="16"/>
      <c r="E169" s="16"/>
      <c r="F169" s="16"/>
      <c r="G169" s="224"/>
      <c r="H169" s="17"/>
      <c r="I169" s="15"/>
      <c r="J169" s="31"/>
      <c r="K169" s="388" t="s">
        <v>40</v>
      </c>
    </row>
    <row r="170" spans="1:11" ht="15.75" hidden="1" thickBot="1">
      <c r="A170" s="44"/>
      <c r="B170" s="51"/>
      <c r="C170" s="48"/>
      <c r="D170" s="49"/>
      <c r="E170" s="49"/>
      <c r="F170" s="49"/>
      <c r="G170" s="229"/>
      <c r="H170" s="50"/>
      <c r="I170" s="47"/>
      <c r="J170" s="52"/>
      <c r="K170" s="389"/>
    </row>
    <row r="171" spans="1:11" ht="15.75" hidden="1" thickBot="1">
      <c r="A171" s="44"/>
      <c r="B171" s="19"/>
      <c r="C171" s="10"/>
      <c r="D171" s="5"/>
      <c r="E171" s="5"/>
      <c r="F171" s="5"/>
      <c r="G171" s="225"/>
      <c r="H171" s="6"/>
      <c r="I171" s="4"/>
      <c r="J171" s="32"/>
      <c r="K171" s="389"/>
    </row>
    <row r="172" spans="1:11" ht="15.75" hidden="1" thickBot="1">
      <c r="A172" s="44"/>
      <c r="B172" s="51"/>
      <c r="C172" s="48"/>
      <c r="D172" s="49"/>
      <c r="E172" s="49"/>
      <c r="F172" s="49"/>
      <c r="G172" s="229"/>
      <c r="H172" s="50"/>
      <c r="I172" s="47"/>
      <c r="J172" s="52"/>
      <c r="K172" s="389"/>
    </row>
    <row r="173" spans="1:11" ht="15.75" hidden="1" thickBot="1">
      <c r="A173" s="44"/>
      <c r="B173" s="19"/>
      <c r="C173" s="10"/>
      <c r="D173" s="5"/>
      <c r="E173" s="5"/>
      <c r="F173" s="5"/>
      <c r="G173" s="225"/>
      <c r="H173" s="6"/>
      <c r="I173" s="4"/>
      <c r="J173" s="32"/>
      <c r="K173" s="389"/>
    </row>
    <row r="174" spans="1:11" ht="15.75" hidden="1" thickBot="1">
      <c r="A174" s="44"/>
      <c r="B174" s="51"/>
      <c r="C174" s="48"/>
      <c r="D174" s="49"/>
      <c r="E174" s="49"/>
      <c r="F174" s="49"/>
      <c r="G174" s="229"/>
      <c r="H174" s="50"/>
      <c r="I174" s="47"/>
      <c r="J174" s="52"/>
      <c r="K174" s="389"/>
    </row>
    <row r="175" spans="1:11" ht="15.75" hidden="1" thickBot="1">
      <c r="A175" s="44"/>
      <c r="B175" s="19"/>
      <c r="C175" s="10"/>
      <c r="D175" s="5"/>
      <c r="E175" s="5"/>
      <c r="F175" s="5"/>
      <c r="G175" s="225"/>
      <c r="H175" s="6"/>
      <c r="I175" s="4"/>
      <c r="J175" s="90"/>
      <c r="K175" s="389"/>
    </row>
    <row r="176" spans="1:11" ht="15.75" hidden="1" thickBot="1">
      <c r="A176" s="44"/>
      <c r="B176" s="51"/>
      <c r="C176" s="48"/>
      <c r="D176" s="49"/>
      <c r="E176" s="49"/>
      <c r="F176" s="49"/>
      <c r="G176" s="229"/>
      <c r="H176" s="50"/>
      <c r="I176" s="47"/>
      <c r="J176" s="52"/>
      <c r="K176" s="389"/>
    </row>
    <row r="177" spans="1:11" ht="15.75" hidden="1" thickBot="1">
      <c r="A177" s="44"/>
      <c r="B177" s="19"/>
      <c r="C177" s="10"/>
      <c r="D177" s="5"/>
      <c r="E177" s="5"/>
      <c r="F177" s="5"/>
      <c r="G177" s="225"/>
      <c r="H177" s="6"/>
      <c r="I177" s="4"/>
      <c r="J177" s="32"/>
      <c r="K177" s="389"/>
    </row>
    <row r="178" spans="1:11" ht="15.75" hidden="1" thickBot="1">
      <c r="A178" s="44"/>
      <c r="B178" s="51"/>
      <c r="C178" s="48"/>
      <c r="D178" s="49"/>
      <c r="E178" s="49"/>
      <c r="F178" s="49"/>
      <c r="G178" s="229"/>
      <c r="H178" s="50"/>
      <c r="I178" s="47"/>
      <c r="J178" s="52"/>
      <c r="K178" s="389"/>
    </row>
    <row r="179" spans="1:11" ht="15.75" hidden="1" thickBot="1">
      <c r="A179" s="44"/>
      <c r="B179" s="19"/>
      <c r="C179" s="10"/>
      <c r="D179" s="5"/>
      <c r="E179" s="5"/>
      <c r="F179" s="5"/>
      <c r="G179" s="225"/>
      <c r="H179" s="6"/>
      <c r="I179" s="4"/>
      <c r="J179" s="32"/>
      <c r="K179" s="389"/>
    </row>
    <row r="180" spans="1:11" ht="15.75" hidden="1" thickBot="1">
      <c r="A180" s="44"/>
      <c r="B180" s="51"/>
      <c r="C180" s="48"/>
      <c r="D180" s="49"/>
      <c r="E180" s="49"/>
      <c r="F180" s="49"/>
      <c r="G180" s="229"/>
      <c r="H180" s="50"/>
      <c r="I180" s="47"/>
      <c r="J180" s="89"/>
      <c r="K180" s="389"/>
    </row>
    <row r="181" spans="1:11" ht="15.75" hidden="1" thickBot="1">
      <c r="A181" s="44"/>
      <c r="B181" s="53"/>
      <c r="C181" s="54"/>
      <c r="D181" s="55"/>
      <c r="E181" s="55"/>
      <c r="F181" s="55"/>
      <c r="G181" s="230"/>
      <c r="H181" s="56"/>
      <c r="I181" s="57"/>
      <c r="J181" s="58"/>
      <c r="K181" s="389"/>
    </row>
    <row r="182" spans="1:11" ht="16.5" hidden="1" customHeight="1">
      <c r="A182" s="44"/>
      <c r="B182" s="33"/>
      <c r="C182" s="395" t="s">
        <v>48</v>
      </c>
      <c r="D182" s="400"/>
      <c r="E182" s="96" t="s">
        <v>49</v>
      </c>
      <c r="F182" s="103" t="s">
        <v>50</v>
      </c>
      <c r="G182" s="68"/>
      <c r="H182" s="46"/>
      <c r="I182" s="33"/>
      <c r="J182" s="97" t="s">
        <v>31</v>
      </c>
      <c r="K182" s="381"/>
    </row>
    <row r="183" spans="1:11" ht="16.5" hidden="1" customHeight="1" thickBot="1">
      <c r="A183" s="44"/>
      <c r="B183" s="80"/>
      <c r="C183" s="135"/>
      <c r="D183" s="142">
        <f>SUM(D169:D179)</f>
        <v>0</v>
      </c>
      <c r="E183" s="36">
        <f>SUM(E169:E182)</f>
        <v>0</v>
      </c>
      <c r="F183" s="75">
        <f>SUM(F169:F182)</f>
        <v>0</v>
      </c>
      <c r="G183" s="185"/>
      <c r="H183" s="65"/>
      <c r="I183" s="66"/>
      <c r="J183" s="92">
        <f>SUM(J169:J182)-(J175+J180)</f>
        <v>0</v>
      </c>
      <c r="K183" s="381"/>
    </row>
    <row r="184" spans="1:11" ht="15.75" hidden="1" thickBot="1">
      <c r="A184" s="44"/>
      <c r="B184" s="33"/>
      <c r="C184" s="87"/>
      <c r="D184" s="45"/>
      <c r="E184" s="45"/>
      <c r="F184" s="45"/>
      <c r="G184" s="313"/>
      <c r="H184" s="46"/>
      <c r="I184" s="33"/>
      <c r="J184" s="128">
        <f>J175+J180</f>
        <v>0</v>
      </c>
      <c r="K184" s="382"/>
    </row>
    <row r="185" spans="1:11" ht="15" customHeight="1">
      <c r="A185" s="44"/>
      <c r="B185" s="14"/>
      <c r="C185" s="39"/>
      <c r="D185" s="16"/>
      <c r="E185" s="16"/>
      <c r="F185" s="16"/>
      <c r="G185" s="224"/>
      <c r="H185" s="17"/>
      <c r="I185" s="15"/>
      <c r="J185" s="31"/>
      <c r="K185" s="380" t="s">
        <v>25</v>
      </c>
    </row>
    <row r="186" spans="1:11" ht="15" customHeight="1">
      <c r="A186" s="44"/>
      <c r="B186" s="211"/>
      <c r="C186" s="208"/>
      <c r="D186" s="209"/>
      <c r="E186" s="209"/>
      <c r="F186" s="209"/>
      <c r="G186" s="275"/>
      <c r="H186" s="210"/>
      <c r="I186" s="276"/>
      <c r="J186" s="277"/>
      <c r="K186" s="381"/>
    </row>
    <row r="187" spans="1:11" ht="15" customHeight="1">
      <c r="A187" s="44"/>
      <c r="B187" s="19"/>
      <c r="C187" s="10"/>
      <c r="D187" s="5"/>
      <c r="E187" s="5"/>
      <c r="F187" s="5"/>
      <c r="G187" s="225"/>
      <c r="H187" s="6"/>
      <c r="I187" s="4"/>
      <c r="J187" s="32"/>
      <c r="K187" s="381"/>
    </row>
    <row r="188" spans="1:11">
      <c r="A188" s="44"/>
      <c r="B188" s="211"/>
      <c r="C188" s="208"/>
      <c r="D188" s="209"/>
      <c r="E188" s="209"/>
      <c r="F188" s="209"/>
      <c r="G188" s="275"/>
      <c r="H188" s="210"/>
      <c r="I188" s="276"/>
      <c r="J188" s="277"/>
      <c r="K188" s="381"/>
    </row>
    <row r="189" spans="1:11" ht="17.25" customHeight="1">
      <c r="A189" s="44"/>
      <c r="B189" s="19"/>
      <c r="C189" s="10"/>
      <c r="D189" s="5"/>
      <c r="E189" s="5"/>
      <c r="F189" s="5"/>
      <c r="G189" s="225"/>
      <c r="H189" s="6"/>
      <c r="I189" s="4"/>
      <c r="J189" s="90"/>
      <c r="K189" s="381"/>
    </row>
    <row r="190" spans="1:11">
      <c r="A190" s="44"/>
      <c r="B190" s="211"/>
      <c r="C190" s="208"/>
      <c r="D190" s="209"/>
      <c r="E190" s="209"/>
      <c r="F190" s="209"/>
      <c r="G190" s="275"/>
      <c r="H190" s="210"/>
      <c r="I190" s="276"/>
      <c r="J190" s="285"/>
      <c r="K190" s="381"/>
    </row>
    <row r="191" spans="1:11">
      <c r="A191" s="44"/>
      <c r="B191" s="19"/>
      <c r="C191" s="10"/>
      <c r="D191" s="5"/>
      <c r="E191" s="5"/>
      <c r="F191" s="5"/>
      <c r="G191" s="225"/>
      <c r="H191" s="6"/>
      <c r="I191" s="4"/>
      <c r="J191" s="300"/>
      <c r="K191" s="381"/>
    </row>
    <row r="192" spans="1:11" ht="15.75" thickBot="1">
      <c r="A192" s="44"/>
      <c r="B192" s="278"/>
      <c r="C192" s="279"/>
      <c r="D192" s="280"/>
      <c r="E192" s="280"/>
      <c r="F192" s="280"/>
      <c r="G192" s="281"/>
      <c r="H192" s="282"/>
      <c r="I192" s="283"/>
      <c r="J192" s="284"/>
      <c r="K192" s="382"/>
    </row>
    <row r="193" spans="1:11" ht="16.5" customHeight="1">
      <c r="A193" s="44"/>
      <c r="B193" s="33"/>
      <c r="C193" s="395" t="s">
        <v>29</v>
      </c>
      <c r="D193" s="396"/>
      <c r="E193" s="96" t="s">
        <v>30</v>
      </c>
      <c r="F193" s="96" t="s">
        <v>32</v>
      </c>
      <c r="G193" s="68"/>
      <c r="H193" s="46"/>
      <c r="I193" s="33"/>
      <c r="J193" s="37" t="s">
        <v>31</v>
      </c>
      <c r="K193" s="312"/>
    </row>
    <row r="194" spans="1:11" ht="15.75" thickBot="1">
      <c r="A194" s="44"/>
      <c r="B194" s="80"/>
      <c r="C194" s="397">
        <f>SUM(D185:D193)</f>
        <v>0</v>
      </c>
      <c r="D194" s="398"/>
      <c r="E194" s="36">
        <f>SUM(E185:E193)</f>
        <v>0</v>
      </c>
      <c r="F194" s="36">
        <f>SUM(F185:F193)</f>
        <v>0</v>
      </c>
      <c r="G194" s="185"/>
      <c r="H194" s="65"/>
      <c r="I194" s="66"/>
      <c r="J194" s="92">
        <f>J185+J186+J187+J188+J189+J192</f>
        <v>0</v>
      </c>
      <c r="K194" s="312"/>
    </row>
    <row r="195" spans="1:11" ht="15.75" thickBot="1">
      <c r="A195" s="44"/>
      <c r="B195" s="80"/>
      <c r="C195" s="324"/>
      <c r="D195" s="324"/>
      <c r="E195" s="185"/>
      <c r="F195" s="185"/>
      <c r="G195" s="185"/>
      <c r="H195" s="65"/>
      <c r="I195" s="66"/>
      <c r="J195" s="325"/>
      <c r="K195" s="312"/>
    </row>
    <row r="196" spans="1:11" ht="15" customHeight="1">
      <c r="A196" s="44"/>
      <c r="B196" s="14"/>
      <c r="C196" s="39"/>
      <c r="D196" s="16"/>
      <c r="E196" s="16"/>
      <c r="F196" s="16"/>
      <c r="G196" s="224"/>
      <c r="H196" s="17"/>
      <c r="I196" s="15"/>
      <c r="J196" s="31"/>
      <c r="K196" s="380" t="s">
        <v>26</v>
      </c>
    </row>
    <row r="197" spans="1:11" ht="15" customHeight="1">
      <c r="A197" s="44"/>
      <c r="B197" s="211"/>
      <c r="C197" s="208"/>
      <c r="D197" s="209"/>
      <c r="E197" s="209"/>
      <c r="F197" s="209"/>
      <c r="G197" s="275"/>
      <c r="H197" s="210"/>
      <c r="I197" s="276"/>
      <c r="J197" s="277"/>
      <c r="K197" s="381"/>
    </row>
    <row r="198" spans="1:11" ht="15" customHeight="1">
      <c r="A198" s="44"/>
      <c r="B198" s="19"/>
      <c r="C198" s="10"/>
      <c r="D198" s="5"/>
      <c r="E198" s="5"/>
      <c r="F198" s="5"/>
      <c r="G198" s="225"/>
      <c r="H198" s="6"/>
      <c r="I198" s="4"/>
      <c r="J198" s="32"/>
      <c r="K198" s="381"/>
    </row>
    <row r="199" spans="1:11">
      <c r="A199" s="44"/>
      <c r="B199" s="211"/>
      <c r="C199" s="208"/>
      <c r="D199" s="209"/>
      <c r="E199" s="209"/>
      <c r="F199" s="209"/>
      <c r="G199" s="275"/>
      <c r="H199" s="210"/>
      <c r="I199" s="276"/>
      <c r="J199" s="277"/>
      <c r="K199" s="381"/>
    </row>
    <row r="200" spans="1:11" ht="17.25" customHeight="1">
      <c r="A200" s="44"/>
      <c r="B200" s="19"/>
      <c r="C200" s="10"/>
      <c r="D200" s="5"/>
      <c r="E200" s="5"/>
      <c r="F200" s="5"/>
      <c r="G200" s="225"/>
      <c r="H200" s="6"/>
      <c r="I200" s="4"/>
      <c r="J200" s="90"/>
      <c r="K200" s="381"/>
    </row>
    <row r="201" spans="1:11">
      <c r="A201" s="44"/>
      <c r="B201" s="211"/>
      <c r="C201" s="208"/>
      <c r="D201" s="209"/>
      <c r="E201" s="209"/>
      <c r="F201" s="209"/>
      <c r="G201" s="275"/>
      <c r="H201" s="210"/>
      <c r="I201" s="276"/>
      <c r="J201" s="285"/>
      <c r="K201" s="381"/>
    </row>
    <row r="202" spans="1:11">
      <c r="A202" s="44"/>
      <c r="B202" s="19"/>
      <c r="C202" s="10"/>
      <c r="D202" s="5"/>
      <c r="E202" s="5"/>
      <c r="F202" s="5"/>
      <c r="G202" s="225"/>
      <c r="H202" s="6"/>
      <c r="I202" s="4"/>
      <c r="J202" s="300"/>
      <c r="K202" s="381"/>
    </row>
    <row r="203" spans="1:11" ht="15.75" thickBot="1">
      <c r="A203" s="44"/>
      <c r="B203" s="278"/>
      <c r="C203" s="279"/>
      <c r="D203" s="280"/>
      <c r="E203" s="280"/>
      <c r="F203" s="280"/>
      <c r="G203" s="281"/>
      <c r="H203" s="282"/>
      <c r="I203" s="283"/>
      <c r="J203" s="284"/>
      <c r="K203" s="382"/>
    </row>
    <row r="204" spans="1:11" ht="16.5" customHeight="1">
      <c r="A204" s="44"/>
      <c r="B204" s="33"/>
      <c r="C204" s="395" t="s">
        <v>29</v>
      </c>
      <c r="D204" s="396"/>
      <c r="E204" s="96" t="s">
        <v>30</v>
      </c>
      <c r="F204" s="96" t="s">
        <v>32</v>
      </c>
      <c r="G204" s="68"/>
      <c r="H204" s="46"/>
      <c r="I204" s="33"/>
      <c r="J204" s="37" t="s">
        <v>31</v>
      </c>
      <c r="K204" s="312"/>
    </row>
    <row r="205" spans="1:11" ht="15.75" thickBot="1">
      <c r="A205" s="44"/>
      <c r="B205" s="80"/>
      <c r="C205" s="397">
        <f>SUM(D196:D204)</f>
        <v>0</v>
      </c>
      <c r="D205" s="398"/>
      <c r="E205" s="36">
        <f>SUM(E196:E204)</f>
        <v>0</v>
      </c>
      <c r="F205" s="36">
        <f>SUM(F196:F204)</f>
        <v>0</v>
      </c>
      <c r="G205" s="185"/>
      <c r="H205" s="65"/>
      <c r="I205" s="66"/>
      <c r="J205" s="92">
        <f>J196+J197+J198+J199+J200+J203</f>
        <v>0</v>
      </c>
      <c r="K205" s="312"/>
    </row>
    <row r="206" spans="1:11" ht="15.75" thickBot="1">
      <c r="A206" s="44"/>
      <c r="B206" s="80"/>
      <c r="C206" s="324"/>
      <c r="D206" s="324"/>
      <c r="E206" s="185"/>
      <c r="F206" s="185"/>
      <c r="G206" s="185"/>
      <c r="H206" s="65"/>
      <c r="I206" s="66"/>
      <c r="J206" s="325"/>
      <c r="K206" s="312"/>
    </row>
    <row r="207" spans="1:11" ht="15" customHeight="1">
      <c r="A207" s="44"/>
      <c r="B207" s="14"/>
      <c r="C207" s="39"/>
      <c r="D207" s="16"/>
      <c r="E207" s="16"/>
      <c r="F207" s="16"/>
      <c r="G207" s="224"/>
      <c r="H207" s="17"/>
      <c r="I207" s="15"/>
      <c r="J207" s="31"/>
      <c r="K207" s="380" t="s">
        <v>27</v>
      </c>
    </row>
    <row r="208" spans="1:11" ht="15" customHeight="1">
      <c r="A208" s="44"/>
      <c r="B208" s="211"/>
      <c r="C208" s="208"/>
      <c r="D208" s="209"/>
      <c r="E208" s="209"/>
      <c r="F208" s="209"/>
      <c r="G208" s="275"/>
      <c r="H208" s="210"/>
      <c r="I208" s="276"/>
      <c r="J208" s="277"/>
      <c r="K208" s="381"/>
    </row>
    <row r="209" spans="1:11" ht="15" customHeight="1">
      <c r="A209" s="44"/>
      <c r="B209" s="19"/>
      <c r="C209" s="10"/>
      <c r="D209" s="5"/>
      <c r="E209" s="5"/>
      <c r="F209" s="5"/>
      <c r="G209" s="225"/>
      <c r="H209" s="6"/>
      <c r="I209" s="4"/>
      <c r="J209" s="32"/>
      <c r="K209" s="381"/>
    </row>
    <row r="210" spans="1:11">
      <c r="A210" s="44"/>
      <c r="B210" s="211"/>
      <c r="C210" s="208"/>
      <c r="D210" s="209"/>
      <c r="E210" s="209"/>
      <c r="F210" s="209"/>
      <c r="G210" s="275"/>
      <c r="H210" s="210"/>
      <c r="I210" s="276"/>
      <c r="J210" s="277"/>
      <c r="K210" s="381"/>
    </row>
    <row r="211" spans="1:11" ht="17.25" customHeight="1">
      <c r="A211" s="44"/>
      <c r="B211" s="19"/>
      <c r="C211" s="10"/>
      <c r="D211" s="5"/>
      <c r="E211" s="5"/>
      <c r="F211" s="5"/>
      <c r="G211" s="225"/>
      <c r="H211" s="6"/>
      <c r="I211" s="4"/>
      <c r="J211" s="90"/>
      <c r="K211" s="381"/>
    </row>
    <row r="212" spans="1:11">
      <c r="A212" s="44"/>
      <c r="B212" s="211"/>
      <c r="C212" s="208"/>
      <c r="D212" s="209"/>
      <c r="E212" s="209"/>
      <c r="F212" s="209"/>
      <c r="G212" s="275"/>
      <c r="H212" s="210"/>
      <c r="I212" s="276"/>
      <c r="J212" s="285"/>
      <c r="K212" s="381"/>
    </row>
    <row r="213" spans="1:11">
      <c r="A213" s="44"/>
      <c r="B213" s="19"/>
      <c r="C213" s="10"/>
      <c r="D213" s="5"/>
      <c r="E213" s="5"/>
      <c r="F213" s="5"/>
      <c r="G213" s="225"/>
      <c r="H213" s="6"/>
      <c r="I213" s="4"/>
      <c r="J213" s="300"/>
      <c r="K213" s="381"/>
    </row>
    <row r="214" spans="1:11" ht="15.75" thickBot="1">
      <c r="A214" s="44"/>
      <c r="B214" s="278"/>
      <c r="C214" s="279"/>
      <c r="D214" s="280"/>
      <c r="E214" s="280"/>
      <c r="F214" s="280"/>
      <c r="G214" s="281"/>
      <c r="H214" s="282"/>
      <c r="I214" s="283"/>
      <c r="J214" s="284"/>
      <c r="K214" s="382"/>
    </row>
    <row r="215" spans="1:11" ht="16.5" customHeight="1">
      <c r="A215" s="44"/>
      <c r="B215" s="33"/>
      <c r="C215" s="395" t="s">
        <v>29</v>
      </c>
      <c r="D215" s="396"/>
      <c r="E215" s="96" t="s">
        <v>30</v>
      </c>
      <c r="F215" s="96" t="s">
        <v>32</v>
      </c>
      <c r="G215" s="68"/>
      <c r="H215" s="46"/>
      <c r="I215" s="33"/>
      <c r="J215" s="37" t="s">
        <v>31</v>
      </c>
      <c r="K215" s="312"/>
    </row>
    <row r="216" spans="1:11" ht="15.75" thickBot="1">
      <c r="A216" s="44"/>
      <c r="B216" s="80"/>
      <c r="C216" s="397">
        <f>SUM(D207:D215)</f>
        <v>0</v>
      </c>
      <c r="D216" s="398"/>
      <c r="E216" s="36">
        <f>SUM(E207:E215)</f>
        <v>0</v>
      </c>
      <c r="F216" s="36">
        <f>SUM(F207:F215)</f>
        <v>0</v>
      </c>
      <c r="G216" s="185"/>
      <c r="H216" s="65"/>
      <c r="I216" s="66"/>
      <c r="J216" s="92">
        <f>J207+J208+J209+J210+J211+J214</f>
        <v>0</v>
      </c>
      <c r="K216" s="312"/>
    </row>
    <row r="217" spans="1:11" ht="15.75" thickBot="1">
      <c r="A217" s="44"/>
      <c r="B217" s="80"/>
      <c r="C217" s="324"/>
      <c r="D217" s="324"/>
      <c r="E217" s="185"/>
      <c r="F217" s="185"/>
      <c r="G217" s="185"/>
      <c r="H217" s="65"/>
      <c r="I217" s="66"/>
      <c r="J217" s="325"/>
      <c r="K217" s="312"/>
    </row>
    <row r="218" spans="1:11" ht="15" customHeight="1">
      <c r="A218" s="44"/>
      <c r="B218" s="14"/>
      <c r="C218" s="39"/>
      <c r="D218" s="16"/>
      <c r="E218" s="16"/>
      <c r="F218" s="16"/>
      <c r="G218" s="224"/>
      <c r="H218" s="17"/>
      <c r="I218" s="15"/>
      <c r="J218" s="31"/>
      <c r="K218" s="380" t="s">
        <v>28</v>
      </c>
    </row>
    <row r="219" spans="1:11" ht="15" customHeight="1">
      <c r="A219" s="44"/>
      <c r="B219" s="211"/>
      <c r="C219" s="208"/>
      <c r="D219" s="209"/>
      <c r="E219" s="209"/>
      <c r="F219" s="209"/>
      <c r="G219" s="275"/>
      <c r="H219" s="210"/>
      <c r="I219" s="276"/>
      <c r="J219" s="277"/>
      <c r="K219" s="381"/>
    </row>
    <row r="220" spans="1:11" ht="15" customHeight="1">
      <c r="A220" s="44"/>
      <c r="B220" s="19"/>
      <c r="C220" s="10"/>
      <c r="D220" s="5"/>
      <c r="E220" s="5"/>
      <c r="F220" s="5"/>
      <c r="G220" s="225"/>
      <c r="H220" s="6"/>
      <c r="I220" s="4"/>
      <c r="J220" s="32"/>
      <c r="K220" s="381"/>
    </row>
    <row r="221" spans="1:11">
      <c r="A221" s="44"/>
      <c r="B221" s="211"/>
      <c r="C221" s="208"/>
      <c r="D221" s="209"/>
      <c r="E221" s="209"/>
      <c r="F221" s="209"/>
      <c r="G221" s="275"/>
      <c r="H221" s="210"/>
      <c r="I221" s="276"/>
      <c r="J221" s="277"/>
      <c r="K221" s="381"/>
    </row>
    <row r="222" spans="1:11" ht="17.25" customHeight="1">
      <c r="A222" s="44"/>
      <c r="B222" s="19"/>
      <c r="C222" s="10"/>
      <c r="D222" s="5"/>
      <c r="E222" s="5"/>
      <c r="F222" s="5"/>
      <c r="G222" s="225"/>
      <c r="H222" s="6"/>
      <c r="I222" s="4"/>
      <c r="J222" s="90"/>
      <c r="K222" s="381"/>
    </row>
    <row r="223" spans="1:11">
      <c r="A223" s="44"/>
      <c r="B223" s="211"/>
      <c r="C223" s="208"/>
      <c r="D223" s="209"/>
      <c r="E223" s="209"/>
      <c r="F223" s="209"/>
      <c r="G223" s="275"/>
      <c r="H223" s="210"/>
      <c r="I223" s="276"/>
      <c r="J223" s="285"/>
      <c r="K223" s="381"/>
    </row>
    <row r="224" spans="1:11">
      <c r="A224" s="44"/>
      <c r="B224" s="19"/>
      <c r="C224" s="10"/>
      <c r="D224" s="5"/>
      <c r="E224" s="5"/>
      <c r="F224" s="5"/>
      <c r="G224" s="225"/>
      <c r="H224" s="6"/>
      <c r="I224" s="4"/>
      <c r="J224" s="300"/>
      <c r="K224" s="381"/>
    </row>
    <row r="225" spans="1:11" ht="15.75" thickBot="1">
      <c r="A225" s="44"/>
      <c r="B225" s="278"/>
      <c r="C225" s="279"/>
      <c r="D225" s="280"/>
      <c r="E225" s="280"/>
      <c r="F225" s="280"/>
      <c r="G225" s="281"/>
      <c r="H225" s="282"/>
      <c r="I225" s="283"/>
      <c r="J225" s="284"/>
      <c r="K225" s="382"/>
    </row>
    <row r="226" spans="1:11" ht="16.5" customHeight="1">
      <c r="A226" s="44"/>
      <c r="B226" s="33"/>
      <c r="C226" s="395" t="s">
        <v>29</v>
      </c>
      <c r="D226" s="396"/>
      <c r="E226" s="96" t="s">
        <v>30</v>
      </c>
      <c r="F226" s="96" t="s">
        <v>32</v>
      </c>
      <c r="G226" s="68"/>
      <c r="H226" s="46"/>
      <c r="I226" s="33"/>
      <c r="J226" s="37" t="s">
        <v>31</v>
      </c>
      <c r="K226" s="312"/>
    </row>
    <row r="227" spans="1:11" ht="15.75" thickBot="1">
      <c r="A227" s="44"/>
      <c r="B227" s="80"/>
      <c r="C227" s="397">
        <f>SUM(D218:D226)</f>
        <v>0</v>
      </c>
      <c r="D227" s="398"/>
      <c r="E227" s="36">
        <f>SUM(E218:E226)</f>
        <v>0</v>
      </c>
      <c r="F227" s="36">
        <f>SUM(F218:F226)</f>
        <v>0</v>
      </c>
      <c r="G227" s="185"/>
      <c r="H227" s="65"/>
      <c r="I227" s="66"/>
      <c r="J227" s="92">
        <f>J218+J219+J220+J221+J222+J225</f>
        <v>0</v>
      </c>
      <c r="K227" s="312"/>
    </row>
    <row r="228" spans="1:11" ht="15.75" thickBot="1">
      <c r="A228" s="44"/>
      <c r="B228" s="80"/>
      <c r="C228" s="324"/>
      <c r="D228" s="324"/>
      <c r="E228" s="185"/>
      <c r="F228" s="185"/>
      <c r="G228" s="185"/>
      <c r="H228" s="65"/>
      <c r="I228" s="66"/>
      <c r="J228" s="325"/>
      <c r="K228" s="312"/>
    </row>
    <row r="229" spans="1:11" ht="15" customHeight="1">
      <c r="A229" s="44"/>
      <c r="B229" s="14"/>
      <c r="C229" s="39"/>
      <c r="D229" s="16"/>
      <c r="E229" s="16"/>
      <c r="F229" s="16"/>
      <c r="G229" s="224"/>
      <c r="H229" s="17"/>
      <c r="I229" s="15"/>
      <c r="J229" s="31"/>
      <c r="K229" s="380" t="s">
        <v>36</v>
      </c>
    </row>
    <row r="230" spans="1:11" ht="15" customHeight="1">
      <c r="A230" s="44"/>
      <c r="B230" s="211"/>
      <c r="C230" s="208"/>
      <c r="D230" s="209"/>
      <c r="E230" s="209"/>
      <c r="F230" s="209"/>
      <c r="G230" s="275"/>
      <c r="H230" s="210"/>
      <c r="I230" s="276"/>
      <c r="J230" s="277"/>
      <c r="K230" s="381"/>
    </row>
    <row r="231" spans="1:11" ht="15" customHeight="1">
      <c r="A231" s="44"/>
      <c r="B231" s="19"/>
      <c r="C231" s="10"/>
      <c r="D231" s="5"/>
      <c r="E231" s="5"/>
      <c r="F231" s="5"/>
      <c r="G231" s="225"/>
      <c r="H231" s="6"/>
      <c r="I231" s="4"/>
      <c r="J231" s="32"/>
      <c r="K231" s="381"/>
    </row>
    <row r="232" spans="1:11">
      <c r="A232" s="44"/>
      <c r="B232" s="211"/>
      <c r="C232" s="208"/>
      <c r="D232" s="209"/>
      <c r="E232" s="209"/>
      <c r="F232" s="209"/>
      <c r="G232" s="275"/>
      <c r="H232" s="210"/>
      <c r="I232" s="276"/>
      <c r="J232" s="277"/>
      <c r="K232" s="381"/>
    </row>
    <row r="233" spans="1:11" ht="17.25" customHeight="1">
      <c r="A233" s="44"/>
      <c r="B233" s="19"/>
      <c r="C233" s="10"/>
      <c r="D233" s="5"/>
      <c r="E233" s="5"/>
      <c r="F233" s="5"/>
      <c r="G233" s="225"/>
      <c r="H233" s="6"/>
      <c r="I233" s="4"/>
      <c r="J233" s="90"/>
      <c r="K233" s="381"/>
    </row>
    <row r="234" spans="1:11">
      <c r="A234" s="44"/>
      <c r="B234" s="211"/>
      <c r="C234" s="208"/>
      <c r="D234" s="209"/>
      <c r="E234" s="209"/>
      <c r="F234" s="209"/>
      <c r="G234" s="275"/>
      <c r="H234" s="210"/>
      <c r="I234" s="276"/>
      <c r="J234" s="285"/>
      <c r="K234" s="381"/>
    </row>
    <row r="235" spans="1:11">
      <c r="A235" s="44"/>
      <c r="B235" s="19"/>
      <c r="C235" s="10"/>
      <c r="D235" s="5"/>
      <c r="E235" s="5"/>
      <c r="F235" s="5"/>
      <c r="G235" s="225"/>
      <c r="H235" s="6"/>
      <c r="I235" s="4"/>
      <c r="J235" s="300"/>
      <c r="K235" s="381"/>
    </row>
    <row r="236" spans="1:11" ht="15.75" thickBot="1">
      <c r="A236" s="44"/>
      <c r="B236" s="278"/>
      <c r="C236" s="279"/>
      <c r="D236" s="280"/>
      <c r="E236" s="280"/>
      <c r="F236" s="280"/>
      <c r="G236" s="281"/>
      <c r="H236" s="282"/>
      <c r="I236" s="283"/>
      <c r="J236" s="284"/>
      <c r="K236" s="382"/>
    </row>
    <row r="237" spans="1:11" ht="16.5" customHeight="1">
      <c r="A237" s="44"/>
      <c r="B237" s="33"/>
      <c r="C237" s="395" t="s">
        <v>29</v>
      </c>
      <c r="D237" s="396"/>
      <c r="E237" s="96" t="s">
        <v>30</v>
      </c>
      <c r="F237" s="96" t="s">
        <v>32</v>
      </c>
      <c r="G237" s="68"/>
      <c r="H237" s="46"/>
      <c r="I237" s="33"/>
      <c r="J237" s="37" t="s">
        <v>31</v>
      </c>
      <c r="K237" s="312"/>
    </row>
    <row r="238" spans="1:11" ht="15.75" thickBot="1">
      <c r="A238" s="44"/>
      <c r="B238" s="80"/>
      <c r="C238" s="397">
        <f>SUM(D229:D237)</f>
        <v>0</v>
      </c>
      <c r="D238" s="398"/>
      <c r="E238" s="36">
        <f>SUM(E229:E237)</f>
        <v>0</v>
      </c>
      <c r="F238" s="36">
        <f>SUM(F229:F237)</f>
        <v>0</v>
      </c>
      <c r="G238" s="185"/>
      <c r="H238" s="65"/>
      <c r="I238" s="66"/>
      <c r="J238" s="92">
        <f>J229+J230+J231+J232+J233+J236</f>
        <v>0</v>
      </c>
      <c r="K238" s="312"/>
    </row>
    <row r="239" spans="1:11" ht="15.75" thickBot="1">
      <c r="A239" s="44"/>
      <c r="B239" s="80"/>
      <c r="C239" s="324"/>
      <c r="D239" s="324"/>
      <c r="E239" s="185"/>
      <c r="F239" s="185"/>
      <c r="G239" s="185"/>
      <c r="H239" s="65"/>
      <c r="I239" s="66"/>
      <c r="J239" s="325"/>
      <c r="K239" s="312"/>
    </row>
    <row r="240" spans="1:11" ht="15" customHeight="1">
      <c r="A240" s="44"/>
      <c r="B240" s="14"/>
      <c r="C240" s="39"/>
      <c r="D240" s="16"/>
      <c r="E240" s="16"/>
      <c r="F240" s="16"/>
      <c r="G240" s="224"/>
      <c r="H240" s="17"/>
      <c r="I240" s="15"/>
      <c r="J240" s="31"/>
      <c r="K240" s="380" t="s">
        <v>37</v>
      </c>
    </row>
    <row r="241" spans="1:11" ht="15" customHeight="1">
      <c r="A241" s="44"/>
      <c r="B241" s="211"/>
      <c r="C241" s="208"/>
      <c r="D241" s="209"/>
      <c r="E241" s="209"/>
      <c r="F241" s="209"/>
      <c r="G241" s="275"/>
      <c r="H241" s="210"/>
      <c r="I241" s="276"/>
      <c r="J241" s="277"/>
      <c r="K241" s="381"/>
    </row>
    <row r="242" spans="1:11" ht="15" customHeight="1">
      <c r="A242" s="44"/>
      <c r="B242" s="19"/>
      <c r="C242" s="10"/>
      <c r="D242" s="5"/>
      <c r="E242" s="5"/>
      <c r="F242" s="5"/>
      <c r="G242" s="225"/>
      <c r="H242" s="6"/>
      <c r="I242" s="4"/>
      <c r="J242" s="32"/>
      <c r="K242" s="381"/>
    </row>
    <row r="243" spans="1:11">
      <c r="A243" s="44"/>
      <c r="B243" s="211"/>
      <c r="C243" s="208"/>
      <c r="D243" s="209"/>
      <c r="E243" s="209"/>
      <c r="F243" s="209"/>
      <c r="G243" s="275"/>
      <c r="H243" s="210"/>
      <c r="I243" s="276"/>
      <c r="J243" s="277"/>
      <c r="K243" s="381"/>
    </row>
    <row r="244" spans="1:11" ht="17.25" customHeight="1">
      <c r="A244" s="44"/>
      <c r="B244" s="19"/>
      <c r="C244" s="10"/>
      <c r="D244" s="5"/>
      <c r="E244" s="5"/>
      <c r="F244" s="5"/>
      <c r="G244" s="225"/>
      <c r="H244" s="6"/>
      <c r="I244" s="4"/>
      <c r="J244" s="90"/>
      <c r="K244" s="381"/>
    </row>
    <row r="245" spans="1:11">
      <c r="A245" s="44"/>
      <c r="B245" s="211"/>
      <c r="C245" s="208"/>
      <c r="D245" s="209"/>
      <c r="E245" s="209"/>
      <c r="F245" s="209"/>
      <c r="G245" s="275"/>
      <c r="H245" s="210"/>
      <c r="I245" s="276"/>
      <c r="J245" s="285"/>
      <c r="K245" s="381"/>
    </row>
    <row r="246" spans="1:11">
      <c r="A246" s="44"/>
      <c r="B246" s="19"/>
      <c r="C246" s="10"/>
      <c r="D246" s="5"/>
      <c r="E246" s="5"/>
      <c r="F246" s="5"/>
      <c r="G246" s="225"/>
      <c r="H246" s="6"/>
      <c r="I246" s="4"/>
      <c r="J246" s="300"/>
      <c r="K246" s="381"/>
    </row>
    <row r="247" spans="1:11" ht="15.75" thickBot="1">
      <c r="A247" s="44"/>
      <c r="B247" s="278"/>
      <c r="C247" s="279"/>
      <c r="D247" s="280"/>
      <c r="E247" s="280"/>
      <c r="F247" s="280"/>
      <c r="G247" s="281"/>
      <c r="H247" s="282"/>
      <c r="I247" s="283"/>
      <c r="J247" s="284"/>
      <c r="K247" s="382"/>
    </row>
    <row r="248" spans="1:11" ht="16.5" customHeight="1">
      <c r="A248" s="44"/>
      <c r="B248" s="33"/>
      <c r="C248" s="395" t="s">
        <v>29</v>
      </c>
      <c r="D248" s="396"/>
      <c r="E248" s="96" t="s">
        <v>30</v>
      </c>
      <c r="F248" s="96" t="s">
        <v>32</v>
      </c>
      <c r="G248" s="68"/>
      <c r="H248" s="46"/>
      <c r="I248" s="33"/>
      <c r="J248" s="37" t="s">
        <v>31</v>
      </c>
      <c r="K248" s="312"/>
    </row>
    <row r="249" spans="1:11" ht="15.75" thickBot="1">
      <c r="A249" s="44"/>
      <c r="B249" s="80"/>
      <c r="C249" s="397">
        <f>SUM(D240:D248)</f>
        <v>0</v>
      </c>
      <c r="D249" s="398"/>
      <c r="E249" s="36">
        <f>SUM(E240:E248)</f>
        <v>0</v>
      </c>
      <c r="F249" s="36">
        <f>SUM(F240:F248)</f>
        <v>0</v>
      </c>
      <c r="G249" s="185"/>
      <c r="H249" s="65"/>
      <c r="I249" s="66"/>
      <c r="J249" s="92">
        <f>J240+J241+J242+J243+J244+J247</f>
        <v>0</v>
      </c>
      <c r="K249" s="312"/>
    </row>
    <row r="250" spans="1:11" ht="15.75" thickBot="1">
      <c r="A250" s="44"/>
      <c r="B250" s="80"/>
      <c r="C250" s="324"/>
      <c r="D250" s="324"/>
      <c r="E250" s="185"/>
      <c r="F250" s="185"/>
      <c r="G250" s="185"/>
      <c r="H250" s="65"/>
      <c r="I250" s="66"/>
      <c r="J250" s="325"/>
      <c r="K250" s="312"/>
    </row>
    <row r="251" spans="1:11" ht="15" customHeight="1">
      <c r="A251" s="44"/>
      <c r="B251" s="14"/>
      <c r="C251" s="39"/>
      <c r="D251" s="16"/>
      <c r="E251" s="16"/>
      <c r="F251" s="16"/>
      <c r="G251" s="224"/>
      <c r="H251" s="17"/>
      <c r="I251" s="15"/>
      <c r="J251" s="31"/>
      <c r="K251" s="380" t="s">
        <v>38</v>
      </c>
    </row>
    <row r="252" spans="1:11" ht="15" customHeight="1">
      <c r="A252" s="44"/>
      <c r="B252" s="211"/>
      <c r="C252" s="208"/>
      <c r="D252" s="209"/>
      <c r="E252" s="209"/>
      <c r="F252" s="209"/>
      <c r="G252" s="275"/>
      <c r="H252" s="210"/>
      <c r="I252" s="276"/>
      <c r="J252" s="277"/>
      <c r="K252" s="381"/>
    </row>
    <row r="253" spans="1:11" ht="15" customHeight="1">
      <c r="A253" s="44"/>
      <c r="B253" s="19"/>
      <c r="C253" s="10"/>
      <c r="D253" s="5"/>
      <c r="E253" s="5"/>
      <c r="F253" s="5"/>
      <c r="G253" s="225"/>
      <c r="H253" s="6"/>
      <c r="I253" s="4"/>
      <c r="J253" s="32"/>
      <c r="K253" s="381"/>
    </row>
    <row r="254" spans="1:11">
      <c r="A254" s="44"/>
      <c r="B254" s="211"/>
      <c r="C254" s="208"/>
      <c r="D254" s="209"/>
      <c r="E254" s="209"/>
      <c r="F254" s="209"/>
      <c r="G254" s="275"/>
      <c r="H254" s="210"/>
      <c r="I254" s="276"/>
      <c r="J254" s="277"/>
      <c r="K254" s="381"/>
    </row>
    <row r="255" spans="1:11" ht="17.25" customHeight="1">
      <c r="A255" s="44"/>
      <c r="B255" s="19"/>
      <c r="C255" s="10"/>
      <c r="D255" s="5"/>
      <c r="E255" s="5"/>
      <c r="F255" s="5"/>
      <c r="G255" s="225"/>
      <c r="H255" s="6"/>
      <c r="I255" s="4"/>
      <c r="J255" s="90"/>
      <c r="K255" s="381"/>
    </row>
    <row r="256" spans="1:11">
      <c r="A256" s="44"/>
      <c r="B256" s="211"/>
      <c r="C256" s="208"/>
      <c r="D256" s="209"/>
      <c r="E256" s="209"/>
      <c r="F256" s="209"/>
      <c r="G256" s="275"/>
      <c r="H256" s="210"/>
      <c r="I256" s="276"/>
      <c r="J256" s="285"/>
      <c r="K256" s="381"/>
    </row>
    <row r="257" spans="1:11">
      <c r="A257" s="44"/>
      <c r="B257" s="19"/>
      <c r="C257" s="10"/>
      <c r="D257" s="5"/>
      <c r="E257" s="5"/>
      <c r="F257" s="5"/>
      <c r="G257" s="225"/>
      <c r="H257" s="6"/>
      <c r="I257" s="4"/>
      <c r="J257" s="300"/>
      <c r="K257" s="381"/>
    </row>
    <row r="258" spans="1:11" ht="15.75" thickBot="1">
      <c r="A258" s="44"/>
      <c r="B258" s="278"/>
      <c r="C258" s="279"/>
      <c r="D258" s="280"/>
      <c r="E258" s="280"/>
      <c r="F258" s="280"/>
      <c r="G258" s="281"/>
      <c r="H258" s="282"/>
      <c r="I258" s="283"/>
      <c r="J258" s="284"/>
      <c r="K258" s="382"/>
    </row>
    <row r="259" spans="1:11" ht="16.5" customHeight="1">
      <c r="A259" s="44"/>
      <c r="B259" s="33"/>
      <c r="C259" s="395" t="s">
        <v>29</v>
      </c>
      <c r="D259" s="396"/>
      <c r="E259" s="96" t="s">
        <v>30</v>
      </c>
      <c r="F259" s="96" t="s">
        <v>32</v>
      </c>
      <c r="G259" s="68"/>
      <c r="H259" s="46"/>
      <c r="I259" s="33"/>
      <c r="J259" s="37" t="s">
        <v>31</v>
      </c>
      <c r="K259" s="312"/>
    </row>
    <row r="260" spans="1:11" ht="15.75" thickBot="1">
      <c r="A260" s="44"/>
      <c r="B260" s="80"/>
      <c r="C260" s="397">
        <f>SUM(D251:D259)</f>
        <v>0</v>
      </c>
      <c r="D260" s="398"/>
      <c r="E260" s="36">
        <f>SUM(E251:E259)</f>
        <v>0</v>
      </c>
      <c r="F260" s="36">
        <f>SUM(F251:F259)</f>
        <v>0</v>
      </c>
      <c r="G260" s="185"/>
      <c r="H260" s="65"/>
      <c r="I260" s="66"/>
      <c r="J260" s="92">
        <f>J251+J252+J253+J254+J255+J258</f>
        <v>0</v>
      </c>
      <c r="K260" s="312"/>
    </row>
    <row r="261" spans="1:11" ht="15.75" thickBot="1">
      <c r="A261" s="44"/>
      <c r="B261" s="80"/>
      <c r="C261" s="324"/>
      <c r="D261" s="324"/>
      <c r="E261" s="185"/>
      <c r="F261" s="185"/>
      <c r="G261" s="185"/>
      <c r="H261" s="65"/>
      <c r="I261" s="66"/>
      <c r="J261" s="325"/>
      <c r="K261" s="312"/>
    </row>
    <row r="262" spans="1:11" ht="15" customHeight="1">
      <c r="A262" s="44"/>
      <c r="B262" s="14"/>
      <c r="C262" s="39"/>
      <c r="D262" s="16"/>
      <c r="E262" s="16"/>
      <c r="F262" s="16"/>
      <c r="G262" s="224"/>
      <c r="H262" s="17"/>
      <c r="I262" s="15"/>
      <c r="J262" s="31"/>
      <c r="K262" s="380" t="s">
        <v>39</v>
      </c>
    </row>
    <row r="263" spans="1:11" ht="15" customHeight="1">
      <c r="A263" s="44"/>
      <c r="B263" s="211"/>
      <c r="C263" s="208"/>
      <c r="D263" s="209"/>
      <c r="E263" s="209"/>
      <c r="F263" s="209"/>
      <c r="G263" s="275"/>
      <c r="H263" s="210"/>
      <c r="I263" s="276"/>
      <c r="J263" s="277"/>
      <c r="K263" s="381"/>
    </row>
    <row r="264" spans="1:11" ht="15" customHeight="1">
      <c r="A264" s="44"/>
      <c r="B264" s="19"/>
      <c r="C264" s="10"/>
      <c r="D264" s="5"/>
      <c r="E264" s="5"/>
      <c r="F264" s="5"/>
      <c r="G264" s="225"/>
      <c r="H264" s="6"/>
      <c r="I264" s="4"/>
      <c r="J264" s="32"/>
      <c r="K264" s="381"/>
    </row>
    <row r="265" spans="1:11">
      <c r="A265" s="44"/>
      <c r="B265" s="211"/>
      <c r="C265" s="208"/>
      <c r="D265" s="209"/>
      <c r="E265" s="209"/>
      <c r="F265" s="209"/>
      <c r="G265" s="275"/>
      <c r="H265" s="210"/>
      <c r="I265" s="276"/>
      <c r="J265" s="277"/>
      <c r="K265" s="381"/>
    </row>
    <row r="266" spans="1:11" ht="17.25" customHeight="1">
      <c r="A266" s="44"/>
      <c r="B266" s="19"/>
      <c r="C266" s="10"/>
      <c r="D266" s="5"/>
      <c r="E266" s="5"/>
      <c r="F266" s="5"/>
      <c r="G266" s="225"/>
      <c r="H266" s="6"/>
      <c r="I266" s="4"/>
      <c r="J266" s="90"/>
      <c r="K266" s="381"/>
    </row>
    <row r="267" spans="1:11">
      <c r="A267" s="44"/>
      <c r="B267" s="211"/>
      <c r="C267" s="208"/>
      <c r="D267" s="209"/>
      <c r="E267" s="209"/>
      <c r="F267" s="209"/>
      <c r="G267" s="275"/>
      <c r="H267" s="210"/>
      <c r="I267" s="276"/>
      <c r="J267" s="285"/>
      <c r="K267" s="381"/>
    </row>
    <row r="268" spans="1:11">
      <c r="A268" s="44"/>
      <c r="B268" s="19"/>
      <c r="C268" s="10"/>
      <c r="D268" s="5"/>
      <c r="E268" s="5"/>
      <c r="F268" s="5"/>
      <c r="G268" s="225"/>
      <c r="H268" s="6"/>
      <c r="I268" s="4"/>
      <c r="J268" s="300"/>
      <c r="K268" s="381"/>
    </row>
    <row r="269" spans="1:11" ht="15.75" thickBot="1">
      <c r="A269" s="44"/>
      <c r="B269" s="278"/>
      <c r="C269" s="279"/>
      <c r="D269" s="280"/>
      <c r="E269" s="280"/>
      <c r="F269" s="280"/>
      <c r="G269" s="281"/>
      <c r="H269" s="282"/>
      <c r="I269" s="283"/>
      <c r="J269" s="284"/>
      <c r="K269" s="382"/>
    </row>
    <row r="270" spans="1:11" ht="16.5" customHeight="1">
      <c r="A270" s="44"/>
      <c r="B270" s="33"/>
      <c r="C270" s="395" t="s">
        <v>29</v>
      </c>
      <c r="D270" s="396"/>
      <c r="E270" s="96" t="s">
        <v>30</v>
      </c>
      <c r="F270" s="96" t="s">
        <v>32</v>
      </c>
      <c r="G270" s="68"/>
      <c r="H270" s="46"/>
      <c r="I270" s="33"/>
      <c r="J270" s="37" t="s">
        <v>31</v>
      </c>
      <c r="K270" s="312"/>
    </row>
    <row r="271" spans="1:11" ht="15.75" thickBot="1">
      <c r="A271" s="44"/>
      <c r="B271" s="80"/>
      <c r="C271" s="397">
        <f>SUM(D262:D270)</f>
        <v>0</v>
      </c>
      <c r="D271" s="398"/>
      <c r="E271" s="36">
        <f>SUM(E262:E270)</f>
        <v>0</v>
      </c>
      <c r="F271" s="36">
        <f>SUM(F262:F270)</f>
        <v>0</v>
      </c>
      <c r="G271" s="185"/>
      <c r="H271" s="65"/>
      <c r="I271" s="66"/>
      <c r="J271" s="92">
        <f>J262+J263+J264+J265+J266+J269</f>
        <v>0</v>
      </c>
      <c r="K271" s="312"/>
    </row>
    <row r="272" spans="1:11" ht="15.75" thickBot="1">
      <c r="A272" s="44"/>
      <c r="B272" s="80"/>
      <c r="C272" s="324"/>
      <c r="D272" s="324"/>
      <c r="E272" s="185"/>
      <c r="F272" s="185"/>
      <c r="G272" s="185"/>
      <c r="H272" s="65"/>
      <c r="I272" s="66"/>
      <c r="J272" s="325"/>
      <c r="K272" s="312"/>
    </row>
    <row r="273" spans="1:11" ht="15" customHeight="1">
      <c r="A273" s="44"/>
      <c r="B273" s="14"/>
      <c r="C273" s="39"/>
      <c r="D273" s="16"/>
      <c r="E273" s="16"/>
      <c r="F273" s="16"/>
      <c r="G273" s="224"/>
      <c r="H273" s="17"/>
      <c r="I273" s="15"/>
      <c r="J273" s="31"/>
      <c r="K273" s="380" t="s">
        <v>40</v>
      </c>
    </row>
    <row r="274" spans="1:11" ht="15" customHeight="1">
      <c r="A274" s="44"/>
      <c r="B274" s="211"/>
      <c r="C274" s="208"/>
      <c r="D274" s="209"/>
      <c r="E274" s="209"/>
      <c r="F274" s="209"/>
      <c r="G274" s="275"/>
      <c r="H274" s="210"/>
      <c r="I274" s="276"/>
      <c r="J274" s="277"/>
      <c r="K274" s="381"/>
    </row>
    <row r="275" spans="1:11" ht="15" customHeight="1">
      <c r="A275" s="44"/>
      <c r="B275" s="19"/>
      <c r="C275" s="10"/>
      <c r="D275" s="5"/>
      <c r="E275" s="5"/>
      <c r="F275" s="5"/>
      <c r="G275" s="225"/>
      <c r="H275" s="6"/>
      <c r="I275" s="4"/>
      <c r="J275" s="32"/>
      <c r="K275" s="381"/>
    </row>
    <row r="276" spans="1:11">
      <c r="A276" s="44"/>
      <c r="B276" s="211"/>
      <c r="C276" s="208"/>
      <c r="D276" s="209"/>
      <c r="E276" s="209"/>
      <c r="F276" s="209"/>
      <c r="G276" s="275"/>
      <c r="H276" s="210"/>
      <c r="I276" s="276"/>
      <c r="J276" s="277"/>
      <c r="K276" s="381"/>
    </row>
    <row r="277" spans="1:11" ht="17.25" customHeight="1">
      <c r="A277" s="44"/>
      <c r="B277" s="19"/>
      <c r="C277" s="10"/>
      <c r="D277" s="5"/>
      <c r="E277" s="5"/>
      <c r="F277" s="5"/>
      <c r="G277" s="225"/>
      <c r="H277" s="6"/>
      <c r="I277" s="4"/>
      <c r="J277" s="90"/>
      <c r="K277" s="381"/>
    </row>
    <row r="278" spans="1:11">
      <c r="A278" s="44"/>
      <c r="B278" s="211"/>
      <c r="C278" s="208"/>
      <c r="D278" s="209"/>
      <c r="E278" s="209"/>
      <c r="F278" s="209"/>
      <c r="G278" s="275"/>
      <c r="H278" s="210"/>
      <c r="I278" s="276"/>
      <c r="J278" s="285"/>
      <c r="K278" s="381"/>
    </row>
    <row r="279" spans="1:11">
      <c r="A279" s="44"/>
      <c r="B279" s="19"/>
      <c r="C279" s="10"/>
      <c r="D279" s="5"/>
      <c r="E279" s="5"/>
      <c r="F279" s="5"/>
      <c r="G279" s="225"/>
      <c r="H279" s="6"/>
      <c r="I279" s="4"/>
      <c r="J279" s="300"/>
      <c r="K279" s="381"/>
    </row>
    <row r="280" spans="1:11" ht="15.75" thickBot="1">
      <c r="A280" s="44"/>
      <c r="B280" s="278"/>
      <c r="C280" s="279"/>
      <c r="D280" s="280"/>
      <c r="E280" s="280"/>
      <c r="F280" s="280"/>
      <c r="G280" s="281"/>
      <c r="H280" s="282"/>
      <c r="I280" s="283"/>
      <c r="J280" s="284"/>
      <c r="K280" s="382"/>
    </row>
    <row r="281" spans="1:11" ht="16.5" customHeight="1">
      <c r="A281" s="44"/>
      <c r="B281" s="33"/>
      <c r="C281" s="395" t="s">
        <v>29</v>
      </c>
      <c r="D281" s="396"/>
      <c r="E281" s="96" t="s">
        <v>30</v>
      </c>
      <c r="F281" s="96" t="s">
        <v>32</v>
      </c>
      <c r="G281" s="68"/>
      <c r="H281" s="46"/>
      <c r="I281" s="33"/>
      <c r="J281" s="37" t="s">
        <v>31</v>
      </c>
      <c r="K281" s="312"/>
    </row>
    <row r="282" spans="1:11" ht="15.75" thickBot="1">
      <c r="A282" s="44"/>
      <c r="B282" s="80"/>
      <c r="C282" s="397">
        <f>SUM(D273:D281)</f>
        <v>0</v>
      </c>
      <c r="D282" s="398"/>
      <c r="E282" s="36">
        <f>SUM(E273:E281)</f>
        <v>0</v>
      </c>
      <c r="F282" s="36">
        <f>SUM(F273:F281)</f>
        <v>0</v>
      </c>
      <c r="G282" s="185"/>
      <c r="H282" s="65"/>
      <c r="I282" s="66"/>
      <c r="J282" s="92">
        <f>J273+J274+J275+J276+J277+J280</f>
        <v>0</v>
      </c>
      <c r="K282" s="312"/>
    </row>
    <row r="283" spans="1:11">
      <c r="A283" s="44"/>
      <c r="B283" s="413"/>
      <c r="C283" s="413"/>
      <c r="D283" s="413"/>
      <c r="E283" s="413"/>
      <c r="F283" s="413"/>
      <c r="G283" s="413"/>
      <c r="H283" s="413"/>
      <c r="I283" s="413"/>
      <c r="J283" s="413"/>
      <c r="K283" s="414"/>
    </row>
    <row r="284" spans="1:11" ht="15.75" thickBot="1">
      <c r="A284" s="44"/>
      <c r="B284" s="413"/>
      <c r="C284" s="413"/>
      <c r="D284" s="413"/>
      <c r="E284" s="413"/>
      <c r="F284" s="413"/>
      <c r="G284" s="413"/>
      <c r="H284" s="413"/>
      <c r="I284" s="413"/>
      <c r="J284" s="413"/>
      <c r="K284" s="414"/>
    </row>
    <row r="285" spans="1:11" ht="16.5" customHeight="1">
      <c r="A285" s="44"/>
      <c r="B285" s="33"/>
      <c r="C285" s="425" t="s">
        <v>13</v>
      </c>
      <c r="D285" s="426"/>
      <c r="E285" s="68"/>
      <c r="F285" s="255" t="s">
        <v>16</v>
      </c>
      <c r="G285" s="249"/>
      <c r="H285" s="249"/>
      <c r="I285" s="33"/>
      <c r="J285" s="69"/>
      <c r="K285" s="76"/>
    </row>
    <row r="286" spans="1:11" ht="16.5" customHeight="1" thickBot="1">
      <c r="A286" s="44"/>
      <c r="B286" s="80"/>
      <c r="C286" s="137"/>
      <c r="D286" s="136">
        <f>SUM(C24+C33+C45)</f>
        <v>0</v>
      </c>
      <c r="E286" s="66"/>
      <c r="F286" s="256">
        <f>(J24+J33+J45+J60+J75+J84+J98+J116+J131+J149+J166+J183)</f>
        <v>0</v>
      </c>
      <c r="G286" s="71"/>
      <c r="H286" s="250"/>
      <c r="I286" s="66"/>
      <c r="J286" s="70"/>
      <c r="K286" s="76"/>
    </row>
    <row r="287" spans="1:11" ht="3" customHeight="1" thickBot="1">
      <c r="A287" s="44"/>
      <c r="B287" s="33"/>
      <c r="C287" s="33"/>
      <c r="D287" s="45"/>
      <c r="E287" s="45"/>
      <c r="F287" s="257"/>
      <c r="G287" s="71"/>
      <c r="H287" s="250"/>
      <c r="I287" s="33"/>
      <c r="J287" s="71"/>
      <c r="K287" s="76"/>
    </row>
    <row r="288" spans="1:11">
      <c r="A288" s="44"/>
      <c r="B288" s="33"/>
      <c r="C288" s="425" t="s">
        <v>99</v>
      </c>
      <c r="D288" s="426"/>
      <c r="E288" s="45"/>
      <c r="F288" s="258">
        <f>J46</f>
        <v>0</v>
      </c>
      <c r="G288" s="251"/>
      <c r="H288" s="252"/>
      <c r="I288" s="33"/>
      <c r="J288" s="71"/>
      <c r="K288" s="76"/>
    </row>
    <row r="289" spans="1:11" ht="15.75" thickBot="1">
      <c r="A289" s="44"/>
      <c r="B289" s="33"/>
      <c r="C289" s="137"/>
      <c r="D289" s="138">
        <f>D286-D292-D295-C45</f>
        <v>0</v>
      </c>
      <c r="E289" s="45"/>
      <c r="F289" s="259">
        <f>J34</f>
        <v>0</v>
      </c>
      <c r="G289" s="253"/>
      <c r="H289" s="254"/>
      <c r="I289" s="33"/>
      <c r="J289" s="71"/>
      <c r="K289" s="76"/>
    </row>
    <row r="290" spans="1:11" ht="3" customHeight="1" thickBot="1">
      <c r="A290" s="44"/>
      <c r="B290" s="33"/>
      <c r="C290" s="33"/>
      <c r="D290" s="45"/>
      <c r="E290" s="45"/>
      <c r="F290" s="45"/>
      <c r="G290" s="313"/>
      <c r="H290" s="46"/>
      <c r="I290" s="33"/>
      <c r="J290" s="71"/>
      <c r="K290" s="76"/>
    </row>
    <row r="291" spans="1:11">
      <c r="A291" s="44"/>
      <c r="B291" s="33"/>
      <c r="C291" s="425" t="s">
        <v>14</v>
      </c>
      <c r="D291" s="426"/>
      <c r="E291" s="45"/>
      <c r="F291" s="45"/>
      <c r="G291" s="313"/>
      <c r="H291" s="46"/>
      <c r="I291" s="33"/>
      <c r="J291" s="71"/>
      <c r="K291" s="76"/>
    </row>
    <row r="292" spans="1:11" ht="15.75" thickBot="1">
      <c r="A292" s="44"/>
      <c r="B292" s="33"/>
      <c r="C292" s="137"/>
      <c r="D292" s="138">
        <f>E24+E33+E45+E60+E75+E84+E98+E116+E131+E149+E166+E183</f>
        <v>0</v>
      </c>
      <c r="E292" s="45"/>
      <c r="F292" s="45"/>
      <c r="G292" s="313"/>
      <c r="H292" s="46"/>
      <c r="I292" s="33"/>
      <c r="J292" s="71"/>
      <c r="K292" s="76"/>
    </row>
    <row r="293" spans="1:11" ht="3" customHeight="1" thickBot="1">
      <c r="A293" s="44"/>
      <c r="B293" s="33"/>
      <c r="C293" s="33"/>
      <c r="D293" s="45"/>
      <c r="E293" s="45"/>
      <c r="F293" s="45"/>
      <c r="G293" s="313"/>
      <c r="H293" s="46"/>
      <c r="I293" s="33"/>
      <c r="J293" s="71"/>
      <c r="K293" s="76"/>
    </row>
    <row r="294" spans="1:11" ht="15.75" thickBot="1">
      <c r="A294" s="44"/>
      <c r="B294" s="33"/>
      <c r="C294" s="427" t="s">
        <v>15</v>
      </c>
      <c r="D294" s="428"/>
      <c r="E294" s="45"/>
      <c r="F294" s="45"/>
      <c r="G294" s="313"/>
      <c r="H294" s="46"/>
      <c r="I294" s="33"/>
      <c r="J294" s="71"/>
      <c r="K294" s="76"/>
    </row>
    <row r="295" spans="1:11" ht="15.75" thickBot="1">
      <c r="A295" s="44"/>
      <c r="B295" s="33"/>
      <c r="C295" s="139"/>
      <c r="D295" s="140">
        <f>F24+F33+F45+F60+F75+F84+F98+F116+F131+F149+F166+F183</f>
        <v>0</v>
      </c>
      <c r="E295" s="45"/>
      <c r="F295" s="45"/>
      <c r="G295" s="313"/>
      <c r="H295" s="46"/>
      <c r="I295" s="33"/>
      <c r="J295" s="71"/>
      <c r="K295" s="76"/>
    </row>
    <row r="296" spans="1:11" ht="3" customHeight="1">
      <c r="A296" s="44"/>
      <c r="B296" s="33"/>
      <c r="C296" s="45"/>
      <c r="D296" s="45"/>
      <c r="E296" s="45"/>
      <c r="F296" s="45"/>
      <c r="G296" s="313"/>
      <c r="H296" s="46"/>
      <c r="I296" s="33"/>
      <c r="J296" s="71"/>
      <c r="K296" s="76">
        <v>0</v>
      </c>
    </row>
    <row r="297" spans="1:11" ht="8.1" customHeight="1" thickBot="1">
      <c r="A297" s="81"/>
      <c r="B297" s="82"/>
      <c r="C297" s="82"/>
      <c r="D297" s="83"/>
      <c r="E297" s="83"/>
      <c r="F297" s="83"/>
      <c r="G297" s="232"/>
      <c r="H297" s="84"/>
      <c r="I297" s="82"/>
      <c r="J297" s="85"/>
      <c r="K297" s="86"/>
    </row>
    <row r="298" spans="1:11" hidden="1">
      <c r="A298" s="44"/>
      <c r="B298" s="33"/>
      <c r="C298" s="33"/>
      <c r="D298" s="45"/>
      <c r="E298" s="45"/>
      <c r="F298" s="45"/>
      <c r="G298" s="313"/>
      <c r="H298" s="46"/>
      <c r="I298" s="33"/>
      <c r="J298" s="71"/>
      <c r="K298" s="76"/>
    </row>
    <row r="299" spans="1:11" ht="21" customHeight="1">
      <c r="A299" s="415" t="s">
        <v>94</v>
      </c>
      <c r="B299" s="416"/>
      <c r="C299" s="416"/>
      <c r="D299" s="421"/>
      <c r="E299" s="423" t="s">
        <v>95</v>
      </c>
      <c r="F299" s="416"/>
      <c r="G299" s="416"/>
      <c r="H299" s="416"/>
      <c r="I299" s="415" t="s">
        <v>96</v>
      </c>
      <c r="J299" s="416"/>
      <c r="K299" s="417"/>
    </row>
    <row r="300" spans="1:11" ht="19.5" customHeight="1" thickBot="1">
      <c r="A300" s="418" t="s">
        <v>101</v>
      </c>
      <c r="B300" s="419"/>
      <c r="C300" s="419"/>
      <c r="D300" s="422"/>
      <c r="E300" s="424" t="s">
        <v>103</v>
      </c>
      <c r="F300" s="419"/>
      <c r="G300" s="419"/>
      <c r="H300" s="419"/>
      <c r="I300" s="418" t="s">
        <v>102</v>
      </c>
      <c r="J300" s="419"/>
      <c r="K300" s="420"/>
    </row>
    <row r="301" spans="1:11">
      <c r="A301" s="35"/>
      <c r="B301" s="35"/>
      <c r="C301" s="35"/>
      <c r="D301" s="67"/>
      <c r="E301" s="67"/>
    </row>
    <row r="305" spans="4:5">
      <c r="D305" s="141"/>
      <c r="E305" s="141"/>
    </row>
  </sheetData>
  <sheetProtection autoFilter="0" pivotTables="0"/>
  <mergeCells count="83">
    <mergeCell ref="B283:K284"/>
    <mergeCell ref="I299:K299"/>
    <mergeCell ref="I300:K300"/>
    <mergeCell ref="A299:D299"/>
    <mergeCell ref="A300:D300"/>
    <mergeCell ref="E299:H299"/>
    <mergeCell ref="E300:H300"/>
    <mergeCell ref="C285:D285"/>
    <mergeCell ref="C288:D288"/>
    <mergeCell ref="C291:D291"/>
    <mergeCell ref="C294:D294"/>
    <mergeCell ref="C282:D282"/>
    <mergeCell ref="G3:H3"/>
    <mergeCell ref="G4:H4"/>
    <mergeCell ref="E3:F3"/>
    <mergeCell ref="E4:F4"/>
    <mergeCell ref="A3:D3"/>
    <mergeCell ref="A4:D4"/>
    <mergeCell ref="C271:D271"/>
    <mergeCell ref="C205:D205"/>
    <mergeCell ref="C204:D204"/>
    <mergeCell ref="C75:D75"/>
    <mergeCell ref="A1:K2"/>
    <mergeCell ref="I3:K3"/>
    <mergeCell ref="I4:K4"/>
    <mergeCell ref="K262:K269"/>
    <mergeCell ref="C270:D270"/>
    <mergeCell ref="C237:D237"/>
    <mergeCell ref="C238:D238"/>
    <mergeCell ref="K240:K247"/>
    <mergeCell ref="C248:D248"/>
    <mergeCell ref="C249:D249"/>
    <mergeCell ref="C216:D216"/>
    <mergeCell ref="K218:K225"/>
    <mergeCell ref="C226:D226"/>
    <mergeCell ref="C227:D227"/>
    <mergeCell ref="K229:K236"/>
    <mergeCell ref="K196:K203"/>
    <mergeCell ref="K273:K280"/>
    <mergeCell ref="C281:D281"/>
    <mergeCell ref="K251:K258"/>
    <mergeCell ref="C259:D259"/>
    <mergeCell ref="C260:D260"/>
    <mergeCell ref="K207:K214"/>
    <mergeCell ref="C215:D215"/>
    <mergeCell ref="C193:D193"/>
    <mergeCell ref="C194:D194"/>
    <mergeCell ref="K185:K192"/>
    <mergeCell ref="K100:K118"/>
    <mergeCell ref="C115:D115"/>
    <mergeCell ref="C116:D116"/>
    <mergeCell ref="K169:K184"/>
    <mergeCell ref="K120:K131"/>
    <mergeCell ref="C130:D130"/>
    <mergeCell ref="C131:D131"/>
    <mergeCell ref="K133:K151"/>
    <mergeCell ref="C148:D148"/>
    <mergeCell ref="C149:D149"/>
    <mergeCell ref="K153:K167"/>
    <mergeCell ref="C165:D165"/>
    <mergeCell ref="C166:D166"/>
    <mergeCell ref="C167:D167"/>
    <mergeCell ref="C182:D182"/>
    <mergeCell ref="K78:K84"/>
    <mergeCell ref="C83:D83"/>
    <mergeCell ref="C84:D84"/>
    <mergeCell ref="K86:K98"/>
    <mergeCell ref="C97:D97"/>
    <mergeCell ref="C98:D98"/>
    <mergeCell ref="K62:K76"/>
    <mergeCell ref="C74:D74"/>
    <mergeCell ref="B6:J6"/>
    <mergeCell ref="K10:K24"/>
    <mergeCell ref="C23:D23"/>
    <mergeCell ref="C24:D24"/>
    <mergeCell ref="K26:K33"/>
    <mergeCell ref="C32:D32"/>
    <mergeCell ref="K36:K46"/>
    <mergeCell ref="C44:D44"/>
    <mergeCell ref="C45:D45"/>
    <mergeCell ref="K48:K60"/>
    <mergeCell ref="C59:D59"/>
    <mergeCell ref="C60:D60"/>
  </mergeCells>
  <pageMargins left="0.27559055118110237" right="0.39370078740157483" top="0.19685039370078741" bottom="0.18" header="0.19685039370078741" footer="0.16"/>
  <pageSetup paperSize="9" scale="80" fitToHeight="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13"/>
  <sheetViews>
    <sheetView zoomScaleNormal="100" workbookViewId="0">
      <selection activeCell="E6" sqref="E6"/>
    </sheetView>
  </sheetViews>
  <sheetFormatPr defaultRowHeight="15"/>
  <cols>
    <col min="1" max="1" width="7.7109375" bestFit="1" customWidth="1"/>
    <col min="2" max="2" width="11" bestFit="1" customWidth="1"/>
    <col min="3" max="3" width="16.42578125" style="2" bestFit="1" customWidth="1"/>
    <col min="4" max="4" width="15.5703125" style="2" bestFit="1" customWidth="1"/>
    <col min="5" max="5" width="16.5703125" style="2" bestFit="1" customWidth="1"/>
    <col min="6" max="6" width="17.140625" style="3" bestFit="1" customWidth="1"/>
    <col min="7" max="7" width="17.7109375" style="30" bestFit="1" customWidth="1"/>
    <col min="8" max="8" width="2.7109375" customWidth="1"/>
    <col min="9" max="9" width="22.140625" customWidth="1"/>
    <col min="10" max="10" width="2.7109375" customWidth="1"/>
  </cols>
  <sheetData>
    <row r="1" spans="1:10" ht="2.1" customHeight="1" thickBot="1">
      <c r="A1" s="33"/>
      <c r="B1" s="33"/>
      <c r="C1" s="45"/>
      <c r="D1" s="45"/>
      <c r="E1" s="45"/>
      <c r="F1" s="46"/>
      <c r="G1" s="71"/>
      <c r="H1" s="35"/>
      <c r="I1" s="35"/>
      <c r="J1" s="35"/>
    </row>
    <row r="2" spans="1:10" s="314" customFormat="1" ht="12.75" customHeight="1">
      <c r="A2" s="462" t="s">
        <v>104</v>
      </c>
      <c r="B2" s="463"/>
      <c r="C2" s="463"/>
      <c r="D2" s="463"/>
      <c r="E2" s="463"/>
      <c r="F2" s="463"/>
      <c r="G2" s="463"/>
      <c r="H2" s="463"/>
      <c r="I2" s="463"/>
      <c r="J2" s="464"/>
    </row>
    <row r="3" spans="1:10" s="314" customFormat="1" ht="12.75">
      <c r="A3" s="465"/>
      <c r="B3" s="466"/>
      <c r="C3" s="466"/>
      <c r="D3" s="466"/>
      <c r="E3" s="466"/>
      <c r="F3" s="466"/>
      <c r="G3" s="466"/>
      <c r="H3" s="466"/>
      <c r="I3" s="466"/>
      <c r="J3" s="467"/>
    </row>
    <row r="4" spans="1:10" s="314" customFormat="1" ht="15" customHeight="1">
      <c r="A4" s="458" t="s">
        <v>89</v>
      </c>
      <c r="B4" s="459"/>
      <c r="C4" s="473" t="s">
        <v>90</v>
      </c>
      <c r="D4" s="475"/>
      <c r="E4" s="458" t="s">
        <v>91</v>
      </c>
      <c r="F4" s="479"/>
      <c r="G4" s="473" t="s">
        <v>92</v>
      </c>
      <c r="H4" s="474"/>
      <c r="I4" s="474"/>
      <c r="J4" s="475"/>
    </row>
    <row r="5" spans="1:10" s="314" customFormat="1" ht="25.5" customHeight="1" thickBot="1">
      <c r="A5" s="460" t="s">
        <v>98</v>
      </c>
      <c r="B5" s="461"/>
      <c r="C5" s="482">
        <v>1</v>
      </c>
      <c r="D5" s="483"/>
      <c r="E5" s="480">
        <v>41689</v>
      </c>
      <c r="F5" s="481"/>
      <c r="G5" s="476" t="s">
        <v>93</v>
      </c>
      <c r="H5" s="477"/>
      <c r="I5" s="477"/>
      <c r="J5" s="478"/>
    </row>
    <row r="6" spans="1:10" s="1" customFormat="1">
      <c r="A6" s="77"/>
      <c r="B6" s="78"/>
      <c r="C6" s="193"/>
      <c r="D6" s="193"/>
      <c r="E6" s="193"/>
      <c r="F6" s="194"/>
      <c r="G6" s="195"/>
      <c r="H6" s="78"/>
      <c r="I6" s="78"/>
      <c r="J6" s="79"/>
    </row>
    <row r="7" spans="1:10" s="1" customFormat="1" ht="15.75" hidden="1" customHeight="1" thickBot="1">
      <c r="A7" s="77"/>
      <c r="B7" s="437" t="s">
        <v>79</v>
      </c>
      <c r="C7" s="442"/>
      <c r="D7" s="443"/>
      <c r="E7" s="221" t="s">
        <v>51</v>
      </c>
      <c r="F7" s="134" t="s">
        <v>52</v>
      </c>
      <c r="G7" s="195"/>
      <c r="H7" s="78"/>
      <c r="I7" s="78"/>
      <c r="J7" s="79"/>
    </row>
    <row r="8" spans="1:10" s="1" customFormat="1" ht="15" hidden="1" customHeight="1" thickBot="1">
      <c r="A8" s="77"/>
      <c r="B8" s="454" t="s">
        <v>20</v>
      </c>
      <c r="C8" s="442"/>
      <c r="D8" s="443"/>
      <c r="E8" s="219">
        <f>C43</f>
        <v>0</v>
      </c>
      <c r="F8" s="220">
        <f>G43</f>
        <v>0</v>
      </c>
      <c r="G8" s="195"/>
      <c r="H8" s="78"/>
      <c r="I8" s="78"/>
      <c r="J8" s="79"/>
    </row>
    <row r="9" spans="1:10" s="1" customFormat="1" ht="5.0999999999999996" hidden="1" customHeight="1" thickBot="1">
      <c r="A9" s="77"/>
      <c r="B9" s="456"/>
      <c r="C9" s="456"/>
      <c r="D9" s="456"/>
      <c r="E9" s="456"/>
      <c r="F9" s="456"/>
      <c r="G9" s="195"/>
      <c r="H9" s="78"/>
      <c r="I9" s="78"/>
      <c r="J9" s="79"/>
    </row>
    <row r="10" spans="1:10" s="1" customFormat="1" ht="15.75" hidden="1" customHeight="1" thickBot="1">
      <c r="A10" s="77"/>
      <c r="B10" s="437" t="s">
        <v>78</v>
      </c>
      <c r="C10" s="442"/>
      <c r="D10" s="443"/>
      <c r="E10" s="221" t="s">
        <v>51</v>
      </c>
      <c r="F10" s="134" t="s">
        <v>52</v>
      </c>
      <c r="G10" s="195"/>
      <c r="H10" s="78"/>
      <c r="I10" s="215" t="s">
        <v>67</v>
      </c>
      <c r="J10" s="79"/>
    </row>
    <row r="11" spans="1:10" s="1" customFormat="1" ht="15" hidden="1" customHeight="1">
      <c r="A11" s="77"/>
      <c r="B11" s="455" t="s">
        <v>9</v>
      </c>
      <c r="C11" s="449"/>
      <c r="D11" s="450"/>
      <c r="E11" s="133">
        <f>C49</f>
        <v>0</v>
      </c>
      <c r="F11" s="222">
        <f>G49</f>
        <v>0</v>
      </c>
      <c r="G11" s="195"/>
      <c r="H11" s="78"/>
      <c r="I11" s="216">
        <f>SUM(F17:F36)</f>
        <v>0</v>
      </c>
      <c r="J11" s="79"/>
    </row>
    <row r="12" spans="1:10" s="1" customFormat="1" ht="15" hidden="1" customHeight="1" thickBot="1">
      <c r="A12" s="77"/>
      <c r="B12" s="451" t="s">
        <v>6</v>
      </c>
      <c r="C12" s="452"/>
      <c r="D12" s="453"/>
      <c r="E12" s="131">
        <f>C58</f>
        <v>0</v>
      </c>
      <c r="F12" s="218">
        <f>G58</f>
        <v>0</v>
      </c>
      <c r="G12" s="195"/>
      <c r="H12" s="78"/>
      <c r="I12" s="217">
        <f>F8</f>
        <v>0</v>
      </c>
      <c r="J12" s="79"/>
    </row>
    <row r="13" spans="1:10" s="1" customFormat="1" ht="15.75" thickBot="1">
      <c r="A13" s="77"/>
      <c r="B13" s="196"/>
      <c r="C13" s="196"/>
      <c r="D13" s="196"/>
      <c r="E13" s="196"/>
      <c r="F13" s="196"/>
      <c r="G13" s="195"/>
      <c r="H13" s="78"/>
      <c r="I13" s="468">
        <f>F11+F12</f>
        <v>0</v>
      </c>
      <c r="J13" s="79"/>
    </row>
    <row r="14" spans="1:10" s="1" customFormat="1" ht="15.75" thickBot="1">
      <c r="A14" s="77"/>
      <c r="B14" s="437" t="s">
        <v>80</v>
      </c>
      <c r="C14" s="442"/>
      <c r="D14" s="443"/>
      <c r="E14" s="221" t="s">
        <v>51</v>
      </c>
      <c r="F14" s="134" t="s">
        <v>52</v>
      </c>
      <c r="G14" s="195"/>
      <c r="H14" s="78"/>
      <c r="I14" s="469"/>
      <c r="J14" s="79"/>
    </row>
    <row r="15" spans="1:10" s="1" customFormat="1" ht="15.75" hidden="1" customHeight="1">
      <c r="A15" s="77"/>
      <c r="B15" s="448" t="s">
        <v>45</v>
      </c>
      <c r="C15" s="449"/>
      <c r="D15" s="450"/>
      <c r="E15" s="133">
        <f>C62</f>
        <v>0</v>
      </c>
      <c r="F15" s="223">
        <f>G62</f>
        <v>0</v>
      </c>
      <c r="G15" s="195"/>
      <c r="H15" s="78"/>
      <c r="I15" s="272"/>
      <c r="J15" s="79"/>
    </row>
    <row r="16" spans="1:10" s="1" customFormat="1" ht="15.75">
      <c r="A16" s="77"/>
      <c r="B16" s="444"/>
      <c r="C16" s="445"/>
      <c r="D16" s="446"/>
      <c r="E16" s="133">
        <f>C271</f>
        <v>0</v>
      </c>
      <c r="F16" s="223">
        <f>G271</f>
        <v>0</v>
      </c>
      <c r="G16" s="195"/>
      <c r="H16" s="78"/>
      <c r="I16" s="272"/>
      <c r="J16" s="79"/>
    </row>
    <row r="17" spans="1:10" s="1" customFormat="1" ht="15" customHeight="1">
      <c r="A17" s="77"/>
      <c r="B17" s="444"/>
      <c r="C17" s="445"/>
      <c r="D17" s="446"/>
      <c r="E17" s="133">
        <f>C265</f>
        <v>0</v>
      </c>
      <c r="F17" s="223">
        <f>G265</f>
        <v>0</v>
      </c>
      <c r="G17" s="195"/>
      <c r="H17" s="78"/>
      <c r="I17" s="78"/>
      <c r="J17" s="79"/>
    </row>
    <row r="18" spans="1:10" s="1" customFormat="1" ht="15" customHeight="1">
      <c r="A18" s="77"/>
      <c r="B18" s="444"/>
      <c r="C18" s="445"/>
      <c r="D18" s="446"/>
      <c r="E18" s="129">
        <f>C68</f>
        <v>0</v>
      </c>
      <c r="F18" s="130">
        <f>G68</f>
        <v>0</v>
      </c>
      <c r="G18" s="195"/>
      <c r="H18" s="78"/>
      <c r="I18" s="78"/>
      <c r="J18" s="79"/>
    </row>
    <row r="19" spans="1:10" s="1" customFormat="1" ht="15" hidden="1" customHeight="1">
      <c r="A19" s="77"/>
      <c r="B19" s="444"/>
      <c r="C19" s="445"/>
      <c r="D19" s="446"/>
      <c r="E19" s="129">
        <f>C74</f>
        <v>0</v>
      </c>
      <c r="F19" s="130">
        <f>G74</f>
        <v>0</v>
      </c>
      <c r="G19" s="195"/>
      <c r="H19" s="78"/>
      <c r="I19" s="78"/>
      <c r="J19" s="79"/>
    </row>
    <row r="20" spans="1:10" s="1" customFormat="1" ht="14.25" hidden="1" customHeight="1">
      <c r="A20" s="77"/>
      <c r="B20" s="444"/>
      <c r="C20" s="445"/>
      <c r="D20" s="446"/>
      <c r="E20" s="129">
        <f>C80</f>
        <v>0</v>
      </c>
      <c r="F20" s="130">
        <f>G80</f>
        <v>0</v>
      </c>
      <c r="G20" s="195"/>
      <c r="H20" s="78"/>
      <c r="I20" s="78"/>
      <c r="J20" s="79"/>
    </row>
    <row r="21" spans="1:10" s="1" customFormat="1" ht="14.25" customHeight="1">
      <c r="A21" s="77"/>
      <c r="B21" s="444"/>
      <c r="C21" s="445"/>
      <c r="D21" s="446"/>
      <c r="E21" s="129">
        <f>C276</f>
        <v>0</v>
      </c>
      <c r="F21" s="130">
        <f>G276</f>
        <v>0</v>
      </c>
      <c r="G21" s="195"/>
      <c r="H21" s="78"/>
      <c r="I21" s="78"/>
      <c r="J21" s="79"/>
    </row>
    <row r="22" spans="1:10" s="1" customFormat="1" ht="14.25" customHeight="1">
      <c r="A22" s="77"/>
      <c r="B22" s="444"/>
      <c r="C22" s="445"/>
      <c r="D22" s="446"/>
      <c r="E22" s="129">
        <f>C58</f>
        <v>0</v>
      </c>
      <c r="F22" s="298">
        <f>G58</f>
        <v>0</v>
      </c>
      <c r="G22" s="195"/>
      <c r="H22" s="78"/>
      <c r="I22" s="78"/>
      <c r="J22" s="79"/>
    </row>
    <row r="23" spans="1:10" s="1" customFormat="1" ht="15" customHeight="1">
      <c r="A23" s="77"/>
      <c r="B23" s="447"/>
      <c r="C23" s="445"/>
      <c r="D23" s="446"/>
      <c r="E23" s="129">
        <f>C146</f>
        <v>0</v>
      </c>
      <c r="F23" s="130">
        <f>G146</f>
        <v>0</v>
      </c>
      <c r="G23" s="195"/>
      <c r="H23" s="78"/>
      <c r="I23" s="78"/>
      <c r="J23" s="79"/>
    </row>
    <row r="24" spans="1:10" s="1" customFormat="1" ht="15" customHeight="1">
      <c r="A24" s="77"/>
      <c r="B24" s="447"/>
      <c r="C24" s="445"/>
      <c r="D24" s="446"/>
      <c r="E24" s="129">
        <f>C119</f>
        <v>0</v>
      </c>
      <c r="F24" s="214">
        <f>G119</f>
        <v>0</v>
      </c>
      <c r="G24" s="195"/>
      <c r="H24" s="78"/>
      <c r="I24" s="78"/>
      <c r="J24" s="79"/>
    </row>
    <row r="25" spans="1:10" s="1" customFormat="1" ht="15.75" hidden="1" customHeight="1">
      <c r="A25" s="77"/>
      <c r="B25" s="447"/>
      <c r="C25" s="445"/>
      <c r="D25" s="446"/>
      <c r="E25" s="129">
        <f>C128</f>
        <v>0</v>
      </c>
      <c r="F25" s="130">
        <f>G128</f>
        <v>0</v>
      </c>
      <c r="G25" s="195"/>
      <c r="H25" s="78"/>
      <c r="I25" s="78"/>
      <c r="J25" s="79"/>
    </row>
    <row r="26" spans="1:10" s="1" customFormat="1" ht="15" hidden="1" customHeight="1">
      <c r="A26" s="77"/>
      <c r="B26" s="444"/>
      <c r="C26" s="445"/>
      <c r="D26" s="446"/>
      <c r="E26" s="129">
        <f>C139</f>
        <v>0</v>
      </c>
      <c r="F26" s="130">
        <f>G139</f>
        <v>0</v>
      </c>
      <c r="G26" s="195"/>
      <c r="H26" s="78"/>
      <c r="I26" s="78"/>
      <c r="J26" s="79"/>
    </row>
    <row r="27" spans="1:10" s="1" customFormat="1" ht="15" hidden="1" customHeight="1">
      <c r="A27" s="77"/>
      <c r="B27" s="447"/>
      <c r="C27" s="445"/>
      <c r="D27" s="446"/>
      <c r="E27" s="129">
        <f>C155</f>
        <v>0</v>
      </c>
      <c r="F27" s="130">
        <f>G155</f>
        <v>0</v>
      </c>
      <c r="G27" s="195"/>
      <c r="H27" s="78"/>
      <c r="I27" s="78"/>
      <c r="J27" s="79"/>
    </row>
    <row r="28" spans="1:10" s="1" customFormat="1" ht="15" customHeight="1">
      <c r="A28" s="77"/>
      <c r="B28" s="444"/>
      <c r="C28" s="445"/>
      <c r="D28" s="446"/>
      <c r="E28" s="129">
        <f>C164</f>
        <v>0</v>
      </c>
      <c r="F28" s="130">
        <f>G164</f>
        <v>0</v>
      </c>
      <c r="G28" s="195"/>
      <c r="H28" s="78"/>
      <c r="I28" s="78"/>
      <c r="J28" s="79"/>
    </row>
    <row r="29" spans="1:10" s="1" customFormat="1" ht="15" customHeight="1">
      <c r="A29" s="77"/>
      <c r="B29" s="444"/>
      <c r="C29" s="445"/>
      <c r="D29" s="446"/>
      <c r="E29" s="129">
        <f>C107</f>
        <v>0</v>
      </c>
      <c r="F29" s="130">
        <f>G107</f>
        <v>0</v>
      </c>
      <c r="G29" s="195"/>
      <c r="H29" s="78"/>
      <c r="I29" s="78"/>
      <c r="J29" s="79"/>
    </row>
    <row r="30" spans="1:10" s="1" customFormat="1" ht="15" customHeight="1">
      <c r="A30" s="77"/>
      <c r="B30" s="447"/>
      <c r="C30" s="445"/>
      <c r="D30" s="446"/>
      <c r="E30" s="129">
        <f>C242</f>
        <v>0</v>
      </c>
      <c r="F30" s="130">
        <f>G242</f>
        <v>0</v>
      </c>
      <c r="G30" s="195"/>
      <c r="H30" s="78"/>
      <c r="I30" s="78"/>
      <c r="J30" s="79"/>
    </row>
    <row r="31" spans="1:10" s="1" customFormat="1" ht="15" customHeight="1">
      <c r="A31" s="77"/>
      <c r="B31" s="447"/>
      <c r="C31" s="445"/>
      <c r="D31" s="446"/>
      <c r="E31" s="234">
        <f>C259</f>
        <v>0</v>
      </c>
      <c r="F31" s="235">
        <f>G259</f>
        <v>0</v>
      </c>
      <c r="G31" s="195"/>
      <c r="H31" s="78"/>
      <c r="I31" s="78"/>
      <c r="J31" s="79"/>
    </row>
    <row r="32" spans="1:10" s="1" customFormat="1" ht="15" customHeight="1">
      <c r="A32" s="77"/>
      <c r="B32" s="447"/>
      <c r="C32" s="445"/>
      <c r="D32" s="446"/>
      <c r="E32" s="129">
        <f>C175</f>
        <v>0</v>
      </c>
      <c r="F32" s="130">
        <f>G175</f>
        <v>0</v>
      </c>
      <c r="G32" s="195"/>
      <c r="H32" s="78"/>
      <c r="I32" s="78"/>
      <c r="J32" s="79"/>
    </row>
    <row r="33" spans="1:10" s="1" customFormat="1" ht="15" hidden="1" customHeight="1">
      <c r="A33" s="77"/>
      <c r="B33" s="447"/>
      <c r="C33" s="445"/>
      <c r="D33" s="446"/>
      <c r="E33" s="129">
        <f>C182</f>
        <v>0</v>
      </c>
      <c r="F33" s="130">
        <f>G182</f>
        <v>0</v>
      </c>
      <c r="G33" s="195"/>
      <c r="H33" s="78"/>
      <c r="I33" s="78"/>
      <c r="J33" s="79"/>
    </row>
    <row r="34" spans="1:10" s="1" customFormat="1" ht="15" hidden="1" customHeight="1">
      <c r="A34" s="77"/>
      <c r="B34" s="444"/>
      <c r="C34" s="445"/>
      <c r="D34" s="446"/>
      <c r="E34" s="129">
        <f>C192</f>
        <v>0</v>
      </c>
      <c r="F34" s="130">
        <f>G192</f>
        <v>0</v>
      </c>
      <c r="G34" s="195"/>
      <c r="H34" s="78"/>
      <c r="I34" s="78"/>
      <c r="J34" s="79"/>
    </row>
    <row r="35" spans="1:10" s="1" customFormat="1" ht="15" customHeight="1">
      <c r="A35" s="77"/>
      <c r="B35" s="447"/>
      <c r="C35" s="445"/>
      <c r="D35" s="446"/>
      <c r="E35" s="129">
        <f>C43</f>
        <v>0</v>
      </c>
      <c r="F35" s="299">
        <f>G43</f>
        <v>0</v>
      </c>
      <c r="G35" s="195"/>
      <c r="H35" s="78"/>
      <c r="I35" s="78"/>
      <c r="J35" s="79"/>
    </row>
    <row r="36" spans="1:10" s="1" customFormat="1">
      <c r="A36" s="77"/>
      <c r="B36" s="447"/>
      <c r="C36" s="445"/>
      <c r="D36" s="446"/>
      <c r="E36" s="129">
        <f>C237</f>
        <v>0</v>
      </c>
      <c r="F36" s="130">
        <f>G237</f>
        <v>0</v>
      </c>
      <c r="G36" s="195"/>
      <c r="H36" s="78"/>
      <c r="I36" s="78"/>
      <c r="J36" s="79"/>
    </row>
    <row r="37" spans="1:10" s="1" customFormat="1" ht="15" customHeight="1" thickBot="1">
      <c r="A37" s="77"/>
      <c r="B37" s="457"/>
      <c r="C37" s="452"/>
      <c r="D37" s="453"/>
      <c r="E37" s="131">
        <f>C204</f>
        <v>0</v>
      </c>
      <c r="F37" s="236">
        <f>G204</f>
        <v>0</v>
      </c>
      <c r="G37" s="195"/>
      <c r="H37" s="78"/>
      <c r="I37" s="78"/>
      <c r="J37" s="79"/>
    </row>
    <row r="38" spans="1:10" s="112" customFormat="1" ht="15" customHeight="1" thickBot="1">
      <c r="A38" s="326"/>
      <c r="B38" s="197"/>
      <c r="C38" s="198"/>
      <c r="D38" s="198"/>
      <c r="E38" s="198"/>
      <c r="F38" s="199"/>
      <c r="G38" s="200"/>
      <c r="H38" s="197"/>
      <c r="J38" s="327"/>
    </row>
    <row r="39" spans="1:10" s="112" customFormat="1">
      <c r="A39" s="429" t="s">
        <v>20</v>
      </c>
      <c r="B39" s="430"/>
      <c r="C39" s="430"/>
      <c r="D39" s="430"/>
      <c r="E39" s="430"/>
      <c r="F39" s="430"/>
      <c r="G39" s="431"/>
      <c r="H39" s="197"/>
      <c r="I39" s="197"/>
      <c r="J39" s="327"/>
    </row>
    <row r="40" spans="1:10" s="1" customFormat="1" ht="30">
      <c r="A40" s="117" t="s">
        <v>0</v>
      </c>
      <c r="B40" s="114" t="s">
        <v>1</v>
      </c>
      <c r="C40" s="115" t="s">
        <v>2</v>
      </c>
      <c r="D40" s="125" t="s">
        <v>55</v>
      </c>
      <c r="E40" s="125" t="s">
        <v>56</v>
      </c>
      <c r="F40" s="116" t="s">
        <v>3</v>
      </c>
      <c r="G40" s="118" t="s">
        <v>12</v>
      </c>
      <c r="H40" s="78"/>
      <c r="I40" s="78"/>
      <c r="J40" s="79"/>
    </row>
    <row r="41" spans="1:10" s="112" customFormat="1">
      <c r="A41" s="104"/>
      <c r="B41" s="105"/>
      <c r="C41" s="106"/>
      <c r="D41" s="106"/>
      <c r="E41" s="106"/>
      <c r="F41" s="107"/>
      <c r="G41" s="111"/>
      <c r="H41" s="197"/>
      <c r="I41" s="197"/>
      <c r="J41" s="327"/>
    </row>
    <row r="42" spans="1:10" s="112" customFormat="1">
      <c r="A42" s="104"/>
      <c r="B42" s="105"/>
      <c r="C42" s="106"/>
      <c r="D42" s="106"/>
      <c r="E42" s="106"/>
      <c r="F42" s="107"/>
      <c r="G42" s="111"/>
      <c r="H42" s="197"/>
      <c r="I42" s="197"/>
      <c r="J42" s="327"/>
    </row>
    <row r="43" spans="1:10" s="112" customFormat="1" ht="15.75" thickBot="1">
      <c r="A43" s="432" t="s">
        <v>53</v>
      </c>
      <c r="B43" s="433"/>
      <c r="C43" s="119">
        <f>SUM(C41:C42)</f>
        <v>0</v>
      </c>
      <c r="D43" s="119">
        <f>SUM(D39:D42)</f>
        <v>0</v>
      </c>
      <c r="E43" s="119">
        <f>SUM(E39:E42)</f>
        <v>0</v>
      </c>
      <c r="F43" s="113" t="s">
        <v>54</v>
      </c>
      <c r="G43" s="121">
        <f>G41+G42</f>
        <v>0</v>
      </c>
      <c r="H43" s="197"/>
      <c r="I43" s="197"/>
      <c r="J43" s="327"/>
    </row>
    <row r="44" spans="1:10" s="112" customFormat="1" ht="4.5" customHeight="1" thickBot="1">
      <c r="A44" s="328"/>
      <c r="B44" s="203"/>
      <c r="C44" s="202"/>
      <c r="D44" s="202"/>
      <c r="E44" s="202"/>
      <c r="F44" s="204"/>
      <c r="G44" s="201"/>
      <c r="H44" s="197"/>
      <c r="I44" s="197"/>
      <c r="J44" s="327"/>
    </row>
    <row r="45" spans="1:10" s="112" customFormat="1" ht="15.75" hidden="1" thickBot="1">
      <c r="A45" s="429" t="s">
        <v>9</v>
      </c>
      <c r="B45" s="430"/>
      <c r="C45" s="430"/>
      <c r="D45" s="430"/>
      <c r="E45" s="430"/>
      <c r="F45" s="430"/>
      <c r="G45" s="431"/>
      <c r="H45" s="197"/>
      <c r="I45" s="197"/>
      <c r="J45" s="327"/>
    </row>
    <row r="46" spans="1:10" s="1" customFormat="1" ht="30.75" hidden="1" thickBot="1">
      <c r="A46" s="117" t="s">
        <v>0</v>
      </c>
      <c r="B46" s="114" t="s">
        <v>1</v>
      </c>
      <c r="C46" s="115" t="s">
        <v>2</v>
      </c>
      <c r="D46" s="125" t="s">
        <v>55</v>
      </c>
      <c r="E46" s="125" t="s">
        <v>56</v>
      </c>
      <c r="F46" s="116" t="s">
        <v>3</v>
      </c>
      <c r="G46" s="118" t="s">
        <v>12</v>
      </c>
      <c r="H46" s="78"/>
      <c r="I46" s="78"/>
      <c r="J46" s="79"/>
    </row>
    <row r="47" spans="1:10" s="112" customFormat="1" ht="15.75" hidden="1" thickBot="1">
      <c r="A47" s="104"/>
      <c r="B47" s="105"/>
      <c r="C47" s="106"/>
      <c r="D47" s="106"/>
      <c r="E47" s="106"/>
      <c r="F47" s="107"/>
      <c r="G47" s="109"/>
      <c r="H47" s="197"/>
      <c r="I47" s="197"/>
      <c r="J47" s="327"/>
    </row>
    <row r="48" spans="1:10" s="112" customFormat="1" ht="15.75" hidden="1" thickBot="1">
      <c r="A48" s="104"/>
      <c r="B48" s="105"/>
      <c r="C48" s="106"/>
      <c r="D48" s="106"/>
      <c r="E48" s="106"/>
      <c r="F48" s="107"/>
      <c r="G48" s="109"/>
      <c r="H48" s="197"/>
      <c r="I48" s="197"/>
      <c r="J48" s="327"/>
    </row>
    <row r="49" spans="1:10" s="112" customFormat="1" ht="15.75" hidden="1" thickBot="1">
      <c r="A49" s="432" t="s">
        <v>53</v>
      </c>
      <c r="B49" s="433"/>
      <c r="C49" s="119">
        <f>SUM(C47:C48)</f>
        <v>0</v>
      </c>
      <c r="D49" s="119">
        <f>SUM(D47:D48)</f>
        <v>0</v>
      </c>
      <c r="E49" s="119">
        <f>SUM(E47:E48)</f>
        <v>0</v>
      </c>
      <c r="F49" s="113" t="s">
        <v>54</v>
      </c>
      <c r="G49" s="122">
        <f>SUM(G47:G48)</f>
        <v>0</v>
      </c>
      <c r="H49" s="197"/>
      <c r="I49" s="197"/>
      <c r="J49" s="327"/>
    </row>
    <row r="50" spans="1:10" s="112" customFormat="1" ht="5.0999999999999996" hidden="1" customHeight="1" thickBot="1">
      <c r="A50" s="328"/>
      <c r="B50" s="203"/>
      <c r="C50" s="202"/>
      <c r="D50" s="202"/>
      <c r="E50" s="202"/>
      <c r="F50" s="204"/>
      <c r="G50" s="201"/>
      <c r="H50" s="197"/>
      <c r="I50" s="197"/>
      <c r="J50" s="327"/>
    </row>
    <row r="51" spans="1:10" s="112" customFormat="1" ht="15.75" thickBot="1">
      <c r="A51" s="434" t="s">
        <v>6</v>
      </c>
      <c r="B51" s="435"/>
      <c r="C51" s="435"/>
      <c r="D51" s="435"/>
      <c r="E51" s="435"/>
      <c r="F51" s="435"/>
      <c r="G51" s="436"/>
      <c r="H51" s="197"/>
      <c r="I51" s="197"/>
      <c r="J51" s="327"/>
    </row>
    <row r="52" spans="1:10" s="1" customFormat="1" ht="30">
      <c r="A52" s="123" t="s">
        <v>0</v>
      </c>
      <c r="B52" s="124" t="s">
        <v>1</v>
      </c>
      <c r="C52" s="125" t="s">
        <v>2</v>
      </c>
      <c r="D52" s="125" t="s">
        <v>55</v>
      </c>
      <c r="E52" s="125" t="s">
        <v>56</v>
      </c>
      <c r="F52" s="126" t="s">
        <v>3</v>
      </c>
      <c r="G52" s="127" t="s">
        <v>12</v>
      </c>
      <c r="H52" s="78"/>
      <c r="I52" s="78"/>
      <c r="J52" s="79"/>
    </row>
    <row r="53" spans="1:10" s="112" customFormat="1">
      <c r="A53" s="51"/>
      <c r="B53" s="48"/>
      <c r="C53" s="49"/>
      <c r="D53" s="49"/>
      <c r="E53" s="49"/>
      <c r="F53" s="107"/>
      <c r="G53" s="89"/>
      <c r="H53" s="197"/>
      <c r="I53" s="197"/>
      <c r="J53" s="327"/>
    </row>
    <row r="54" spans="1:10" s="112" customFormat="1">
      <c r="A54" s="51"/>
      <c r="B54" s="48"/>
      <c r="C54" s="49"/>
      <c r="D54" s="49"/>
      <c r="E54" s="49"/>
      <c r="F54" s="107"/>
      <c r="G54" s="297"/>
      <c r="H54" s="197"/>
      <c r="I54" s="197"/>
      <c r="J54" s="327"/>
    </row>
    <row r="55" spans="1:10" s="112" customFormat="1" hidden="1">
      <c r="A55" s="104"/>
      <c r="B55" s="105"/>
      <c r="C55" s="106"/>
      <c r="D55" s="106"/>
      <c r="E55" s="106"/>
      <c r="F55" s="107"/>
      <c r="G55" s="109"/>
      <c r="H55" s="197"/>
      <c r="I55" s="197"/>
      <c r="J55" s="327"/>
    </row>
    <row r="56" spans="1:10" s="112" customFormat="1" hidden="1">
      <c r="A56" s="104"/>
      <c r="B56" s="105"/>
      <c r="C56" s="106"/>
      <c r="D56" s="106"/>
      <c r="E56" s="106"/>
      <c r="F56" s="107"/>
      <c r="G56" s="109"/>
      <c r="H56" s="197"/>
      <c r="I56" s="197"/>
      <c r="J56" s="327"/>
    </row>
    <row r="57" spans="1:10" s="112" customFormat="1" hidden="1">
      <c r="A57" s="51"/>
      <c r="B57" s="48"/>
      <c r="C57" s="49"/>
      <c r="D57" s="49"/>
      <c r="E57" s="49"/>
      <c r="F57" s="50"/>
      <c r="G57" s="212"/>
      <c r="H57" s="197"/>
      <c r="I57" s="197"/>
      <c r="J57" s="327"/>
    </row>
    <row r="58" spans="1:10" s="112" customFormat="1" ht="15.75" thickBot="1">
      <c r="A58" s="432" t="s">
        <v>53</v>
      </c>
      <c r="B58" s="433"/>
      <c r="C58" s="119">
        <f>SUM(C53:C57)</f>
        <v>0</v>
      </c>
      <c r="D58" s="119">
        <f>SUM(D53:D57)</f>
        <v>0</v>
      </c>
      <c r="E58" s="119">
        <f>SUM(E53:E57)</f>
        <v>0</v>
      </c>
      <c r="F58" s="113" t="s">
        <v>54</v>
      </c>
      <c r="G58" s="122">
        <f>SUM(G53:G57)</f>
        <v>0</v>
      </c>
      <c r="H58" s="197"/>
      <c r="I58" s="197"/>
      <c r="J58" s="327"/>
    </row>
    <row r="59" spans="1:10" s="112" customFormat="1" ht="5.0999999999999996" customHeight="1" thickBot="1">
      <c r="A59" s="328"/>
      <c r="B59" s="203"/>
      <c r="C59" s="202"/>
      <c r="D59" s="202"/>
      <c r="E59" s="202"/>
      <c r="F59" s="204"/>
      <c r="G59" s="201"/>
      <c r="H59" s="197"/>
      <c r="I59" s="197"/>
      <c r="J59" s="327"/>
    </row>
    <row r="60" spans="1:10" s="112" customFormat="1" ht="15.75" hidden="1" thickBot="1">
      <c r="A60" s="434" t="s">
        <v>45</v>
      </c>
      <c r="B60" s="435"/>
      <c r="C60" s="435"/>
      <c r="D60" s="435"/>
      <c r="E60" s="435"/>
      <c r="F60" s="435"/>
      <c r="G60" s="436"/>
      <c r="H60" s="197"/>
      <c r="I60" s="197"/>
      <c r="J60" s="327"/>
    </row>
    <row r="61" spans="1:10" s="1" customFormat="1" ht="30.75" hidden="1" thickBot="1">
      <c r="A61" s="123" t="s">
        <v>0</v>
      </c>
      <c r="B61" s="124" t="s">
        <v>1</v>
      </c>
      <c r="C61" s="125" t="s">
        <v>2</v>
      </c>
      <c r="D61" s="125" t="s">
        <v>55</v>
      </c>
      <c r="E61" s="125" t="s">
        <v>56</v>
      </c>
      <c r="F61" s="126" t="s">
        <v>3</v>
      </c>
      <c r="G61" s="127" t="s">
        <v>12</v>
      </c>
      <c r="H61" s="78"/>
      <c r="I61" s="78"/>
      <c r="J61" s="79"/>
    </row>
    <row r="62" spans="1:10" s="112" customFormat="1" ht="15.75" hidden="1" thickBot="1">
      <c r="A62" s="104"/>
      <c r="B62" s="105"/>
      <c r="C62" s="106"/>
      <c r="D62" s="106"/>
      <c r="E62" s="106"/>
      <c r="F62" s="107"/>
      <c r="G62" s="110"/>
      <c r="H62" s="197"/>
      <c r="I62" s="197"/>
      <c r="J62" s="327"/>
    </row>
    <row r="63" spans="1:10" s="112" customFormat="1" ht="15.75" hidden="1" thickBot="1">
      <c r="A63" s="432" t="s">
        <v>53</v>
      </c>
      <c r="B63" s="433"/>
      <c r="C63" s="119">
        <f>C62</f>
        <v>0</v>
      </c>
      <c r="D63" s="119">
        <f>SUM(D60:D62)</f>
        <v>0</v>
      </c>
      <c r="E63" s="119">
        <f>SUM(E60:E62)</f>
        <v>0</v>
      </c>
      <c r="F63" s="113" t="s">
        <v>54</v>
      </c>
      <c r="G63" s="120">
        <f>SUM(G62:G62)</f>
        <v>0</v>
      </c>
      <c r="H63" s="197"/>
      <c r="I63" s="197"/>
      <c r="J63" s="327"/>
    </row>
    <row r="64" spans="1:10" s="112" customFormat="1" ht="5.0999999999999996" hidden="1" customHeight="1" thickBot="1">
      <c r="A64" s="328"/>
      <c r="B64" s="203"/>
      <c r="C64" s="202"/>
      <c r="D64" s="202"/>
      <c r="E64" s="202"/>
      <c r="F64" s="204"/>
      <c r="G64" s="201"/>
      <c r="H64" s="197"/>
      <c r="I64" s="197"/>
      <c r="J64" s="327"/>
    </row>
    <row r="65" spans="1:10" s="112" customFormat="1" ht="15" customHeight="1" thickBot="1">
      <c r="A65" s="434" t="s">
        <v>24</v>
      </c>
      <c r="B65" s="435"/>
      <c r="C65" s="435"/>
      <c r="D65" s="435"/>
      <c r="E65" s="435"/>
      <c r="F65" s="435"/>
      <c r="G65" s="436"/>
      <c r="H65" s="197"/>
      <c r="I65" s="197"/>
      <c r="J65" s="327"/>
    </row>
    <row r="66" spans="1:10" s="1" customFormat="1" ht="30">
      <c r="A66" s="123" t="s">
        <v>0</v>
      </c>
      <c r="B66" s="124" t="s">
        <v>1</v>
      </c>
      <c r="C66" s="125" t="s">
        <v>2</v>
      </c>
      <c r="D66" s="125" t="s">
        <v>55</v>
      </c>
      <c r="E66" s="125" t="s">
        <v>56</v>
      </c>
      <c r="F66" s="126" t="s">
        <v>3</v>
      </c>
      <c r="G66" s="127" t="s">
        <v>12</v>
      </c>
      <c r="H66" s="78"/>
      <c r="I66" s="78"/>
      <c r="J66" s="79"/>
    </row>
    <row r="67" spans="1:10" s="112" customFormat="1">
      <c r="A67" s="104"/>
      <c r="B67" s="105"/>
      <c r="C67" s="106"/>
      <c r="D67" s="106"/>
      <c r="E67" s="106"/>
      <c r="F67" s="107"/>
      <c r="G67" s="110"/>
      <c r="H67" s="197"/>
      <c r="I67" s="197"/>
      <c r="J67" s="327"/>
    </row>
    <row r="68" spans="1:10" s="112" customFormat="1" ht="15.75" thickBot="1">
      <c r="A68" s="432" t="s">
        <v>53</v>
      </c>
      <c r="B68" s="433"/>
      <c r="C68" s="119">
        <f>C67</f>
        <v>0</v>
      </c>
      <c r="D68" s="119">
        <f>SUM(D65:D67)</f>
        <v>0</v>
      </c>
      <c r="E68" s="119">
        <f>SUM(E65:E67)</f>
        <v>0</v>
      </c>
      <c r="F68" s="113" t="s">
        <v>54</v>
      </c>
      <c r="G68" s="120">
        <f>SUM(G67:G67)</f>
        <v>0</v>
      </c>
      <c r="H68" s="197"/>
      <c r="I68" s="197"/>
      <c r="J68" s="327"/>
    </row>
    <row r="69" spans="1:10" s="112" customFormat="1" ht="5.0999999999999996" customHeight="1" thickBot="1">
      <c r="A69" s="328"/>
      <c r="B69" s="203"/>
      <c r="C69" s="202"/>
      <c r="D69" s="202"/>
      <c r="E69" s="202"/>
      <c r="F69" s="204"/>
      <c r="G69" s="201"/>
      <c r="H69" s="197"/>
      <c r="I69" s="197"/>
      <c r="J69" s="327"/>
    </row>
    <row r="70" spans="1:10" s="112" customFormat="1" ht="15.75" hidden="1" thickBot="1">
      <c r="A70" s="434" t="s">
        <v>42</v>
      </c>
      <c r="B70" s="435"/>
      <c r="C70" s="435"/>
      <c r="D70" s="435"/>
      <c r="E70" s="435"/>
      <c r="F70" s="435"/>
      <c r="G70" s="436"/>
      <c r="H70" s="197"/>
      <c r="I70" s="197"/>
      <c r="J70" s="327"/>
    </row>
    <row r="71" spans="1:10" s="1" customFormat="1" ht="30.75" hidden="1" thickBot="1">
      <c r="A71" s="123" t="s">
        <v>0</v>
      </c>
      <c r="B71" s="124" t="s">
        <v>1</v>
      </c>
      <c r="C71" s="125" t="s">
        <v>2</v>
      </c>
      <c r="D71" s="125" t="s">
        <v>55</v>
      </c>
      <c r="E71" s="125" t="s">
        <v>56</v>
      </c>
      <c r="F71" s="126" t="s">
        <v>3</v>
      </c>
      <c r="G71" s="127" t="s">
        <v>12</v>
      </c>
      <c r="H71" s="78"/>
      <c r="I71" s="78"/>
      <c r="J71" s="79"/>
    </row>
    <row r="72" spans="1:10" s="112" customFormat="1" ht="15" hidden="1" customHeight="1">
      <c r="A72" s="104"/>
      <c r="B72" s="105"/>
      <c r="C72" s="106"/>
      <c r="D72" s="106"/>
      <c r="E72" s="106"/>
      <c r="F72" s="107"/>
      <c r="G72" s="110"/>
      <c r="H72" s="197"/>
      <c r="I72" s="197"/>
      <c r="J72" s="327"/>
    </row>
    <row r="73" spans="1:10" s="112" customFormat="1" ht="15" hidden="1" customHeight="1">
      <c r="A73" s="104"/>
      <c r="B73" s="105"/>
      <c r="C73" s="106"/>
      <c r="D73" s="106"/>
      <c r="E73" s="106"/>
      <c r="F73" s="107"/>
      <c r="G73" s="110"/>
      <c r="H73" s="197"/>
      <c r="I73" s="197"/>
      <c r="J73" s="327"/>
    </row>
    <row r="74" spans="1:10" s="112" customFormat="1" ht="15.75" hidden="1" thickBot="1">
      <c r="A74" s="432" t="s">
        <v>53</v>
      </c>
      <c r="B74" s="433"/>
      <c r="C74" s="119">
        <f>SUM(C72:C73)</f>
        <v>0</v>
      </c>
      <c r="D74" s="119">
        <f>SUM(D72:D73)</f>
        <v>0</v>
      </c>
      <c r="E74" s="119">
        <f>SUM(E72:E73)</f>
        <v>0</v>
      </c>
      <c r="F74" s="113" t="s">
        <v>54</v>
      </c>
      <c r="G74" s="120">
        <f>SUM(G72:G73)</f>
        <v>0</v>
      </c>
      <c r="H74" s="197"/>
      <c r="I74" s="197"/>
      <c r="J74" s="327"/>
    </row>
    <row r="75" spans="1:10" s="112" customFormat="1" ht="5.0999999999999996" hidden="1" customHeight="1" thickBot="1">
      <c r="A75" s="326"/>
      <c r="B75" s="197"/>
      <c r="C75" s="198"/>
      <c r="D75" s="198"/>
      <c r="E75" s="198"/>
      <c r="F75" s="199"/>
      <c r="G75" s="200"/>
      <c r="H75" s="197"/>
      <c r="I75" s="197"/>
      <c r="J75" s="329"/>
    </row>
    <row r="76" spans="1:10" s="112" customFormat="1" ht="15.75" hidden="1" thickBot="1">
      <c r="A76" s="434" t="s">
        <v>35</v>
      </c>
      <c r="B76" s="435"/>
      <c r="C76" s="435"/>
      <c r="D76" s="435"/>
      <c r="E76" s="435"/>
      <c r="F76" s="435"/>
      <c r="G76" s="436"/>
      <c r="H76" s="197"/>
      <c r="I76" s="197"/>
      <c r="J76" s="327"/>
    </row>
    <row r="77" spans="1:10" s="1" customFormat="1" ht="30.75" hidden="1" thickBot="1">
      <c r="A77" s="123" t="s">
        <v>0</v>
      </c>
      <c r="B77" s="124" t="s">
        <v>1</v>
      </c>
      <c r="C77" s="125" t="s">
        <v>2</v>
      </c>
      <c r="D77" s="125" t="s">
        <v>55</v>
      </c>
      <c r="E77" s="125" t="s">
        <v>56</v>
      </c>
      <c r="F77" s="126" t="s">
        <v>3</v>
      </c>
      <c r="G77" s="127" t="s">
        <v>12</v>
      </c>
      <c r="H77" s="78"/>
      <c r="I77" s="78"/>
      <c r="J77" s="79"/>
    </row>
    <row r="78" spans="1:10" s="112" customFormat="1" ht="15.75" hidden="1" thickBot="1">
      <c r="A78" s="104"/>
      <c r="B78" s="105"/>
      <c r="C78" s="106"/>
      <c r="D78" s="106"/>
      <c r="E78" s="106"/>
      <c r="F78" s="107"/>
      <c r="G78" s="110"/>
      <c r="H78" s="197"/>
      <c r="I78" s="197"/>
      <c r="J78" s="327"/>
    </row>
    <row r="79" spans="1:10" s="112" customFormat="1" ht="15.75" hidden="1" thickBot="1">
      <c r="A79" s="104"/>
      <c r="B79" s="105"/>
      <c r="C79" s="106"/>
      <c r="D79" s="106"/>
      <c r="E79" s="106"/>
      <c r="F79" s="107"/>
      <c r="G79" s="110"/>
      <c r="H79" s="197"/>
      <c r="I79" s="197"/>
      <c r="J79" s="327"/>
    </row>
    <row r="80" spans="1:10" s="112" customFormat="1" ht="15.75" hidden="1" thickBot="1">
      <c r="A80" s="432" t="s">
        <v>53</v>
      </c>
      <c r="B80" s="433"/>
      <c r="C80" s="119">
        <f>SUM(C78:C79)</f>
        <v>0</v>
      </c>
      <c r="D80" s="119">
        <f>SUM(D77:D79)</f>
        <v>0</v>
      </c>
      <c r="E80" s="119">
        <f>SUM(E77:E79)</f>
        <v>0</v>
      </c>
      <c r="F80" s="113" t="s">
        <v>54</v>
      </c>
      <c r="G80" s="120">
        <f>SUM(G77:G79)</f>
        <v>0</v>
      </c>
      <c r="H80" s="197"/>
      <c r="I80" s="197"/>
      <c r="J80" s="327"/>
    </row>
    <row r="81" spans="1:10" s="112" customFormat="1" ht="5.0999999999999996" hidden="1" customHeight="1" thickBot="1">
      <c r="A81" s="326"/>
      <c r="B81" s="197"/>
      <c r="C81" s="198"/>
      <c r="D81" s="198"/>
      <c r="E81" s="198"/>
      <c r="F81" s="199"/>
      <c r="G81" s="200"/>
      <c r="H81" s="197"/>
      <c r="I81" s="197"/>
      <c r="J81" s="329"/>
    </row>
    <row r="82" spans="1:10" s="112" customFormat="1" ht="15.75" hidden="1" thickBot="1">
      <c r="A82" s="434" t="s">
        <v>46</v>
      </c>
      <c r="B82" s="435"/>
      <c r="C82" s="435"/>
      <c r="D82" s="435"/>
      <c r="E82" s="435"/>
      <c r="F82" s="435"/>
      <c r="G82" s="436"/>
      <c r="H82" s="197"/>
      <c r="I82" s="197"/>
      <c r="J82" s="327"/>
    </row>
    <row r="83" spans="1:10" s="1" customFormat="1" ht="30.75" hidden="1" thickBot="1">
      <c r="A83" s="123" t="s">
        <v>0</v>
      </c>
      <c r="B83" s="124" t="s">
        <v>1</v>
      </c>
      <c r="C83" s="125" t="s">
        <v>2</v>
      </c>
      <c r="D83" s="125" t="s">
        <v>55</v>
      </c>
      <c r="E83" s="125" t="s">
        <v>56</v>
      </c>
      <c r="F83" s="126" t="s">
        <v>3</v>
      </c>
      <c r="G83" s="127" t="s">
        <v>12</v>
      </c>
      <c r="H83" s="78"/>
      <c r="I83" s="78"/>
      <c r="J83" s="79"/>
    </row>
    <row r="84" spans="1:10" s="112" customFormat="1" ht="15.75" hidden="1" thickBot="1">
      <c r="A84" s="104"/>
      <c r="B84" s="105"/>
      <c r="C84" s="106"/>
      <c r="D84" s="106"/>
      <c r="E84" s="106"/>
      <c r="F84" s="107"/>
      <c r="G84" s="110"/>
      <c r="H84" s="197"/>
      <c r="I84" s="197"/>
      <c r="J84" s="327"/>
    </row>
    <row r="85" spans="1:10" s="112" customFormat="1" ht="15.75" hidden="1" thickBot="1">
      <c r="A85" s="104"/>
      <c r="B85" s="105"/>
      <c r="C85" s="106"/>
      <c r="D85" s="106"/>
      <c r="E85" s="106"/>
      <c r="F85" s="107"/>
      <c r="G85" s="110"/>
      <c r="H85" s="197"/>
      <c r="I85" s="197"/>
      <c r="J85" s="327"/>
    </row>
    <row r="86" spans="1:10" s="112" customFormat="1" ht="15.75" hidden="1" thickBot="1">
      <c r="A86" s="432" t="s">
        <v>53</v>
      </c>
      <c r="B86" s="433"/>
      <c r="C86" s="119">
        <f>SUM(C84:C85)</f>
        <v>0</v>
      </c>
      <c r="D86" s="119">
        <f>SUM(D84:D85)</f>
        <v>0</v>
      </c>
      <c r="E86" s="119">
        <f>SUM(E84:E85)</f>
        <v>0</v>
      </c>
      <c r="F86" s="113" t="s">
        <v>54</v>
      </c>
      <c r="G86" s="120">
        <f>SUM(G84:G85)</f>
        <v>0</v>
      </c>
      <c r="H86" s="197"/>
      <c r="I86" s="197"/>
      <c r="J86" s="327"/>
    </row>
    <row r="87" spans="1:10" s="112" customFormat="1" ht="5.0999999999999996" hidden="1" customHeight="1" thickBot="1">
      <c r="A87" s="328"/>
      <c r="B87" s="203"/>
      <c r="C87" s="202"/>
      <c r="D87" s="202"/>
      <c r="E87" s="202"/>
      <c r="F87" s="204"/>
      <c r="G87" s="201"/>
      <c r="H87" s="197"/>
      <c r="I87" s="197"/>
      <c r="J87" s="327"/>
    </row>
    <row r="88" spans="1:10" s="112" customFormat="1" ht="15.75" hidden="1" thickBot="1">
      <c r="A88" s="434" t="s">
        <v>34</v>
      </c>
      <c r="B88" s="435"/>
      <c r="C88" s="435"/>
      <c r="D88" s="435"/>
      <c r="E88" s="435"/>
      <c r="F88" s="435"/>
      <c r="G88" s="436"/>
      <c r="H88" s="197"/>
      <c r="I88" s="197"/>
      <c r="J88" s="327"/>
    </row>
    <row r="89" spans="1:10" s="1" customFormat="1" ht="30.75" hidden="1" thickBot="1">
      <c r="A89" s="123" t="s">
        <v>0</v>
      </c>
      <c r="B89" s="124" t="s">
        <v>1</v>
      </c>
      <c r="C89" s="125" t="s">
        <v>2</v>
      </c>
      <c r="D89" s="125" t="s">
        <v>55</v>
      </c>
      <c r="E89" s="125" t="s">
        <v>56</v>
      </c>
      <c r="F89" s="126" t="s">
        <v>3</v>
      </c>
      <c r="G89" s="127" t="s">
        <v>12</v>
      </c>
      <c r="H89" s="78"/>
      <c r="I89" s="78"/>
      <c r="J89" s="79"/>
    </row>
    <row r="90" spans="1:10" s="112" customFormat="1" ht="15.75" hidden="1" thickBot="1">
      <c r="A90" s="104"/>
      <c r="B90" s="105"/>
      <c r="C90" s="106"/>
      <c r="D90" s="106"/>
      <c r="E90" s="106"/>
      <c r="F90" s="107"/>
      <c r="G90" s="110"/>
      <c r="H90" s="197"/>
      <c r="I90" s="197"/>
      <c r="J90" s="327"/>
    </row>
    <row r="91" spans="1:10" s="112" customFormat="1" ht="15.75" hidden="1" thickBot="1">
      <c r="A91" s="104"/>
      <c r="B91" s="105"/>
      <c r="C91" s="106"/>
      <c r="D91" s="106"/>
      <c r="E91" s="106"/>
      <c r="F91" s="107"/>
      <c r="G91" s="110"/>
      <c r="H91" s="197"/>
      <c r="I91" s="197"/>
      <c r="J91" s="327"/>
    </row>
    <row r="92" spans="1:10" s="112" customFormat="1" ht="15.75" hidden="1" thickBot="1">
      <c r="A92" s="432" t="s">
        <v>53</v>
      </c>
      <c r="B92" s="433"/>
      <c r="C92" s="119">
        <f>SUM(C90:C91)</f>
        <v>0</v>
      </c>
      <c r="D92" s="119">
        <f>SUM(D90:D91)</f>
        <v>0</v>
      </c>
      <c r="E92" s="119">
        <f>SUM(E90:E91)</f>
        <v>0</v>
      </c>
      <c r="F92" s="113" t="s">
        <v>54</v>
      </c>
      <c r="G92" s="120">
        <f>G90+G91</f>
        <v>0</v>
      </c>
      <c r="H92" s="197"/>
      <c r="I92" s="197"/>
      <c r="J92" s="327"/>
    </row>
    <row r="93" spans="1:10" s="112" customFormat="1" ht="5.0999999999999996" hidden="1" customHeight="1" thickBot="1">
      <c r="A93" s="328"/>
      <c r="B93" s="203"/>
      <c r="C93" s="202"/>
      <c r="D93" s="202"/>
      <c r="E93" s="202"/>
      <c r="F93" s="204"/>
      <c r="G93" s="201"/>
      <c r="H93" s="197"/>
      <c r="I93" s="197"/>
      <c r="J93" s="327"/>
    </row>
    <row r="94" spans="1:10" s="112" customFormat="1" ht="15.75" hidden="1" thickBot="1">
      <c r="A94" s="434" t="s">
        <v>33</v>
      </c>
      <c r="B94" s="435"/>
      <c r="C94" s="435"/>
      <c r="D94" s="435"/>
      <c r="E94" s="435"/>
      <c r="F94" s="435"/>
      <c r="G94" s="436"/>
      <c r="H94" s="197"/>
      <c r="I94" s="197"/>
      <c r="J94" s="327"/>
    </row>
    <row r="95" spans="1:10" s="1" customFormat="1" ht="30.75" hidden="1" thickBot="1">
      <c r="A95" s="123" t="s">
        <v>0</v>
      </c>
      <c r="B95" s="124" t="s">
        <v>1</v>
      </c>
      <c r="C95" s="125" t="s">
        <v>2</v>
      </c>
      <c r="D95" s="125" t="s">
        <v>55</v>
      </c>
      <c r="E95" s="125" t="s">
        <v>56</v>
      </c>
      <c r="F95" s="126" t="s">
        <v>3</v>
      </c>
      <c r="G95" s="127" t="s">
        <v>12</v>
      </c>
      <c r="H95" s="78"/>
      <c r="I95" s="78"/>
      <c r="J95" s="79"/>
    </row>
    <row r="96" spans="1:10" s="112" customFormat="1" ht="15.75" hidden="1" thickBot="1">
      <c r="A96" s="104"/>
      <c r="B96" s="105"/>
      <c r="C96" s="106"/>
      <c r="D96" s="106"/>
      <c r="E96" s="106"/>
      <c r="F96" s="107"/>
      <c r="G96" s="110"/>
      <c r="H96" s="197"/>
      <c r="I96" s="197"/>
      <c r="J96" s="327"/>
    </row>
    <row r="97" spans="1:10" s="112" customFormat="1" ht="15.75" hidden="1" thickBot="1">
      <c r="A97" s="104"/>
      <c r="B97" s="105"/>
      <c r="C97" s="106"/>
      <c r="D97" s="106"/>
      <c r="E97" s="106"/>
      <c r="F97" s="107"/>
      <c r="G97" s="110"/>
      <c r="H97" s="197"/>
      <c r="I97" s="197"/>
      <c r="J97" s="327"/>
    </row>
    <row r="98" spans="1:10" s="112" customFormat="1" ht="15.75" hidden="1" thickBot="1">
      <c r="A98" s="432" t="s">
        <v>53</v>
      </c>
      <c r="B98" s="433"/>
      <c r="C98" s="119">
        <f>SUM(C95:C97)</f>
        <v>0</v>
      </c>
      <c r="D98" s="119">
        <f>SUM(D95:D97)</f>
        <v>0</v>
      </c>
      <c r="E98" s="119">
        <f>SUM(E95:E97)</f>
        <v>0</v>
      </c>
      <c r="F98" s="113" t="s">
        <v>54</v>
      </c>
      <c r="G98" s="120">
        <f>SUM(G96:G97)</f>
        <v>0</v>
      </c>
      <c r="H98" s="197"/>
      <c r="I98" s="197"/>
      <c r="J98" s="327"/>
    </row>
    <row r="99" spans="1:10" s="112" customFormat="1" ht="3.75" hidden="1" customHeight="1" thickBot="1">
      <c r="A99" s="328"/>
      <c r="B99" s="203"/>
      <c r="C99" s="202"/>
      <c r="D99" s="202"/>
      <c r="E99" s="202"/>
      <c r="F99" s="204"/>
      <c r="G99" s="201"/>
      <c r="H99" s="197"/>
      <c r="I99" s="197"/>
      <c r="J99" s="327"/>
    </row>
    <row r="100" spans="1:10" s="112" customFormat="1" ht="15.75" thickBot="1">
      <c r="A100" s="434" t="s">
        <v>19</v>
      </c>
      <c r="B100" s="435"/>
      <c r="C100" s="435"/>
      <c r="D100" s="435"/>
      <c r="E100" s="435"/>
      <c r="F100" s="435"/>
      <c r="G100" s="436"/>
      <c r="H100" s="197"/>
      <c r="I100" s="197"/>
      <c r="J100" s="327"/>
    </row>
    <row r="101" spans="1:10" s="1" customFormat="1" ht="30">
      <c r="A101" s="123" t="s">
        <v>0</v>
      </c>
      <c r="B101" s="124" t="s">
        <v>1</v>
      </c>
      <c r="C101" s="125" t="s">
        <v>2</v>
      </c>
      <c r="D101" s="125" t="s">
        <v>55</v>
      </c>
      <c r="E101" s="125" t="s">
        <v>56</v>
      </c>
      <c r="F101" s="126" t="s">
        <v>3</v>
      </c>
      <c r="G101" s="127" t="s">
        <v>12</v>
      </c>
      <c r="H101" s="78"/>
      <c r="I101" s="78"/>
      <c r="J101" s="79"/>
    </row>
    <row r="102" spans="1:10" s="112" customFormat="1">
      <c r="A102" s="104"/>
      <c r="B102" s="105"/>
      <c r="C102" s="106"/>
      <c r="D102" s="106"/>
      <c r="E102" s="106"/>
      <c r="F102" s="107"/>
      <c r="G102" s="110"/>
      <c r="H102" s="197"/>
      <c r="I102" s="197"/>
      <c r="J102" s="327"/>
    </row>
    <row r="103" spans="1:10" s="112" customFormat="1" hidden="1">
      <c r="A103" s="104"/>
      <c r="B103" s="105"/>
      <c r="C103" s="106"/>
      <c r="D103" s="106"/>
      <c r="E103" s="106"/>
      <c r="F103" s="107"/>
      <c r="G103" s="110"/>
      <c r="H103" s="197"/>
      <c r="I103" s="197"/>
      <c r="J103" s="327"/>
    </row>
    <row r="104" spans="1:10" s="112" customFormat="1" hidden="1">
      <c r="A104" s="104"/>
      <c r="B104" s="105"/>
      <c r="C104" s="106"/>
      <c r="D104" s="106"/>
      <c r="E104" s="106"/>
      <c r="F104" s="107"/>
      <c r="G104" s="110"/>
      <c r="H104" s="197"/>
      <c r="I104" s="197"/>
      <c r="J104" s="327"/>
    </row>
    <row r="105" spans="1:10" s="112" customFormat="1" hidden="1">
      <c r="A105" s="104"/>
      <c r="B105" s="105"/>
      <c r="C105" s="106"/>
      <c r="D105" s="106"/>
      <c r="E105" s="106"/>
      <c r="F105" s="107"/>
      <c r="G105" s="110"/>
      <c r="H105" s="197"/>
      <c r="I105" s="197"/>
      <c r="J105" s="327"/>
    </row>
    <row r="106" spans="1:10" s="112" customFormat="1" hidden="1">
      <c r="A106" s="104"/>
      <c r="B106" s="105"/>
      <c r="C106" s="106"/>
      <c r="D106" s="106"/>
      <c r="E106" s="106"/>
      <c r="F106" s="107"/>
      <c r="G106" s="110"/>
      <c r="H106" s="197"/>
      <c r="I106" s="197"/>
      <c r="J106" s="327"/>
    </row>
    <row r="107" spans="1:10" s="112" customFormat="1" ht="15.75" thickBot="1">
      <c r="A107" s="432" t="s">
        <v>53</v>
      </c>
      <c r="B107" s="433"/>
      <c r="C107" s="119">
        <f>SUM(C102:C106)</f>
        <v>0</v>
      </c>
      <c r="D107" s="119">
        <f>SUM(D102:D106)</f>
        <v>0</v>
      </c>
      <c r="E107" s="119">
        <f>SUM(E102:E106)</f>
        <v>0</v>
      </c>
      <c r="F107" s="113" t="s">
        <v>54</v>
      </c>
      <c r="G107" s="120">
        <f>SUM(G102:G106)</f>
        <v>0</v>
      </c>
      <c r="H107" s="197"/>
      <c r="I107" s="197"/>
      <c r="J107" s="327"/>
    </row>
    <row r="108" spans="1:10" s="112" customFormat="1" ht="5.0999999999999996" customHeight="1" thickBot="1">
      <c r="A108" s="328"/>
      <c r="B108" s="203"/>
      <c r="C108" s="202"/>
      <c r="D108" s="202"/>
      <c r="E108" s="202"/>
      <c r="F108" s="204"/>
      <c r="G108" s="201"/>
      <c r="H108" s="197"/>
      <c r="I108" s="197"/>
      <c r="J108" s="327"/>
    </row>
    <row r="109" spans="1:10" s="112" customFormat="1" ht="15.75" thickBot="1">
      <c r="A109" s="434" t="s">
        <v>41</v>
      </c>
      <c r="B109" s="435"/>
      <c r="C109" s="435"/>
      <c r="D109" s="435"/>
      <c r="E109" s="435"/>
      <c r="F109" s="435"/>
      <c r="G109" s="436"/>
      <c r="H109" s="197"/>
      <c r="I109" s="197"/>
      <c r="J109" s="327"/>
    </row>
    <row r="110" spans="1:10" s="1" customFormat="1" ht="30">
      <c r="A110" s="123" t="s">
        <v>0</v>
      </c>
      <c r="B110" s="124" t="s">
        <v>1</v>
      </c>
      <c r="C110" s="125" t="s">
        <v>2</v>
      </c>
      <c r="D110" s="125" t="s">
        <v>55</v>
      </c>
      <c r="E110" s="125" t="s">
        <v>56</v>
      </c>
      <c r="F110" s="126" t="s">
        <v>3</v>
      </c>
      <c r="G110" s="127" t="s">
        <v>12</v>
      </c>
      <c r="H110" s="78"/>
      <c r="I110" s="78"/>
      <c r="J110" s="79"/>
    </row>
    <row r="111" spans="1:10" s="1" customFormat="1">
      <c r="A111" s="104"/>
      <c r="B111" s="108"/>
      <c r="C111" s="106"/>
      <c r="D111" s="106"/>
      <c r="E111" s="106"/>
      <c r="F111" s="107"/>
      <c r="G111" s="110"/>
      <c r="H111" s="78"/>
      <c r="I111" s="78"/>
      <c r="J111" s="79"/>
    </row>
    <row r="112" spans="1:10" s="112" customFormat="1">
      <c r="A112" s="269"/>
      <c r="B112" s="105"/>
      <c r="C112" s="106"/>
      <c r="D112" s="106"/>
      <c r="E112" s="106"/>
      <c r="F112" s="107"/>
      <c r="G112" s="110"/>
      <c r="H112" s="197"/>
      <c r="I112" s="197"/>
      <c r="J112" s="327"/>
    </row>
    <row r="113" spans="1:10" s="112" customFormat="1" hidden="1">
      <c r="A113" s="104"/>
      <c r="B113" s="105"/>
      <c r="C113" s="106"/>
      <c r="D113" s="106"/>
      <c r="E113" s="106"/>
      <c r="F113" s="107"/>
      <c r="G113" s="110"/>
      <c r="H113" s="197"/>
      <c r="I113" s="197"/>
      <c r="J113" s="327"/>
    </row>
    <row r="114" spans="1:10" s="112" customFormat="1" ht="15" hidden="1" customHeight="1">
      <c r="A114" s="104"/>
      <c r="B114" s="105"/>
      <c r="C114" s="106"/>
      <c r="D114" s="106"/>
      <c r="E114" s="106"/>
      <c r="F114" s="107"/>
      <c r="G114" s="110"/>
      <c r="H114" s="197"/>
      <c r="I114" s="197"/>
      <c r="J114" s="327"/>
    </row>
    <row r="115" spans="1:10" s="112" customFormat="1" hidden="1">
      <c r="A115" s="104"/>
      <c r="B115" s="105"/>
      <c r="C115" s="106"/>
      <c r="D115" s="106"/>
      <c r="E115" s="106"/>
      <c r="F115" s="107"/>
      <c r="G115" s="110"/>
      <c r="H115" s="197"/>
      <c r="I115" s="197"/>
      <c r="J115" s="327"/>
    </row>
    <row r="116" spans="1:10" s="112" customFormat="1" hidden="1">
      <c r="A116" s="104"/>
      <c r="B116" s="105"/>
      <c r="C116" s="106"/>
      <c r="D116" s="106"/>
      <c r="E116" s="106"/>
      <c r="F116" s="107"/>
      <c r="G116" s="110"/>
      <c r="H116" s="197"/>
      <c r="I116" s="197"/>
      <c r="J116" s="327"/>
    </row>
    <row r="117" spans="1:10" s="112" customFormat="1" hidden="1">
      <c r="A117" s="104"/>
      <c r="B117" s="105"/>
      <c r="C117" s="106"/>
      <c r="D117" s="106"/>
      <c r="E117" s="106"/>
      <c r="F117" s="107"/>
      <c r="G117" s="110"/>
      <c r="H117" s="197"/>
      <c r="I117" s="197"/>
      <c r="J117" s="327"/>
    </row>
    <row r="118" spans="1:10" s="112" customFormat="1" hidden="1">
      <c r="A118" s="211"/>
      <c r="B118" s="208"/>
      <c r="C118" s="209"/>
      <c r="D118" s="209"/>
      <c r="E118" s="209"/>
      <c r="F118" s="210"/>
      <c r="G118" s="213"/>
      <c r="H118" s="197"/>
      <c r="I118" s="197"/>
      <c r="J118" s="327"/>
    </row>
    <row r="119" spans="1:10" s="112" customFormat="1" ht="15.75" thickBot="1">
      <c r="A119" s="432" t="s">
        <v>53</v>
      </c>
      <c r="B119" s="433"/>
      <c r="C119" s="119">
        <f>SUM(C111:C118)</f>
        <v>0</v>
      </c>
      <c r="D119" s="119">
        <f>SUM(D111:D118)</f>
        <v>0</v>
      </c>
      <c r="E119" s="119">
        <f>SUM(E111:E118)</f>
        <v>0</v>
      </c>
      <c r="F119" s="113" t="s">
        <v>54</v>
      </c>
      <c r="G119" s="120">
        <f>SUM(G111:G118)</f>
        <v>0</v>
      </c>
      <c r="H119" s="197"/>
      <c r="I119" s="197"/>
      <c r="J119" s="327"/>
    </row>
    <row r="120" spans="1:10" s="112" customFormat="1" ht="5.0999999999999996" customHeight="1" thickBot="1">
      <c r="A120" s="326"/>
      <c r="B120" s="197"/>
      <c r="C120" s="198"/>
      <c r="D120" s="198"/>
      <c r="E120" s="198"/>
      <c r="F120" s="199"/>
      <c r="G120" s="200"/>
      <c r="H120" s="197"/>
      <c r="I120" s="197"/>
      <c r="J120" s="329"/>
    </row>
    <row r="121" spans="1:10" s="1" customFormat="1" ht="15.75" hidden="1" thickBot="1">
      <c r="A121" s="434" t="s">
        <v>44</v>
      </c>
      <c r="B121" s="435"/>
      <c r="C121" s="435"/>
      <c r="D121" s="435"/>
      <c r="E121" s="435"/>
      <c r="F121" s="435"/>
      <c r="G121" s="436"/>
      <c r="H121" s="78"/>
      <c r="I121" s="78"/>
      <c r="J121" s="79"/>
    </row>
    <row r="122" spans="1:10" s="1" customFormat="1" ht="30.75" hidden="1" thickBot="1">
      <c r="A122" s="123" t="s">
        <v>0</v>
      </c>
      <c r="B122" s="124" t="s">
        <v>1</v>
      </c>
      <c r="C122" s="125" t="s">
        <v>2</v>
      </c>
      <c r="D122" s="125" t="s">
        <v>55</v>
      </c>
      <c r="E122" s="125" t="s">
        <v>56</v>
      </c>
      <c r="F122" s="126" t="s">
        <v>3</v>
      </c>
      <c r="G122" s="127" t="s">
        <v>12</v>
      </c>
      <c r="H122" s="78"/>
      <c r="I122" s="78"/>
      <c r="J122" s="79"/>
    </row>
    <row r="123" spans="1:10" s="112" customFormat="1" ht="15.75" hidden="1" thickBot="1">
      <c r="A123" s="104"/>
      <c r="B123" s="105"/>
      <c r="C123" s="106"/>
      <c r="D123" s="106"/>
      <c r="E123" s="106"/>
      <c r="F123" s="107"/>
      <c r="G123" s="110"/>
      <c r="H123" s="197"/>
      <c r="I123" s="197"/>
      <c r="J123" s="327"/>
    </row>
    <row r="124" spans="1:10" s="112" customFormat="1" ht="15.75" hidden="1" thickBot="1">
      <c r="A124" s="104"/>
      <c r="B124" s="105"/>
      <c r="C124" s="106"/>
      <c r="D124" s="106"/>
      <c r="E124" s="106"/>
      <c r="F124" s="107"/>
      <c r="G124" s="110"/>
      <c r="H124" s="197"/>
      <c r="I124" s="197"/>
      <c r="J124" s="327"/>
    </row>
    <row r="125" spans="1:10" s="112" customFormat="1" ht="15.75" hidden="1" thickBot="1">
      <c r="A125" s="104"/>
      <c r="B125" s="105"/>
      <c r="C125" s="106"/>
      <c r="D125" s="106"/>
      <c r="E125" s="106"/>
      <c r="F125" s="107"/>
      <c r="G125" s="110"/>
      <c r="H125" s="197"/>
      <c r="I125" s="197"/>
      <c r="J125" s="327"/>
    </row>
    <row r="126" spans="1:10" s="112" customFormat="1" ht="15.75" hidden="1" thickBot="1">
      <c r="A126" s="104"/>
      <c r="B126" s="105"/>
      <c r="C126" s="106"/>
      <c r="D126" s="106"/>
      <c r="E126" s="106"/>
      <c r="F126" s="107"/>
      <c r="G126" s="110"/>
      <c r="H126" s="197"/>
      <c r="I126" s="197"/>
      <c r="J126" s="327"/>
    </row>
    <row r="127" spans="1:10" s="112" customFormat="1" ht="15.75" hidden="1" thickBot="1">
      <c r="A127" s="104"/>
      <c r="B127" s="105"/>
      <c r="C127" s="106"/>
      <c r="D127" s="106"/>
      <c r="E127" s="106"/>
      <c r="F127" s="107"/>
      <c r="G127" s="110"/>
      <c r="H127" s="197"/>
      <c r="I127" s="197"/>
      <c r="J127" s="327"/>
    </row>
    <row r="128" spans="1:10" s="112" customFormat="1" ht="15.75" hidden="1" thickBot="1">
      <c r="A128" s="432" t="s">
        <v>53</v>
      </c>
      <c r="B128" s="433"/>
      <c r="C128" s="119">
        <f>SUM(C123:C127)</f>
        <v>0</v>
      </c>
      <c r="D128" s="119">
        <f>SUM(D123:D127)</f>
        <v>0</v>
      </c>
      <c r="E128" s="119">
        <f>SUM(E123:E127)</f>
        <v>0</v>
      </c>
      <c r="F128" s="113" t="s">
        <v>54</v>
      </c>
      <c r="G128" s="120">
        <f>G123+G124+G125+G126+G127</f>
        <v>0</v>
      </c>
      <c r="H128" s="197"/>
      <c r="I128" s="197"/>
      <c r="J128" s="327"/>
    </row>
    <row r="129" spans="1:10" s="112" customFormat="1" ht="5.0999999999999996" hidden="1" customHeight="1" thickBot="1">
      <c r="A129" s="326"/>
      <c r="B129" s="197"/>
      <c r="C129" s="198"/>
      <c r="D129" s="198"/>
      <c r="E129" s="198"/>
      <c r="F129" s="199"/>
      <c r="G129" s="200"/>
      <c r="H129" s="197"/>
      <c r="I129" s="197"/>
      <c r="J129" s="329"/>
    </row>
    <row r="130" spans="1:10" s="112" customFormat="1" ht="16.5" hidden="1" customHeight="1" thickBot="1">
      <c r="A130" s="434" t="s">
        <v>11</v>
      </c>
      <c r="B130" s="435"/>
      <c r="C130" s="435"/>
      <c r="D130" s="435"/>
      <c r="E130" s="435"/>
      <c r="F130" s="435"/>
      <c r="G130" s="436"/>
      <c r="H130" s="197"/>
      <c r="I130" s="197"/>
      <c r="J130" s="327"/>
    </row>
    <row r="131" spans="1:10" s="1" customFormat="1" ht="16.5" hidden="1" customHeight="1">
      <c r="A131" s="123" t="s">
        <v>0</v>
      </c>
      <c r="B131" s="124" t="s">
        <v>1</v>
      </c>
      <c r="C131" s="125" t="s">
        <v>2</v>
      </c>
      <c r="D131" s="125" t="s">
        <v>55</v>
      </c>
      <c r="E131" s="125" t="s">
        <v>56</v>
      </c>
      <c r="F131" s="126" t="s">
        <v>3</v>
      </c>
      <c r="G131" s="127" t="s">
        <v>12</v>
      </c>
      <c r="H131" s="78"/>
      <c r="I131" s="78"/>
      <c r="J131" s="79"/>
    </row>
    <row r="132" spans="1:10" s="112" customFormat="1" ht="16.5" hidden="1" customHeight="1">
      <c r="A132" s="104"/>
      <c r="B132" s="105"/>
      <c r="C132" s="106"/>
      <c r="D132" s="106"/>
      <c r="E132" s="106"/>
      <c r="F132" s="107"/>
      <c r="G132" s="110"/>
      <c r="H132" s="197"/>
      <c r="I132" s="197"/>
      <c r="J132" s="327"/>
    </row>
    <row r="133" spans="1:10" s="112" customFormat="1" ht="16.5" hidden="1" customHeight="1">
      <c r="A133" s="104"/>
      <c r="B133" s="105"/>
      <c r="C133" s="106"/>
      <c r="D133" s="106"/>
      <c r="E133" s="106"/>
      <c r="F133" s="107"/>
      <c r="G133" s="110"/>
      <c r="H133" s="197"/>
      <c r="I133" s="197"/>
      <c r="J133" s="327"/>
    </row>
    <row r="134" spans="1:10" s="112" customFormat="1" ht="16.5" hidden="1" customHeight="1">
      <c r="A134" s="104"/>
      <c r="B134" s="105"/>
      <c r="C134" s="106"/>
      <c r="D134" s="106"/>
      <c r="E134" s="106"/>
      <c r="F134" s="107"/>
      <c r="G134" s="110"/>
      <c r="H134" s="197"/>
      <c r="I134" s="197"/>
      <c r="J134" s="327"/>
    </row>
    <row r="135" spans="1:10" s="112" customFormat="1" ht="16.5" hidden="1" customHeight="1">
      <c r="A135" s="104"/>
      <c r="B135" s="105"/>
      <c r="C135" s="106"/>
      <c r="D135" s="106"/>
      <c r="E135" s="106"/>
      <c r="F135" s="107"/>
      <c r="G135" s="110"/>
      <c r="H135" s="197"/>
      <c r="I135" s="197"/>
      <c r="J135" s="327"/>
    </row>
    <row r="136" spans="1:10" s="112" customFormat="1" ht="16.5" hidden="1" customHeight="1">
      <c r="A136" s="104"/>
      <c r="B136" s="105"/>
      <c r="C136" s="106"/>
      <c r="D136" s="106"/>
      <c r="E136" s="106"/>
      <c r="F136" s="107"/>
      <c r="G136" s="110"/>
      <c r="H136" s="197"/>
      <c r="I136" s="197"/>
      <c r="J136" s="327"/>
    </row>
    <row r="137" spans="1:10" s="112" customFormat="1" ht="16.5" hidden="1" customHeight="1">
      <c r="A137" s="104"/>
      <c r="B137" s="105"/>
      <c r="C137" s="106"/>
      <c r="D137" s="106"/>
      <c r="E137" s="106"/>
      <c r="F137" s="107"/>
      <c r="G137" s="110"/>
      <c r="H137" s="197"/>
      <c r="I137" s="197"/>
      <c r="J137" s="327"/>
    </row>
    <row r="138" spans="1:10" s="112" customFormat="1" ht="16.5" hidden="1" customHeight="1">
      <c r="A138" s="104"/>
      <c r="B138" s="105"/>
      <c r="C138" s="106"/>
      <c r="D138" s="106"/>
      <c r="E138" s="106"/>
      <c r="F138" s="107"/>
      <c r="G138" s="110"/>
      <c r="H138" s="197"/>
      <c r="I138" s="197"/>
      <c r="J138" s="327"/>
    </row>
    <row r="139" spans="1:10" s="112" customFormat="1" ht="15.75" hidden="1" thickBot="1">
      <c r="A139" s="432" t="s">
        <v>53</v>
      </c>
      <c r="B139" s="433"/>
      <c r="C139" s="119">
        <f>SUM(C132:C138)</f>
        <v>0</v>
      </c>
      <c r="D139" s="119">
        <f>SUM(D132:D138)</f>
        <v>0</v>
      </c>
      <c r="E139" s="119">
        <f>SUM(E132:E138)</f>
        <v>0</v>
      </c>
      <c r="F139" s="113" t="s">
        <v>54</v>
      </c>
      <c r="G139" s="120">
        <f>SUM(G132:G138)</f>
        <v>0</v>
      </c>
      <c r="H139" s="197"/>
      <c r="I139" s="197"/>
      <c r="J139" s="327"/>
    </row>
    <row r="140" spans="1:10" s="112" customFormat="1" ht="5.0999999999999996" hidden="1" customHeight="1" thickBot="1">
      <c r="A140" s="328"/>
      <c r="B140" s="203"/>
      <c r="C140" s="202"/>
      <c r="D140" s="202"/>
      <c r="E140" s="202"/>
      <c r="F140" s="204"/>
      <c r="G140" s="201"/>
      <c r="H140" s="197"/>
      <c r="I140" s="197"/>
      <c r="J140" s="327"/>
    </row>
    <row r="141" spans="1:10" s="112" customFormat="1" ht="15.75" thickBot="1">
      <c r="A141" s="434" t="s">
        <v>5</v>
      </c>
      <c r="B141" s="435"/>
      <c r="C141" s="435"/>
      <c r="D141" s="435"/>
      <c r="E141" s="435"/>
      <c r="F141" s="435"/>
      <c r="G141" s="436"/>
      <c r="H141" s="197"/>
      <c r="I141" s="197"/>
      <c r="J141" s="327"/>
    </row>
    <row r="142" spans="1:10" s="1" customFormat="1" ht="30">
      <c r="A142" s="123" t="s">
        <v>0</v>
      </c>
      <c r="B142" s="124" t="s">
        <v>1</v>
      </c>
      <c r="C142" s="125" t="s">
        <v>2</v>
      </c>
      <c r="D142" s="125" t="s">
        <v>55</v>
      </c>
      <c r="E142" s="125" t="s">
        <v>56</v>
      </c>
      <c r="F142" s="126" t="s">
        <v>3</v>
      </c>
      <c r="G142" s="127" t="s">
        <v>12</v>
      </c>
      <c r="H142" s="78"/>
      <c r="I142" s="78"/>
      <c r="J142" s="79"/>
    </row>
    <row r="143" spans="1:10" s="112" customFormat="1">
      <c r="A143" s="104"/>
      <c r="B143" s="108"/>
      <c r="C143" s="106"/>
      <c r="D143" s="106"/>
      <c r="E143" s="106"/>
      <c r="F143" s="107"/>
      <c r="G143" s="110"/>
      <c r="H143" s="197"/>
      <c r="I143" s="197"/>
      <c r="J143" s="327"/>
    </row>
    <row r="144" spans="1:10" s="112" customFormat="1" hidden="1">
      <c r="A144" s="104"/>
      <c r="B144" s="105"/>
      <c r="C144" s="106"/>
      <c r="D144" s="106"/>
      <c r="E144" s="106"/>
      <c r="F144" s="107"/>
      <c r="G144" s="110"/>
      <c r="H144" s="197"/>
      <c r="I144" s="197"/>
      <c r="J144" s="327"/>
    </row>
    <row r="145" spans="1:10" s="112" customFormat="1" hidden="1">
      <c r="A145" s="104"/>
      <c r="B145" s="105"/>
      <c r="C145" s="106"/>
      <c r="D145" s="106"/>
      <c r="E145" s="106"/>
      <c r="F145" s="107"/>
      <c r="G145" s="110"/>
      <c r="H145" s="197"/>
      <c r="I145" s="197"/>
      <c r="J145" s="327"/>
    </row>
    <row r="146" spans="1:10" s="112" customFormat="1" ht="15.75" thickBot="1">
      <c r="A146" s="432" t="s">
        <v>53</v>
      </c>
      <c r="B146" s="433"/>
      <c r="C146" s="119">
        <f>SUM(C143:C145)</f>
        <v>0</v>
      </c>
      <c r="D146" s="119">
        <f>SUM(D143:D145)</f>
        <v>0</v>
      </c>
      <c r="E146" s="119">
        <f>SUM(E143:E145)</f>
        <v>0</v>
      </c>
      <c r="F146" s="113" t="s">
        <v>54</v>
      </c>
      <c r="G146" s="120">
        <f>SUM(G143:G145)</f>
        <v>0</v>
      </c>
      <c r="H146" s="197"/>
      <c r="I146" s="197"/>
      <c r="J146" s="327"/>
    </row>
    <row r="147" spans="1:10" s="112" customFormat="1" ht="5.0999999999999996" customHeight="1" thickBot="1">
      <c r="A147" s="328"/>
      <c r="B147" s="203"/>
      <c r="C147" s="202"/>
      <c r="D147" s="202"/>
      <c r="E147" s="202"/>
      <c r="F147" s="204"/>
      <c r="G147" s="201"/>
      <c r="H147" s="197"/>
      <c r="I147" s="197"/>
      <c r="J147" s="327"/>
    </row>
    <row r="148" spans="1:10" s="112" customFormat="1" ht="15.75" hidden="1" thickBot="1">
      <c r="A148" s="434" t="s">
        <v>10</v>
      </c>
      <c r="B148" s="435"/>
      <c r="C148" s="435"/>
      <c r="D148" s="435"/>
      <c r="E148" s="435"/>
      <c r="F148" s="435"/>
      <c r="G148" s="436"/>
      <c r="H148" s="197"/>
      <c r="I148" s="197"/>
      <c r="J148" s="327"/>
    </row>
    <row r="149" spans="1:10" s="1" customFormat="1" ht="30.75" hidden="1" thickBot="1">
      <c r="A149" s="123" t="s">
        <v>0</v>
      </c>
      <c r="B149" s="124" t="s">
        <v>1</v>
      </c>
      <c r="C149" s="125" t="s">
        <v>2</v>
      </c>
      <c r="D149" s="125" t="s">
        <v>55</v>
      </c>
      <c r="E149" s="125" t="s">
        <v>56</v>
      </c>
      <c r="F149" s="126" t="s">
        <v>3</v>
      </c>
      <c r="G149" s="127" t="s">
        <v>12</v>
      </c>
      <c r="H149" s="78"/>
      <c r="I149" s="78"/>
      <c r="J149" s="79"/>
    </row>
    <row r="150" spans="1:10" s="112" customFormat="1" ht="15.75" hidden="1" thickBot="1">
      <c r="A150" s="104"/>
      <c r="B150" s="105"/>
      <c r="C150" s="106"/>
      <c r="D150" s="106"/>
      <c r="E150" s="106"/>
      <c r="F150" s="107"/>
      <c r="G150" s="110"/>
      <c r="H150" s="197"/>
      <c r="I150" s="197"/>
      <c r="J150" s="327"/>
    </row>
    <row r="151" spans="1:10" s="112" customFormat="1" ht="15" hidden="1" customHeight="1">
      <c r="A151" s="104"/>
      <c r="B151" s="105"/>
      <c r="C151" s="106"/>
      <c r="D151" s="106"/>
      <c r="E151" s="106"/>
      <c r="F151" s="107"/>
      <c r="G151" s="110"/>
      <c r="H151" s="197"/>
      <c r="I151" s="197"/>
      <c r="J151" s="327"/>
    </row>
    <row r="152" spans="1:10" s="112" customFormat="1" ht="15.75" hidden="1" thickBot="1">
      <c r="A152" s="104"/>
      <c r="B152" s="105"/>
      <c r="C152" s="106"/>
      <c r="D152" s="106"/>
      <c r="E152" s="106"/>
      <c r="F152" s="107"/>
      <c r="G152" s="110"/>
      <c r="H152" s="197"/>
      <c r="I152" s="197"/>
      <c r="J152" s="327"/>
    </row>
    <row r="153" spans="1:10" s="112" customFormat="1" ht="15.75" hidden="1" thickBot="1">
      <c r="A153" s="104"/>
      <c r="B153" s="105"/>
      <c r="C153" s="106"/>
      <c r="D153" s="106"/>
      <c r="E153" s="106"/>
      <c r="F153" s="107"/>
      <c r="G153" s="110"/>
      <c r="H153" s="197"/>
      <c r="I153" s="197"/>
      <c r="J153" s="327"/>
    </row>
    <row r="154" spans="1:10" s="112" customFormat="1" ht="15.75" hidden="1" thickBot="1">
      <c r="A154" s="104"/>
      <c r="B154" s="105"/>
      <c r="C154" s="106"/>
      <c r="D154" s="106"/>
      <c r="E154" s="106"/>
      <c r="F154" s="107"/>
      <c r="G154" s="110"/>
      <c r="H154" s="197"/>
      <c r="I154" s="197"/>
      <c r="J154" s="327"/>
    </row>
    <row r="155" spans="1:10" s="112" customFormat="1" ht="15.75" hidden="1" thickBot="1">
      <c r="A155" s="432" t="s">
        <v>53</v>
      </c>
      <c r="B155" s="433"/>
      <c r="C155" s="119">
        <f>SUM(C150:C154)</f>
        <v>0</v>
      </c>
      <c r="D155" s="119">
        <f>SUM(D150:D154)</f>
        <v>0</v>
      </c>
      <c r="E155" s="119">
        <f>SUM(E150:E154)</f>
        <v>0</v>
      </c>
      <c r="F155" s="113" t="s">
        <v>54</v>
      </c>
      <c r="G155" s="120">
        <f>SUM(G150:G154)</f>
        <v>0</v>
      </c>
      <c r="H155" s="197"/>
      <c r="I155" s="197"/>
      <c r="J155" s="327"/>
    </row>
    <row r="156" spans="1:10" s="112" customFormat="1" ht="5.0999999999999996" hidden="1" customHeight="1" thickBot="1">
      <c r="A156" s="328"/>
      <c r="B156" s="203"/>
      <c r="C156" s="202"/>
      <c r="D156" s="202"/>
      <c r="E156" s="202"/>
      <c r="F156" s="204"/>
      <c r="G156" s="201"/>
      <c r="H156" s="197"/>
      <c r="I156" s="197"/>
      <c r="J156" s="327"/>
    </row>
    <row r="157" spans="1:10" s="112" customFormat="1">
      <c r="A157" s="470" t="s">
        <v>23</v>
      </c>
      <c r="B157" s="471"/>
      <c r="C157" s="471"/>
      <c r="D157" s="471"/>
      <c r="E157" s="471"/>
      <c r="F157" s="471"/>
      <c r="G157" s="472"/>
      <c r="H157" s="197"/>
      <c r="I157" s="197"/>
      <c r="J157" s="327"/>
    </row>
    <row r="158" spans="1:10" s="1" customFormat="1" ht="30">
      <c r="A158" s="117" t="s">
        <v>0</v>
      </c>
      <c r="B158" s="307" t="s">
        <v>1</v>
      </c>
      <c r="C158" s="308" t="s">
        <v>2</v>
      </c>
      <c r="D158" s="308" t="s">
        <v>55</v>
      </c>
      <c r="E158" s="308" t="s">
        <v>56</v>
      </c>
      <c r="F158" s="309" t="s">
        <v>3</v>
      </c>
      <c r="G158" s="310" t="s">
        <v>12</v>
      </c>
      <c r="H158" s="78"/>
      <c r="I158" s="78"/>
      <c r="J158" s="79"/>
    </row>
    <row r="159" spans="1:10" s="112" customFormat="1">
      <c r="A159" s="51"/>
      <c r="B159" s="48"/>
      <c r="C159" s="49"/>
      <c r="D159" s="49"/>
      <c r="E159" s="49"/>
      <c r="F159" s="107"/>
      <c r="G159" s="52"/>
      <c r="H159" s="197"/>
      <c r="I159" s="197"/>
      <c r="J159" s="327"/>
    </row>
    <row r="160" spans="1:10" s="112" customFormat="1" hidden="1">
      <c r="A160" s="104"/>
      <c r="B160" s="105"/>
      <c r="C160" s="106"/>
      <c r="D160" s="106"/>
      <c r="E160" s="106"/>
      <c r="F160" s="107"/>
      <c r="G160" s="110"/>
      <c r="H160" s="197"/>
      <c r="I160" s="197"/>
      <c r="J160" s="327"/>
    </row>
    <row r="161" spans="1:10" s="112" customFormat="1" hidden="1">
      <c r="A161" s="104"/>
      <c r="B161" s="105"/>
      <c r="C161" s="106"/>
      <c r="D161" s="106"/>
      <c r="E161" s="106"/>
      <c r="F161" s="107"/>
      <c r="G161" s="110"/>
      <c r="H161" s="197"/>
      <c r="I161" s="197"/>
      <c r="J161" s="327"/>
    </row>
    <row r="162" spans="1:10" s="112" customFormat="1" hidden="1">
      <c r="A162" s="104"/>
      <c r="B162" s="105"/>
      <c r="C162" s="106"/>
      <c r="D162" s="106"/>
      <c r="E162" s="106"/>
      <c r="F162" s="107"/>
      <c r="G162" s="110"/>
      <c r="H162" s="197"/>
      <c r="I162" s="197"/>
      <c r="J162" s="327"/>
    </row>
    <row r="163" spans="1:10" s="112" customFormat="1" hidden="1">
      <c r="A163" s="104"/>
      <c r="B163" s="105"/>
      <c r="C163" s="106"/>
      <c r="D163" s="106"/>
      <c r="E163" s="106"/>
      <c r="F163" s="107"/>
      <c r="G163" s="110"/>
      <c r="H163" s="197"/>
      <c r="I163" s="197"/>
      <c r="J163" s="327"/>
    </row>
    <row r="164" spans="1:10" s="112" customFormat="1" ht="15.75" thickBot="1">
      <c r="A164" s="432" t="s">
        <v>53</v>
      </c>
      <c r="B164" s="433"/>
      <c r="C164" s="119">
        <f>SUM(C159:C163)</f>
        <v>0</v>
      </c>
      <c r="D164" s="119">
        <f>SUM(D159:D163)</f>
        <v>0</v>
      </c>
      <c r="E164" s="119">
        <f>SUM(E159:E163)</f>
        <v>0</v>
      </c>
      <c r="F164" s="113" t="s">
        <v>54</v>
      </c>
      <c r="G164" s="120">
        <f>SUM(G159:G163)</f>
        <v>0</v>
      </c>
      <c r="H164" s="197"/>
      <c r="I164" s="197"/>
      <c r="J164" s="327"/>
    </row>
    <row r="165" spans="1:10" s="112" customFormat="1" ht="5.0999999999999996" customHeight="1" thickBot="1">
      <c r="A165" s="328"/>
      <c r="B165" s="203"/>
      <c r="C165" s="202"/>
      <c r="D165" s="202"/>
      <c r="E165" s="202"/>
      <c r="F165" s="204"/>
      <c r="G165" s="201"/>
      <c r="H165" s="197"/>
      <c r="I165" s="197"/>
      <c r="J165" s="327"/>
    </row>
    <row r="166" spans="1:10" s="112" customFormat="1" ht="15.75" thickBot="1">
      <c r="A166" s="437" t="s">
        <v>8</v>
      </c>
      <c r="B166" s="438"/>
      <c r="C166" s="438"/>
      <c r="D166" s="438"/>
      <c r="E166" s="438"/>
      <c r="F166" s="438"/>
      <c r="G166" s="439"/>
      <c r="H166" s="197"/>
      <c r="I166" s="197"/>
      <c r="J166" s="327"/>
    </row>
    <row r="167" spans="1:10" s="1" customFormat="1" ht="30">
      <c r="A167" s="123" t="s">
        <v>0</v>
      </c>
      <c r="B167" s="124" t="s">
        <v>1</v>
      </c>
      <c r="C167" s="125" t="s">
        <v>2</v>
      </c>
      <c r="D167" s="125" t="s">
        <v>55</v>
      </c>
      <c r="E167" s="125" t="s">
        <v>56</v>
      </c>
      <c r="F167" s="126" t="s">
        <v>3</v>
      </c>
      <c r="G167" s="127" t="s">
        <v>12</v>
      </c>
      <c r="H167" s="78"/>
      <c r="I167" s="78"/>
      <c r="J167" s="79"/>
    </row>
    <row r="168" spans="1:10" s="112" customFormat="1" ht="15.75" customHeight="1">
      <c r="A168" s="104"/>
      <c r="B168" s="108"/>
      <c r="C168" s="106"/>
      <c r="D168" s="106"/>
      <c r="E168" s="106"/>
      <c r="F168" s="107"/>
      <c r="G168" s="110"/>
      <c r="H168" s="197"/>
      <c r="I168" s="197"/>
      <c r="J168" s="327"/>
    </row>
    <row r="169" spans="1:10" s="112" customFormat="1" hidden="1">
      <c r="A169" s="104"/>
      <c r="B169" s="105"/>
      <c r="C169" s="106"/>
      <c r="D169" s="106"/>
      <c r="E169" s="106"/>
      <c r="F169" s="107"/>
      <c r="G169" s="110"/>
      <c r="H169" s="197"/>
      <c r="I169" s="197"/>
      <c r="J169" s="327"/>
    </row>
    <row r="170" spans="1:10" s="112" customFormat="1" hidden="1">
      <c r="A170" s="104"/>
      <c r="B170" s="105"/>
      <c r="C170" s="106"/>
      <c r="D170" s="106"/>
      <c r="E170" s="106"/>
      <c r="F170" s="107"/>
      <c r="G170" s="110"/>
      <c r="H170" s="197"/>
      <c r="I170" s="197"/>
      <c r="J170" s="327"/>
    </row>
    <row r="171" spans="1:10" s="112" customFormat="1" hidden="1">
      <c r="A171" s="104"/>
      <c r="B171" s="105"/>
      <c r="C171" s="106"/>
      <c r="D171" s="106"/>
      <c r="E171" s="106"/>
      <c r="F171" s="107"/>
      <c r="G171" s="110"/>
      <c r="H171" s="197"/>
      <c r="I171" s="197"/>
      <c r="J171" s="327"/>
    </row>
    <row r="172" spans="1:10" s="112" customFormat="1" hidden="1">
      <c r="A172" s="104"/>
      <c r="B172" s="105"/>
      <c r="C172" s="106"/>
      <c r="D172" s="106"/>
      <c r="E172" s="106"/>
      <c r="F172" s="107"/>
      <c r="G172" s="110"/>
      <c r="H172" s="197"/>
      <c r="I172" s="197"/>
      <c r="J172" s="327"/>
    </row>
    <row r="173" spans="1:10" s="112" customFormat="1" hidden="1">
      <c r="A173" s="104"/>
      <c r="B173" s="105"/>
      <c r="C173" s="106"/>
      <c r="D173" s="106"/>
      <c r="E173" s="106"/>
      <c r="F173" s="107"/>
      <c r="G173" s="110"/>
      <c r="H173" s="197"/>
      <c r="I173" s="197"/>
      <c r="J173" s="327"/>
    </row>
    <row r="174" spans="1:10" s="112" customFormat="1" hidden="1">
      <c r="A174" s="104"/>
      <c r="B174" s="105"/>
      <c r="C174" s="106"/>
      <c r="D174" s="106"/>
      <c r="E174" s="106"/>
      <c r="F174" s="107"/>
      <c r="G174" s="110"/>
      <c r="H174" s="197"/>
      <c r="I174" s="197"/>
      <c r="J174" s="327"/>
    </row>
    <row r="175" spans="1:10" s="112" customFormat="1" ht="15.75" thickBot="1">
      <c r="A175" s="440" t="s">
        <v>53</v>
      </c>
      <c r="B175" s="441"/>
      <c r="C175" s="119">
        <f>SUM(C168:C174)</f>
        <v>0</v>
      </c>
      <c r="D175" s="119">
        <f>SUM(D168:D174)</f>
        <v>0</v>
      </c>
      <c r="E175" s="119">
        <f>SUM(E168:E174)</f>
        <v>0</v>
      </c>
      <c r="F175" s="113" t="s">
        <v>54</v>
      </c>
      <c r="G175" s="120">
        <f>SUM(G168:G174)</f>
        <v>0</v>
      </c>
      <c r="H175" s="197"/>
      <c r="I175" s="197"/>
      <c r="J175" s="327"/>
    </row>
    <row r="176" spans="1:10" s="112" customFormat="1" ht="5.0999999999999996" customHeight="1" thickBot="1">
      <c r="A176" s="328"/>
      <c r="B176" s="203"/>
      <c r="C176" s="202"/>
      <c r="D176" s="202"/>
      <c r="E176" s="202"/>
      <c r="F176" s="204"/>
      <c r="G176" s="201"/>
      <c r="H176" s="197"/>
      <c r="I176" s="197"/>
      <c r="J176" s="327"/>
    </row>
    <row r="177" spans="1:10" s="112" customFormat="1" ht="15.75" hidden="1" thickBot="1">
      <c r="A177" s="434" t="s">
        <v>21</v>
      </c>
      <c r="B177" s="435"/>
      <c r="C177" s="435"/>
      <c r="D177" s="435"/>
      <c r="E177" s="435"/>
      <c r="F177" s="435"/>
      <c r="G177" s="436"/>
      <c r="H177" s="197"/>
      <c r="I177" s="197"/>
      <c r="J177" s="327"/>
    </row>
    <row r="178" spans="1:10" s="1" customFormat="1" ht="30.75" hidden="1" thickBot="1">
      <c r="A178" s="123" t="s">
        <v>0</v>
      </c>
      <c r="B178" s="124" t="s">
        <v>1</v>
      </c>
      <c r="C178" s="125" t="s">
        <v>2</v>
      </c>
      <c r="D178" s="125" t="s">
        <v>55</v>
      </c>
      <c r="E178" s="125" t="s">
        <v>56</v>
      </c>
      <c r="F178" s="126" t="s">
        <v>3</v>
      </c>
      <c r="G178" s="127" t="s">
        <v>12</v>
      </c>
      <c r="H178" s="78"/>
      <c r="I178" s="78"/>
      <c r="J178" s="79"/>
    </row>
    <row r="179" spans="1:10" s="112" customFormat="1" ht="15.75" hidden="1" thickBot="1">
      <c r="A179" s="104"/>
      <c r="B179" s="105"/>
      <c r="C179" s="106"/>
      <c r="D179" s="106"/>
      <c r="E179" s="106"/>
      <c r="F179" s="107"/>
      <c r="G179" s="110"/>
      <c r="H179" s="197"/>
      <c r="I179" s="197"/>
      <c r="J179" s="327"/>
    </row>
    <row r="180" spans="1:10" s="112" customFormat="1" ht="15.75" hidden="1" thickBot="1">
      <c r="A180" s="104"/>
      <c r="B180" s="105"/>
      <c r="C180" s="106"/>
      <c r="D180" s="106"/>
      <c r="E180" s="106"/>
      <c r="F180" s="107"/>
      <c r="G180" s="110"/>
      <c r="H180" s="197"/>
      <c r="I180" s="197"/>
      <c r="J180" s="327"/>
    </row>
    <row r="181" spans="1:10" s="112" customFormat="1" ht="15.75" hidden="1" thickBot="1">
      <c r="A181" s="104"/>
      <c r="B181" s="105"/>
      <c r="C181" s="106"/>
      <c r="D181" s="106"/>
      <c r="E181" s="106"/>
      <c r="F181" s="107"/>
      <c r="G181" s="110"/>
      <c r="H181" s="197"/>
      <c r="I181" s="197"/>
      <c r="J181" s="327"/>
    </row>
    <row r="182" spans="1:10" s="112" customFormat="1" ht="15.75" hidden="1" thickBot="1">
      <c r="A182" s="432" t="s">
        <v>53</v>
      </c>
      <c r="B182" s="433"/>
      <c r="C182" s="119">
        <f>SUM(C179:C181)</f>
        <v>0</v>
      </c>
      <c r="D182" s="119">
        <f>SUM(D179:D181)</f>
        <v>0</v>
      </c>
      <c r="E182" s="119">
        <f>SUM(E179:E181)</f>
        <v>0</v>
      </c>
      <c r="F182" s="113" t="s">
        <v>54</v>
      </c>
      <c r="G182" s="120">
        <f>SUM(G179:G181)</f>
        <v>0</v>
      </c>
      <c r="H182" s="197"/>
      <c r="I182" s="197"/>
      <c r="J182" s="327"/>
    </row>
    <row r="183" spans="1:10" s="112" customFormat="1" ht="5.0999999999999996" hidden="1" customHeight="1" thickBot="1">
      <c r="A183" s="328"/>
      <c r="B183" s="203"/>
      <c r="C183" s="202"/>
      <c r="D183" s="202"/>
      <c r="E183" s="202"/>
      <c r="F183" s="204"/>
      <c r="G183" s="201"/>
      <c r="H183" s="197"/>
      <c r="I183" s="197"/>
      <c r="J183" s="327"/>
    </row>
    <row r="184" spans="1:10" s="112" customFormat="1" ht="15.75" hidden="1" thickBot="1">
      <c r="A184" s="429" t="s">
        <v>43</v>
      </c>
      <c r="B184" s="430"/>
      <c r="C184" s="430"/>
      <c r="D184" s="430"/>
      <c r="E184" s="430"/>
      <c r="F184" s="430"/>
      <c r="G184" s="431"/>
      <c r="H184" s="197"/>
      <c r="I184" s="197"/>
      <c r="J184" s="327"/>
    </row>
    <row r="185" spans="1:10" s="1" customFormat="1" ht="30.75" hidden="1" thickBot="1">
      <c r="A185" s="117" t="s">
        <v>0</v>
      </c>
      <c r="B185" s="114" t="s">
        <v>1</v>
      </c>
      <c r="C185" s="115" t="s">
        <v>2</v>
      </c>
      <c r="D185" s="125" t="s">
        <v>55</v>
      </c>
      <c r="E185" s="125" t="s">
        <v>56</v>
      </c>
      <c r="F185" s="116" t="s">
        <v>3</v>
      </c>
      <c r="G185" s="118" t="s">
        <v>12</v>
      </c>
      <c r="H185" s="78"/>
      <c r="I185" s="78"/>
      <c r="J185" s="79"/>
    </row>
    <row r="186" spans="1:10" s="112" customFormat="1" ht="15.75" hidden="1" thickBot="1">
      <c r="A186" s="104"/>
      <c r="B186" s="108"/>
      <c r="C186" s="106"/>
      <c r="D186" s="106"/>
      <c r="E186" s="106"/>
      <c r="F186" s="107"/>
      <c r="G186" s="110"/>
      <c r="H186" s="197"/>
      <c r="I186" s="197"/>
      <c r="J186" s="327"/>
    </row>
    <row r="187" spans="1:10" s="112" customFormat="1" ht="15.75" hidden="1" thickBot="1">
      <c r="A187" s="104"/>
      <c r="B187" s="105"/>
      <c r="C187" s="106"/>
      <c r="D187" s="106"/>
      <c r="E187" s="106"/>
      <c r="F187" s="107"/>
      <c r="G187" s="110"/>
      <c r="H187" s="197"/>
      <c r="I187" s="197"/>
      <c r="J187" s="327"/>
    </row>
    <row r="188" spans="1:10" s="112" customFormat="1" ht="15.75" hidden="1" thickBot="1">
      <c r="A188" s="104"/>
      <c r="B188" s="105"/>
      <c r="C188" s="106"/>
      <c r="D188" s="106"/>
      <c r="E188" s="106"/>
      <c r="F188" s="107"/>
      <c r="G188" s="110"/>
      <c r="H188" s="197"/>
      <c r="I188" s="197"/>
      <c r="J188" s="327"/>
    </row>
    <row r="189" spans="1:10" s="112" customFormat="1" ht="15.75" hidden="1" thickBot="1">
      <c r="A189" s="104"/>
      <c r="B189" s="105"/>
      <c r="C189" s="106"/>
      <c r="D189" s="106"/>
      <c r="E189" s="106"/>
      <c r="F189" s="107"/>
      <c r="G189" s="110"/>
      <c r="H189" s="197"/>
      <c r="I189" s="197"/>
      <c r="J189" s="327"/>
    </row>
    <row r="190" spans="1:10" s="112" customFormat="1" ht="15.75" hidden="1" thickBot="1">
      <c r="A190" s="104"/>
      <c r="B190" s="105"/>
      <c r="C190" s="106"/>
      <c r="D190" s="106"/>
      <c r="E190" s="106"/>
      <c r="F190" s="107"/>
      <c r="G190" s="110"/>
      <c r="H190" s="197"/>
      <c r="I190" s="197"/>
      <c r="J190" s="327"/>
    </row>
    <row r="191" spans="1:10" s="112" customFormat="1" ht="15.75" hidden="1" thickBot="1">
      <c r="A191" s="104"/>
      <c r="B191" s="105"/>
      <c r="C191" s="106"/>
      <c r="D191" s="106"/>
      <c r="E191" s="106"/>
      <c r="F191" s="107"/>
      <c r="G191" s="110"/>
      <c r="H191" s="197"/>
      <c r="I191" s="197"/>
      <c r="J191" s="327"/>
    </row>
    <row r="192" spans="1:10" s="112" customFormat="1" ht="15.75" hidden="1" thickBot="1">
      <c r="A192" s="432" t="s">
        <v>53</v>
      </c>
      <c r="B192" s="433"/>
      <c r="C192" s="119">
        <f>SUM(C186:C191)</f>
        <v>0</v>
      </c>
      <c r="D192" s="119">
        <f>SUM(D186:D191)</f>
        <v>0</v>
      </c>
      <c r="E192" s="119">
        <f>SUM(E186:E191)</f>
        <v>0</v>
      </c>
      <c r="F192" s="113" t="s">
        <v>54</v>
      </c>
      <c r="G192" s="120">
        <f>SUM(G186:G191)</f>
        <v>0</v>
      </c>
      <c r="H192" s="197"/>
      <c r="I192" s="197"/>
      <c r="J192" s="327"/>
    </row>
    <row r="193" spans="1:10" s="112" customFormat="1" ht="5.0999999999999996" hidden="1" customHeight="1" thickBot="1">
      <c r="A193" s="328"/>
      <c r="B193" s="203"/>
      <c r="C193" s="202"/>
      <c r="D193" s="202"/>
      <c r="E193" s="202"/>
      <c r="F193" s="204"/>
      <c r="G193" s="201"/>
      <c r="H193" s="197"/>
      <c r="I193" s="197"/>
      <c r="J193" s="327"/>
    </row>
    <row r="194" spans="1:10" s="112" customFormat="1" ht="15.75" thickBot="1">
      <c r="A194" s="434" t="s">
        <v>17</v>
      </c>
      <c r="B194" s="435"/>
      <c r="C194" s="435"/>
      <c r="D194" s="435"/>
      <c r="E194" s="435"/>
      <c r="F194" s="435"/>
      <c r="G194" s="436"/>
      <c r="H194" s="197"/>
      <c r="I194" s="197"/>
      <c r="J194" s="327"/>
    </row>
    <row r="195" spans="1:10" s="1" customFormat="1" ht="30">
      <c r="A195" s="292" t="s">
        <v>0</v>
      </c>
      <c r="B195" s="293" t="s">
        <v>1</v>
      </c>
      <c r="C195" s="294" t="s">
        <v>2</v>
      </c>
      <c r="D195" s="294" t="s">
        <v>55</v>
      </c>
      <c r="E195" s="294" t="s">
        <v>56</v>
      </c>
      <c r="F195" s="295" t="s">
        <v>3</v>
      </c>
      <c r="G195" s="296" t="s">
        <v>12</v>
      </c>
      <c r="H195" s="78"/>
      <c r="I195" s="78"/>
      <c r="J195" s="79"/>
    </row>
    <row r="196" spans="1:10" s="112" customFormat="1">
      <c r="A196" s="104"/>
      <c r="B196" s="105"/>
      <c r="C196" s="106"/>
      <c r="D196" s="106"/>
      <c r="E196" s="106"/>
      <c r="F196" s="107"/>
      <c r="G196" s="110"/>
      <c r="H196" s="197"/>
      <c r="I196" s="197"/>
      <c r="J196" s="327"/>
    </row>
    <row r="197" spans="1:10" s="112" customFormat="1" ht="15" customHeight="1">
      <c r="A197" s="104"/>
      <c r="B197" s="105"/>
      <c r="C197" s="106"/>
      <c r="D197" s="106"/>
      <c r="E197" s="106"/>
      <c r="F197" s="107"/>
      <c r="G197" s="110"/>
      <c r="H197" s="197"/>
      <c r="I197" s="197"/>
      <c r="J197" s="327"/>
    </row>
    <row r="198" spans="1:10" s="112" customFormat="1">
      <c r="A198" s="51"/>
      <c r="B198" s="48"/>
      <c r="C198" s="49"/>
      <c r="D198" s="49"/>
      <c r="E198" s="49"/>
      <c r="F198" s="107"/>
      <c r="G198" s="301"/>
      <c r="H198" s="197"/>
      <c r="I198" s="197"/>
      <c r="J198" s="327"/>
    </row>
    <row r="199" spans="1:10" s="112" customFormat="1">
      <c r="A199" s="51"/>
      <c r="B199" s="48"/>
      <c r="C199" s="49"/>
      <c r="D199" s="49"/>
      <c r="E199" s="49"/>
      <c r="F199" s="107"/>
      <c r="G199" s="52"/>
      <c r="H199" s="197"/>
      <c r="I199" s="197"/>
      <c r="J199" s="327"/>
    </row>
    <row r="200" spans="1:10" s="112" customFormat="1" hidden="1">
      <c r="A200" s="302"/>
      <c r="B200" s="303"/>
      <c r="C200" s="304"/>
      <c r="D200" s="304"/>
      <c r="E200" s="304"/>
      <c r="F200" s="305"/>
      <c r="G200" s="306"/>
      <c r="H200" s="197"/>
      <c r="I200" s="197"/>
      <c r="J200" s="327"/>
    </row>
    <row r="201" spans="1:10" s="112" customFormat="1" hidden="1">
      <c r="A201" s="104"/>
      <c r="B201" s="105"/>
      <c r="C201" s="106"/>
      <c r="D201" s="106"/>
      <c r="E201" s="106"/>
      <c r="F201" s="107"/>
      <c r="G201" s="110"/>
      <c r="H201" s="197"/>
      <c r="I201" s="197"/>
      <c r="J201" s="327"/>
    </row>
    <row r="202" spans="1:10" s="112" customFormat="1" hidden="1">
      <c r="A202" s="104"/>
      <c r="B202" s="105"/>
      <c r="C202" s="106"/>
      <c r="D202" s="106"/>
      <c r="E202" s="106"/>
      <c r="F202" s="107"/>
      <c r="G202" s="110"/>
      <c r="H202" s="197"/>
      <c r="I202" s="197"/>
      <c r="J202" s="327"/>
    </row>
    <row r="203" spans="1:10" s="112" customFormat="1" hidden="1">
      <c r="A203" s="104"/>
      <c r="B203" s="105"/>
      <c r="C203" s="106"/>
      <c r="D203" s="106"/>
      <c r="E203" s="106"/>
      <c r="F203" s="107"/>
      <c r="G203" s="110"/>
      <c r="H203" s="197"/>
      <c r="I203" s="197"/>
      <c r="J203" s="327"/>
    </row>
    <row r="204" spans="1:10" s="112" customFormat="1" ht="15.75" thickBot="1">
      <c r="A204" s="432" t="s">
        <v>53</v>
      </c>
      <c r="B204" s="433"/>
      <c r="C204" s="119">
        <f>SUM(C196:C203)</f>
        <v>0</v>
      </c>
      <c r="D204" s="119">
        <f>SUM(D196:D203)</f>
        <v>0</v>
      </c>
      <c r="E204" s="119">
        <f>SUM(E196:E203)</f>
        <v>0</v>
      </c>
      <c r="F204" s="113" t="s">
        <v>54</v>
      </c>
      <c r="G204" s="120">
        <f>SUM(G196:G203)</f>
        <v>0</v>
      </c>
      <c r="H204" s="197"/>
      <c r="I204" s="197"/>
      <c r="J204" s="327"/>
    </row>
    <row r="205" spans="1:10" s="112" customFormat="1" ht="5.0999999999999996" customHeight="1" thickBot="1">
      <c r="A205" s="328"/>
      <c r="B205" s="203"/>
      <c r="C205" s="202"/>
      <c r="D205" s="202"/>
      <c r="E205" s="202"/>
      <c r="F205" s="204"/>
      <c r="G205" s="201"/>
      <c r="H205" s="197"/>
      <c r="I205" s="197"/>
      <c r="J205" s="327"/>
    </row>
    <row r="206" spans="1:10" s="112" customFormat="1" ht="15.75" thickBot="1">
      <c r="A206" s="434" t="s">
        <v>47</v>
      </c>
      <c r="B206" s="435"/>
      <c r="C206" s="435"/>
      <c r="D206" s="435"/>
      <c r="E206" s="435"/>
      <c r="F206" s="435"/>
      <c r="G206" s="436"/>
      <c r="H206" s="197"/>
      <c r="I206" s="197"/>
      <c r="J206" s="327"/>
    </row>
    <row r="207" spans="1:10" s="1" customFormat="1" ht="30">
      <c r="A207" s="123" t="s">
        <v>0</v>
      </c>
      <c r="B207" s="124" t="s">
        <v>1</v>
      </c>
      <c r="C207" s="125" t="s">
        <v>2</v>
      </c>
      <c r="D207" s="125" t="s">
        <v>55</v>
      </c>
      <c r="E207" s="125" t="s">
        <v>56</v>
      </c>
      <c r="F207" s="126" t="s">
        <v>3</v>
      </c>
      <c r="G207" s="127" t="s">
        <v>12</v>
      </c>
      <c r="H207" s="78"/>
      <c r="I207" s="78"/>
      <c r="J207" s="79"/>
    </row>
    <row r="208" spans="1:10" s="112" customFormat="1">
      <c r="A208" s="104"/>
      <c r="B208" s="105"/>
      <c r="C208" s="106"/>
      <c r="D208" s="106"/>
      <c r="E208" s="106"/>
      <c r="F208" s="107"/>
      <c r="G208" s="110"/>
      <c r="H208" s="197"/>
      <c r="I208" s="197"/>
      <c r="J208" s="327"/>
    </row>
    <row r="209" spans="1:10" s="112" customFormat="1">
      <c r="A209" s="104"/>
      <c r="B209" s="105"/>
      <c r="C209" s="106"/>
      <c r="D209" s="106"/>
      <c r="E209" s="106"/>
      <c r="F209" s="107"/>
      <c r="G209" s="110"/>
      <c r="H209" s="197"/>
      <c r="I209" s="197"/>
      <c r="J209" s="327"/>
    </row>
    <row r="210" spans="1:10" s="112" customFormat="1">
      <c r="A210" s="104"/>
      <c r="B210" s="105"/>
      <c r="C210" s="106"/>
      <c r="D210" s="106"/>
      <c r="E210" s="106"/>
      <c r="F210" s="107"/>
      <c r="G210" s="110"/>
      <c r="H210" s="197"/>
      <c r="I210" s="197"/>
      <c r="J210" s="327"/>
    </row>
    <row r="211" spans="1:10" s="112" customFormat="1">
      <c r="A211" s="104"/>
      <c r="B211" s="105"/>
      <c r="C211" s="106"/>
      <c r="D211" s="106"/>
      <c r="E211" s="106"/>
      <c r="F211" s="107"/>
      <c r="G211" s="110"/>
      <c r="H211" s="197"/>
      <c r="I211" s="197"/>
      <c r="J211" s="327"/>
    </row>
    <row r="212" spans="1:10" s="112" customFormat="1">
      <c r="A212" s="104"/>
      <c r="B212" s="105"/>
      <c r="C212" s="106"/>
      <c r="D212" s="106"/>
      <c r="E212" s="106"/>
      <c r="F212" s="107"/>
      <c r="G212" s="110"/>
      <c r="H212" s="197"/>
      <c r="I212" s="197"/>
      <c r="J212" s="327"/>
    </row>
    <row r="213" spans="1:10" s="112" customFormat="1">
      <c r="A213" s="211"/>
      <c r="B213" s="208"/>
      <c r="C213" s="209"/>
      <c r="D213" s="209"/>
      <c r="E213" s="209"/>
      <c r="F213" s="107"/>
      <c r="G213" s="277"/>
      <c r="H213" s="197"/>
      <c r="I213" s="197"/>
      <c r="J213" s="327"/>
    </row>
    <row r="214" spans="1:10" s="112" customFormat="1" hidden="1">
      <c r="A214" s="104"/>
      <c r="B214" s="105"/>
      <c r="C214" s="106"/>
      <c r="D214" s="106"/>
      <c r="E214" s="106"/>
      <c r="F214" s="107"/>
      <c r="G214" s="110"/>
      <c r="H214" s="197"/>
      <c r="I214" s="197"/>
      <c r="J214" s="327"/>
    </row>
    <row r="215" spans="1:10" s="112" customFormat="1" hidden="1">
      <c r="A215" s="104"/>
      <c r="B215" s="105"/>
      <c r="C215" s="106"/>
      <c r="D215" s="106"/>
      <c r="E215" s="106"/>
      <c r="F215" s="107"/>
      <c r="G215" s="110"/>
      <c r="H215" s="197"/>
      <c r="I215" s="197"/>
      <c r="J215" s="327"/>
    </row>
    <row r="216" spans="1:10" s="112" customFormat="1" hidden="1">
      <c r="A216" s="104"/>
      <c r="B216" s="105"/>
      <c r="C216" s="106"/>
      <c r="D216" s="106"/>
      <c r="E216" s="106"/>
      <c r="F216" s="107"/>
      <c r="G216" s="110"/>
      <c r="H216" s="197"/>
      <c r="I216" s="197"/>
      <c r="J216" s="327"/>
    </row>
    <row r="217" spans="1:10" s="112" customFormat="1" hidden="1">
      <c r="A217" s="104"/>
      <c r="B217" s="105"/>
      <c r="C217" s="106"/>
      <c r="D217" s="106"/>
      <c r="E217" s="106"/>
      <c r="F217" s="107"/>
      <c r="G217" s="110"/>
      <c r="H217" s="197"/>
      <c r="I217" s="197"/>
      <c r="J217" s="327"/>
    </row>
    <row r="218" spans="1:10" s="112" customFormat="1" hidden="1">
      <c r="A218" s="104"/>
      <c r="B218" s="105"/>
      <c r="C218" s="106"/>
      <c r="D218" s="106"/>
      <c r="E218" s="106"/>
      <c r="F218" s="107"/>
      <c r="G218" s="110"/>
      <c r="H218" s="197"/>
      <c r="I218" s="197"/>
      <c r="J218" s="327"/>
    </row>
    <row r="219" spans="1:10" s="112" customFormat="1" ht="15" hidden="1" customHeight="1">
      <c r="A219" s="104"/>
      <c r="B219" s="105"/>
      <c r="C219" s="106"/>
      <c r="D219" s="106"/>
      <c r="E219" s="106"/>
      <c r="F219" s="107"/>
      <c r="G219" s="110"/>
      <c r="H219" s="197"/>
      <c r="I219" s="197"/>
      <c r="J219" s="327"/>
    </row>
    <row r="220" spans="1:10" s="112" customFormat="1" hidden="1">
      <c r="A220" s="104"/>
      <c r="B220" s="105"/>
      <c r="C220" s="106"/>
      <c r="D220" s="106"/>
      <c r="E220" s="106"/>
      <c r="F220" s="107"/>
      <c r="G220" s="110"/>
      <c r="H220" s="197"/>
      <c r="I220" s="197"/>
      <c r="J220" s="327"/>
    </row>
    <row r="221" spans="1:10" s="112" customFormat="1" hidden="1">
      <c r="A221" s="104"/>
      <c r="B221" s="105"/>
      <c r="C221" s="106"/>
      <c r="D221" s="106"/>
      <c r="E221" s="106"/>
      <c r="F221" s="107"/>
      <c r="G221" s="110"/>
      <c r="H221" s="197"/>
      <c r="I221" s="197"/>
      <c r="J221" s="327"/>
    </row>
    <row r="222" spans="1:10" s="112" customFormat="1" hidden="1">
      <c r="A222" s="104"/>
      <c r="B222" s="105"/>
      <c r="C222" s="106"/>
      <c r="D222" s="106"/>
      <c r="E222" s="106"/>
      <c r="F222" s="107"/>
      <c r="G222" s="110"/>
      <c r="H222" s="197"/>
      <c r="I222" s="197"/>
      <c r="J222" s="327"/>
    </row>
    <row r="223" spans="1:10" s="112" customFormat="1" hidden="1">
      <c r="A223" s="104"/>
      <c r="B223" s="105"/>
      <c r="C223" s="106"/>
      <c r="D223" s="106"/>
      <c r="E223" s="106"/>
      <c r="F223" s="107"/>
      <c r="G223" s="110"/>
      <c r="H223" s="197"/>
      <c r="I223" s="197"/>
      <c r="J223" s="327"/>
    </row>
    <row r="224" spans="1:10" s="112" customFormat="1" hidden="1">
      <c r="A224" s="104"/>
      <c r="B224" s="105"/>
      <c r="C224" s="106"/>
      <c r="D224" s="106"/>
      <c r="E224" s="106"/>
      <c r="F224" s="107"/>
      <c r="G224" s="110"/>
      <c r="H224" s="197"/>
      <c r="I224" s="197"/>
      <c r="J224" s="327"/>
    </row>
    <row r="225" spans="1:10" s="112" customFormat="1" hidden="1">
      <c r="A225" s="104"/>
      <c r="B225" s="105"/>
      <c r="C225" s="106"/>
      <c r="D225" s="106"/>
      <c r="E225" s="106"/>
      <c r="F225" s="107"/>
      <c r="G225" s="110"/>
      <c r="H225" s="197"/>
      <c r="I225" s="197"/>
      <c r="J225" s="327"/>
    </row>
    <row r="226" spans="1:10" s="112" customFormat="1" hidden="1">
      <c r="A226" s="104"/>
      <c r="B226" s="105"/>
      <c r="C226" s="106"/>
      <c r="D226" s="106"/>
      <c r="E226" s="106"/>
      <c r="F226" s="107"/>
      <c r="G226" s="110"/>
      <c r="H226" s="197"/>
      <c r="I226" s="197"/>
      <c r="J226" s="327"/>
    </row>
    <row r="227" spans="1:10" s="112" customFormat="1" hidden="1">
      <c r="A227" s="104"/>
      <c r="B227" s="105"/>
      <c r="C227" s="106"/>
      <c r="D227" s="106"/>
      <c r="E227" s="106"/>
      <c r="F227" s="107"/>
      <c r="G227" s="110"/>
      <c r="H227" s="197"/>
      <c r="I227" s="197"/>
      <c r="J227" s="327"/>
    </row>
    <row r="228" spans="1:10" s="112" customFormat="1" hidden="1">
      <c r="A228" s="104"/>
      <c r="B228" s="105"/>
      <c r="C228" s="106"/>
      <c r="D228" s="106"/>
      <c r="E228" s="106"/>
      <c r="F228" s="107"/>
      <c r="G228" s="110"/>
      <c r="H228" s="197"/>
      <c r="I228" s="197"/>
      <c r="J228" s="327"/>
    </row>
    <row r="229" spans="1:10" s="112" customFormat="1" hidden="1">
      <c r="A229" s="104"/>
      <c r="B229" s="105"/>
      <c r="C229" s="106"/>
      <c r="D229" s="106"/>
      <c r="E229" s="106"/>
      <c r="F229" s="107"/>
      <c r="G229" s="110"/>
      <c r="H229" s="197"/>
      <c r="I229" s="197"/>
      <c r="J229" s="327"/>
    </row>
    <row r="230" spans="1:10" s="112" customFormat="1" ht="15" hidden="1" customHeight="1">
      <c r="A230" s="104"/>
      <c r="B230" s="105"/>
      <c r="C230" s="106"/>
      <c r="D230" s="106"/>
      <c r="E230" s="106"/>
      <c r="F230" s="107"/>
      <c r="G230" s="110"/>
      <c r="H230" s="197"/>
      <c r="I230" s="197"/>
      <c r="J230" s="327"/>
    </row>
    <row r="231" spans="1:10" s="112" customFormat="1" hidden="1">
      <c r="A231" s="104"/>
      <c r="B231" s="105"/>
      <c r="C231" s="106"/>
      <c r="D231" s="106"/>
      <c r="E231" s="106"/>
      <c r="F231" s="107"/>
      <c r="G231" s="110"/>
      <c r="H231" s="197"/>
      <c r="I231" s="197"/>
      <c r="J231" s="327"/>
    </row>
    <row r="232" spans="1:10" s="112" customFormat="1" hidden="1">
      <c r="A232" s="104"/>
      <c r="B232" s="105"/>
      <c r="C232" s="106"/>
      <c r="D232" s="106"/>
      <c r="E232" s="106"/>
      <c r="F232" s="107"/>
      <c r="G232" s="110"/>
      <c r="H232" s="197"/>
      <c r="I232" s="197"/>
      <c r="J232" s="327"/>
    </row>
    <row r="233" spans="1:10" s="112" customFormat="1" hidden="1">
      <c r="A233" s="104"/>
      <c r="B233" s="105"/>
      <c r="C233" s="106"/>
      <c r="D233" s="106"/>
      <c r="E233" s="106"/>
      <c r="F233" s="107"/>
      <c r="G233" s="110"/>
      <c r="H233" s="197"/>
      <c r="I233" s="197"/>
      <c r="J233" s="327"/>
    </row>
    <row r="234" spans="1:10" s="112" customFormat="1" hidden="1">
      <c r="A234" s="104"/>
      <c r="B234" s="105"/>
      <c r="C234" s="106"/>
      <c r="D234" s="106"/>
      <c r="E234" s="106"/>
      <c r="F234" s="107"/>
      <c r="G234" s="110"/>
      <c r="H234" s="197"/>
      <c r="I234" s="197"/>
      <c r="J234" s="327"/>
    </row>
    <row r="235" spans="1:10" s="112" customFormat="1" hidden="1">
      <c r="A235" s="104"/>
      <c r="B235" s="105"/>
      <c r="C235" s="106"/>
      <c r="D235" s="106"/>
      <c r="E235" s="106"/>
      <c r="F235" s="107"/>
      <c r="G235" s="110"/>
      <c r="H235" s="197"/>
      <c r="I235" s="197"/>
      <c r="J235" s="327"/>
    </row>
    <row r="236" spans="1:10" s="112" customFormat="1" hidden="1">
      <c r="A236" s="211"/>
      <c r="B236" s="208"/>
      <c r="C236" s="209"/>
      <c r="D236" s="209"/>
      <c r="E236" s="209"/>
      <c r="F236" s="210"/>
      <c r="G236" s="207"/>
      <c r="H236" s="197"/>
      <c r="I236" s="197"/>
      <c r="J236" s="327"/>
    </row>
    <row r="237" spans="1:10" s="112" customFormat="1" ht="15.75" thickBot="1">
      <c r="A237" s="432" t="s">
        <v>53</v>
      </c>
      <c r="B237" s="433"/>
      <c r="C237" s="119">
        <f>SUM(C208:C236)</f>
        <v>0</v>
      </c>
      <c r="D237" s="119">
        <f>SUM(D208:D236)</f>
        <v>0</v>
      </c>
      <c r="E237" s="119">
        <f>SUM(E208:E236)</f>
        <v>0</v>
      </c>
      <c r="F237" s="113" t="s">
        <v>54</v>
      </c>
      <c r="G237" s="120">
        <f>SUM(G208:G236)</f>
        <v>0</v>
      </c>
      <c r="H237" s="197"/>
      <c r="I237" s="197"/>
      <c r="J237" s="327"/>
    </row>
    <row r="238" spans="1:10" s="112" customFormat="1" ht="5.0999999999999996" customHeight="1" thickBot="1">
      <c r="A238" s="328"/>
      <c r="B238" s="203"/>
      <c r="C238" s="202"/>
      <c r="D238" s="202"/>
      <c r="E238" s="202"/>
      <c r="F238" s="204"/>
      <c r="G238" s="201"/>
      <c r="H238" s="197"/>
      <c r="I238" s="197"/>
      <c r="J238" s="327"/>
    </row>
    <row r="239" spans="1:10" s="112" customFormat="1" ht="15" customHeight="1" thickBot="1">
      <c r="A239" s="434" t="s">
        <v>81</v>
      </c>
      <c r="B239" s="435"/>
      <c r="C239" s="435"/>
      <c r="D239" s="435"/>
      <c r="E239" s="435"/>
      <c r="F239" s="435"/>
      <c r="G239" s="436"/>
      <c r="H239" s="197"/>
      <c r="I239" s="197"/>
      <c r="J239" s="327"/>
    </row>
    <row r="240" spans="1:10" s="1" customFormat="1" ht="30">
      <c r="A240" s="123" t="s">
        <v>0</v>
      </c>
      <c r="B240" s="124" t="s">
        <v>1</v>
      </c>
      <c r="C240" s="125" t="s">
        <v>2</v>
      </c>
      <c r="D240" s="125" t="s">
        <v>55</v>
      </c>
      <c r="E240" s="125" t="s">
        <v>56</v>
      </c>
      <c r="F240" s="126" t="s">
        <v>3</v>
      </c>
      <c r="G240" s="127" t="s">
        <v>12</v>
      </c>
      <c r="H240" s="78"/>
      <c r="I240" s="78"/>
      <c r="J240" s="79"/>
    </row>
    <row r="241" spans="1:10" s="112" customFormat="1">
      <c r="A241" s="18"/>
      <c r="B241" s="7"/>
      <c r="C241" s="8"/>
      <c r="D241" s="8"/>
      <c r="E241" s="8"/>
      <c r="F241" s="9"/>
      <c r="G241" s="110"/>
      <c r="H241" s="197"/>
      <c r="I241" s="197"/>
      <c r="J241" s="327"/>
    </row>
    <row r="242" spans="1:10" s="112" customFormat="1" ht="15.75" thickBot="1">
      <c r="A242" s="432" t="s">
        <v>53</v>
      </c>
      <c r="B242" s="433"/>
      <c r="C242" s="119">
        <f>C241</f>
        <v>0</v>
      </c>
      <c r="D242" s="119">
        <f>SUM(D239:D241)</f>
        <v>0</v>
      </c>
      <c r="E242" s="119">
        <f>SUM(E239:E241)</f>
        <v>0</v>
      </c>
      <c r="F242" s="113" t="s">
        <v>54</v>
      </c>
      <c r="G242" s="120">
        <f>SUM(G241:G241)</f>
        <v>0</v>
      </c>
      <c r="H242" s="197"/>
      <c r="I242" s="197"/>
      <c r="J242" s="327"/>
    </row>
    <row r="243" spans="1:10" s="112" customFormat="1" ht="5.0999999999999996" customHeight="1" thickBot="1">
      <c r="A243" s="328"/>
      <c r="B243" s="203"/>
      <c r="C243" s="202"/>
      <c r="D243" s="202"/>
      <c r="E243" s="202"/>
      <c r="F243" s="204"/>
      <c r="G243" s="201"/>
      <c r="H243" s="197"/>
      <c r="I243" s="197"/>
      <c r="J243" s="327"/>
    </row>
    <row r="244" spans="1:10" s="112" customFormat="1" ht="15.75" thickBot="1">
      <c r="A244" s="434" t="s">
        <v>7</v>
      </c>
      <c r="B244" s="435"/>
      <c r="C244" s="435"/>
      <c r="D244" s="435"/>
      <c r="E244" s="435"/>
      <c r="F244" s="435"/>
      <c r="G244" s="436"/>
      <c r="H244" s="197"/>
      <c r="I244" s="197"/>
      <c r="J244" s="327"/>
    </row>
    <row r="245" spans="1:10" s="1" customFormat="1" ht="30">
      <c r="A245" s="292" t="s">
        <v>0</v>
      </c>
      <c r="B245" s="293" t="s">
        <v>1</v>
      </c>
      <c r="C245" s="294" t="s">
        <v>2</v>
      </c>
      <c r="D245" s="294" t="s">
        <v>55</v>
      </c>
      <c r="E245" s="294" t="s">
        <v>56</v>
      </c>
      <c r="F245" s="295" t="s">
        <v>3</v>
      </c>
      <c r="G245" s="296" t="s">
        <v>12</v>
      </c>
      <c r="H245" s="78"/>
      <c r="I245" s="78"/>
      <c r="J245" s="79"/>
    </row>
    <row r="246" spans="1:10" s="112" customFormat="1">
      <c r="A246" s="51"/>
      <c r="B246" s="47"/>
      <c r="C246" s="49"/>
      <c r="D246" s="49"/>
      <c r="E246" s="49"/>
      <c r="F246" s="50"/>
      <c r="G246" s="52"/>
      <c r="H246" s="197"/>
      <c r="I246" s="197"/>
      <c r="J246" s="327"/>
    </row>
    <row r="247" spans="1:10" s="112" customFormat="1" ht="15" customHeight="1">
      <c r="A247" s="51"/>
      <c r="B247" s="48"/>
      <c r="C247" s="49"/>
      <c r="D247" s="49"/>
      <c r="E247" s="49"/>
      <c r="F247" s="107"/>
      <c r="G247" s="52"/>
      <c r="H247" s="197"/>
      <c r="I247" s="197"/>
      <c r="J247" s="327"/>
    </row>
    <row r="248" spans="1:10" s="112" customFormat="1" hidden="1">
      <c r="A248" s="104"/>
      <c r="B248" s="105"/>
      <c r="C248" s="106"/>
      <c r="D248" s="106"/>
      <c r="E248" s="106"/>
      <c r="F248" s="107"/>
      <c r="G248" s="110"/>
      <c r="H248" s="197"/>
      <c r="I248" s="197"/>
      <c r="J248" s="327"/>
    </row>
    <row r="249" spans="1:10" s="112" customFormat="1" hidden="1">
      <c r="A249" s="104"/>
      <c r="B249" s="105"/>
      <c r="C249" s="106"/>
      <c r="D249" s="106"/>
      <c r="E249" s="106"/>
      <c r="F249" s="107"/>
      <c r="G249" s="110"/>
      <c r="H249" s="197"/>
      <c r="I249" s="197"/>
      <c r="J249" s="327"/>
    </row>
    <row r="250" spans="1:10" s="112" customFormat="1" hidden="1">
      <c r="A250" s="104"/>
      <c r="B250" s="105"/>
      <c r="C250" s="106"/>
      <c r="D250" s="106"/>
      <c r="E250" s="106"/>
      <c r="F250" s="107"/>
      <c r="G250" s="110"/>
      <c r="H250" s="197"/>
      <c r="I250" s="197"/>
      <c r="J250" s="327"/>
    </row>
    <row r="251" spans="1:10" s="112" customFormat="1" hidden="1">
      <c r="A251" s="104"/>
      <c r="B251" s="105"/>
      <c r="C251" s="106"/>
      <c r="D251" s="106"/>
      <c r="E251" s="106"/>
      <c r="F251" s="107"/>
      <c r="G251" s="110"/>
      <c r="H251" s="197"/>
      <c r="I251" s="197"/>
      <c r="J251" s="327"/>
    </row>
    <row r="252" spans="1:10" s="112" customFormat="1" hidden="1">
      <c r="A252" s="104"/>
      <c r="B252" s="105"/>
      <c r="C252" s="106"/>
      <c r="D252" s="106"/>
      <c r="E252" s="106"/>
      <c r="F252" s="107"/>
      <c r="G252" s="110"/>
      <c r="H252" s="197"/>
      <c r="I252" s="197"/>
      <c r="J252" s="327"/>
    </row>
    <row r="253" spans="1:10" s="112" customFormat="1" hidden="1">
      <c r="A253" s="104"/>
      <c r="B253" s="105"/>
      <c r="C253" s="106"/>
      <c r="D253" s="106"/>
      <c r="E253" s="106"/>
      <c r="F253" s="107"/>
      <c r="G253" s="110"/>
      <c r="H253" s="197"/>
      <c r="I253" s="197"/>
      <c r="J253" s="327"/>
    </row>
    <row r="254" spans="1:10" s="112" customFormat="1" hidden="1">
      <c r="A254" s="104"/>
      <c r="B254" s="105"/>
      <c r="C254" s="106"/>
      <c r="D254" s="106"/>
      <c r="E254" s="106"/>
      <c r="F254" s="107"/>
      <c r="G254" s="110"/>
      <c r="H254" s="197"/>
      <c r="I254" s="197"/>
      <c r="J254" s="327"/>
    </row>
    <row r="255" spans="1:10" s="112" customFormat="1" hidden="1">
      <c r="A255" s="104"/>
      <c r="B255" s="105"/>
      <c r="C255" s="106"/>
      <c r="D255" s="106"/>
      <c r="E255" s="106"/>
      <c r="F255" s="107"/>
      <c r="G255" s="110"/>
      <c r="H255" s="197"/>
      <c r="I255" s="197"/>
      <c r="J255" s="327"/>
    </row>
    <row r="256" spans="1:10" s="112" customFormat="1" hidden="1">
      <c r="A256" s="104"/>
      <c r="B256" s="105"/>
      <c r="C256" s="106"/>
      <c r="D256" s="106"/>
      <c r="E256" s="106"/>
      <c r="F256" s="107"/>
      <c r="G256" s="110"/>
      <c r="H256" s="197"/>
      <c r="I256" s="197"/>
      <c r="J256" s="327"/>
    </row>
    <row r="257" spans="1:10" s="112" customFormat="1" hidden="1">
      <c r="A257" s="104"/>
      <c r="B257" s="105"/>
      <c r="C257" s="106"/>
      <c r="D257" s="106"/>
      <c r="E257" s="106"/>
      <c r="F257" s="107"/>
      <c r="G257" s="110"/>
      <c r="H257" s="197"/>
      <c r="I257" s="197"/>
      <c r="J257" s="327"/>
    </row>
    <row r="258" spans="1:10" s="112" customFormat="1" hidden="1">
      <c r="A258" s="104"/>
      <c r="B258" s="105"/>
      <c r="C258" s="106"/>
      <c r="D258" s="106"/>
      <c r="E258" s="106"/>
      <c r="F258" s="107"/>
      <c r="G258" s="110"/>
      <c r="H258" s="197"/>
      <c r="I258" s="197"/>
      <c r="J258" s="327"/>
    </row>
    <row r="259" spans="1:10" s="112" customFormat="1" ht="15.75" thickBot="1">
      <c r="A259" s="432" t="s">
        <v>53</v>
      </c>
      <c r="B259" s="433"/>
      <c r="C259" s="119">
        <f>SUM(C246:C258)</f>
        <v>0</v>
      </c>
      <c r="D259" s="119">
        <f>SUM(D246:D258)</f>
        <v>0</v>
      </c>
      <c r="E259" s="119">
        <f>SUM(E246:E258)</f>
        <v>0</v>
      </c>
      <c r="F259" s="113" t="s">
        <v>54</v>
      </c>
      <c r="G259" s="120">
        <f>SUM(G246:G258)</f>
        <v>0</v>
      </c>
      <c r="H259" s="197"/>
      <c r="I259" s="197"/>
      <c r="J259" s="327"/>
    </row>
    <row r="260" spans="1:10" s="112" customFormat="1" ht="5.0999999999999996" customHeight="1" thickBot="1">
      <c r="A260" s="326"/>
      <c r="B260" s="197"/>
      <c r="C260" s="198"/>
      <c r="D260" s="198"/>
      <c r="E260" s="198"/>
      <c r="F260" s="199"/>
      <c r="G260" s="200"/>
      <c r="H260" s="197"/>
      <c r="I260" s="197"/>
      <c r="J260" s="329"/>
    </row>
    <row r="261" spans="1:10" s="112" customFormat="1">
      <c r="A261" s="429" t="s">
        <v>86</v>
      </c>
      <c r="B261" s="430"/>
      <c r="C261" s="430"/>
      <c r="D261" s="430"/>
      <c r="E261" s="430"/>
      <c r="F261" s="430"/>
      <c r="G261" s="431"/>
      <c r="H261" s="197"/>
      <c r="I261" s="197"/>
      <c r="J261" s="327"/>
    </row>
    <row r="262" spans="1:10" s="1" customFormat="1" ht="30">
      <c r="A262" s="117" t="s">
        <v>0</v>
      </c>
      <c r="B262" s="114" t="s">
        <v>1</v>
      </c>
      <c r="C262" s="115" t="s">
        <v>2</v>
      </c>
      <c r="D262" s="125" t="s">
        <v>55</v>
      </c>
      <c r="E262" s="125" t="s">
        <v>56</v>
      </c>
      <c r="F262" s="116" t="s">
        <v>3</v>
      </c>
      <c r="G262" s="118" t="s">
        <v>12</v>
      </c>
      <c r="H262" s="78"/>
      <c r="I262" s="78"/>
      <c r="J262" s="79"/>
    </row>
    <row r="263" spans="1:10" s="112" customFormat="1">
      <c r="A263" s="104"/>
      <c r="B263" s="105"/>
      <c r="C263" s="106"/>
      <c r="D263" s="106"/>
      <c r="E263" s="106"/>
      <c r="F263" s="107"/>
      <c r="G263" s="270"/>
      <c r="H263" s="197"/>
      <c r="I263" s="197"/>
      <c r="J263" s="327"/>
    </row>
    <row r="264" spans="1:10" s="112" customFormat="1" hidden="1">
      <c r="A264" s="104"/>
      <c r="B264" s="105"/>
      <c r="C264" s="106"/>
      <c r="D264" s="106"/>
      <c r="E264" s="106"/>
      <c r="F264" s="107"/>
      <c r="G264" s="270"/>
      <c r="H264" s="197"/>
      <c r="I264" s="197"/>
      <c r="J264" s="327"/>
    </row>
    <row r="265" spans="1:10" s="112" customFormat="1" ht="15.75" thickBot="1">
      <c r="A265" s="432" t="s">
        <v>53</v>
      </c>
      <c r="B265" s="433"/>
      <c r="C265" s="119">
        <f>SUM(C263:C264)</f>
        <v>0</v>
      </c>
      <c r="D265" s="119">
        <f>SUM(D263:D264)</f>
        <v>0</v>
      </c>
      <c r="E265" s="119">
        <f>SUM(E263:E264)</f>
        <v>0</v>
      </c>
      <c r="F265" s="113" t="s">
        <v>54</v>
      </c>
      <c r="G265" s="271">
        <f>SUM(G263:G264)</f>
        <v>0</v>
      </c>
      <c r="H265" s="197"/>
      <c r="I265" s="197"/>
      <c r="J265" s="327"/>
    </row>
    <row r="266" spans="1:10" s="112" customFormat="1" ht="5.0999999999999996" customHeight="1" thickBot="1">
      <c r="A266" s="326"/>
      <c r="B266" s="197"/>
      <c r="C266" s="198"/>
      <c r="D266" s="198"/>
      <c r="E266" s="198"/>
      <c r="F266" s="199"/>
      <c r="G266" s="200"/>
      <c r="H266" s="197"/>
      <c r="I266" s="197"/>
      <c r="J266" s="329"/>
    </row>
    <row r="267" spans="1:10" s="112" customFormat="1">
      <c r="A267" s="429" t="s">
        <v>87</v>
      </c>
      <c r="B267" s="430"/>
      <c r="C267" s="430"/>
      <c r="D267" s="430"/>
      <c r="E267" s="430"/>
      <c r="F267" s="430"/>
      <c r="G267" s="431"/>
      <c r="H267" s="197"/>
      <c r="I267" s="197"/>
      <c r="J267" s="327"/>
    </row>
    <row r="268" spans="1:10" s="1" customFormat="1" ht="30">
      <c r="A268" s="117" t="s">
        <v>0</v>
      </c>
      <c r="B268" s="114" t="s">
        <v>1</v>
      </c>
      <c r="C268" s="115" t="s">
        <v>2</v>
      </c>
      <c r="D268" s="125" t="s">
        <v>55</v>
      </c>
      <c r="E268" s="125" t="s">
        <v>56</v>
      </c>
      <c r="F268" s="116" t="s">
        <v>3</v>
      </c>
      <c r="G268" s="118" t="s">
        <v>12</v>
      </c>
      <c r="H268" s="78"/>
      <c r="I268" s="78"/>
      <c r="J268" s="79"/>
    </row>
    <row r="269" spans="1:10" s="112" customFormat="1">
      <c r="A269" s="104"/>
      <c r="B269" s="105"/>
      <c r="C269" s="106"/>
      <c r="D269" s="106"/>
      <c r="E269" s="106"/>
      <c r="F269" s="107"/>
      <c r="G269" s="270"/>
      <c r="H269" s="197"/>
      <c r="I269" s="197"/>
      <c r="J269" s="327"/>
    </row>
    <row r="270" spans="1:10" s="112" customFormat="1" hidden="1">
      <c r="A270" s="104"/>
      <c r="B270" s="105"/>
      <c r="C270" s="106"/>
      <c r="D270" s="106"/>
      <c r="E270" s="106"/>
      <c r="F270" s="107"/>
      <c r="G270" s="270"/>
      <c r="H270" s="197"/>
      <c r="I270" s="197"/>
      <c r="J270" s="327"/>
    </row>
    <row r="271" spans="1:10" s="112" customFormat="1" ht="15.75" thickBot="1">
      <c r="A271" s="432" t="s">
        <v>53</v>
      </c>
      <c r="B271" s="433"/>
      <c r="C271" s="119">
        <f>SUM(C269:C270)</f>
        <v>0</v>
      </c>
      <c r="D271" s="119">
        <f>SUM(D269:D270)</f>
        <v>0</v>
      </c>
      <c r="E271" s="119">
        <f>SUM(E269:E270)</f>
        <v>0</v>
      </c>
      <c r="F271" s="113" t="s">
        <v>54</v>
      </c>
      <c r="G271" s="271">
        <f>SUM(G269:G270)</f>
        <v>0</v>
      </c>
      <c r="H271" s="197"/>
      <c r="I271" s="197"/>
      <c r="J271" s="327"/>
    </row>
    <row r="272" spans="1:10" s="112" customFormat="1" ht="5.0999999999999996" customHeight="1" thickBot="1">
      <c r="A272" s="326"/>
      <c r="B272" s="197"/>
      <c r="C272" s="198"/>
      <c r="D272" s="198"/>
      <c r="E272" s="198"/>
      <c r="F272" s="199"/>
      <c r="G272" s="200"/>
      <c r="H272" s="197"/>
      <c r="I272" s="197"/>
      <c r="J272" s="329"/>
    </row>
    <row r="273" spans="1:10" s="112" customFormat="1" ht="15" customHeight="1" thickBot="1">
      <c r="A273" s="434" t="s">
        <v>88</v>
      </c>
      <c r="B273" s="435"/>
      <c r="C273" s="435"/>
      <c r="D273" s="435"/>
      <c r="E273" s="435"/>
      <c r="F273" s="435"/>
      <c r="G273" s="436"/>
      <c r="H273" s="197"/>
      <c r="I273" s="197"/>
      <c r="J273" s="327"/>
    </row>
    <row r="274" spans="1:10" s="1" customFormat="1" ht="30">
      <c r="A274" s="123" t="s">
        <v>0</v>
      </c>
      <c r="B274" s="124" t="s">
        <v>1</v>
      </c>
      <c r="C274" s="125" t="s">
        <v>2</v>
      </c>
      <c r="D274" s="125" t="s">
        <v>55</v>
      </c>
      <c r="E274" s="125" t="s">
        <v>56</v>
      </c>
      <c r="F274" s="126" t="s">
        <v>3</v>
      </c>
      <c r="G274" s="127" t="s">
        <v>12</v>
      </c>
      <c r="H274" s="78"/>
      <c r="I274" s="78"/>
      <c r="J274" s="79"/>
    </row>
    <row r="275" spans="1:10" s="112" customFormat="1">
      <c r="A275" s="211"/>
      <c r="B275" s="208"/>
      <c r="C275" s="209"/>
      <c r="D275" s="209"/>
      <c r="E275" s="209"/>
      <c r="F275" s="107"/>
      <c r="G275" s="277"/>
      <c r="H275" s="197"/>
      <c r="I275" s="197"/>
      <c r="J275" s="327"/>
    </row>
    <row r="276" spans="1:10" s="112" customFormat="1" ht="15.75" thickBot="1">
      <c r="A276" s="432" t="s">
        <v>53</v>
      </c>
      <c r="B276" s="433"/>
      <c r="C276" s="119">
        <f>C275</f>
        <v>0</v>
      </c>
      <c r="D276" s="119">
        <f>SUM(D273:D275)</f>
        <v>0</v>
      </c>
      <c r="E276" s="119">
        <f>SUM(E273:E275)</f>
        <v>0</v>
      </c>
      <c r="F276" s="113" t="s">
        <v>54</v>
      </c>
      <c r="G276" s="120">
        <f>SUM(G275:G275)</f>
        <v>0</v>
      </c>
      <c r="H276" s="330"/>
      <c r="I276" s="330"/>
      <c r="J276" s="331"/>
    </row>
    <row r="277" spans="1:10">
      <c r="A277" s="415" t="s">
        <v>94</v>
      </c>
      <c r="B277" s="416"/>
      <c r="C277" s="416"/>
      <c r="D277" s="423" t="s">
        <v>95</v>
      </c>
      <c r="E277" s="416"/>
      <c r="F277" s="421"/>
      <c r="G277" s="423" t="s">
        <v>96</v>
      </c>
      <c r="H277" s="416"/>
      <c r="I277" s="416"/>
      <c r="J277" s="417"/>
    </row>
    <row r="278" spans="1:10" ht="15.75" thickBot="1">
      <c r="A278" s="418" t="s">
        <v>101</v>
      </c>
      <c r="B278" s="419"/>
      <c r="C278" s="419"/>
      <c r="D278" s="424" t="s">
        <v>97</v>
      </c>
      <c r="E278" s="419"/>
      <c r="F278" s="422"/>
      <c r="G278" s="424" t="s">
        <v>102</v>
      </c>
      <c r="H278" s="419"/>
      <c r="I278" s="419"/>
      <c r="J278" s="420"/>
    </row>
    <row r="279" spans="1:10">
      <c r="A279" s="35"/>
      <c r="B279" s="35"/>
      <c r="C279" s="67"/>
      <c r="D279" s="67"/>
      <c r="E279" s="67"/>
      <c r="F279" s="34"/>
      <c r="G279" s="72"/>
      <c r="H279" s="35"/>
      <c r="I279" s="35"/>
    </row>
    <row r="280" spans="1:10">
      <c r="A280" s="35"/>
      <c r="B280" s="35"/>
      <c r="C280" s="67"/>
      <c r="D280" s="67"/>
      <c r="E280" s="67"/>
      <c r="F280" s="34"/>
      <c r="G280" s="72"/>
      <c r="H280" s="35"/>
      <c r="I280" s="35"/>
    </row>
    <row r="281" spans="1:10">
      <c r="A281" s="35"/>
      <c r="B281" s="35"/>
      <c r="C281" s="67"/>
      <c r="D281" s="67"/>
      <c r="E281" s="67"/>
      <c r="F281" s="34"/>
      <c r="G281" s="72"/>
      <c r="H281" s="35"/>
      <c r="I281" s="35"/>
    </row>
    <row r="282" spans="1:10">
      <c r="A282" s="35"/>
      <c r="B282" s="35"/>
      <c r="C282" s="67"/>
      <c r="D282" s="67"/>
      <c r="E282" s="67"/>
      <c r="F282" s="34"/>
      <c r="G282" s="72"/>
      <c r="H282" s="35"/>
      <c r="I282" s="35"/>
    </row>
    <row r="283" spans="1:10">
      <c r="A283" s="35"/>
      <c r="B283" s="35"/>
      <c r="C283" s="67"/>
      <c r="D283" s="67"/>
      <c r="E283" s="67"/>
      <c r="F283" s="34"/>
      <c r="G283" s="72"/>
      <c r="H283" s="35"/>
      <c r="I283" s="35"/>
    </row>
    <row r="284" spans="1:10">
      <c r="A284" s="35"/>
      <c r="B284" s="35"/>
      <c r="C284" s="67"/>
      <c r="D284" s="67"/>
      <c r="E284" s="67"/>
      <c r="F284" s="34"/>
      <c r="G284" s="72"/>
      <c r="H284" s="35"/>
      <c r="I284" s="35"/>
    </row>
    <row r="285" spans="1:10">
      <c r="A285" s="35"/>
      <c r="B285" s="35"/>
      <c r="C285" s="67"/>
      <c r="D285" s="67"/>
      <c r="E285" s="67"/>
      <c r="F285" s="34"/>
      <c r="G285" s="72"/>
      <c r="H285" s="35"/>
      <c r="I285" s="35"/>
    </row>
    <row r="286" spans="1:10">
      <c r="A286" s="35"/>
      <c r="B286" s="35"/>
      <c r="C286" s="67"/>
      <c r="D286" s="67"/>
      <c r="E286" s="67"/>
      <c r="F286" s="34"/>
      <c r="G286" s="72"/>
      <c r="H286" s="35"/>
      <c r="I286" s="35"/>
    </row>
    <row r="287" spans="1:10">
      <c r="A287" s="35"/>
      <c r="B287" s="35"/>
      <c r="C287" s="67"/>
      <c r="D287" s="67"/>
      <c r="E287" s="67"/>
      <c r="F287" s="34"/>
      <c r="G287" s="72"/>
      <c r="H287" s="35"/>
      <c r="I287" s="35"/>
    </row>
    <row r="288" spans="1:10">
      <c r="A288" s="35"/>
      <c r="B288" s="35"/>
      <c r="C288" s="67"/>
      <c r="D288" s="67"/>
      <c r="E288" s="67"/>
      <c r="F288" s="34"/>
      <c r="G288" s="72"/>
      <c r="H288" s="35"/>
      <c r="I288" s="35"/>
    </row>
    <row r="289" spans="1:9">
      <c r="A289" s="35"/>
      <c r="B289" s="35"/>
      <c r="C289" s="67"/>
      <c r="D289" s="67"/>
      <c r="E289" s="67"/>
      <c r="F289" s="34"/>
      <c r="G289" s="72"/>
      <c r="H289" s="35"/>
      <c r="I289" s="35"/>
    </row>
    <row r="290" spans="1:9">
      <c r="A290" s="35"/>
      <c r="B290" s="35"/>
      <c r="C290" s="67"/>
      <c r="D290" s="67"/>
      <c r="E290" s="67"/>
      <c r="F290" s="34"/>
      <c r="G290" s="72"/>
      <c r="H290" s="35"/>
      <c r="I290" s="35"/>
    </row>
    <row r="291" spans="1:9">
      <c r="A291" s="35"/>
      <c r="B291" s="35"/>
      <c r="C291" s="67"/>
      <c r="D291" s="67"/>
      <c r="E291" s="67"/>
      <c r="F291" s="34"/>
      <c r="G291" s="72"/>
      <c r="H291" s="35"/>
      <c r="I291" s="35"/>
    </row>
    <row r="292" spans="1:9">
      <c r="A292" s="35"/>
      <c r="B292" s="35"/>
      <c r="C292" s="67"/>
      <c r="D292" s="67"/>
      <c r="E292" s="67"/>
      <c r="F292" s="34"/>
      <c r="G292" s="72"/>
      <c r="H292" s="35"/>
      <c r="I292" s="35"/>
    </row>
    <row r="293" spans="1:9">
      <c r="A293" s="35"/>
      <c r="B293" s="35"/>
      <c r="C293" s="67"/>
      <c r="D293" s="67"/>
      <c r="E293" s="67"/>
      <c r="F293" s="34"/>
      <c r="G293" s="72"/>
      <c r="H293" s="35"/>
      <c r="I293" s="35"/>
    </row>
    <row r="294" spans="1:9">
      <c r="A294" s="35"/>
      <c r="B294" s="35"/>
      <c r="C294" s="67"/>
      <c r="D294" s="67"/>
      <c r="E294" s="67"/>
      <c r="F294" s="34"/>
      <c r="G294" s="72"/>
      <c r="H294" s="35"/>
      <c r="I294" s="35"/>
    </row>
    <row r="295" spans="1:9">
      <c r="A295" s="35"/>
      <c r="B295" s="35"/>
      <c r="C295" s="67"/>
      <c r="D295" s="67"/>
      <c r="E295" s="67"/>
      <c r="F295" s="34"/>
      <c r="G295" s="72"/>
      <c r="H295" s="35"/>
      <c r="I295" s="35"/>
    </row>
    <row r="296" spans="1:9">
      <c r="A296" s="35"/>
      <c r="B296" s="35"/>
      <c r="C296" s="67"/>
      <c r="D296" s="67"/>
      <c r="E296" s="67"/>
      <c r="F296" s="34"/>
      <c r="G296" s="72"/>
      <c r="H296" s="35"/>
      <c r="I296" s="35"/>
    </row>
    <row r="297" spans="1:9">
      <c r="A297" s="35"/>
      <c r="B297" s="35"/>
      <c r="C297" s="67"/>
      <c r="D297" s="67"/>
      <c r="E297" s="67"/>
      <c r="F297" s="34"/>
      <c r="G297" s="72"/>
      <c r="H297" s="35"/>
      <c r="I297" s="35"/>
    </row>
    <row r="298" spans="1:9">
      <c r="A298" s="35"/>
      <c r="B298" s="35"/>
      <c r="C298" s="67"/>
      <c r="D298" s="67"/>
      <c r="E298" s="67"/>
      <c r="F298" s="34"/>
      <c r="G298" s="72"/>
      <c r="H298" s="35"/>
      <c r="I298" s="35"/>
    </row>
    <row r="299" spans="1:9">
      <c r="A299" s="35"/>
      <c r="B299" s="35"/>
      <c r="C299" s="67"/>
      <c r="D299" s="67"/>
      <c r="E299" s="67"/>
      <c r="F299" s="34"/>
      <c r="G299" s="72"/>
      <c r="H299" s="35"/>
      <c r="I299" s="35"/>
    </row>
    <row r="300" spans="1:9">
      <c r="A300" s="35"/>
      <c r="B300" s="35"/>
      <c r="C300" s="67"/>
      <c r="D300" s="67"/>
      <c r="E300" s="67"/>
      <c r="F300" s="34"/>
      <c r="G300" s="72"/>
      <c r="H300" s="35"/>
      <c r="I300" s="35"/>
    </row>
    <row r="301" spans="1:9">
      <c r="A301" s="35"/>
      <c r="B301" s="35"/>
      <c r="C301" s="67"/>
      <c r="D301" s="67"/>
      <c r="E301" s="67"/>
      <c r="F301" s="34"/>
      <c r="G301" s="72"/>
      <c r="H301" s="35"/>
      <c r="I301" s="35"/>
    </row>
    <row r="302" spans="1:9">
      <c r="A302" s="35"/>
      <c r="B302" s="35"/>
      <c r="C302" s="67"/>
      <c r="D302" s="67"/>
      <c r="E302" s="67"/>
      <c r="F302" s="34"/>
      <c r="G302" s="72"/>
      <c r="H302" s="35"/>
      <c r="I302" s="35"/>
    </row>
    <row r="303" spans="1:9">
      <c r="A303" s="35"/>
      <c r="B303" s="35"/>
      <c r="C303" s="67"/>
      <c r="D303" s="67"/>
      <c r="E303" s="67"/>
      <c r="F303" s="34"/>
      <c r="G303" s="72"/>
      <c r="H303" s="35"/>
      <c r="I303" s="35"/>
    </row>
    <row r="304" spans="1:9">
      <c r="A304" s="35"/>
      <c r="B304" s="35"/>
      <c r="C304" s="67"/>
      <c r="D304" s="67"/>
      <c r="E304" s="67"/>
      <c r="F304" s="34"/>
      <c r="G304" s="72"/>
      <c r="H304" s="35"/>
      <c r="I304" s="35"/>
    </row>
    <row r="305" spans="1:9">
      <c r="A305" s="35"/>
      <c r="B305" s="35"/>
      <c r="C305" s="67"/>
      <c r="D305" s="67"/>
      <c r="E305" s="67"/>
      <c r="F305" s="34"/>
      <c r="G305" s="72"/>
      <c r="H305" s="35"/>
      <c r="I305" s="35"/>
    </row>
    <row r="306" spans="1:9">
      <c r="A306" s="35"/>
      <c r="B306" s="35"/>
      <c r="C306" s="67"/>
      <c r="D306" s="67"/>
      <c r="E306" s="67"/>
      <c r="F306" s="34"/>
      <c r="G306" s="72"/>
      <c r="H306" s="35"/>
      <c r="I306" s="35"/>
    </row>
    <row r="307" spans="1:9">
      <c r="A307" s="35"/>
      <c r="B307" s="35"/>
      <c r="C307" s="67"/>
      <c r="D307" s="67"/>
      <c r="E307" s="67"/>
      <c r="F307" s="34"/>
      <c r="G307" s="72"/>
      <c r="H307" s="35"/>
      <c r="I307" s="35"/>
    </row>
    <row r="308" spans="1:9">
      <c r="A308" s="35"/>
      <c r="B308" s="35"/>
      <c r="C308" s="67"/>
      <c r="D308" s="67"/>
      <c r="E308" s="67"/>
      <c r="F308" s="34"/>
      <c r="G308" s="72"/>
      <c r="H308" s="35"/>
      <c r="I308" s="35"/>
    </row>
    <row r="309" spans="1:9">
      <c r="A309" s="35"/>
      <c r="B309" s="35"/>
      <c r="C309" s="67"/>
      <c r="D309" s="67"/>
      <c r="E309" s="67"/>
      <c r="F309" s="34"/>
      <c r="G309" s="72"/>
      <c r="H309" s="35"/>
      <c r="I309" s="35"/>
    </row>
    <row r="310" spans="1:9">
      <c r="A310" s="35"/>
      <c r="B310" s="35"/>
      <c r="C310" s="67"/>
      <c r="D310" s="67"/>
      <c r="E310" s="67"/>
      <c r="F310" s="34"/>
      <c r="G310" s="72"/>
      <c r="H310" s="35"/>
      <c r="I310" s="35"/>
    </row>
    <row r="311" spans="1:9">
      <c r="A311" s="35"/>
      <c r="B311" s="35"/>
      <c r="C311" s="67"/>
      <c r="D311" s="67"/>
      <c r="E311" s="67"/>
      <c r="F311" s="34"/>
      <c r="G311" s="72"/>
      <c r="H311" s="35"/>
      <c r="I311" s="35"/>
    </row>
    <row r="312" spans="1:9">
      <c r="A312" s="35"/>
      <c r="B312" s="35"/>
      <c r="C312" s="67"/>
      <c r="D312" s="67"/>
      <c r="E312" s="67"/>
      <c r="F312" s="34"/>
      <c r="G312" s="72"/>
      <c r="H312" s="35"/>
      <c r="I312" s="35"/>
    </row>
    <row r="313" spans="1:9">
      <c r="A313" s="35"/>
      <c r="B313" s="35"/>
      <c r="C313" s="67"/>
      <c r="D313" s="67"/>
      <c r="E313" s="67"/>
      <c r="F313" s="34"/>
      <c r="G313" s="72"/>
      <c r="H313" s="35"/>
      <c r="I313" s="35"/>
    </row>
  </sheetData>
  <sheetProtection autoFilter="0" pivotTables="0"/>
  <sortState ref="A242:G254">
    <sortCondition ref="A241"/>
  </sortState>
  <mergeCells count="100">
    <mergeCell ref="G277:J277"/>
    <mergeCell ref="G278:J278"/>
    <mergeCell ref="D277:F277"/>
    <mergeCell ref="D278:F278"/>
    <mergeCell ref="A277:C277"/>
    <mergeCell ref="A278:C278"/>
    <mergeCell ref="G4:J4"/>
    <mergeCell ref="G5:J5"/>
    <mergeCell ref="E4:F4"/>
    <mergeCell ref="E5:F5"/>
    <mergeCell ref="C4:D4"/>
    <mergeCell ref="C5:D5"/>
    <mergeCell ref="A4:B4"/>
    <mergeCell ref="A5:B5"/>
    <mergeCell ref="A2:J3"/>
    <mergeCell ref="A273:G273"/>
    <mergeCell ref="A276:B276"/>
    <mergeCell ref="B21:D21"/>
    <mergeCell ref="I13:I14"/>
    <mergeCell ref="A182:B182"/>
    <mergeCell ref="A177:G177"/>
    <mergeCell ref="A184:G184"/>
    <mergeCell ref="A139:B139"/>
    <mergeCell ref="A141:G141"/>
    <mergeCell ref="A146:B146"/>
    <mergeCell ref="A155:B155"/>
    <mergeCell ref="A148:G148"/>
    <mergeCell ref="A157:G157"/>
    <mergeCell ref="A74:B74"/>
    <mergeCell ref="A70:G70"/>
    <mergeCell ref="A92:B92"/>
    <mergeCell ref="A100:G100"/>
    <mergeCell ref="A107:B107"/>
    <mergeCell ref="A98:B98"/>
    <mergeCell ref="A82:G82"/>
    <mergeCell ref="A259:B259"/>
    <mergeCell ref="A244:G244"/>
    <mergeCell ref="A192:B192"/>
    <mergeCell ref="A204:B204"/>
    <mergeCell ref="A206:G206"/>
    <mergeCell ref="A239:G239"/>
    <mergeCell ref="A242:B242"/>
    <mergeCell ref="A109:G109"/>
    <mergeCell ref="A88:G88"/>
    <mergeCell ref="B31:D31"/>
    <mergeCell ref="A39:G39"/>
    <mergeCell ref="A43:B43"/>
    <mergeCell ref="B36:D36"/>
    <mergeCell ref="B37:D37"/>
    <mergeCell ref="B34:D34"/>
    <mergeCell ref="A49:B49"/>
    <mergeCell ref="A51:G51"/>
    <mergeCell ref="A58:B58"/>
    <mergeCell ref="A63:B63"/>
    <mergeCell ref="A60:G60"/>
    <mergeCell ref="A65:G65"/>
    <mergeCell ref="A68:B68"/>
    <mergeCell ref="A80:B80"/>
    <mergeCell ref="A76:G76"/>
    <mergeCell ref="B12:D12"/>
    <mergeCell ref="B7:D7"/>
    <mergeCell ref="B8:D8"/>
    <mergeCell ref="B10:D10"/>
    <mergeCell ref="B11:D11"/>
    <mergeCell ref="B9:F9"/>
    <mergeCell ref="B35:D35"/>
    <mergeCell ref="B15:D15"/>
    <mergeCell ref="B16:D16"/>
    <mergeCell ref="B29:D29"/>
    <mergeCell ref="B24:D24"/>
    <mergeCell ref="B26:D26"/>
    <mergeCell ref="B25:D25"/>
    <mergeCell ref="B22:D22"/>
    <mergeCell ref="B23:D23"/>
    <mergeCell ref="B27:D27"/>
    <mergeCell ref="B28:D28"/>
    <mergeCell ref="B32:D32"/>
    <mergeCell ref="B33:D33"/>
    <mergeCell ref="B30:D30"/>
    <mergeCell ref="B14:D14"/>
    <mergeCell ref="B17:D17"/>
    <mergeCell ref="B18:D18"/>
    <mergeCell ref="B19:D19"/>
    <mergeCell ref="B20:D20"/>
    <mergeCell ref="A267:G267"/>
    <mergeCell ref="A271:B271"/>
    <mergeCell ref="A261:G261"/>
    <mergeCell ref="A265:B265"/>
    <mergeCell ref="A45:G45"/>
    <mergeCell ref="A237:B237"/>
    <mergeCell ref="A194:G194"/>
    <mergeCell ref="A164:B164"/>
    <mergeCell ref="A166:G166"/>
    <mergeCell ref="A175:B175"/>
    <mergeCell ref="A128:B128"/>
    <mergeCell ref="A121:G121"/>
    <mergeCell ref="A130:G130"/>
    <mergeCell ref="A119:B119"/>
    <mergeCell ref="A94:G94"/>
    <mergeCell ref="A86:B86"/>
  </mergeCells>
  <pageMargins left="0.51181102362204722" right="0.51181102362204722" top="0.39370078740157483" bottom="0.35433070866141736" header="0.31496062992125984" footer="0.31496062992125984"/>
  <pageSetup paperSize="9" scale="71" fitToHeight="10" orientation="portrait" r:id="rId1"/>
  <drawing r:id="rId2"/>
  <legacyDrawing r:id="rId3"/>
  <oleObjects>
    <oleObject progId="MSPhotoEd.3" shapeId="7169" r:id="rId4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46"/>
  <sheetViews>
    <sheetView topLeftCell="C18" zoomScale="90" zoomScaleNormal="90" workbookViewId="0">
      <selection activeCell="H9" sqref="H9"/>
    </sheetView>
  </sheetViews>
  <sheetFormatPr defaultRowHeight="15"/>
  <cols>
    <col min="1" max="1" width="0.28515625" customWidth="1"/>
    <col min="2" max="2" width="31.140625" style="144" customWidth="1"/>
    <col min="3" max="5" width="15.5703125" style="143" customWidth="1"/>
    <col min="6" max="6" width="11.5703125" style="143" customWidth="1"/>
    <col min="7" max="8" width="14.42578125" style="145" customWidth="1"/>
    <col min="9" max="9" width="14.28515625" style="145" customWidth="1"/>
    <col min="10" max="10" width="11.28515625" style="145" customWidth="1"/>
    <col min="11" max="11" width="13.28515625" style="145" bestFit="1" customWidth="1"/>
    <col min="12" max="12" width="14.28515625" style="145" bestFit="1" customWidth="1"/>
    <col min="13" max="13" width="13.28515625" style="145" bestFit="1" customWidth="1"/>
    <col min="14" max="14" width="15" style="145" bestFit="1" customWidth="1"/>
    <col min="15" max="15" width="13.28515625" style="145" bestFit="1" customWidth="1"/>
    <col min="16" max="16" width="11" style="145" customWidth="1"/>
    <col min="17" max="17" width="10.7109375" style="145" bestFit="1" customWidth="1"/>
  </cols>
  <sheetData>
    <row r="1" spans="1:17" s="314" customFormat="1" ht="15" customHeight="1">
      <c r="A1" s="499"/>
      <c r="B1" s="401" t="s">
        <v>104</v>
      </c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402"/>
    </row>
    <row r="2" spans="1:17" s="314" customFormat="1" ht="12.75">
      <c r="A2" s="500"/>
      <c r="B2" s="403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5"/>
    </row>
    <row r="3" spans="1:17" s="314" customFormat="1" ht="15" customHeight="1">
      <c r="A3" s="500"/>
      <c r="B3" s="412" t="s">
        <v>89</v>
      </c>
      <c r="C3" s="410"/>
      <c r="D3" s="410"/>
      <c r="E3" s="410" t="s">
        <v>90</v>
      </c>
      <c r="F3" s="410"/>
      <c r="G3" s="410"/>
      <c r="H3" s="410"/>
      <c r="I3" s="410" t="s">
        <v>91</v>
      </c>
      <c r="J3" s="410"/>
      <c r="K3" s="410"/>
      <c r="L3" s="410"/>
      <c r="M3" s="406" t="s">
        <v>92</v>
      </c>
      <c r="N3" s="406"/>
      <c r="O3" s="406"/>
      <c r="P3" s="406"/>
      <c r="Q3" s="407"/>
    </row>
    <row r="4" spans="1:17" s="314" customFormat="1" ht="15.75" customHeight="1" thickBot="1">
      <c r="A4" s="500"/>
      <c r="B4" s="505" t="s">
        <v>98</v>
      </c>
      <c r="C4" s="504"/>
      <c r="D4" s="504"/>
      <c r="E4" s="504">
        <v>1</v>
      </c>
      <c r="F4" s="504"/>
      <c r="G4" s="504"/>
      <c r="H4" s="504"/>
      <c r="I4" s="503">
        <v>41689</v>
      </c>
      <c r="J4" s="503"/>
      <c r="K4" s="503"/>
      <c r="L4" s="503"/>
      <c r="M4" s="501" t="s">
        <v>93</v>
      </c>
      <c r="N4" s="501"/>
      <c r="O4" s="501"/>
      <c r="P4" s="501"/>
      <c r="Q4" s="502"/>
    </row>
    <row r="5" spans="1:17" ht="15.75" thickBot="1">
      <c r="A5" s="332"/>
      <c r="B5" s="484" t="s">
        <v>4</v>
      </c>
      <c r="C5" s="492" t="s">
        <v>68</v>
      </c>
      <c r="D5" s="493"/>
      <c r="E5" s="493"/>
      <c r="F5" s="494"/>
      <c r="G5" s="489" t="s">
        <v>71</v>
      </c>
      <c r="H5" s="490"/>
      <c r="I5" s="490"/>
      <c r="J5" s="491"/>
      <c r="K5" s="486" t="s">
        <v>74</v>
      </c>
      <c r="L5" s="487"/>
      <c r="M5" s="488"/>
      <c r="N5" s="489" t="s">
        <v>75</v>
      </c>
      <c r="O5" s="490"/>
      <c r="P5" s="491"/>
      <c r="Q5" s="333"/>
    </row>
    <row r="6" spans="1:17" ht="24.75">
      <c r="A6" s="332"/>
      <c r="B6" s="485"/>
      <c r="C6" s="174" t="s">
        <v>70</v>
      </c>
      <c r="D6" s="146" t="s">
        <v>69</v>
      </c>
      <c r="E6" s="146" t="s">
        <v>72</v>
      </c>
      <c r="F6" s="175" t="s">
        <v>76</v>
      </c>
      <c r="G6" s="152" t="s">
        <v>70</v>
      </c>
      <c r="H6" s="153" t="s">
        <v>69</v>
      </c>
      <c r="I6" s="153" t="s">
        <v>73</v>
      </c>
      <c r="J6" s="158" t="s">
        <v>76</v>
      </c>
      <c r="K6" s="150" t="s">
        <v>69</v>
      </c>
      <c r="L6" s="189" t="s">
        <v>73</v>
      </c>
      <c r="M6" s="180" t="s">
        <v>76</v>
      </c>
      <c r="N6" s="152" t="s">
        <v>69</v>
      </c>
      <c r="O6" s="153" t="s">
        <v>73</v>
      </c>
      <c r="P6" s="154" t="s">
        <v>76</v>
      </c>
      <c r="Q6" s="190" t="s">
        <v>77</v>
      </c>
    </row>
    <row r="7" spans="1:17">
      <c r="A7" s="334"/>
      <c r="B7" s="205"/>
      <c r="C7" s="176"/>
      <c r="D7" s="147"/>
      <c r="E7" s="147"/>
      <c r="F7" s="177" t="b">
        <f>AND(C7=D7,C7=E7,D7=E7)</f>
        <v>1</v>
      </c>
      <c r="G7" s="155"/>
      <c r="H7" s="156"/>
      <c r="I7" s="156"/>
      <c r="J7" s="159" t="b">
        <f>AND(G7=H7,H7=I7,G7=I7)</f>
        <v>1</v>
      </c>
      <c r="K7" s="187"/>
      <c r="L7" s="173"/>
      <c r="M7" s="188" t="b">
        <f>AND(K7=L7)</f>
        <v>1</v>
      </c>
      <c r="N7" s="155"/>
      <c r="O7" s="156"/>
      <c r="P7" s="157" t="b">
        <f>AND(N7=O7)</f>
        <v>1</v>
      </c>
      <c r="Q7" s="191" t="b">
        <f>AND(F7=TRUE,J7=TRUE,M7=TRUE,P7=TRUE)</f>
        <v>1</v>
      </c>
    </row>
    <row r="8" spans="1:17">
      <c r="A8" s="334"/>
      <c r="B8" s="205"/>
      <c r="C8" s="176"/>
      <c r="D8" s="147"/>
      <c r="E8" s="147"/>
      <c r="F8" s="177" t="b">
        <f>AND(C8=D8,C8=E8,D8=E8)</f>
        <v>1</v>
      </c>
      <c r="G8" s="155"/>
      <c r="H8" s="156"/>
      <c r="I8" s="156"/>
      <c r="J8" s="159" t="b">
        <f t="shared" ref="J8:J22" si="0">AND(G8=H8,H8=I8,G8=I8)</f>
        <v>1</v>
      </c>
      <c r="K8" s="151"/>
      <c r="L8" s="173"/>
      <c r="M8" s="181" t="b">
        <f t="shared" ref="M8" si="1">AND(K8=L8)</f>
        <v>1</v>
      </c>
      <c r="N8" s="155"/>
      <c r="O8" s="156"/>
      <c r="P8" s="157" t="b">
        <f t="shared" ref="P8:P33" si="2">AND(N8=O8)</f>
        <v>1</v>
      </c>
      <c r="Q8" s="191" t="b">
        <f>AND(F8=TRUE,J8=TRUE,M8=TRUE,P8=TRUE)</f>
        <v>1</v>
      </c>
    </row>
    <row r="9" spans="1:17">
      <c r="A9" s="334"/>
      <c r="B9" s="205"/>
      <c r="C9" s="176">
        <f>'Por Volume de Importação'!F24</f>
        <v>0</v>
      </c>
      <c r="D9" s="147">
        <f>'Por Volume de Importação'!G119</f>
        <v>0</v>
      </c>
      <c r="E9" s="147">
        <f>'Extrato AnoBase '!J16+'Extrato AnoBase '!J31</f>
        <v>0</v>
      </c>
      <c r="F9" s="177" t="b">
        <f t="shared" ref="F9:F33" si="3">AND(C9=D9,C9=E9,D9=E9)</f>
        <v>1</v>
      </c>
      <c r="G9" s="155">
        <f>'Por Volume de Importação'!E24</f>
        <v>0</v>
      </c>
      <c r="H9" s="156">
        <f>'Por Volume de Importação'!C119</f>
        <v>0</v>
      </c>
      <c r="I9" s="156">
        <f>'Extrato AnoBase '!D16+'Extrato AnoBase '!D31</f>
        <v>0</v>
      </c>
      <c r="J9" s="159" t="b">
        <f>AND(G9=H9,H9=I9,G9=I9)</f>
        <v>1</v>
      </c>
      <c r="K9" s="151">
        <f>'Por Volume de Importação'!D119</f>
        <v>0</v>
      </c>
      <c r="L9" s="173">
        <f>'Extrato AnoBase '!E16+'Extrato AnoBase '!E31</f>
        <v>0</v>
      </c>
      <c r="M9" s="181" t="b">
        <f>AND(K9=L9)</f>
        <v>1</v>
      </c>
      <c r="N9" s="155">
        <f>'Por Volume de Importação'!E119</f>
        <v>0</v>
      </c>
      <c r="O9" s="156">
        <f>'Extrato AnoBase '!F16+'Extrato AnoBase '!F31</f>
        <v>0</v>
      </c>
      <c r="P9" s="157" t="b">
        <f>AND(N9=O9)</f>
        <v>1</v>
      </c>
      <c r="Q9" s="191" t="b">
        <f t="shared" ref="Q9:Q33" si="4">AND(F9=TRUE,J9=TRUE,M9=TRUE,P9=TRUE)</f>
        <v>1</v>
      </c>
    </row>
    <row r="10" spans="1:17">
      <c r="A10" s="334"/>
      <c r="B10" s="205"/>
      <c r="C10" s="176">
        <f>'Por Volume de Importação'!F36</f>
        <v>0</v>
      </c>
      <c r="D10" s="147">
        <f>'Por Volume de Importação'!G237</f>
        <v>0</v>
      </c>
      <c r="E10" s="147">
        <f>'Extrato AnoBase '!J12+'Extrato AnoBase '!J15+'Extrato AnoBase '!J18+'Extrato AnoBase '!J19+'Extrato AnoBase '!J39</f>
        <v>0</v>
      </c>
      <c r="F10" s="177" t="b">
        <f t="shared" si="3"/>
        <v>1</v>
      </c>
      <c r="G10" s="155">
        <f>'Por Volume de Importação'!E36</f>
        <v>0</v>
      </c>
      <c r="H10" s="156">
        <f>'Por Volume de Importação'!C237</f>
        <v>0</v>
      </c>
      <c r="I10" s="156">
        <f>'Extrato AnoBase '!D12+'Extrato AnoBase '!D15+'Extrato AnoBase '!D18+'Extrato AnoBase '!D19+'Extrato AnoBase '!D30+'Extrato AnoBase '!D39</f>
        <v>0</v>
      </c>
      <c r="J10" s="159" t="b">
        <f t="shared" si="0"/>
        <v>1</v>
      </c>
      <c r="K10" s="151">
        <f>'Por Volume de Importação'!D237</f>
        <v>0</v>
      </c>
      <c r="L10" s="173">
        <f>'Extrato AnoBase '!E12+'Extrato AnoBase '!E15+'Extrato AnoBase '!E18+'Extrato AnoBase '!E19+'Extrato AnoBase '!E30+'Extrato AnoBase '!E39</f>
        <v>0</v>
      </c>
      <c r="M10" s="181" t="b">
        <f>AND(K10=L10)</f>
        <v>1</v>
      </c>
      <c r="N10" s="155">
        <f>'Por Volume de Importação'!E237</f>
        <v>0</v>
      </c>
      <c r="O10" s="156">
        <f>'Extrato AnoBase '!F12+'Extrato AnoBase '!F15+'Extrato AnoBase '!F18+'Extrato AnoBase '!F19+'Extrato AnoBase '!F30+'Extrato AnoBase '!F39</f>
        <v>0</v>
      </c>
      <c r="P10" s="157" t="b">
        <f>AND(N10=O10)</f>
        <v>1</v>
      </c>
      <c r="Q10" s="191" t="b">
        <f>AND(F10=TRUE,J10=TRUE,M10=TRUE,P10=TRUE)</f>
        <v>1</v>
      </c>
    </row>
    <row r="11" spans="1:17">
      <c r="A11" s="334"/>
      <c r="B11" s="205"/>
      <c r="C11" s="176"/>
      <c r="D11" s="147"/>
      <c r="E11" s="147"/>
      <c r="F11" s="177" t="b">
        <f>AND(C11=D11,C11=E11,D11=E11)</f>
        <v>1</v>
      </c>
      <c r="G11" s="155"/>
      <c r="H11" s="156"/>
      <c r="I11" s="156"/>
      <c r="J11" s="159" t="b">
        <f t="shared" si="0"/>
        <v>1</v>
      </c>
      <c r="K11" s="151"/>
      <c r="L11" s="173"/>
      <c r="M11" s="181" t="b">
        <f t="shared" ref="M11:M34" si="5">AND(K11=L11)</f>
        <v>1</v>
      </c>
      <c r="N11" s="155"/>
      <c r="O11" s="156"/>
      <c r="P11" s="157" t="b">
        <f t="shared" si="2"/>
        <v>1</v>
      </c>
      <c r="Q11" s="191" t="b">
        <f t="shared" si="4"/>
        <v>1</v>
      </c>
    </row>
    <row r="12" spans="1:17">
      <c r="A12" s="334"/>
      <c r="B12" s="205"/>
      <c r="C12" s="176"/>
      <c r="D12" s="147"/>
      <c r="E12" s="147"/>
      <c r="F12" s="177" t="b">
        <f t="shared" si="3"/>
        <v>1</v>
      </c>
      <c r="G12" s="155"/>
      <c r="H12" s="156"/>
      <c r="I12" s="156"/>
      <c r="J12" s="159" t="b">
        <f t="shared" si="0"/>
        <v>1</v>
      </c>
      <c r="K12" s="151"/>
      <c r="L12" s="173"/>
      <c r="M12" s="181" t="b">
        <f t="shared" si="5"/>
        <v>1</v>
      </c>
      <c r="N12" s="155"/>
      <c r="O12" s="156"/>
      <c r="P12" s="157" t="b">
        <f t="shared" si="2"/>
        <v>1</v>
      </c>
      <c r="Q12" s="191" t="b">
        <f t="shared" si="4"/>
        <v>1</v>
      </c>
    </row>
    <row r="13" spans="1:17">
      <c r="A13" s="334"/>
      <c r="B13" s="205"/>
      <c r="C13" s="176"/>
      <c r="D13" s="147"/>
      <c r="E13" s="147"/>
      <c r="F13" s="177" t="b">
        <f t="shared" si="3"/>
        <v>1</v>
      </c>
      <c r="G13" s="155"/>
      <c r="H13" s="156"/>
      <c r="I13" s="156"/>
      <c r="J13" s="159" t="b">
        <f t="shared" si="0"/>
        <v>1</v>
      </c>
      <c r="K13" s="151"/>
      <c r="L13" s="173"/>
      <c r="M13" s="181" t="b">
        <f>AND(K13=L13)</f>
        <v>1</v>
      </c>
      <c r="N13" s="155"/>
      <c r="O13" s="156"/>
      <c r="P13" s="157" t="b">
        <f t="shared" si="2"/>
        <v>1</v>
      </c>
      <c r="Q13" s="191" t="b">
        <f t="shared" si="4"/>
        <v>1</v>
      </c>
    </row>
    <row r="14" spans="1:17">
      <c r="A14" s="334"/>
      <c r="B14" s="205"/>
      <c r="C14" s="176">
        <f>'Por Volume de Importação'!F21</f>
        <v>0</v>
      </c>
      <c r="D14" s="147">
        <f>'Por Volume de Importação'!G276</f>
        <v>0</v>
      </c>
      <c r="E14" s="147">
        <f>'Extrato AnoBase '!J37</f>
        <v>0</v>
      </c>
      <c r="F14" s="177" t="b">
        <f t="shared" ref="F14" si="6">AND(C14=D14,C14=E14,D14=E14)</f>
        <v>1</v>
      </c>
      <c r="G14" s="155">
        <f>'Por Volume de Importação'!E21</f>
        <v>0</v>
      </c>
      <c r="H14" s="156">
        <f>'Por Volume de Importação'!C276</f>
        <v>0</v>
      </c>
      <c r="I14" s="156">
        <f>'Extrato AnoBase '!D37</f>
        <v>0</v>
      </c>
      <c r="J14" s="159" t="b">
        <f t="shared" ref="J14" si="7">AND(G14=H14,H14=I14,G14=I14)</f>
        <v>1</v>
      </c>
      <c r="K14" s="151">
        <f>'Por Volume de Importação'!D276</f>
        <v>0</v>
      </c>
      <c r="L14" s="173">
        <f>'Extrato AnoBase '!E37</f>
        <v>0</v>
      </c>
      <c r="M14" s="181" t="b">
        <f t="shared" ref="M14" si="8">AND(K14=L14)</f>
        <v>1</v>
      </c>
      <c r="N14" s="155">
        <f>'Por Volume de Importação'!E276</f>
        <v>0</v>
      </c>
      <c r="O14" s="156">
        <f>'Extrato AnoBase '!F37</f>
        <v>0</v>
      </c>
      <c r="P14" s="157" t="b">
        <f t="shared" ref="P14" si="9">AND(N14=O14)</f>
        <v>1</v>
      </c>
      <c r="Q14" s="191" t="b">
        <f t="shared" ref="Q14" si="10">AND(F14=TRUE,J14=TRUE,M14=TRUE,P14=TRUE)</f>
        <v>1</v>
      </c>
    </row>
    <row r="15" spans="1:17">
      <c r="A15" s="334"/>
      <c r="B15" s="205"/>
      <c r="C15" s="176">
        <f>'Por Volume de Importação'!F31</f>
        <v>0</v>
      </c>
      <c r="D15" s="147">
        <f>'Por Volume de Importação'!G259</f>
        <v>0</v>
      </c>
      <c r="E15" s="147">
        <f>'Extrato AnoBase '!J10+'Extrato AnoBase '!J36</f>
        <v>0</v>
      </c>
      <c r="F15" s="177" t="b">
        <f t="shared" si="3"/>
        <v>1</v>
      </c>
      <c r="G15" s="155">
        <f>'Por Volume de Importação'!E31</f>
        <v>0</v>
      </c>
      <c r="H15" s="156">
        <f>'Por Volume de Importação'!C259</f>
        <v>0</v>
      </c>
      <c r="I15" s="156">
        <f>'Extrato AnoBase '!D10+'Extrato AnoBase '!D36</f>
        <v>0</v>
      </c>
      <c r="J15" s="159" t="b">
        <f t="shared" si="0"/>
        <v>1</v>
      </c>
      <c r="K15" s="151">
        <f>'Por Volume de Importação'!D246</f>
        <v>0</v>
      </c>
      <c r="L15" s="173">
        <f>'Extrato AnoBase '!E10</f>
        <v>0</v>
      </c>
      <c r="M15" s="181" t="b">
        <f t="shared" si="5"/>
        <v>1</v>
      </c>
      <c r="N15" s="155">
        <f>'Por Volume de Importação'!E246</f>
        <v>0</v>
      </c>
      <c r="O15" s="156">
        <f>'Extrato AnoBase '!F10+'Extrato AnoBase '!F36</f>
        <v>0</v>
      </c>
      <c r="P15" s="157" t="b">
        <f t="shared" si="2"/>
        <v>1</v>
      </c>
      <c r="Q15" s="191" t="b">
        <f t="shared" si="4"/>
        <v>1</v>
      </c>
    </row>
    <row r="16" spans="1:17">
      <c r="A16" s="334"/>
      <c r="B16" s="205"/>
      <c r="C16" s="176">
        <f>'Por Volume de Importação'!F32</f>
        <v>0</v>
      </c>
      <c r="D16" s="147">
        <f>'Por Volume de Importação'!G175</f>
        <v>0</v>
      </c>
      <c r="E16" s="147">
        <f>'Extrato AnoBase '!J14</f>
        <v>0</v>
      </c>
      <c r="F16" s="177" t="b">
        <f t="shared" si="3"/>
        <v>1</v>
      </c>
      <c r="G16" s="155">
        <f>'Por Volume de Importação'!E32</f>
        <v>0</v>
      </c>
      <c r="H16" s="156">
        <f>'Por Volume de Importação'!C175</f>
        <v>0</v>
      </c>
      <c r="I16" s="156">
        <f>'Extrato AnoBase '!D14</f>
        <v>0</v>
      </c>
      <c r="J16" s="159" t="b">
        <f t="shared" si="0"/>
        <v>1</v>
      </c>
      <c r="K16" s="151">
        <f>'Por Volume de Importação'!D175</f>
        <v>0</v>
      </c>
      <c r="L16" s="173">
        <f>'Extrato AnoBase '!E14</f>
        <v>0</v>
      </c>
      <c r="M16" s="181" t="b">
        <f t="shared" si="5"/>
        <v>1</v>
      </c>
      <c r="N16" s="155">
        <f>'Por Volume de Importação'!E175</f>
        <v>0</v>
      </c>
      <c r="O16" s="156">
        <f>'Extrato AnoBase '!F14</f>
        <v>0</v>
      </c>
      <c r="P16" s="157" t="b">
        <f t="shared" si="2"/>
        <v>1</v>
      </c>
      <c r="Q16" s="191" t="b">
        <f t="shared" si="4"/>
        <v>1</v>
      </c>
    </row>
    <row r="17" spans="1:17">
      <c r="A17" s="334"/>
      <c r="B17" s="205"/>
      <c r="C17" s="176">
        <f>'Por Volume de Importação'!F23</f>
        <v>0</v>
      </c>
      <c r="D17" s="147">
        <f>'Por Volume de Importação'!G146</f>
        <v>0</v>
      </c>
      <c r="E17" s="147">
        <f>'Extrato AnoBase '!J17</f>
        <v>0</v>
      </c>
      <c r="F17" s="177" t="b">
        <f t="shared" si="3"/>
        <v>1</v>
      </c>
      <c r="G17" s="155">
        <f>'Por Volume de Importação'!E23</f>
        <v>0</v>
      </c>
      <c r="H17" s="156">
        <f>'Por Volume de Importação'!C143</f>
        <v>0</v>
      </c>
      <c r="I17" s="156">
        <f>'Extrato AnoBase '!D17</f>
        <v>0</v>
      </c>
      <c r="J17" s="159" t="b">
        <f t="shared" si="0"/>
        <v>1</v>
      </c>
      <c r="K17" s="151">
        <f>'Por Volume de Importação'!D146</f>
        <v>0</v>
      </c>
      <c r="L17" s="173">
        <f>'Extrato AnoBase '!E17</f>
        <v>0</v>
      </c>
      <c r="M17" s="181" t="b">
        <f t="shared" si="5"/>
        <v>1</v>
      </c>
      <c r="N17" s="155">
        <f>'Por Volume de Importação'!E146</f>
        <v>0</v>
      </c>
      <c r="O17" s="156">
        <f>'Extrato AnoBase '!F17</f>
        <v>0</v>
      </c>
      <c r="P17" s="157" t="b">
        <f t="shared" si="2"/>
        <v>1</v>
      </c>
      <c r="Q17" s="191" t="b">
        <f t="shared" si="4"/>
        <v>1</v>
      </c>
    </row>
    <row r="18" spans="1:17">
      <c r="A18" s="334"/>
      <c r="B18" s="205"/>
      <c r="C18" s="176"/>
      <c r="D18" s="147"/>
      <c r="E18" s="147"/>
      <c r="F18" s="177" t="b">
        <f t="shared" si="3"/>
        <v>1</v>
      </c>
      <c r="G18" s="155"/>
      <c r="H18" s="156"/>
      <c r="I18" s="156"/>
      <c r="J18" s="159" t="b">
        <f t="shared" si="0"/>
        <v>1</v>
      </c>
      <c r="K18" s="151"/>
      <c r="L18" s="173"/>
      <c r="M18" s="181" t="b">
        <f t="shared" si="5"/>
        <v>1</v>
      </c>
      <c r="N18" s="155"/>
      <c r="O18" s="156"/>
      <c r="P18" s="157" t="b">
        <f t="shared" si="2"/>
        <v>1</v>
      </c>
      <c r="Q18" s="191" t="b">
        <f t="shared" si="4"/>
        <v>1</v>
      </c>
    </row>
    <row r="19" spans="1:17">
      <c r="A19" s="334"/>
      <c r="B19" s="205"/>
      <c r="C19" s="176">
        <f>'Por Volume de Importação'!F18</f>
        <v>0</v>
      </c>
      <c r="D19" s="147">
        <f>'Por Volume de Importação'!G67</f>
        <v>0</v>
      </c>
      <c r="E19" s="147">
        <f>'Extrato AnoBase '!J22</f>
        <v>0</v>
      </c>
      <c r="F19" s="177" t="b">
        <f t="shared" si="3"/>
        <v>1</v>
      </c>
      <c r="G19" s="155">
        <f>'Por Volume de Importação'!E18</f>
        <v>0</v>
      </c>
      <c r="H19" s="156">
        <f>'Por Volume de Importação'!C67</f>
        <v>0</v>
      </c>
      <c r="I19" s="156">
        <f>'Extrato AnoBase '!D22</f>
        <v>0</v>
      </c>
      <c r="J19" s="159" t="b">
        <f t="shared" si="0"/>
        <v>1</v>
      </c>
      <c r="K19" s="151">
        <f>'Por Volume de Importação'!D67</f>
        <v>0</v>
      </c>
      <c r="L19" s="173">
        <f>'Extrato AnoBase '!E22</f>
        <v>0</v>
      </c>
      <c r="M19" s="181" t="b">
        <f t="shared" si="5"/>
        <v>1</v>
      </c>
      <c r="N19" s="155">
        <f>'Por Volume de Importação'!E67</f>
        <v>0</v>
      </c>
      <c r="O19" s="156">
        <f>'Extrato AnoBase '!F22</f>
        <v>0</v>
      </c>
      <c r="P19" s="157" t="b">
        <f t="shared" si="2"/>
        <v>1</v>
      </c>
      <c r="Q19" s="191" t="b">
        <f t="shared" si="4"/>
        <v>1</v>
      </c>
    </row>
    <row r="20" spans="1:17">
      <c r="A20" s="334"/>
      <c r="B20" s="205"/>
      <c r="C20" s="176"/>
      <c r="D20" s="147"/>
      <c r="E20" s="147"/>
      <c r="F20" s="177" t="b">
        <f t="shared" si="3"/>
        <v>1</v>
      </c>
      <c r="G20" s="155"/>
      <c r="H20" s="156"/>
      <c r="I20" s="156"/>
      <c r="J20" s="159" t="b">
        <f t="shared" si="0"/>
        <v>1</v>
      </c>
      <c r="K20" s="151"/>
      <c r="L20" s="173"/>
      <c r="M20" s="181" t="b">
        <f t="shared" si="5"/>
        <v>1</v>
      </c>
      <c r="N20" s="155"/>
      <c r="O20" s="156"/>
      <c r="P20" s="157" t="b">
        <f t="shared" si="2"/>
        <v>1</v>
      </c>
      <c r="Q20" s="191" t="b">
        <f t="shared" si="4"/>
        <v>1</v>
      </c>
    </row>
    <row r="21" spans="1:17">
      <c r="A21" s="334"/>
      <c r="B21" s="205"/>
      <c r="C21" s="176">
        <f>'Por Volume de Importação'!F37</f>
        <v>0</v>
      </c>
      <c r="D21" s="147">
        <f>'Por Volume de Importação'!G204</f>
        <v>0</v>
      </c>
      <c r="E21" s="147">
        <f>'Extrato AnoBase '!J21+'Extrato AnoBase '!J20+'Extrato AnoBase '!J42+'Extrato AnoBase '!J43</f>
        <v>0</v>
      </c>
      <c r="F21" s="177" t="b">
        <f t="shared" si="3"/>
        <v>1</v>
      </c>
      <c r="G21" s="155">
        <f>'Por Volume de Importação'!E37</f>
        <v>0</v>
      </c>
      <c r="H21" s="156">
        <f>'Por Volume de Importação'!C204</f>
        <v>0</v>
      </c>
      <c r="I21" s="156">
        <f>'Extrato AnoBase '!D20+'Extrato AnoBase '!D21+'Extrato AnoBase '!D42+'Extrato AnoBase '!D43</f>
        <v>0</v>
      </c>
      <c r="J21" s="159" t="b">
        <f t="shared" si="0"/>
        <v>1</v>
      </c>
      <c r="K21" s="151">
        <f>'Por Volume de Importação'!D204</f>
        <v>0</v>
      </c>
      <c r="L21" s="173">
        <f>'Extrato AnoBase '!E20+'Extrato AnoBase '!E21+'Extrato AnoBase '!E42+'Extrato AnoBase '!E43</f>
        <v>0</v>
      </c>
      <c r="M21" s="181" t="b">
        <f t="shared" si="5"/>
        <v>1</v>
      </c>
      <c r="N21" s="155">
        <f>'Por Volume de Importação'!E204</f>
        <v>0</v>
      </c>
      <c r="O21" s="156">
        <f>'Extrato AnoBase '!F21+'Extrato AnoBase '!F20+'Extrato AnoBase '!F42+'Extrato AnoBase '!F43</f>
        <v>0</v>
      </c>
      <c r="P21" s="157" t="b">
        <f t="shared" si="2"/>
        <v>1</v>
      </c>
      <c r="Q21" s="191" t="b">
        <f t="shared" si="4"/>
        <v>1</v>
      </c>
    </row>
    <row r="22" spans="1:17">
      <c r="A22" s="334"/>
      <c r="B22" s="205"/>
      <c r="C22" s="178">
        <f>'Por Volume de Importação'!F35</f>
        <v>0</v>
      </c>
      <c r="D22" s="148">
        <f>'Por Volume de Importação'!G43</f>
        <v>0</v>
      </c>
      <c r="E22" s="148">
        <f>'Extrato AnoBase '!J28+'Extrato AnoBase '!J29</f>
        <v>0</v>
      </c>
      <c r="F22" s="177" t="b">
        <f t="shared" si="3"/>
        <v>1</v>
      </c>
      <c r="G22" s="155">
        <f>'Por Volume de Importação'!E35</f>
        <v>0</v>
      </c>
      <c r="H22" s="156">
        <f>'Por Volume de Importação'!C43</f>
        <v>0</v>
      </c>
      <c r="I22" s="156">
        <f>'Extrato AnoBase '!D28+'Extrato AnoBase '!D29</f>
        <v>0</v>
      </c>
      <c r="J22" s="159" t="b">
        <f t="shared" si="0"/>
        <v>1</v>
      </c>
      <c r="K22" s="151">
        <f>'Por Volume de Importação'!D43</f>
        <v>0</v>
      </c>
      <c r="L22" s="173">
        <f>'Extrato AnoBase '!E28+'Extrato AnoBase '!E29</f>
        <v>0</v>
      </c>
      <c r="M22" s="181" t="b">
        <f t="shared" si="5"/>
        <v>1</v>
      </c>
      <c r="N22" s="155">
        <f>'Por Volume de Importação'!E43</f>
        <v>0</v>
      </c>
      <c r="O22" s="156">
        <f>'Extrato AnoBase '!F28+'Extrato AnoBase '!F29</f>
        <v>0</v>
      </c>
      <c r="P22" s="157" t="b">
        <f t="shared" si="2"/>
        <v>1</v>
      </c>
      <c r="Q22" s="191" t="b">
        <f t="shared" si="4"/>
        <v>1</v>
      </c>
    </row>
    <row r="23" spans="1:17">
      <c r="A23" s="334"/>
      <c r="B23" s="205"/>
      <c r="C23" s="179"/>
      <c r="D23" s="149"/>
      <c r="E23" s="149"/>
      <c r="F23" s="177" t="b">
        <f>AND(C23=D23,C23=E23,D23=E23)</f>
        <v>1</v>
      </c>
      <c r="G23" s="155"/>
      <c r="H23" s="156"/>
      <c r="I23" s="156"/>
      <c r="J23" s="159" t="b">
        <f>AND(G23=H23,H23=I23,G23=I23)</f>
        <v>1</v>
      </c>
      <c r="K23" s="151"/>
      <c r="L23" s="173"/>
      <c r="M23" s="181" t="b">
        <f t="shared" si="5"/>
        <v>1</v>
      </c>
      <c r="N23" s="155"/>
      <c r="O23" s="156"/>
      <c r="P23" s="157" t="b">
        <f>AND(N23=O23)</f>
        <v>1</v>
      </c>
      <c r="Q23" s="191" t="b">
        <f t="shared" si="4"/>
        <v>1</v>
      </c>
    </row>
    <row r="24" spans="1:17">
      <c r="A24" s="334"/>
      <c r="B24" s="205"/>
      <c r="C24" s="176">
        <f>'Por Volume de Importação'!F30</f>
        <v>0</v>
      </c>
      <c r="D24" s="147">
        <f>'Por Volume de Importação'!G241</f>
        <v>0</v>
      </c>
      <c r="E24" s="147">
        <f>'Extrato AnoBase '!J11</f>
        <v>0</v>
      </c>
      <c r="F24" s="177" t="b">
        <f>AND(C24=D24,C24=E24,D24=E24)</f>
        <v>1</v>
      </c>
      <c r="G24" s="155">
        <f>'Por Volume de Importação'!E30</f>
        <v>0</v>
      </c>
      <c r="H24" s="156">
        <f>'Por Volume de Importação'!C242</f>
        <v>0</v>
      </c>
      <c r="I24" s="156">
        <f>'Extrato AnoBase '!D11</f>
        <v>0</v>
      </c>
      <c r="J24" s="159" t="b">
        <f>AND(G24=H24,H24=I24,G24=I24)</f>
        <v>1</v>
      </c>
      <c r="K24" s="151">
        <f>'Por Volume de Importação'!D242</f>
        <v>0</v>
      </c>
      <c r="L24" s="173">
        <f>'Extrato AnoBase '!E11</f>
        <v>0</v>
      </c>
      <c r="M24" s="181" t="b">
        <f t="shared" si="5"/>
        <v>1</v>
      </c>
      <c r="N24" s="155">
        <f>'Por Volume de Importação'!E242</f>
        <v>0</v>
      </c>
      <c r="O24" s="156">
        <f>'Extrato AnoBase '!F11</f>
        <v>0</v>
      </c>
      <c r="P24" s="157" t="b">
        <f>AND(N24=O24)</f>
        <v>1</v>
      </c>
      <c r="Q24" s="191" t="b">
        <f t="shared" si="4"/>
        <v>1</v>
      </c>
    </row>
    <row r="25" spans="1:17">
      <c r="A25" s="334"/>
      <c r="B25" s="205"/>
      <c r="C25" s="176"/>
      <c r="D25" s="147"/>
      <c r="E25" s="147"/>
      <c r="F25" s="177" t="b">
        <f t="shared" si="3"/>
        <v>1</v>
      </c>
      <c r="G25" s="155"/>
      <c r="H25" s="156"/>
      <c r="I25" s="156"/>
      <c r="J25" s="159" t="b">
        <f t="shared" ref="J25:J33" si="11">AND(G25=H25,H25=I25,G25=I25)</f>
        <v>1</v>
      </c>
      <c r="K25" s="151"/>
      <c r="L25" s="173"/>
      <c r="M25" s="181" t="b">
        <f t="shared" si="5"/>
        <v>1</v>
      </c>
      <c r="N25" s="155"/>
      <c r="O25" s="156"/>
      <c r="P25" s="157" t="b">
        <f t="shared" si="2"/>
        <v>1</v>
      </c>
      <c r="Q25" s="191" t="b">
        <f t="shared" si="4"/>
        <v>1</v>
      </c>
    </row>
    <row r="26" spans="1:17">
      <c r="A26" s="334"/>
      <c r="B26" s="205"/>
      <c r="C26" s="179">
        <f>'Por Volume de Importação'!F22</f>
        <v>0</v>
      </c>
      <c r="D26" s="149">
        <f>'Por Volume de Importação'!G58</f>
        <v>0</v>
      </c>
      <c r="E26" s="149">
        <f>'Extrato AnoBase '!J40+'Extrato AnoBase '!J41</f>
        <v>0</v>
      </c>
      <c r="F26" s="177" t="b">
        <f t="shared" si="3"/>
        <v>1</v>
      </c>
      <c r="G26" s="155">
        <f>'Por Volume de Importação'!E22</f>
        <v>0</v>
      </c>
      <c r="H26" s="156">
        <f>'Por Volume de Importação'!C58</f>
        <v>0</v>
      </c>
      <c r="I26" s="156">
        <f>'Extrato AnoBase '!D40+'Extrato AnoBase '!D41</f>
        <v>0</v>
      </c>
      <c r="J26" s="159" t="b">
        <f t="shared" si="11"/>
        <v>1</v>
      </c>
      <c r="K26" s="151">
        <f>'Por Volume de Importação'!D58</f>
        <v>0</v>
      </c>
      <c r="L26" s="173">
        <f>'Extrato AnoBase '!E40+'Extrato AnoBase '!E41</f>
        <v>0</v>
      </c>
      <c r="M26" s="181" t="b">
        <f t="shared" si="5"/>
        <v>1</v>
      </c>
      <c r="N26" s="155">
        <f>'Por Volume de Importação'!E58</f>
        <v>0</v>
      </c>
      <c r="O26" s="156">
        <f>'Extrato AnoBase '!F40+'Extrato AnoBase '!F41</f>
        <v>0</v>
      </c>
      <c r="P26" s="157" t="b">
        <f t="shared" si="2"/>
        <v>1</v>
      </c>
      <c r="Q26" s="191" t="b">
        <f t="shared" si="4"/>
        <v>1</v>
      </c>
    </row>
    <row r="27" spans="1:17">
      <c r="A27" s="334"/>
      <c r="B27" s="205"/>
      <c r="C27" s="176"/>
      <c r="D27" s="147"/>
      <c r="E27" s="147"/>
      <c r="F27" s="177" t="b">
        <f t="shared" si="3"/>
        <v>1</v>
      </c>
      <c r="G27" s="155"/>
      <c r="H27" s="156"/>
      <c r="I27" s="156"/>
      <c r="J27" s="159" t="b">
        <f t="shared" si="11"/>
        <v>1</v>
      </c>
      <c r="K27" s="151"/>
      <c r="L27" s="173"/>
      <c r="M27" s="181" t="b">
        <f t="shared" si="5"/>
        <v>1</v>
      </c>
      <c r="N27" s="155"/>
      <c r="O27" s="156"/>
      <c r="P27" s="157" t="b">
        <f t="shared" si="2"/>
        <v>1</v>
      </c>
      <c r="Q27" s="191" t="b">
        <f t="shared" si="4"/>
        <v>1</v>
      </c>
    </row>
    <row r="28" spans="1:17">
      <c r="A28" s="334"/>
      <c r="B28" s="205"/>
      <c r="C28" s="176">
        <f>'Por Volume de Importação'!F28</f>
        <v>0</v>
      </c>
      <c r="D28" s="147">
        <f>'Por Volume de Importação'!G164</f>
        <v>0</v>
      </c>
      <c r="E28" s="147">
        <f>'Extrato AnoBase '!J38</f>
        <v>0</v>
      </c>
      <c r="F28" s="177" t="b">
        <f t="shared" si="3"/>
        <v>1</v>
      </c>
      <c r="G28" s="155">
        <f>'Por Volume de Importação'!E28</f>
        <v>0</v>
      </c>
      <c r="H28" s="156">
        <f>'Por Volume de Importação'!C164</f>
        <v>0</v>
      </c>
      <c r="I28" s="156">
        <f>'Extrato AnoBase '!D38</f>
        <v>0</v>
      </c>
      <c r="J28" s="159" t="b">
        <f t="shared" si="11"/>
        <v>1</v>
      </c>
      <c r="K28" s="151">
        <f>'Por Volume de Importação'!D164</f>
        <v>0</v>
      </c>
      <c r="L28" s="173">
        <f>'Extrato AnoBase '!E38</f>
        <v>0</v>
      </c>
      <c r="M28" s="181" t="b">
        <f t="shared" si="5"/>
        <v>1</v>
      </c>
      <c r="N28" s="155">
        <f>'Por Volume de Importação'!E164</f>
        <v>0</v>
      </c>
      <c r="O28" s="156">
        <f>'Extrato AnoBase '!F38</f>
        <v>0</v>
      </c>
      <c r="P28" s="157" t="b">
        <f t="shared" si="2"/>
        <v>1</v>
      </c>
      <c r="Q28" s="191" t="b">
        <f t="shared" si="4"/>
        <v>1</v>
      </c>
    </row>
    <row r="29" spans="1:17">
      <c r="A29" s="334"/>
      <c r="B29" s="205"/>
      <c r="C29" s="176"/>
      <c r="D29" s="147"/>
      <c r="E29" s="147"/>
      <c r="F29" s="177" t="b">
        <f t="shared" si="3"/>
        <v>1</v>
      </c>
      <c r="G29" s="155"/>
      <c r="H29" s="156"/>
      <c r="I29" s="156"/>
      <c r="J29" s="159" t="b">
        <f t="shared" si="11"/>
        <v>1</v>
      </c>
      <c r="K29" s="151"/>
      <c r="L29" s="173"/>
      <c r="M29" s="181" t="b">
        <f t="shared" si="5"/>
        <v>1</v>
      </c>
      <c r="N29" s="155"/>
      <c r="O29" s="156"/>
      <c r="P29" s="157" t="b">
        <f t="shared" si="2"/>
        <v>1</v>
      </c>
      <c r="Q29" s="191" t="b">
        <f t="shared" si="4"/>
        <v>1</v>
      </c>
    </row>
    <row r="30" spans="1:17">
      <c r="A30" s="334"/>
      <c r="B30" s="205"/>
      <c r="C30" s="176"/>
      <c r="D30" s="147"/>
      <c r="E30" s="147"/>
      <c r="F30" s="177" t="b">
        <f t="shared" si="3"/>
        <v>1</v>
      </c>
      <c r="G30" s="155"/>
      <c r="H30" s="156"/>
      <c r="I30" s="156"/>
      <c r="J30" s="159" t="b">
        <f t="shared" si="11"/>
        <v>1</v>
      </c>
      <c r="K30" s="151"/>
      <c r="L30" s="173"/>
      <c r="M30" s="181" t="b">
        <f t="shared" si="5"/>
        <v>1</v>
      </c>
      <c r="N30" s="155"/>
      <c r="O30" s="156"/>
      <c r="P30" s="157" t="b">
        <f t="shared" si="2"/>
        <v>1</v>
      </c>
      <c r="Q30" s="191" t="b">
        <f t="shared" si="4"/>
        <v>1</v>
      </c>
    </row>
    <row r="31" spans="1:17">
      <c r="A31" s="334"/>
      <c r="B31" s="273"/>
      <c r="C31" s="182">
        <f>'Por Volume de Importação'!F17</f>
        <v>0</v>
      </c>
      <c r="D31" s="160">
        <f>'Por Volume de Importação'!G265</f>
        <v>0</v>
      </c>
      <c r="E31" s="160">
        <f>'Extrato AnoBase '!J27</f>
        <v>0</v>
      </c>
      <c r="F31" s="177" t="b">
        <f t="shared" si="3"/>
        <v>1</v>
      </c>
      <c r="G31" s="161">
        <f>'Por Volume de Importação'!E17</f>
        <v>0</v>
      </c>
      <c r="H31" s="162">
        <f>'Por Volume de Importação'!C263</f>
        <v>0</v>
      </c>
      <c r="I31" s="162">
        <f>'Por Volume de Importação'!C263</f>
        <v>0</v>
      </c>
      <c r="J31" s="159" t="b">
        <f t="shared" si="11"/>
        <v>1</v>
      </c>
      <c r="K31" s="163">
        <f>'Por Volume de Importação'!D265</f>
        <v>0</v>
      </c>
      <c r="L31" s="183">
        <f>'Extrato AnoBase '!E27</f>
        <v>0</v>
      </c>
      <c r="M31" s="181" t="b">
        <f t="shared" si="5"/>
        <v>1</v>
      </c>
      <c r="N31" s="161">
        <f>'Por Volume de Importação'!E265</f>
        <v>0</v>
      </c>
      <c r="O31" s="162">
        <f>'Extrato AnoBase '!F27</f>
        <v>0</v>
      </c>
      <c r="P31" s="157" t="b">
        <f t="shared" ref="P31:P32" si="12">AND(N31=O31)</f>
        <v>1</v>
      </c>
      <c r="Q31" s="191" t="b">
        <f t="shared" ref="Q31:Q32" si="13">AND(F31=TRUE,J31=TRUE,M31=TRUE,P31=TRUE)</f>
        <v>1</v>
      </c>
    </row>
    <row r="32" spans="1:17">
      <c r="A32" s="334"/>
      <c r="B32" s="273"/>
      <c r="C32" s="182">
        <f>'Por Volume de Importação'!F16</f>
        <v>0</v>
      </c>
      <c r="D32" s="160">
        <f>'Por Volume de Importação'!G271</f>
        <v>0</v>
      </c>
      <c r="E32" s="160">
        <f>'Extrato AnoBase '!J26</f>
        <v>0</v>
      </c>
      <c r="F32" s="177" t="b">
        <f t="shared" si="3"/>
        <v>1</v>
      </c>
      <c r="G32" s="161">
        <f>'Por Volume de Importação'!E16</f>
        <v>0</v>
      </c>
      <c r="H32" s="162">
        <f>'Por Volume de Importação'!C271</f>
        <v>0</v>
      </c>
      <c r="I32" s="162">
        <f>'Extrato AnoBase '!D26</f>
        <v>0</v>
      </c>
      <c r="J32" s="159" t="b">
        <f t="shared" si="11"/>
        <v>1</v>
      </c>
      <c r="K32" s="163">
        <f>'Por Volume de Importação'!D271</f>
        <v>0</v>
      </c>
      <c r="L32" s="183">
        <f>'Extrato AnoBase '!E26</f>
        <v>0</v>
      </c>
      <c r="M32" s="181" t="b">
        <f t="shared" si="5"/>
        <v>1</v>
      </c>
      <c r="N32" s="161">
        <f>'Por Volume de Importação'!E271</f>
        <v>0</v>
      </c>
      <c r="O32" s="162">
        <f>'Extrato AnoBase '!F26</f>
        <v>0</v>
      </c>
      <c r="P32" s="157" t="b">
        <f t="shared" si="12"/>
        <v>1</v>
      </c>
      <c r="Q32" s="191" t="b">
        <f t="shared" si="13"/>
        <v>1</v>
      </c>
    </row>
    <row r="33" spans="1:17" ht="15.75" thickBot="1">
      <c r="A33" s="334"/>
      <c r="B33" s="206"/>
      <c r="C33" s="182">
        <f>'Por Volume de Importação'!F29</f>
        <v>0</v>
      </c>
      <c r="D33" s="160">
        <f>'Por Volume de Importação'!G107</f>
        <v>0</v>
      </c>
      <c r="E33" s="160">
        <f>'Extrato AnoBase '!J13</f>
        <v>0</v>
      </c>
      <c r="F33" s="177" t="b">
        <f t="shared" si="3"/>
        <v>1</v>
      </c>
      <c r="G33" s="161">
        <f>'Por Volume de Importação'!E29</f>
        <v>0</v>
      </c>
      <c r="H33" s="162">
        <f>'Por Volume de Importação'!C107</f>
        <v>0</v>
      </c>
      <c r="I33" s="162">
        <f>'Extrato AnoBase '!D13</f>
        <v>0</v>
      </c>
      <c r="J33" s="159" t="b">
        <f t="shared" si="11"/>
        <v>1</v>
      </c>
      <c r="K33" s="163">
        <f>'Por Volume de Importação'!D107</f>
        <v>0</v>
      </c>
      <c r="L33" s="183">
        <f>'Extrato AnoBase '!E13</f>
        <v>0</v>
      </c>
      <c r="M33" s="181" t="b">
        <f t="shared" si="5"/>
        <v>1</v>
      </c>
      <c r="N33" s="161">
        <f>'Por Volume de Importação'!E107</f>
        <v>0</v>
      </c>
      <c r="O33" s="162">
        <f>'Extrato AnoBase '!F13</f>
        <v>0</v>
      </c>
      <c r="P33" s="157" t="b">
        <f t="shared" si="2"/>
        <v>1</v>
      </c>
      <c r="Q33" s="192" t="b">
        <f t="shared" si="4"/>
        <v>1</v>
      </c>
    </row>
    <row r="34" spans="1:17" ht="15.75" thickBot="1">
      <c r="A34" s="332"/>
      <c r="B34" s="335"/>
      <c r="C34" s="166">
        <f>SUM(C7:C33)-C22</f>
        <v>0</v>
      </c>
      <c r="D34" s="167">
        <f>SUM(D7:D33)-D22</f>
        <v>0</v>
      </c>
      <c r="E34" s="167">
        <f>SUM(E7:E33)-E22</f>
        <v>0</v>
      </c>
      <c r="F34" s="168" t="b">
        <f>AND(C34+D34,C34:C34=E34,D34=E34)</f>
        <v>0</v>
      </c>
      <c r="G34" s="170">
        <f>SUM(G7:G33)</f>
        <v>0</v>
      </c>
      <c r="H34" s="164">
        <f>SUM(H7:H33)</f>
        <v>0</v>
      </c>
      <c r="I34" s="164">
        <f>SUM(I7:I33)</f>
        <v>0</v>
      </c>
      <c r="J34" s="165" t="b">
        <f>AND(G5:G34=H34,G34=I34, H34=I34)</f>
        <v>1</v>
      </c>
      <c r="K34" s="170">
        <f>SUM(K7:K33)</f>
        <v>0</v>
      </c>
      <c r="L34" s="164">
        <f>SUM(L7:L33)</f>
        <v>0</v>
      </c>
      <c r="M34" s="165" t="b">
        <f t="shared" si="5"/>
        <v>1</v>
      </c>
      <c r="N34" s="170">
        <f>SUM(N7:N33)</f>
        <v>0</v>
      </c>
      <c r="O34" s="164">
        <f>SUM(O7:O33)</f>
        <v>0</v>
      </c>
      <c r="P34" s="165" t="b">
        <f>(N34=O34)</f>
        <v>1</v>
      </c>
      <c r="Q34" s="333"/>
    </row>
    <row r="35" spans="1:17" ht="15.75" thickBot="1">
      <c r="A35" s="332"/>
      <c r="B35" s="335"/>
      <c r="C35" s="237">
        <f>C22</f>
        <v>0</v>
      </c>
      <c r="D35" s="171">
        <f>D22</f>
        <v>0</v>
      </c>
      <c r="E35" s="171">
        <f>E22</f>
        <v>0</v>
      </c>
      <c r="F35" s="168" t="b">
        <f t="shared" ref="F35" si="14">AND(C35+D35,C35:C35=E35,D35=E35)</f>
        <v>0</v>
      </c>
      <c r="G35" s="336"/>
      <c r="H35" s="336"/>
      <c r="I35" s="336"/>
      <c r="J35" s="336"/>
      <c r="K35" s="336"/>
      <c r="L35" s="336"/>
      <c r="M35" s="336"/>
      <c r="N35" s="336"/>
      <c r="O35" s="336"/>
      <c r="P35" s="336"/>
      <c r="Q35" s="333"/>
    </row>
    <row r="36" spans="1:17" ht="15.75" thickBot="1">
      <c r="A36" s="332"/>
      <c r="B36" s="335"/>
      <c r="C36" s="274">
        <f>C26</f>
        <v>0</v>
      </c>
      <c r="D36" s="172">
        <f>D23+D26</f>
        <v>0</v>
      </c>
      <c r="E36" s="172">
        <f>E23+E26</f>
        <v>0</v>
      </c>
      <c r="F36" s="169" t="b">
        <f>AND(C36+D36,C36:C36=E36,D36=E36)</f>
        <v>0</v>
      </c>
      <c r="G36" s="336"/>
      <c r="H36" s="336"/>
      <c r="I36" s="336"/>
      <c r="J36" s="336"/>
      <c r="K36" s="336"/>
      <c r="L36" s="336"/>
      <c r="M36" s="336"/>
      <c r="N36" s="336"/>
      <c r="O36" s="336"/>
      <c r="P36" s="336"/>
      <c r="Q36" s="333"/>
    </row>
    <row r="37" spans="1:17">
      <c r="A37" s="332"/>
      <c r="B37" s="335"/>
      <c r="C37" s="337"/>
      <c r="D37" s="337"/>
      <c r="E37" s="337"/>
      <c r="F37" s="337"/>
      <c r="G37" s="336"/>
      <c r="H37" s="336"/>
      <c r="I37" s="336"/>
      <c r="J37" s="336"/>
      <c r="K37" s="336"/>
      <c r="L37" s="336"/>
      <c r="M37" s="336"/>
      <c r="N37" s="336"/>
      <c r="O37" s="336"/>
      <c r="P37" s="336"/>
      <c r="Q37" s="333"/>
    </row>
    <row r="38" spans="1:17">
      <c r="A38" s="332"/>
      <c r="B38" s="335"/>
      <c r="C38" s="337"/>
      <c r="D38" s="337"/>
      <c r="E38" s="337"/>
      <c r="F38" s="337"/>
      <c r="G38" s="336"/>
      <c r="H38" s="336"/>
      <c r="I38" s="336"/>
      <c r="J38" s="336"/>
      <c r="K38" s="336"/>
      <c r="L38" s="336"/>
      <c r="M38" s="336"/>
      <c r="N38" s="336"/>
      <c r="O38" s="336"/>
      <c r="P38" s="336"/>
      <c r="Q38" s="333"/>
    </row>
    <row r="39" spans="1:17" ht="15.75" thickBot="1">
      <c r="A39" s="332"/>
      <c r="B39" s="335"/>
      <c r="C39" s="337"/>
      <c r="D39" s="337"/>
      <c r="E39" s="337"/>
      <c r="F39" s="337"/>
      <c r="G39" s="336"/>
      <c r="H39" s="336"/>
      <c r="I39" s="336"/>
      <c r="J39" s="336"/>
      <c r="K39" s="336"/>
      <c r="L39" s="336"/>
      <c r="M39" s="336"/>
      <c r="N39" s="336"/>
      <c r="O39" s="336"/>
      <c r="P39" s="336"/>
      <c r="Q39" s="333"/>
    </row>
    <row r="40" spans="1:17" s="321" customFormat="1" ht="15" customHeight="1">
      <c r="A40" s="346" t="s">
        <v>94</v>
      </c>
      <c r="B40" s="347"/>
      <c r="C40" s="347"/>
      <c r="D40" s="347"/>
      <c r="E40" s="347"/>
      <c r="F40" s="347"/>
      <c r="G40" s="347"/>
      <c r="H40" s="495" t="s">
        <v>95</v>
      </c>
      <c r="I40" s="495"/>
      <c r="J40" s="495"/>
      <c r="K40" s="495"/>
      <c r="L40" s="495"/>
      <c r="M40" s="495" t="s">
        <v>96</v>
      </c>
      <c r="N40" s="495"/>
      <c r="O40" s="495"/>
      <c r="P40" s="495"/>
      <c r="Q40" s="496"/>
    </row>
    <row r="41" spans="1:17" s="321" customFormat="1" ht="15" customHeight="1" thickBot="1">
      <c r="A41" s="418" t="s">
        <v>101</v>
      </c>
      <c r="B41" s="419"/>
      <c r="C41" s="419"/>
      <c r="D41" s="419"/>
      <c r="E41" s="419"/>
      <c r="F41" s="419"/>
      <c r="G41" s="422"/>
      <c r="H41" s="497" t="s">
        <v>97</v>
      </c>
      <c r="I41" s="497"/>
      <c r="J41" s="497"/>
      <c r="K41" s="497"/>
      <c r="L41" s="497"/>
      <c r="M41" s="497" t="s">
        <v>102</v>
      </c>
      <c r="N41" s="497"/>
      <c r="O41" s="497"/>
      <c r="P41" s="497"/>
      <c r="Q41" s="498"/>
    </row>
    <row r="46" spans="1:17">
      <c r="C46" s="145"/>
    </row>
  </sheetData>
  <sheetProtection autoFilter="0" pivotTables="0"/>
  <autoFilter ref="B6:Q36"/>
  <mergeCells count="21">
    <mergeCell ref="A1:A4"/>
    <mergeCell ref="M3:Q3"/>
    <mergeCell ref="M4:Q4"/>
    <mergeCell ref="I3:L3"/>
    <mergeCell ref="I4:L4"/>
    <mergeCell ref="E3:H3"/>
    <mergeCell ref="E4:H4"/>
    <mergeCell ref="B3:D3"/>
    <mergeCell ref="B4:D4"/>
    <mergeCell ref="B1:Q2"/>
    <mergeCell ref="M40:Q40"/>
    <mergeCell ref="M41:Q41"/>
    <mergeCell ref="H40:L40"/>
    <mergeCell ref="H41:L41"/>
    <mergeCell ref="A40:G40"/>
    <mergeCell ref="A41:G41"/>
    <mergeCell ref="B5:B6"/>
    <mergeCell ref="K5:M5"/>
    <mergeCell ref="N5:P5"/>
    <mergeCell ref="G5:J5"/>
    <mergeCell ref="C5:F5"/>
  </mergeCells>
  <pageMargins left="0.15748031496062992" right="0.19685039370078741" top="0.35433070866141736" bottom="0.78740157480314965" header="0.31496062992125984" footer="0.31496062992125984"/>
  <pageSetup paperSize="9"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Consolidação Importação </vt:lpstr>
      <vt:lpstr>Extrato AnoBase </vt:lpstr>
      <vt:lpstr>Por Volume de Importação</vt:lpstr>
      <vt:lpstr>Conferência valores</vt:lpstr>
      <vt:lpstr>'Por Volume de Importação'!Area_de_impressao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carolina.riffo</dc:creator>
  <cp:lastModifiedBy>Renata Quinzan</cp:lastModifiedBy>
  <cp:lastPrinted>2013-06-12T11:57:54Z</cp:lastPrinted>
  <dcterms:created xsi:type="dcterms:W3CDTF">2012-12-18T12:37:00Z</dcterms:created>
  <dcterms:modified xsi:type="dcterms:W3CDTF">2014-02-19T13:09:11Z</dcterms:modified>
</cp:coreProperties>
</file>