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jkuatacke-my.sharepoint.com/personal/musyoka_mulingwa1_students_jkuat_ac_ke/Documents/Excel Tutorial/"/>
    </mc:Choice>
  </mc:AlternateContent>
  <xr:revisionPtr revIDLastSave="5" documentId="8_{58135A9B-185D-4B36-B76B-F623D2938BB4}" xr6:coauthVersionLast="47" xr6:coauthVersionMax="47" xr10:uidLastSave="{345DE493-7090-4138-B8A1-31A07E604B67}"/>
  <bookViews>
    <workbookView xWindow="-120" yWindow="-120" windowWidth="20730" windowHeight="11760" activeTab="1" xr2:uid="{457466DD-355E-41FE-A469-BD550BF7EFA8}"/>
  </bookViews>
  <sheets>
    <sheet name="if&amp;ifs" sheetId="1" r:id="rId1"/>
    <sheet name="Conditional 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6" i="2" l="1"/>
  <c r="O47" i="2"/>
  <c r="O48" i="2"/>
  <c r="O49" i="2"/>
  <c r="O50" i="2"/>
  <c r="O51" i="2"/>
  <c r="O52" i="2"/>
  <c r="O53" i="2"/>
  <c r="O54" i="2"/>
  <c r="O55" i="2"/>
  <c r="O45" i="2"/>
  <c r="J47" i="2"/>
  <c r="J45" i="2"/>
  <c r="J46" i="2"/>
  <c r="O27" i="2"/>
  <c r="O28" i="2"/>
  <c r="O29" i="2"/>
  <c r="O30" i="2"/>
  <c r="O31" i="2"/>
  <c r="O32" i="2"/>
  <c r="O33" i="2"/>
  <c r="O34" i="2"/>
  <c r="O35" i="2"/>
  <c r="O36" i="2"/>
  <c r="O26" i="2"/>
  <c r="J28" i="2"/>
  <c r="J27" i="2"/>
  <c r="J26" i="2"/>
  <c r="O17" i="2"/>
  <c r="O16" i="2"/>
  <c r="O8" i="2"/>
  <c r="O9" i="2"/>
  <c r="O10" i="2"/>
  <c r="O11" i="2"/>
  <c r="O12" i="2"/>
  <c r="O13" i="2"/>
  <c r="O14" i="2"/>
  <c r="O15" i="2"/>
  <c r="O7" i="2"/>
  <c r="J42" i="2"/>
  <c r="M42" i="2"/>
  <c r="M4" i="2"/>
  <c r="J9" i="2" l="1"/>
  <c r="J8" i="2"/>
  <c r="J7" i="2"/>
  <c r="T2" i="1" a="1"/>
  <c r="T2" i="1" s="1"/>
  <c r="T3" i="1" a="1"/>
  <c r="T3" i="1" s="1"/>
  <c r="T4" i="1" a="1"/>
  <c r="T4" i="1"/>
  <c r="T5" i="1" a="1"/>
  <c r="T5" i="1" s="1"/>
  <c r="T6" i="1" a="1"/>
  <c r="T6" i="1"/>
  <c r="T7" i="1" a="1"/>
  <c r="T7" i="1" s="1"/>
  <c r="T8" i="1" a="1"/>
  <c r="T8" i="1"/>
  <c r="T9" i="1" a="1"/>
  <c r="T9" i="1" s="1"/>
  <c r="T10" i="1" a="1"/>
  <c r="T10" i="1"/>
  <c r="T11" i="1" a="1"/>
  <c r="T11" i="1" s="1"/>
  <c r="I3" i="1" a="1"/>
  <c r="I3" i="1" s="1"/>
  <c r="I4" i="1" a="1"/>
  <c r="I4" i="1"/>
  <c r="I5" i="1" a="1"/>
  <c r="I5" i="1" s="1"/>
  <c r="I6" i="1" a="1"/>
  <c r="I6" i="1"/>
  <c r="I7" i="1" a="1"/>
  <c r="I7" i="1" s="1"/>
  <c r="I8" i="1" a="1"/>
  <c r="I8" i="1"/>
  <c r="I9" i="1" a="1"/>
  <c r="I9" i="1" s="1"/>
  <c r="I10" i="1" a="1"/>
  <c r="I10" i="1"/>
  <c r="I11" i="1" a="1"/>
  <c r="I11" i="1" s="1"/>
  <c r="I12" i="1" a="1"/>
  <c r="I12" i="1"/>
  <c r="I13" i="1" a="1"/>
  <c r="I13" i="1" s="1"/>
  <c r="I14" i="1" a="1"/>
  <c r="I14" i="1"/>
  <c r="I15" i="1" a="1"/>
  <c r="I15" i="1" s="1"/>
  <c r="I16" i="1" a="1"/>
  <c r="I16" i="1"/>
  <c r="I17" i="1" a="1"/>
  <c r="I17" i="1" s="1"/>
  <c r="I18" i="1" a="1"/>
  <c r="I18" i="1"/>
  <c r="I19" i="1" a="1"/>
  <c r="I19" i="1" s="1"/>
  <c r="I20" i="1" a="1"/>
  <c r="I20" i="1"/>
  <c r="I21" i="1" a="1"/>
  <c r="I21" i="1" s="1"/>
  <c r="I22" i="1" a="1"/>
  <c r="I22" i="1"/>
  <c r="I23" i="1" a="1"/>
  <c r="I23" i="1" s="1"/>
  <c r="I24" i="1" a="1"/>
  <c r="I24" i="1"/>
  <c r="I25" i="1" a="1"/>
  <c r="I25" i="1" s="1"/>
  <c r="I26" i="1" a="1"/>
  <c r="I26" i="1"/>
  <c r="I27" i="1" a="1"/>
  <c r="I27" i="1" s="1"/>
  <c r="I28" i="1" a="1"/>
  <c r="I28" i="1"/>
  <c r="I29" i="1" a="1"/>
  <c r="I29" i="1" s="1"/>
  <c r="I30" i="1" a="1"/>
  <c r="I30" i="1"/>
  <c r="I31" i="1" a="1"/>
  <c r="I31" i="1" s="1"/>
  <c r="I32" i="1" a="1"/>
  <c r="I32" i="1"/>
  <c r="I33" i="1" a="1"/>
  <c r="I33" i="1" s="1"/>
  <c r="I34" i="1" a="1"/>
  <c r="I34" i="1"/>
  <c r="I35" i="1" a="1"/>
  <c r="I35" i="1" s="1"/>
  <c r="I36" i="1" a="1"/>
  <c r="I36" i="1"/>
  <c r="I37" i="1" a="1"/>
  <c r="I37" i="1" s="1"/>
  <c r="I38" i="1" a="1"/>
  <c r="I38" i="1"/>
  <c r="I39" i="1" a="1"/>
  <c r="I39" i="1" s="1"/>
  <c r="I40" i="1" a="1"/>
  <c r="I40" i="1"/>
  <c r="I41" i="1" a="1"/>
  <c r="I41" i="1" s="1"/>
  <c r="I42" i="1" a="1"/>
  <c r="I42" i="1"/>
  <c r="I43" i="1" a="1"/>
  <c r="I43" i="1" s="1"/>
  <c r="I44" i="1" a="1"/>
  <c r="I44" i="1"/>
  <c r="I2" i="1" a="1"/>
  <c r="I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2" i="1"/>
  <c r="J4" i="2"/>
  <c r="K8" i="1"/>
  <c r="K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<sst xmlns="http://schemas.openxmlformats.org/spreadsheetml/2006/main" count="386" uniqueCount="66">
  <si>
    <t>OrderDate</t>
  </si>
  <si>
    <t>Region</t>
  </si>
  <si>
    <t>Rep</t>
  </si>
  <si>
    <t>Item</t>
  </si>
  <si>
    <t>Units</t>
  </si>
  <si>
    <t>Unit Cost</t>
  </si>
  <si>
    <t>Total</t>
  </si>
  <si>
    <t>Revenue (If)</t>
  </si>
  <si>
    <t>Revenue(Ifs)</t>
  </si>
  <si>
    <t>Name</t>
  </si>
  <si>
    <t>Percent</t>
  </si>
  <si>
    <t>Grade</t>
  </si>
  <si>
    <t>East</t>
  </si>
  <si>
    <t>Jones</t>
  </si>
  <si>
    <t>Pencil</t>
  </si>
  <si>
    <t>Formula</t>
  </si>
  <si>
    <t>IF</t>
  </si>
  <si>
    <t>Lawrence</t>
  </si>
  <si>
    <t>Central</t>
  </si>
  <si>
    <t>Kivell</t>
  </si>
  <si>
    <t>Binder</t>
  </si>
  <si>
    <t>Syntax</t>
  </si>
  <si>
    <t>IF(LogicalTest,TrueValue,FalseValue)</t>
  </si>
  <si>
    <t>Stephen</t>
  </si>
  <si>
    <t>Jardine</t>
  </si>
  <si>
    <t>Example</t>
  </si>
  <si>
    <t>Moses</t>
  </si>
  <si>
    <t>Gill</t>
  </si>
  <si>
    <t>Pen</t>
  </si>
  <si>
    <t>Judy</t>
  </si>
  <si>
    <t>West</t>
  </si>
  <si>
    <t>Sorvino</t>
  </si>
  <si>
    <t>IFS</t>
  </si>
  <si>
    <t>Bartimus</t>
  </si>
  <si>
    <t>IFS(LogicalTest1,TrueValue,LogicalTest2,TrueValue,...)</t>
  </si>
  <si>
    <t>Albert</t>
  </si>
  <si>
    <t>North</t>
  </si>
  <si>
    <t>Andrews</t>
  </si>
  <si>
    <t>John</t>
  </si>
  <si>
    <t>Felix</t>
  </si>
  <si>
    <t>Thompson</t>
  </si>
  <si>
    <t>Alfred</t>
  </si>
  <si>
    <t>Philomena</t>
  </si>
  <si>
    <t>Morgan</t>
  </si>
  <si>
    <t>Howard</t>
  </si>
  <si>
    <t>Parent</t>
  </si>
  <si>
    <t>Smith</t>
  </si>
  <si>
    <t>Desk</t>
  </si>
  <si>
    <t>Pen Set</t>
  </si>
  <si>
    <t>Sumif</t>
  </si>
  <si>
    <t>Sumifs</t>
  </si>
  <si>
    <t>SUMIF(CriteriaRange,Criteria,SumRange)</t>
  </si>
  <si>
    <t>SUMIFS(SumRange,CriteriaRange1,Criteria1,CriteriaRange2,Criteria2,...)</t>
  </si>
  <si>
    <t>Data validation</t>
  </si>
  <si>
    <t>Countif</t>
  </si>
  <si>
    <t>Countifs</t>
  </si>
  <si>
    <t>COUNTIF(Range,Criteria)</t>
  </si>
  <si>
    <t>COUNTIFS(CriteriaRange1,Criteria1,CriteriaRange2,Criteria2,...)</t>
  </si>
  <si>
    <t>AverafeIf</t>
  </si>
  <si>
    <t>AverageIfs</t>
  </si>
  <si>
    <t>AVERAGEIF(Range,Criteria,SumRange)</t>
  </si>
  <si>
    <t>AVERAGEIFS(CriteriaRange1,Criteria1,CriteriaRange2,Criteria2,...)</t>
  </si>
  <si>
    <t>Error Handling</t>
  </si>
  <si>
    <t>COUNTIF</t>
  </si>
  <si>
    <t>SUMIF</t>
  </si>
  <si>
    <t>AVERAGEIF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</si>
</sst>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164" fontId="1" fillId="2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D96F-9AE1-4DB2-AF2A-27B923EEE5C7}">
  <dimension ref="A1:T45"/>
  <sheetViews>
    <sheetView topLeftCell="J1" workbookViewId="0">
      <selection activeCell="T3" sqref="T3"/>
    </sheetView>
  </sheetViews>
  <sheetFormatPr defaultRowHeight="15" x14ac:dyDescent="0.25"/>
  <cols>
    <col min="1" max="1" width="12.7109375" customWidth="1"/>
    <col min="8" max="8" width="15.85546875" customWidth="1"/>
    <col min="9" max="9" width="14.140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R1" s="3" t="s">
        <v>9</v>
      </c>
      <c r="S1" s="3" t="s">
        <v>10</v>
      </c>
      <c r="T1" s="2" t="s">
        <v>11</v>
      </c>
    </row>
    <row r="2" spans="1:20" x14ac:dyDescent="0.25">
      <c r="A2" s="4">
        <v>44202</v>
      </c>
      <c r="B2" t="s">
        <v>12</v>
      </c>
      <c r="C2" t="s">
        <v>13</v>
      </c>
      <c r="D2" t="s">
        <v>14</v>
      </c>
      <c r="E2">
        <v>95</v>
      </c>
      <c r="F2">
        <v>1.99</v>
      </c>
      <c r="G2">
        <v>189.05</v>
      </c>
      <c r="H2" t="str">
        <f>IF(G2&gt;1000,"High","Low")</f>
        <v>Low</v>
      </c>
      <c r="I2" t="str" cm="1">
        <f t="array" ref="I2">_xlfn.IFS(G2&gt;1000,"High",G2&gt;500,"Mid",G2=500,"Breakpoint",G2&lt;500,"Low")</f>
        <v>Low</v>
      </c>
      <c r="J2" s="2" t="s">
        <v>15</v>
      </c>
      <c r="K2" s="2" t="s">
        <v>16</v>
      </c>
      <c r="L2" s="2"/>
      <c r="R2" s="5" t="s">
        <v>17</v>
      </c>
      <c r="S2" s="5">
        <v>87</v>
      </c>
      <c r="T2" t="str" cm="1">
        <f t="array" ref="T2">_xlfn.IFS(S2&gt;=70,"A",S2&gt;=60,"B",S2&gt;=50,"C",S2&gt;=40,"D",S2&lt;40,"E")</f>
        <v>A</v>
      </c>
    </row>
    <row r="3" spans="1:20" x14ac:dyDescent="0.25">
      <c r="A3" s="4">
        <v>44219</v>
      </c>
      <c r="B3" t="s">
        <v>18</v>
      </c>
      <c r="C3" t="s">
        <v>19</v>
      </c>
      <c r="D3" t="s">
        <v>20</v>
      </c>
      <c r="E3">
        <v>50</v>
      </c>
      <c r="F3">
        <v>19.989999999999998</v>
      </c>
      <c r="G3">
        <v>999.49999999999989</v>
      </c>
      <c r="H3" t="str">
        <f t="shared" ref="H3:H44" si="0">IF(G3&gt;1000,"High","Low")</f>
        <v>Low</v>
      </c>
      <c r="I3" t="str" cm="1">
        <f t="array" ref="I3">_xlfn.IFS(G3&gt;1000,"High",G3&gt;500,"Mid",G3=500,"Breakpoint",G3&lt;500,"Low")</f>
        <v>Mid</v>
      </c>
      <c r="J3" s="2" t="s">
        <v>21</v>
      </c>
      <c r="K3" s="2" t="s">
        <v>22</v>
      </c>
      <c r="L3" s="2"/>
      <c r="R3" s="5" t="s">
        <v>23</v>
      </c>
      <c r="S3" s="5">
        <v>60</v>
      </c>
      <c r="T3" t="str" cm="1">
        <f t="array" ref="T3">_xlfn.IFS(S3&gt;=70,"A",S3&gt;=60,"B",S3&gt;=50,"C",S3&gt;=40,"D",S3&lt;40,"E")</f>
        <v>B</v>
      </c>
    </row>
    <row r="4" spans="1:20" x14ac:dyDescent="0.25">
      <c r="A4" s="4">
        <v>44236</v>
      </c>
      <c r="B4" t="s">
        <v>18</v>
      </c>
      <c r="C4" t="s">
        <v>24</v>
      </c>
      <c r="D4" t="s">
        <v>14</v>
      </c>
      <c r="E4">
        <v>36</v>
      </c>
      <c r="F4">
        <v>4.99</v>
      </c>
      <c r="G4">
        <v>179.64000000000001</v>
      </c>
      <c r="H4" t="str">
        <f t="shared" si="0"/>
        <v>Low</v>
      </c>
      <c r="I4" t="str" cm="1">
        <f t="array" ref="I4">_xlfn.IFS(G4&gt;1000,"High",G4&gt;500,"Mid",G4=500,"Breakpoint",G4&lt;500,"Low")</f>
        <v>Low</v>
      </c>
      <c r="J4" s="2" t="s">
        <v>25</v>
      </c>
      <c r="K4" t="str">
        <f ca="1">_xlfn.FORMULATEXT(H2)</f>
        <v>=IF(G2&gt;1000,"High","Low")</v>
      </c>
      <c r="R4" s="5" t="s">
        <v>26</v>
      </c>
      <c r="S4" s="5">
        <v>76</v>
      </c>
      <c r="T4" t="str" cm="1">
        <f t="array" ref="T4">_xlfn.IFS(S4&gt;=70,"A",S4&gt;=60,"B",S4&gt;=50,"C",S4&gt;=40,"D",S4&lt;40,"E")</f>
        <v>A</v>
      </c>
    </row>
    <row r="5" spans="1:20" x14ac:dyDescent="0.25">
      <c r="A5" s="4">
        <v>44253</v>
      </c>
      <c r="B5" t="s">
        <v>18</v>
      </c>
      <c r="C5" t="s">
        <v>27</v>
      </c>
      <c r="D5" t="s">
        <v>28</v>
      </c>
      <c r="E5">
        <v>27</v>
      </c>
      <c r="F5">
        <v>19.989999999999998</v>
      </c>
      <c r="G5">
        <v>539.7299999999999</v>
      </c>
      <c r="H5" t="str">
        <f t="shared" si="0"/>
        <v>Low</v>
      </c>
      <c r="I5" t="str" cm="1">
        <f t="array" ref="I5">_xlfn.IFS(G5&gt;1000,"High",G5&gt;500,"Mid",G5=500,"Breakpoint",G5&lt;500,"Low")</f>
        <v>Mid</v>
      </c>
      <c r="R5" s="5" t="s">
        <v>29</v>
      </c>
      <c r="S5" s="5">
        <v>50</v>
      </c>
      <c r="T5" t="str" cm="1">
        <f t="array" ref="T5">_xlfn.IFS(S5&gt;=70,"A",S5&gt;=60,"B",S5&gt;=50,"C",S5&gt;=40,"D",S5&lt;40,"E")</f>
        <v>C</v>
      </c>
    </row>
    <row r="6" spans="1:20" x14ac:dyDescent="0.25">
      <c r="A6" s="4">
        <v>44270</v>
      </c>
      <c r="B6" t="s">
        <v>30</v>
      </c>
      <c r="C6" t="s">
        <v>31</v>
      </c>
      <c r="D6" t="s">
        <v>14</v>
      </c>
      <c r="E6">
        <v>56</v>
      </c>
      <c r="F6">
        <v>2.99</v>
      </c>
      <c r="G6">
        <v>167.44</v>
      </c>
      <c r="H6" t="str">
        <f t="shared" si="0"/>
        <v>Low</v>
      </c>
      <c r="I6" t="str" cm="1">
        <f t="array" ref="I6">_xlfn.IFS(G6&gt;1000,"High",G6&gt;500,"Mid",G6=500,"Breakpoint",G6&lt;500,"Low")</f>
        <v>Low</v>
      </c>
      <c r="J6" s="2" t="s">
        <v>15</v>
      </c>
      <c r="K6" s="2" t="s">
        <v>32</v>
      </c>
      <c r="L6" s="2"/>
      <c r="R6" s="5" t="s">
        <v>33</v>
      </c>
      <c r="S6" s="5">
        <v>66</v>
      </c>
      <c r="T6" t="str" cm="1">
        <f t="array" ref="T6">_xlfn.IFS(S6&gt;=70,"A",S6&gt;=60,"B",S6&gt;=50,"C",S6&gt;=40,"D",S6&lt;40,"E")</f>
        <v>B</v>
      </c>
    </row>
    <row r="7" spans="1:20" x14ac:dyDescent="0.25">
      <c r="A7" s="4">
        <v>44287</v>
      </c>
      <c r="B7" t="s">
        <v>12</v>
      </c>
      <c r="C7" t="s">
        <v>13</v>
      </c>
      <c r="D7" t="s">
        <v>20</v>
      </c>
      <c r="E7">
        <v>60</v>
      </c>
      <c r="F7">
        <v>4.99</v>
      </c>
      <c r="G7">
        <v>299.40000000000003</v>
      </c>
      <c r="H7" t="str">
        <f t="shared" si="0"/>
        <v>Low</v>
      </c>
      <c r="I7" t="str" cm="1">
        <f t="array" ref="I7">_xlfn.IFS(G7&gt;1000,"High",G7&gt;500,"Mid",G7=500,"Breakpoint",G7&lt;500,"Low")</f>
        <v>Low</v>
      </c>
      <c r="J7" s="2" t="s">
        <v>21</v>
      </c>
      <c r="K7" s="2" t="s">
        <v>34</v>
      </c>
      <c r="L7" s="2"/>
      <c r="R7" s="5" t="s">
        <v>35</v>
      </c>
      <c r="S7" s="5">
        <v>40</v>
      </c>
      <c r="T7" t="str" cm="1">
        <f t="array" ref="T7">_xlfn.IFS(S7&gt;=70,"A",S7&gt;=60,"B",S7&gt;=50,"C",S7&gt;=40,"D",S7&lt;40,"E")</f>
        <v>D</v>
      </c>
    </row>
    <row r="8" spans="1:20" x14ac:dyDescent="0.25">
      <c r="A8" s="4">
        <v>44304</v>
      </c>
      <c r="B8" t="s">
        <v>36</v>
      </c>
      <c r="C8" t="s">
        <v>37</v>
      </c>
      <c r="D8" t="s">
        <v>14</v>
      </c>
      <c r="E8">
        <v>75</v>
      </c>
      <c r="F8">
        <v>1.99</v>
      </c>
      <c r="G8">
        <v>149.25</v>
      </c>
      <c r="H8" t="str">
        <f t="shared" si="0"/>
        <v>Low</v>
      </c>
      <c r="I8" t="str" cm="1">
        <f t="array" ref="I8">_xlfn.IFS(G8&gt;1000,"High",G8&gt;500,"Mid",G8=500,"Breakpoint",G8&lt;500,"Low")</f>
        <v>Low</v>
      </c>
      <c r="J8" s="2" t="s">
        <v>25</v>
      </c>
      <c r="K8" t="str">
        <f ca="1">_xlfn.FORMULATEXT(I2)</f>
        <v>=IFS(G2&gt;1000,"High",G2&gt;500,"Mid",G2=500,"Breakpoint",G2&lt;500,"Low")</v>
      </c>
      <c r="R8" s="5" t="s">
        <v>38</v>
      </c>
      <c r="S8" s="5">
        <v>20</v>
      </c>
      <c r="T8" t="str" cm="1">
        <f t="array" ref="T8">_xlfn.IFS(S8&gt;=70,"A",S8&gt;=60,"B",S8&gt;=50,"C",S8&gt;=40,"D",S8&lt;40,"E")</f>
        <v>E</v>
      </c>
    </row>
    <row r="9" spans="1:20" x14ac:dyDescent="0.25">
      <c r="A9" s="4">
        <v>44321</v>
      </c>
      <c r="B9" t="s">
        <v>36</v>
      </c>
      <c r="C9" t="s">
        <v>24</v>
      </c>
      <c r="D9" t="s">
        <v>14</v>
      </c>
      <c r="E9">
        <v>90</v>
      </c>
      <c r="F9">
        <v>4.99</v>
      </c>
      <c r="G9">
        <v>449.1</v>
      </c>
      <c r="H9" t="str">
        <f t="shared" si="0"/>
        <v>Low</v>
      </c>
      <c r="I9" t="str" cm="1">
        <f t="array" ref="I9">_xlfn.IFS(G9&gt;1000,"High",G9&gt;500,"Mid",G9=500,"Breakpoint",G9&lt;500,"Low")</f>
        <v>Low</v>
      </c>
      <c r="R9" s="5" t="s">
        <v>39</v>
      </c>
      <c r="S9" s="5">
        <v>56</v>
      </c>
      <c r="T9" t="str" cm="1">
        <f t="array" ref="T9">_xlfn.IFS(S9&gt;=70,"A",S9&gt;=60,"B",S9&gt;=50,"C",S9&gt;=40,"D",S9&lt;40,"E")</f>
        <v>C</v>
      </c>
    </row>
    <row r="10" spans="1:20" x14ac:dyDescent="0.25">
      <c r="A10" s="4">
        <v>44338</v>
      </c>
      <c r="B10" t="s">
        <v>30</v>
      </c>
      <c r="C10" t="s">
        <v>40</v>
      </c>
      <c r="D10" t="s">
        <v>14</v>
      </c>
      <c r="E10">
        <v>32</v>
      </c>
      <c r="F10">
        <v>1.99</v>
      </c>
      <c r="G10">
        <v>63.68</v>
      </c>
      <c r="H10" t="str">
        <f t="shared" si="0"/>
        <v>Low</v>
      </c>
      <c r="I10" t="str" cm="1">
        <f t="array" ref="I10">_xlfn.IFS(G10&gt;1000,"High",G10&gt;500,"Mid",G10=500,"Breakpoint",G10&lt;500,"Low")</f>
        <v>Low</v>
      </c>
      <c r="R10" s="5" t="s">
        <v>41</v>
      </c>
      <c r="S10" s="5">
        <v>60</v>
      </c>
      <c r="T10" t="str" cm="1">
        <f t="array" ref="T10">_xlfn.IFS(S10&gt;=70,"A",S10&gt;=60,"B",S10&gt;=50,"C",S10&gt;=40,"D",S10&lt;40,"E")</f>
        <v>B</v>
      </c>
    </row>
    <row r="11" spans="1:20" x14ac:dyDescent="0.25">
      <c r="A11" s="4">
        <v>44355</v>
      </c>
      <c r="B11" t="s">
        <v>12</v>
      </c>
      <c r="C11" t="s">
        <v>13</v>
      </c>
      <c r="D11" t="s">
        <v>20</v>
      </c>
      <c r="E11">
        <v>60</v>
      </c>
      <c r="F11">
        <v>8.99</v>
      </c>
      <c r="G11">
        <v>539.4</v>
      </c>
      <c r="H11" t="str">
        <f t="shared" si="0"/>
        <v>Low</v>
      </c>
      <c r="I11" t="str" cm="1">
        <f t="array" ref="I11">_xlfn.IFS(G11&gt;1000,"High",G11&gt;500,"Mid",G11=500,"Breakpoint",G11&lt;500,"Low")</f>
        <v>Mid</v>
      </c>
      <c r="R11" s="5" t="s">
        <v>42</v>
      </c>
      <c r="S11" s="5">
        <v>50</v>
      </c>
      <c r="T11" t="str" cm="1">
        <f t="array" ref="T11">_xlfn.IFS(S11&gt;=70,"A",S11&gt;=60,"B",S11&gt;=50,"C",S11&gt;=40,"D",S11&lt;40,"E")</f>
        <v>C</v>
      </c>
    </row>
    <row r="12" spans="1:20" x14ac:dyDescent="0.25">
      <c r="A12" s="4">
        <v>44372</v>
      </c>
      <c r="B12" t="s">
        <v>18</v>
      </c>
      <c r="C12" t="s">
        <v>43</v>
      </c>
      <c r="D12" t="s">
        <v>14</v>
      </c>
      <c r="E12">
        <v>90</v>
      </c>
      <c r="F12">
        <v>4.99</v>
      </c>
      <c r="G12">
        <v>449.1</v>
      </c>
      <c r="H12" t="str">
        <f t="shared" si="0"/>
        <v>Low</v>
      </c>
      <c r="I12" t="str" cm="1">
        <f t="array" ref="I12">_xlfn.IFS(G12&gt;1000,"High",G12&gt;500,"Mid",G12=500,"Breakpoint",G12&lt;500,"Low")</f>
        <v>Low</v>
      </c>
    </row>
    <row r="13" spans="1:20" x14ac:dyDescent="0.25">
      <c r="A13" s="4">
        <v>44389</v>
      </c>
      <c r="B13" t="s">
        <v>12</v>
      </c>
      <c r="C13" t="s">
        <v>44</v>
      </c>
      <c r="D13" t="s">
        <v>20</v>
      </c>
      <c r="E13">
        <v>29</v>
      </c>
      <c r="F13">
        <v>1.99</v>
      </c>
      <c r="G13">
        <v>57.71</v>
      </c>
      <c r="H13" t="str">
        <f t="shared" si="0"/>
        <v>Low</v>
      </c>
      <c r="I13" t="str" cm="1">
        <f t="array" ref="I13">_xlfn.IFS(G13&gt;1000,"High",G13&gt;500,"Mid",G13=500,"Breakpoint",G13&lt;500,"Low")</f>
        <v>Low</v>
      </c>
    </row>
    <row r="14" spans="1:20" x14ac:dyDescent="0.25">
      <c r="A14" s="4">
        <v>44406</v>
      </c>
      <c r="B14" t="s">
        <v>12</v>
      </c>
      <c r="C14" t="s">
        <v>45</v>
      </c>
      <c r="D14" t="s">
        <v>20</v>
      </c>
      <c r="E14">
        <v>81</v>
      </c>
      <c r="F14">
        <v>19.989999999999998</v>
      </c>
      <c r="G14">
        <v>1619.1899999999998</v>
      </c>
      <c r="H14" t="str">
        <f t="shared" si="0"/>
        <v>High</v>
      </c>
      <c r="I14" t="str" cm="1">
        <f t="array" ref="I14">_xlfn.IFS(G14&gt;1000,"High",G14&gt;500,"Mid",G14=500,"Breakpoint",G14&lt;500,"Low")</f>
        <v>High</v>
      </c>
    </row>
    <row r="15" spans="1:20" x14ac:dyDescent="0.25">
      <c r="A15" s="4">
        <v>44423</v>
      </c>
      <c r="B15" t="s">
        <v>12</v>
      </c>
      <c r="C15" t="s">
        <v>13</v>
      </c>
      <c r="D15" t="s">
        <v>14</v>
      </c>
      <c r="E15">
        <v>35</v>
      </c>
      <c r="F15">
        <v>4.99</v>
      </c>
      <c r="G15">
        <v>174.65</v>
      </c>
      <c r="H15" t="str">
        <f t="shared" si="0"/>
        <v>Low</v>
      </c>
      <c r="I15" t="str" cm="1">
        <f t="array" ref="I15">_xlfn.IFS(G15&gt;1000,"High",G15&gt;500,"Mid",G15=500,"Breakpoint",G15&lt;500,"Low")</f>
        <v>Low</v>
      </c>
    </row>
    <row r="16" spans="1:20" x14ac:dyDescent="0.25">
      <c r="A16" s="4">
        <v>44440</v>
      </c>
      <c r="B16" t="s">
        <v>18</v>
      </c>
      <c r="C16" t="s">
        <v>46</v>
      </c>
      <c r="D16" t="s">
        <v>47</v>
      </c>
      <c r="E16">
        <v>2</v>
      </c>
      <c r="F16">
        <v>125</v>
      </c>
      <c r="G16">
        <v>250</v>
      </c>
      <c r="H16" t="str">
        <f t="shared" si="0"/>
        <v>Low</v>
      </c>
      <c r="I16" t="str" cm="1">
        <f t="array" ref="I16">_xlfn.IFS(G16&gt;1000,"High",G16&gt;500,"Mid",G16=500,"Breakpoint",G16&lt;500,"Low")</f>
        <v>Low</v>
      </c>
    </row>
    <row r="17" spans="1:9" x14ac:dyDescent="0.25">
      <c r="A17" s="4">
        <v>44457</v>
      </c>
      <c r="B17" t="s">
        <v>12</v>
      </c>
      <c r="C17" t="s">
        <v>13</v>
      </c>
      <c r="D17" t="s">
        <v>48</v>
      </c>
      <c r="E17">
        <v>16</v>
      </c>
      <c r="F17">
        <v>15.99</v>
      </c>
      <c r="G17">
        <v>255.84</v>
      </c>
      <c r="H17" t="str">
        <f t="shared" si="0"/>
        <v>Low</v>
      </c>
      <c r="I17" t="str" cm="1">
        <f t="array" ref="I17">_xlfn.IFS(G17&gt;1000,"High",G17&gt;500,"Mid",G17=500,"Breakpoint",G17&lt;500,"Low")</f>
        <v>Low</v>
      </c>
    </row>
    <row r="18" spans="1:9" x14ac:dyDescent="0.25">
      <c r="A18" s="4">
        <v>44474</v>
      </c>
      <c r="B18" t="s">
        <v>18</v>
      </c>
      <c r="C18" t="s">
        <v>43</v>
      </c>
      <c r="D18" t="s">
        <v>20</v>
      </c>
      <c r="E18">
        <v>28</v>
      </c>
      <c r="F18">
        <v>8.99</v>
      </c>
      <c r="G18">
        <v>251.72</v>
      </c>
      <c r="H18" t="str">
        <f t="shared" si="0"/>
        <v>Low</v>
      </c>
      <c r="I18" t="str" cm="1">
        <f t="array" ref="I18">_xlfn.IFS(G18&gt;1000,"High",G18&gt;500,"Mid",G18=500,"Breakpoint",G18&lt;500,"Low")</f>
        <v>Low</v>
      </c>
    </row>
    <row r="19" spans="1:9" x14ac:dyDescent="0.25">
      <c r="A19" s="4">
        <v>44491</v>
      </c>
      <c r="B19" t="s">
        <v>12</v>
      </c>
      <c r="C19" t="s">
        <v>13</v>
      </c>
      <c r="D19" t="s">
        <v>28</v>
      </c>
      <c r="E19">
        <v>64</v>
      </c>
      <c r="F19">
        <v>8.99</v>
      </c>
      <c r="G19">
        <v>575.36</v>
      </c>
      <c r="H19" t="str">
        <f t="shared" si="0"/>
        <v>Low</v>
      </c>
      <c r="I19" t="str" cm="1">
        <f t="array" ref="I19">_xlfn.IFS(G19&gt;1000,"High",G19&gt;500,"Mid",G19=500,"Breakpoint",G19&lt;500,"Low")</f>
        <v>Mid</v>
      </c>
    </row>
    <row r="20" spans="1:9" x14ac:dyDescent="0.25">
      <c r="A20" s="4">
        <v>44508</v>
      </c>
      <c r="B20" t="s">
        <v>12</v>
      </c>
      <c r="C20" t="s">
        <v>45</v>
      </c>
      <c r="D20" t="s">
        <v>28</v>
      </c>
      <c r="E20">
        <v>15</v>
      </c>
      <c r="F20">
        <v>19.989999999999998</v>
      </c>
      <c r="G20">
        <v>299.84999999999997</v>
      </c>
      <c r="H20" t="str">
        <f t="shared" si="0"/>
        <v>Low</v>
      </c>
      <c r="I20" t="str" cm="1">
        <f t="array" ref="I20">_xlfn.IFS(G20&gt;1000,"High",G20&gt;500,"Mid",G20=500,"Breakpoint",G20&lt;500,"Low")</f>
        <v>Low</v>
      </c>
    </row>
    <row r="21" spans="1:9" x14ac:dyDescent="0.25">
      <c r="A21" s="4">
        <v>44525</v>
      </c>
      <c r="B21" t="s">
        <v>18</v>
      </c>
      <c r="C21" t="s">
        <v>19</v>
      </c>
      <c r="D21" t="s">
        <v>48</v>
      </c>
      <c r="E21">
        <v>96</v>
      </c>
      <c r="F21">
        <v>4.99</v>
      </c>
      <c r="G21">
        <v>479.04</v>
      </c>
      <c r="H21" t="str">
        <f t="shared" si="0"/>
        <v>Low</v>
      </c>
      <c r="I21" t="str" cm="1">
        <f t="array" ref="I21">_xlfn.IFS(G21&gt;1000,"High",G21&gt;500,"Mid",G21=500,"Breakpoint",G21&lt;500,"Low")</f>
        <v>Low</v>
      </c>
    </row>
    <row r="22" spans="1:9" x14ac:dyDescent="0.25">
      <c r="A22" s="4">
        <v>44542</v>
      </c>
      <c r="B22" t="s">
        <v>18</v>
      </c>
      <c r="C22" t="s">
        <v>46</v>
      </c>
      <c r="D22" t="s">
        <v>14</v>
      </c>
      <c r="E22">
        <v>67</v>
      </c>
      <c r="F22">
        <v>1.29</v>
      </c>
      <c r="G22">
        <v>86.43</v>
      </c>
      <c r="H22" t="str">
        <f t="shared" si="0"/>
        <v>Low</v>
      </c>
      <c r="I22" t="str" cm="1">
        <f t="array" ref="I22">_xlfn.IFS(G22&gt;1000,"High",G22&gt;500,"Mid",G22=500,"Breakpoint",G22&lt;500,"Low")</f>
        <v>Low</v>
      </c>
    </row>
    <row r="23" spans="1:9" x14ac:dyDescent="0.25">
      <c r="A23" s="4">
        <v>44559</v>
      </c>
      <c r="B23" t="s">
        <v>12</v>
      </c>
      <c r="C23" t="s">
        <v>45</v>
      </c>
      <c r="D23" t="s">
        <v>48</v>
      </c>
      <c r="E23">
        <v>74</v>
      </c>
      <c r="F23">
        <v>15.99</v>
      </c>
      <c r="G23">
        <v>1183.26</v>
      </c>
      <c r="H23" t="str">
        <f t="shared" si="0"/>
        <v>High</v>
      </c>
      <c r="I23" t="str" cm="1">
        <f t="array" ref="I23">_xlfn.IFS(G23&gt;1000,"High",G23&gt;500,"Mid",G23=500,"Breakpoint",G23&lt;500,"Low")</f>
        <v>High</v>
      </c>
    </row>
    <row r="24" spans="1:9" x14ac:dyDescent="0.25">
      <c r="A24" s="4">
        <v>44576</v>
      </c>
      <c r="B24" t="s">
        <v>18</v>
      </c>
      <c r="C24" t="s">
        <v>27</v>
      </c>
      <c r="D24" t="s">
        <v>20</v>
      </c>
      <c r="E24">
        <v>46</v>
      </c>
      <c r="F24">
        <v>8.99</v>
      </c>
      <c r="G24">
        <v>413.54</v>
      </c>
      <c r="H24" t="str">
        <f t="shared" si="0"/>
        <v>Low</v>
      </c>
      <c r="I24" t="str" cm="1">
        <f t="array" ref="I24">_xlfn.IFS(G24&gt;1000,"High",G24&gt;500,"Mid",G24=500,"Breakpoint",G24&lt;500,"Low")</f>
        <v>Low</v>
      </c>
    </row>
    <row r="25" spans="1:9" x14ac:dyDescent="0.25">
      <c r="A25" s="4">
        <v>44593</v>
      </c>
      <c r="B25" t="s">
        <v>18</v>
      </c>
      <c r="C25" t="s">
        <v>46</v>
      </c>
      <c r="D25" t="s">
        <v>20</v>
      </c>
      <c r="E25">
        <v>87</v>
      </c>
      <c r="F25">
        <v>15</v>
      </c>
      <c r="G25">
        <v>1305</v>
      </c>
      <c r="H25" t="str">
        <f t="shared" si="0"/>
        <v>High</v>
      </c>
      <c r="I25" t="str" cm="1">
        <f t="array" ref="I25">_xlfn.IFS(G25&gt;1000,"High",G25&gt;500,"Mid",G25=500,"Breakpoint",G25&lt;500,"Low")</f>
        <v>High</v>
      </c>
    </row>
    <row r="26" spans="1:9" x14ac:dyDescent="0.25">
      <c r="A26" s="4">
        <v>44610</v>
      </c>
      <c r="B26" t="s">
        <v>12</v>
      </c>
      <c r="C26" t="s">
        <v>13</v>
      </c>
      <c r="D26" t="s">
        <v>20</v>
      </c>
      <c r="E26">
        <v>4</v>
      </c>
      <c r="F26">
        <v>4.99</v>
      </c>
      <c r="G26">
        <v>19.96</v>
      </c>
      <c r="H26" t="str">
        <f t="shared" si="0"/>
        <v>Low</v>
      </c>
      <c r="I26" t="str" cm="1">
        <f t="array" ref="I26">_xlfn.IFS(G26&gt;1000,"High",G26&gt;500,"Mid",G26=500,"Breakpoint",G26&lt;500,"Low")</f>
        <v>Low</v>
      </c>
    </row>
    <row r="27" spans="1:9" x14ac:dyDescent="0.25">
      <c r="A27" s="4">
        <v>44627</v>
      </c>
      <c r="B27" t="s">
        <v>30</v>
      </c>
      <c r="C27" t="s">
        <v>31</v>
      </c>
      <c r="D27" t="s">
        <v>20</v>
      </c>
      <c r="E27">
        <v>7</v>
      </c>
      <c r="F27">
        <v>19.989999999999998</v>
      </c>
      <c r="G27">
        <v>139.92999999999998</v>
      </c>
      <c r="H27" t="str">
        <f t="shared" si="0"/>
        <v>Low</v>
      </c>
      <c r="I27" t="str" cm="1">
        <f t="array" ref="I27">_xlfn.IFS(G27&gt;1000,"High",G27&gt;500,"Mid",G27=500,"Breakpoint",G27&lt;500,"Low")</f>
        <v>Low</v>
      </c>
    </row>
    <row r="28" spans="1:9" x14ac:dyDescent="0.25">
      <c r="A28" s="4">
        <v>44644</v>
      </c>
      <c r="B28" t="s">
        <v>18</v>
      </c>
      <c r="C28" t="s">
        <v>24</v>
      </c>
      <c r="D28" t="s">
        <v>48</v>
      </c>
      <c r="E28">
        <v>50</v>
      </c>
      <c r="F28">
        <v>4.99</v>
      </c>
      <c r="G28">
        <v>249.5</v>
      </c>
      <c r="H28" t="str">
        <f t="shared" si="0"/>
        <v>Low</v>
      </c>
      <c r="I28" t="str" cm="1">
        <f t="array" ref="I28">_xlfn.IFS(G28&gt;1000,"High",G28&gt;500,"Mid",G28=500,"Breakpoint",G28&lt;500,"Low")</f>
        <v>Low</v>
      </c>
    </row>
    <row r="29" spans="1:9" x14ac:dyDescent="0.25">
      <c r="A29" s="4">
        <v>44661</v>
      </c>
      <c r="B29" t="s">
        <v>18</v>
      </c>
      <c r="C29" t="s">
        <v>37</v>
      </c>
      <c r="D29" t="s">
        <v>14</v>
      </c>
      <c r="E29">
        <v>66</v>
      </c>
      <c r="F29">
        <v>1.99</v>
      </c>
      <c r="G29">
        <v>131.34</v>
      </c>
      <c r="H29" t="str">
        <f t="shared" si="0"/>
        <v>Low</v>
      </c>
      <c r="I29" t="str" cm="1">
        <f t="array" ref="I29">_xlfn.IFS(G29&gt;1000,"High",G29&gt;500,"Mid",G29=500,"Breakpoint",G29&lt;500,"Low")</f>
        <v>Low</v>
      </c>
    </row>
    <row r="30" spans="1:9" x14ac:dyDescent="0.25">
      <c r="A30" s="4">
        <v>44678</v>
      </c>
      <c r="B30" t="s">
        <v>12</v>
      </c>
      <c r="C30" t="s">
        <v>44</v>
      </c>
      <c r="D30" t="s">
        <v>28</v>
      </c>
      <c r="E30">
        <v>96</v>
      </c>
      <c r="F30">
        <v>4.99</v>
      </c>
      <c r="G30">
        <v>479.04</v>
      </c>
      <c r="H30" t="str">
        <f t="shared" si="0"/>
        <v>Low</v>
      </c>
      <c r="I30" t="str" cm="1">
        <f t="array" ref="I30">_xlfn.IFS(G30&gt;1000,"High",G30&gt;500,"Mid",G30=500,"Breakpoint",G30&lt;500,"Low")</f>
        <v>Low</v>
      </c>
    </row>
    <row r="31" spans="1:9" x14ac:dyDescent="0.25">
      <c r="A31" s="4">
        <v>44695</v>
      </c>
      <c r="B31" t="s">
        <v>18</v>
      </c>
      <c r="C31" t="s">
        <v>27</v>
      </c>
      <c r="D31" t="s">
        <v>14</v>
      </c>
      <c r="E31">
        <v>53</v>
      </c>
      <c r="F31">
        <v>1.29</v>
      </c>
      <c r="G31">
        <v>68.37</v>
      </c>
      <c r="H31" t="str">
        <f t="shared" si="0"/>
        <v>Low</v>
      </c>
      <c r="I31" t="str" cm="1">
        <f t="array" ref="I31">_xlfn.IFS(G31&gt;1000,"High",G31&gt;500,"Mid",G31=500,"Breakpoint",G31&lt;500,"Low")</f>
        <v>Low</v>
      </c>
    </row>
    <row r="32" spans="1:9" x14ac:dyDescent="0.25">
      <c r="A32" s="4">
        <v>44712</v>
      </c>
      <c r="B32" t="s">
        <v>18</v>
      </c>
      <c r="C32" t="s">
        <v>27</v>
      </c>
      <c r="D32" t="s">
        <v>20</v>
      </c>
      <c r="E32">
        <v>80</v>
      </c>
      <c r="F32">
        <v>8.99</v>
      </c>
      <c r="G32">
        <v>719.2</v>
      </c>
      <c r="H32" t="str">
        <f t="shared" si="0"/>
        <v>Low</v>
      </c>
      <c r="I32" t="str" cm="1">
        <f t="array" ref="I32">_xlfn.IFS(G32&gt;1000,"High",G32&gt;500,"Mid",G32=500,"Breakpoint",G32&lt;500,"Low")</f>
        <v>Mid</v>
      </c>
    </row>
    <row r="33" spans="1:9" x14ac:dyDescent="0.25">
      <c r="A33" s="4">
        <v>44729</v>
      </c>
      <c r="B33" t="s">
        <v>18</v>
      </c>
      <c r="C33" t="s">
        <v>19</v>
      </c>
      <c r="D33" t="s">
        <v>47</v>
      </c>
      <c r="E33">
        <v>5</v>
      </c>
      <c r="F33">
        <v>125</v>
      </c>
      <c r="G33">
        <v>625</v>
      </c>
      <c r="H33" t="str">
        <f t="shared" si="0"/>
        <v>Low</v>
      </c>
      <c r="I33" t="str" cm="1">
        <f t="array" ref="I33">_xlfn.IFS(G33&gt;1000,"High",G33&gt;500,"Mid",G33=500,"Breakpoint",G33&lt;500,"Low")</f>
        <v>Mid</v>
      </c>
    </row>
    <row r="34" spans="1:9" x14ac:dyDescent="0.25">
      <c r="A34" s="4">
        <v>44746</v>
      </c>
      <c r="B34" t="s">
        <v>12</v>
      </c>
      <c r="C34" t="s">
        <v>13</v>
      </c>
      <c r="D34" t="s">
        <v>48</v>
      </c>
      <c r="E34">
        <v>62</v>
      </c>
      <c r="F34">
        <v>4.99</v>
      </c>
      <c r="G34">
        <v>309.38</v>
      </c>
      <c r="H34" t="str">
        <f t="shared" si="0"/>
        <v>Low</v>
      </c>
      <c r="I34" t="str" cm="1">
        <f t="array" ref="I34">_xlfn.IFS(G34&gt;1000,"High",G34&gt;500,"Mid",G34=500,"Breakpoint",G34&lt;500,"Low")</f>
        <v>Low</v>
      </c>
    </row>
    <row r="35" spans="1:9" x14ac:dyDescent="0.25">
      <c r="A35" s="4">
        <v>44763</v>
      </c>
      <c r="B35" t="s">
        <v>18</v>
      </c>
      <c r="C35" t="s">
        <v>43</v>
      </c>
      <c r="D35" t="s">
        <v>48</v>
      </c>
      <c r="E35">
        <v>55</v>
      </c>
      <c r="F35">
        <v>12.49</v>
      </c>
      <c r="G35">
        <v>686.95</v>
      </c>
      <c r="H35" t="str">
        <f t="shared" si="0"/>
        <v>Low</v>
      </c>
      <c r="I35" t="str" cm="1">
        <f t="array" ref="I35">_xlfn.IFS(G35&gt;1000,"High",G35&gt;500,"Mid",G35=500,"Breakpoint",G35&lt;500,"Low")</f>
        <v>Mid</v>
      </c>
    </row>
    <row r="36" spans="1:9" x14ac:dyDescent="0.25">
      <c r="A36" s="4">
        <v>44780</v>
      </c>
      <c r="B36" t="s">
        <v>18</v>
      </c>
      <c r="C36" t="s">
        <v>19</v>
      </c>
      <c r="D36" t="s">
        <v>48</v>
      </c>
      <c r="E36">
        <v>42</v>
      </c>
      <c r="F36">
        <v>23.95</v>
      </c>
      <c r="G36">
        <v>1005.9</v>
      </c>
      <c r="H36" t="str">
        <f t="shared" si="0"/>
        <v>High</v>
      </c>
      <c r="I36" t="str" cm="1">
        <f t="array" ref="I36">_xlfn.IFS(G36&gt;1000,"High",G36&gt;500,"Mid",G36=500,"Breakpoint",G36&lt;500,"Low")</f>
        <v>High</v>
      </c>
    </row>
    <row r="37" spans="1:9" x14ac:dyDescent="0.25">
      <c r="A37" s="4">
        <v>44797</v>
      </c>
      <c r="B37" t="s">
        <v>30</v>
      </c>
      <c r="C37" t="s">
        <v>31</v>
      </c>
      <c r="D37" t="s">
        <v>47</v>
      </c>
      <c r="E37">
        <v>3</v>
      </c>
      <c r="F37">
        <v>275</v>
      </c>
      <c r="G37">
        <v>825</v>
      </c>
      <c r="H37" t="str">
        <f t="shared" si="0"/>
        <v>Low</v>
      </c>
      <c r="I37" t="str" cm="1">
        <f t="array" ref="I37">_xlfn.IFS(G37&gt;1000,"High",G37&gt;500,"Mid",G37=500,"Breakpoint",G37&lt;500,"Low")</f>
        <v>Mid</v>
      </c>
    </row>
    <row r="38" spans="1:9" x14ac:dyDescent="0.25">
      <c r="A38" s="4">
        <v>44814</v>
      </c>
      <c r="B38" t="s">
        <v>18</v>
      </c>
      <c r="C38" t="s">
        <v>27</v>
      </c>
      <c r="D38" t="s">
        <v>14</v>
      </c>
      <c r="E38">
        <v>7</v>
      </c>
      <c r="F38">
        <v>1.29</v>
      </c>
      <c r="G38">
        <v>9.0300000000000011</v>
      </c>
      <c r="H38" t="str">
        <f t="shared" si="0"/>
        <v>Low</v>
      </c>
      <c r="I38" t="str" cm="1">
        <f t="array" ref="I38">_xlfn.IFS(G38&gt;1000,"High",G38&gt;500,"Mid",G38=500,"Breakpoint",G38&lt;500,"Low")</f>
        <v>Low</v>
      </c>
    </row>
    <row r="39" spans="1:9" x14ac:dyDescent="0.25">
      <c r="A39" s="4">
        <v>44831</v>
      </c>
      <c r="B39" t="s">
        <v>30</v>
      </c>
      <c r="C39" t="s">
        <v>31</v>
      </c>
      <c r="D39" t="s">
        <v>28</v>
      </c>
      <c r="E39">
        <v>76</v>
      </c>
      <c r="F39">
        <v>1.99</v>
      </c>
      <c r="G39">
        <v>151.24</v>
      </c>
      <c r="H39" t="str">
        <f t="shared" si="0"/>
        <v>Low</v>
      </c>
      <c r="I39" t="str" cm="1">
        <f t="array" ref="I39">_xlfn.IFS(G39&gt;1000,"High",G39&gt;500,"Mid",G39=500,"Breakpoint",G39&lt;500,"Low")</f>
        <v>Low</v>
      </c>
    </row>
    <row r="40" spans="1:9" x14ac:dyDescent="0.25">
      <c r="A40" s="4">
        <v>44848</v>
      </c>
      <c r="B40" t="s">
        <v>30</v>
      </c>
      <c r="C40" t="s">
        <v>40</v>
      </c>
      <c r="D40" t="s">
        <v>20</v>
      </c>
      <c r="E40">
        <v>57</v>
      </c>
      <c r="F40">
        <v>19.989999999999998</v>
      </c>
      <c r="G40">
        <v>1139.4299999999998</v>
      </c>
      <c r="H40" t="str">
        <f t="shared" si="0"/>
        <v>High</v>
      </c>
      <c r="I40" t="str" cm="1">
        <f t="array" ref="I40">_xlfn.IFS(G40&gt;1000,"High",G40&gt;500,"Mid",G40=500,"Breakpoint",G40&lt;500,"Low")</f>
        <v>High</v>
      </c>
    </row>
    <row r="41" spans="1:9" x14ac:dyDescent="0.25">
      <c r="A41" s="4">
        <v>44865</v>
      </c>
      <c r="B41" t="s">
        <v>18</v>
      </c>
      <c r="C41" t="s">
        <v>37</v>
      </c>
      <c r="D41" t="s">
        <v>14</v>
      </c>
      <c r="E41">
        <v>14</v>
      </c>
      <c r="F41">
        <v>1.29</v>
      </c>
      <c r="G41">
        <v>18.060000000000002</v>
      </c>
      <c r="H41" t="str">
        <f t="shared" si="0"/>
        <v>Low</v>
      </c>
      <c r="I41" t="str" cm="1">
        <f t="array" ref="I41">_xlfn.IFS(G41&gt;1000,"High",G41&gt;500,"Mid",G41=500,"Breakpoint",G41&lt;500,"Low")</f>
        <v>Low</v>
      </c>
    </row>
    <row r="42" spans="1:9" x14ac:dyDescent="0.25">
      <c r="A42" s="4">
        <v>44882</v>
      </c>
      <c r="B42" t="s">
        <v>18</v>
      </c>
      <c r="C42" t="s">
        <v>24</v>
      </c>
      <c r="D42" t="s">
        <v>20</v>
      </c>
      <c r="E42">
        <v>11</v>
      </c>
      <c r="F42">
        <v>4.99</v>
      </c>
      <c r="G42">
        <v>54.89</v>
      </c>
      <c r="H42" t="str">
        <f t="shared" si="0"/>
        <v>Low</v>
      </c>
      <c r="I42" t="str" cm="1">
        <f t="array" ref="I42">_xlfn.IFS(G42&gt;1000,"High",G42&gt;500,"Mid",G42=500,"Breakpoint",G42&lt;500,"Low")</f>
        <v>Low</v>
      </c>
    </row>
    <row r="43" spans="1:9" x14ac:dyDescent="0.25">
      <c r="A43" s="4">
        <v>44899</v>
      </c>
      <c r="B43" t="s">
        <v>18</v>
      </c>
      <c r="C43" t="s">
        <v>24</v>
      </c>
      <c r="D43" t="s">
        <v>20</v>
      </c>
      <c r="E43">
        <v>94</v>
      </c>
      <c r="F43">
        <v>19.989999999999998</v>
      </c>
      <c r="G43">
        <v>1879.06</v>
      </c>
      <c r="H43" t="str">
        <f t="shared" si="0"/>
        <v>High</v>
      </c>
      <c r="I43" t="str" cm="1">
        <f t="array" ref="I43">_xlfn.IFS(G43&gt;1000,"High",G43&gt;500,"Mid",G43=500,"Breakpoint",G43&lt;500,"Low")</f>
        <v>High</v>
      </c>
    </row>
    <row r="44" spans="1:9" x14ac:dyDescent="0.25">
      <c r="A44" s="4">
        <v>44916</v>
      </c>
      <c r="B44" t="s">
        <v>18</v>
      </c>
      <c r="C44" t="s">
        <v>37</v>
      </c>
      <c r="D44" t="s">
        <v>20</v>
      </c>
      <c r="E44">
        <v>28</v>
      </c>
      <c r="F44">
        <v>4.99</v>
      </c>
      <c r="G44">
        <v>139.72</v>
      </c>
      <c r="H44" t="str">
        <f t="shared" si="0"/>
        <v>Low</v>
      </c>
      <c r="I44" t="str" cm="1">
        <f t="array" ref="I44">_xlfn.IFS(G44&gt;1000,"High",G44&gt;500,"Mid",G44=500,"Breakpoint",G44&lt;500,"Low")</f>
        <v>Low</v>
      </c>
    </row>
    <row r="45" spans="1:9" x14ac:dyDescent="0.25">
      <c r="A4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307E-FD84-41AE-B542-9DF171382AFB}">
  <dimension ref="A1:O76"/>
  <sheetViews>
    <sheetView tabSelected="1" workbookViewId="0">
      <selection activeCell="J43" sqref="J43"/>
    </sheetView>
  </sheetViews>
  <sheetFormatPr defaultRowHeight="15" x14ac:dyDescent="0.25"/>
  <cols>
    <col min="1" max="1" width="14.28515625" customWidth="1"/>
    <col min="8" max="8" width="11.7109375" customWidth="1"/>
    <col min="11" max="11" width="3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63</v>
      </c>
      <c r="I1" s="9" t="s">
        <v>49</v>
      </c>
      <c r="J1" s="9"/>
      <c r="L1" s="9" t="s">
        <v>50</v>
      </c>
      <c r="M1" s="9"/>
      <c r="N1" s="9"/>
      <c r="O1" s="9"/>
    </row>
    <row r="2" spans="1:15" x14ac:dyDescent="0.25">
      <c r="A2" s="4">
        <v>44202</v>
      </c>
      <c r="B2" t="s">
        <v>12</v>
      </c>
      <c r="C2" t="s">
        <v>13</v>
      </c>
      <c r="D2" t="s">
        <v>14</v>
      </c>
      <c r="E2">
        <v>95</v>
      </c>
      <c r="F2">
        <v>1.99</v>
      </c>
      <c r="G2">
        <v>189.05</v>
      </c>
      <c r="H2" s="8" t="s">
        <v>64</v>
      </c>
    </row>
    <row r="3" spans="1:15" x14ac:dyDescent="0.25">
      <c r="A3" s="4">
        <v>44219</v>
      </c>
      <c r="B3" t="s">
        <v>18</v>
      </c>
      <c r="C3" t="s">
        <v>19</v>
      </c>
      <c r="D3" t="s">
        <v>20</v>
      </c>
      <c r="E3">
        <v>50</v>
      </c>
      <c r="F3">
        <v>19.989999999999998</v>
      </c>
      <c r="G3">
        <v>999.49999999999989</v>
      </c>
      <c r="H3" s="8" t="s">
        <v>65</v>
      </c>
      <c r="I3" s="2" t="s">
        <v>21</v>
      </c>
      <c r="J3" s="2" t="s">
        <v>51</v>
      </c>
      <c r="L3" s="2" t="s">
        <v>21</v>
      </c>
      <c r="M3" s="2" t="s">
        <v>52</v>
      </c>
    </row>
    <row r="4" spans="1:15" x14ac:dyDescent="0.25">
      <c r="A4" s="4">
        <v>44236</v>
      </c>
      <c r="B4" t="s">
        <v>18</v>
      </c>
      <c r="C4" t="s">
        <v>24</v>
      </c>
      <c r="D4" t="s">
        <v>14</v>
      </c>
      <c r="E4">
        <v>36</v>
      </c>
      <c r="F4">
        <v>4.99</v>
      </c>
      <c r="G4">
        <v>179.64000000000001</v>
      </c>
      <c r="I4" s="2" t="s">
        <v>15</v>
      </c>
      <c r="J4" t="str">
        <f ca="1">_xlfn.FORMULATEXT(J7)</f>
        <v>=SUMIF($B$2:$B$44,I7,$G$2:$G$44)</v>
      </c>
      <c r="L4" s="2" t="s">
        <v>15</v>
      </c>
      <c r="M4" t="str">
        <f ca="1">_xlfn.FORMULATEXT(O7)</f>
        <v>=SUMIFS($G$2:$G$44,$B$2:$B$44,$L$7,$C$2:$C$44,N7)</v>
      </c>
    </row>
    <row r="5" spans="1:15" x14ac:dyDescent="0.25">
      <c r="A5" s="4">
        <v>44253</v>
      </c>
      <c r="B5" t="s">
        <v>18</v>
      </c>
      <c r="C5" t="s">
        <v>27</v>
      </c>
      <c r="D5" t="s">
        <v>28</v>
      </c>
      <c r="E5">
        <v>27</v>
      </c>
      <c r="F5">
        <v>19.989999999999998</v>
      </c>
      <c r="G5">
        <v>539.7299999999999</v>
      </c>
    </row>
    <row r="6" spans="1:15" x14ac:dyDescent="0.25">
      <c r="A6" s="4">
        <v>44270</v>
      </c>
      <c r="B6" t="s">
        <v>30</v>
      </c>
      <c r="C6" t="s">
        <v>31</v>
      </c>
      <c r="D6" t="s">
        <v>14</v>
      </c>
      <c r="E6">
        <v>56</v>
      </c>
      <c r="F6">
        <v>2.99</v>
      </c>
      <c r="G6">
        <v>167.44</v>
      </c>
      <c r="I6" s="2" t="s">
        <v>1</v>
      </c>
      <c r="J6" s="2" t="s">
        <v>6</v>
      </c>
      <c r="L6" s="2" t="s">
        <v>1</v>
      </c>
      <c r="N6" s="2" t="s">
        <v>2</v>
      </c>
      <c r="O6" s="2" t="s">
        <v>6</v>
      </c>
    </row>
    <row r="7" spans="1:15" x14ac:dyDescent="0.25">
      <c r="A7" s="4">
        <v>44287</v>
      </c>
      <c r="B7" t="s">
        <v>12</v>
      </c>
      <c r="C7" t="s">
        <v>13</v>
      </c>
      <c r="D7" t="s">
        <v>20</v>
      </c>
      <c r="E7">
        <v>60</v>
      </c>
      <c r="F7">
        <v>4.99</v>
      </c>
      <c r="G7">
        <v>299.40000000000003</v>
      </c>
      <c r="I7" s="2" t="s">
        <v>12</v>
      </c>
      <c r="J7">
        <f>SUMIF($B$2:$B$44,I7,$G$2:$G$44)</f>
        <v>6002.09</v>
      </c>
      <c r="L7" t="s">
        <v>12</v>
      </c>
      <c r="M7" t="s">
        <v>53</v>
      </c>
      <c r="N7" t="s">
        <v>13</v>
      </c>
      <c r="O7">
        <f>SUMIFS($G$2:$G$44,$B$2:$B$44,$L$7,$C$2:$C$44,N7)</f>
        <v>2363.04</v>
      </c>
    </row>
    <row r="8" spans="1:15" x14ac:dyDescent="0.25">
      <c r="A8" s="4">
        <v>44304</v>
      </c>
      <c r="B8" t="s">
        <v>18</v>
      </c>
      <c r="C8" t="s">
        <v>37</v>
      </c>
      <c r="D8" t="s">
        <v>14</v>
      </c>
      <c r="E8">
        <v>75</v>
      </c>
      <c r="F8">
        <v>1.99</v>
      </c>
      <c r="G8">
        <v>149.25</v>
      </c>
      <c r="I8" s="2" t="s">
        <v>18</v>
      </c>
      <c r="J8">
        <f>SUMIF($B$2:$B$44,I8,$G$2:$G$44)</f>
        <v>11139.069999999998</v>
      </c>
      <c r="N8" t="s">
        <v>19</v>
      </c>
      <c r="O8">
        <f t="shared" ref="O8:O17" si="0">SUMIFS($G$2:$G$44,$B$2:$B$44,$L$7,$C$2:$C$44,N8)</f>
        <v>0</v>
      </c>
    </row>
    <row r="9" spans="1:15" x14ac:dyDescent="0.25">
      <c r="A9" s="4">
        <v>44321</v>
      </c>
      <c r="B9" t="s">
        <v>18</v>
      </c>
      <c r="C9" t="s">
        <v>24</v>
      </c>
      <c r="D9" t="s">
        <v>14</v>
      </c>
      <c r="E9">
        <v>90</v>
      </c>
      <c r="F9">
        <v>4.99</v>
      </c>
      <c r="G9">
        <v>449.1</v>
      </c>
      <c r="I9" s="2" t="s">
        <v>30</v>
      </c>
      <c r="J9">
        <f>SUMIF($B$2:$B$44,I9,$G$2:$G$44)</f>
        <v>2486.7199999999998</v>
      </c>
      <c r="N9" t="s">
        <v>24</v>
      </c>
      <c r="O9">
        <f t="shared" si="0"/>
        <v>0</v>
      </c>
    </row>
    <row r="10" spans="1:15" x14ac:dyDescent="0.25">
      <c r="A10" s="4">
        <v>44338</v>
      </c>
      <c r="B10" t="s">
        <v>30</v>
      </c>
      <c r="C10" t="s">
        <v>40</v>
      </c>
      <c r="D10" t="s">
        <v>14</v>
      </c>
      <c r="E10">
        <v>32</v>
      </c>
      <c r="F10">
        <v>1.99</v>
      </c>
      <c r="G10">
        <v>63.68</v>
      </c>
      <c r="N10" t="s">
        <v>27</v>
      </c>
      <c r="O10">
        <f t="shared" si="0"/>
        <v>0</v>
      </c>
    </row>
    <row r="11" spans="1:15" x14ac:dyDescent="0.25">
      <c r="A11" s="4">
        <v>44355</v>
      </c>
      <c r="B11" t="s">
        <v>12</v>
      </c>
      <c r="C11" t="s">
        <v>13</v>
      </c>
      <c r="D11" t="s">
        <v>20</v>
      </c>
      <c r="E11">
        <v>60</v>
      </c>
      <c r="F11">
        <v>8.99</v>
      </c>
      <c r="G11">
        <v>539.4</v>
      </c>
      <c r="N11" t="s">
        <v>31</v>
      </c>
      <c r="O11">
        <f t="shared" si="0"/>
        <v>0</v>
      </c>
    </row>
    <row r="12" spans="1:15" x14ac:dyDescent="0.25">
      <c r="A12" s="4">
        <v>44372</v>
      </c>
      <c r="B12" t="s">
        <v>18</v>
      </c>
      <c r="C12" t="s">
        <v>43</v>
      </c>
      <c r="D12" t="s">
        <v>14</v>
      </c>
      <c r="E12">
        <v>90</v>
      </c>
      <c r="F12">
        <v>4.99</v>
      </c>
      <c r="G12">
        <v>449.1</v>
      </c>
      <c r="N12" t="s">
        <v>37</v>
      </c>
      <c r="O12">
        <f t="shared" si="0"/>
        <v>0</v>
      </c>
    </row>
    <row r="13" spans="1:15" x14ac:dyDescent="0.25">
      <c r="A13" s="4">
        <v>44389</v>
      </c>
      <c r="B13" t="s">
        <v>12</v>
      </c>
      <c r="C13" t="s">
        <v>44</v>
      </c>
      <c r="D13" t="s">
        <v>20</v>
      </c>
      <c r="E13">
        <v>29</v>
      </c>
      <c r="F13">
        <v>1.99</v>
      </c>
      <c r="G13">
        <v>57.71</v>
      </c>
      <c r="N13" t="s">
        <v>40</v>
      </c>
      <c r="O13">
        <f t="shared" si="0"/>
        <v>0</v>
      </c>
    </row>
    <row r="14" spans="1:15" x14ac:dyDescent="0.25">
      <c r="A14" s="4">
        <v>44406</v>
      </c>
      <c r="B14" t="s">
        <v>12</v>
      </c>
      <c r="C14" t="s">
        <v>45</v>
      </c>
      <c r="D14" t="s">
        <v>20</v>
      </c>
      <c r="E14">
        <v>81</v>
      </c>
      <c r="F14">
        <v>19.989999999999998</v>
      </c>
      <c r="G14">
        <v>1619.1899999999998</v>
      </c>
      <c r="N14" t="s">
        <v>43</v>
      </c>
      <c r="O14">
        <f t="shared" si="0"/>
        <v>0</v>
      </c>
    </row>
    <row r="15" spans="1:15" x14ac:dyDescent="0.25">
      <c r="A15" s="4">
        <v>44423</v>
      </c>
      <c r="B15" t="s">
        <v>12</v>
      </c>
      <c r="C15" t="s">
        <v>13</v>
      </c>
      <c r="D15" t="s">
        <v>14</v>
      </c>
      <c r="E15">
        <v>35</v>
      </c>
      <c r="F15">
        <v>4.99</v>
      </c>
      <c r="G15">
        <v>174.65</v>
      </c>
      <c r="N15" t="s">
        <v>44</v>
      </c>
      <c r="O15">
        <f t="shared" si="0"/>
        <v>536.75</v>
      </c>
    </row>
    <row r="16" spans="1:15" x14ac:dyDescent="0.25">
      <c r="A16" s="4">
        <v>44440</v>
      </c>
      <c r="B16" t="s">
        <v>18</v>
      </c>
      <c r="C16" t="s">
        <v>46</v>
      </c>
      <c r="D16" t="s">
        <v>47</v>
      </c>
      <c r="E16">
        <v>2</v>
      </c>
      <c r="F16">
        <v>125</v>
      </c>
      <c r="G16">
        <v>250</v>
      </c>
      <c r="N16" t="s">
        <v>45</v>
      </c>
      <c r="O16">
        <f>SUMIFS($G$2:$G$44,$B$2:$B$44,$L$7,$C$2:$C$44,N16)</f>
        <v>3102.2999999999997</v>
      </c>
    </row>
    <row r="17" spans="1:15" x14ac:dyDescent="0.25">
      <c r="A17" s="4">
        <v>44457</v>
      </c>
      <c r="B17" t="s">
        <v>12</v>
      </c>
      <c r="C17" t="s">
        <v>13</v>
      </c>
      <c r="D17" t="s">
        <v>48</v>
      </c>
      <c r="E17">
        <v>16</v>
      </c>
      <c r="F17">
        <v>15.99</v>
      </c>
      <c r="G17">
        <v>255.84</v>
      </c>
      <c r="N17" t="s">
        <v>46</v>
      </c>
      <c r="O17">
        <f>SUMIFS($G$2:$G$44,$B$2:$B$44,$L$7,$C$2:$C$44,N17)</f>
        <v>0</v>
      </c>
    </row>
    <row r="18" spans="1:15" x14ac:dyDescent="0.25">
      <c r="A18" s="4">
        <v>44474</v>
      </c>
      <c r="B18" t="s">
        <v>18</v>
      </c>
      <c r="C18" t="s">
        <v>43</v>
      </c>
      <c r="D18" t="s">
        <v>20</v>
      </c>
      <c r="E18">
        <v>28</v>
      </c>
      <c r="F18">
        <v>8.99</v>
      </c>
      <c r="G18">
        <v>251.72</v>
      </c>
    </row>
    <row r="19" spans="1:15" x14ac:dyDescent="0.25">
      <c r="A19" s="4">
        <v>44491</v>
      </c>
      <c r="B19" t="s">
        <v>12</v>
      </c>
      <c r="C19" t="s">
        <v>13</v>
      </c>
      <c r="D19" t="s">
        <v>28</v>
      </c>
      <c r="E19">
        <v>64</v>
      </c>
      <c r="F19">
        <v>8.99</v>
      </c>
      <c r="G19">
        <v>575.36</v>
      </c>
    </row>
    <row r="20" spans="1:15" x14ac:dyDescent="0.25">
      <c r="A20" s="4">
        <v>44508</v>
      </c>
      <c r="B20" t="s">
        <v>12</v>
      </c>
      <c r="C20" t="s">
        <v>45</v>
      </c>
      <c r="D20" t="s">
        <v>28</v>
      </c>
      <c r="E20">
        <v>15</v>
      </c>
      <c r="F20">
        <v>19.989999999999998</v>
      </c>
      <c r="G20">
        <v>299.84999999999997</v>
      </c>
      <c r="I20" s="9" t="s">
        <v>54</v>
      </c>
      <c r="J20" s="9"/>
      <c r="L20" s="9" t="s">
        <v>55</v>
      </c>
      <c r="M20" s="9"/>
      <c r="N20" s="9"/>
      <c r="O20" s="9"/>
    </row>
    <row r="21" spans="1:15" x14ac:dyDescent="0.25">
      <c r="A21" s="4">
        <v>44525</v>
      </c>
      <c r="B21" t="s">
        <v>18</v>
      </c>
      <c r="C21" t="s">
        <v>19</v>
      </c>
      <c r="D21" t="s">
        <v>48</v>
      </c>
      <c r="E21">
        <v>96</v>
      </c>
      <c r="F21">
        <v>4.99</v>
      </c>
      <c r="G21">
        <v>479.04</v>
      </c>
    </row>
    <row r="22" spans="1:15" x14ac:dyDescent="0.25">
      <c r="A22" s="4">
        <v>44542</v>
      </c>
      <c r="B22" t="s">
        <v>18</v>
      </c>
      <c r="C22" t="s">
        <v>46</v>
      </c>
      <c r="D22" t="s">
        <v>14</v>
      </c>
      <c r="E22">
        <v>67</v>
      </c>
      <c r="F22">
        <v>1.29</v>
      </c>
      <c r="G22">
        <v>86.43</v>
      </c>
      <c r="I22" s="2" t="s">
        <v>21</v>
      </c>
      <c r="J22" s="2" t="s">
        <v>56</v>
      </c>
      <c r="L22" s="2" t="s">
        <v>21</v>
      </c>
      <c r="M22" s="2" t="s">
        <v>57</v>
      </c>
    </row>
    <row r="23" spans="1:15" x14ac:dyDescent="0.25">
      <c r="A23" s="4">
        <v>44559</v>
      </c>
      <c r="B23" t="s">
        <v>12</v>
      </c>
      <c r="C23" t="s">
        <v>45</v>
      </c>
      <c r="D23" t="s">
        <v>48</v>
      </c>
      <c r="E23">
        <v>74</v>
      </c>
      <c r="F23">
        <v>15.99</v>
      </c>
      <c r="G23">
        <v>1183.26</v>
      </c>
      <c r="I23" s="2" t="s">
        <v>15</v>
      </c>
      <c r="L23" s="2" t="s">
        <v>15</v>
      </c>
    </row>
    <row r="24" spans="1:15" x14ac:dyDescent="0.25">
      <c r="A24" s="4">
        <v>44576</v>
      </c>
      <c r="B24" t="s">
        <v>18</v>
      </c>
      <c r="C24" t="s">
        <v>27</v>
      </c>
      <c r="D24" t="s">
        <v>20</v>
      </c>
      <c r="E24">
        <v>46</v>
      </c>
      <c r="F24">
        <v>8.99</v>
      </c>
      <c r="G24">
        <v>413.54</v>
      </c>
    </row>
    <row r="25" spans="1:15" x14ac:dyDescent="0.25">
      <c r="A25" s="4">
        <v>44593</v>
      </c>
      <c r="B25" t="s">
        <v>18</v>
      </c>
      <c r="C25" t="s">
        <v>46</v>
      </c>
      <c r="D25" t="s">
        <v>20</v>
      </c>
      <c r="E25">
        <v>87</v>
      </c>
      <c r="F25">
        <v>15</v>
      </c>
      <c r="G25">
        <v>1305</v>
      </c>
      <c r="I25" s="2" t="s">
        <v>1</v>
      </c>
      <c r="J25" s="2" t="s">
        <v>6</v>
      </c>
      <c r="L25" s="2" t="s">
        <v>1</v>
      </c>
      <c r="N25" s="2" t="s">
        <v>2</v>
      </c>
      <c r="O25" s="2" t="s">
        <v>6</v>
      </c>
    </row>
    <row r="26" spans="1:15" x14ac:dyDescent="0.25">
      <c r="A26" s="4">
        <v>44610</v>
      </c>
      <c r="B26" t="s">
        <v>12</v>
      </c>
      <c r="C26" t="s">
        <v>13</v>
      </c>
      <c r="D26" t="s">
        <v>20</v>
      </c>
      <c r="E26">
        <v>4</v>
      </c>
      <c r="F26">
        <v>4.99</v>
      </c>
      <c r="G26">
        <v>19.96</v>
      </c>
      <c r="I26" s="2" t="s">
        <v>12</v>
      </c>
      <c r="J26">
        <f>COUNTIF($B$2:$B$44,I26)</f>
        <v>13</v>
      </c>
      <c r="L26" t="s">
        <v>18</v>
      </c>
      <c r="N26" t="s">
        <v>13</v>
      </c>
      <c r="O26">
        <f>COUNTIFS($B$2:$B$44,$L$26,$C$2:$C$44,N26)</f>
        <v>0</v>
      </c>
    </row>
    <row r="27" spans="1:15" x14ac:dyDescent="0.25">
      <c r="A27" s="4">
        <v>44627</v>
      </c>
      <c r="B27" t="s">
        <v>30</v>
      </c>
      <c r="C27" t="s">
        <v>31</v>
      </c>
      <c r="D27" t="s">
        <v>20</v>
      </c>
      <c r="E27">
        <v>7</v>
      </c>
      <c r="F27">
        <v>19.989999999999998</v>
      </c>
      <c r="G27">
        <v>139.92999999999998</v>
      </c>
      <c r="I27" s="2" t="s">
        <v>18</v>
      </c>
      <c r="J27">
        <f t="shared" ref="J27:J28" si="1">COUNTIF($B$2:$B$44,I27)</f>
        <v>24</v>
      </c>
      <c r="N27" t="s">
        <v>19</v>
      </c>
      <c r="O27">
        <f t="shared" ref="O27:O36" si="2">COUNTIFS($B$2:$B$44,$L$26,$C$2:$C$44,N27)</f>
        <v>4</v>
      </c>
    </row>
    <row r="28" spans="1:15" x14ac:dyDescent="0.25">
      <c r="A28" s="4">
        <v>44644</v>
      </c>
      <c r="B28" t="s">
        <v>18</v>
      </c>
      <c r="C28" t="s">
        <v>24</v>
      </c>
      <c r="D28" t="s">
        <v>48</v>
      </c>
      <c r="E28">
        <v>50</v>
      </c>
      <c r="F28">
        <v>4.99</v>
      </c>
      <c r="G28">
        <v>249.5</v>
      </c>
      <c r="I28" s="2" t="s">
        <v>30</v>
      </c>
      <c r="J28">
        <f>COUNTIF($B$2:$B$44,I28)</f>
        <v>6</v>
      </c>
      <c r="N28" t="s">
        <v>24</v>
      </c>
      <c r="O28">
        <f t="shared" si="2"/>
        <v>5</v>
      </c>
    </row>
    <row r="29" spans="1:15" x14ac:dyDescent="0.25">
      <c r="A29" s="4">
        <v>44661</v>
      </c>
      <c r="B29" t="s">
        <v>18</v>
      </c>
      <c r="C29" t="s">
        <v>37</v>
      </c>
      <c r="D29" t="s">
        <v>14</v>
      </c>
      <c r="E29">
        <v>66</v>
      </c>
      <c r="F29">
        <v>1.99</v>
      </c>
      <c r="G29">
        <v>131.34</v>
      </c>
      <c r="N29" t="s">
        <v>27</v>
      </c>
      <c r="O29">
        <f t="shared" si="2"/>
        <v>5</v>
      </c>
    </row>
    <row r="30" spans="1:15" x14ac:dyDescent="0.25">
      <c r="A30" s="4">
        <v>44678</v>
      </c>
      <c r="B30" t="s">
        <v>12</v>
      </c>
      <c r="C30" t="s">
        <v>44</v>
      </c>
      <c r="D30" t="s">
        <v>28</v>
      </c>
      <c r="E30">
        <v>96</v>
      </c>
      <c r="F30">
        <v>4.99</v>
      </c>
      <c r="G30">
        <v>479.04</v>
      </c>
      <c r="N30" t="s">
        <v>31</v>
      </c>
      <c r="O30">
        <f t="shared" si="2"/>
        <v>0</v>
      </c>
    </row>
    <row r="31" spans="1:15" x14ac:dyDescent="0.25">
      <c r="A31" s="4">
        <v>44695</v>
      </c>
      <c r="B31" t="s">
        <v>18</v>
      </c>
      <c r="C31" t="s">
        <v>27</v>
      </c>
      <c r="D31" t="s">
        <v>14</v>
      </c>
      <c r="E31">
        <v>53</v>
      </c>
      <c r="F31">
        <v>1.29</v>
      </c>
      <c r="G31">
        <v>68.37</v>
      </c>
      <c r="N31" t="s">
        <v>37</v>
      </c>
      <c r="O31">
        <f t="shared" si="2"/>
        <v>4</v>
      </c>
    </row>
    <row r="32" spans="1:15" x14ac:dyDescent="0.25">
      <c r="A32" s="4">
        <v>44712</v>
      </c>
      <c r="B32" t="s">
        <v>18</v>
      </c>
      <c r="C32" t="s">
        <v>27</v>
      </c>
      <c r="D32" t="s">
        <v>20</v>
      </c>
      <c r="E32">
        <v>80</v>
      </c>
      <c r="F32">
        <v>8.99</v>
      </c>
      <c r="G32">
        <v>719.2</v>
      </c>
      <c r="N32" t="s">
        <v>40</v>
      </c>
      <c r="O32">
        <f t="shared" si="2"/>
        <v>0</v>
      </c>
    </row>
    <row r="33" spans="1:15" x14ac:dyDescent="0.25">
      <c r="A33" s="4">
        <v>44729</v>
      </c>
      <c r="B33" t="s">
        <v>18</v>
      </c>
      <c r="C33" t="s">
        <v>19</v>
      </c>
      <c r="D33" t="s">
        <v>47</v>
      </c>
      <c r="E33">
        <v>5</v>
      </c>
      <c r="F33">
        <v>125</v>
      </c>
      <c r="G33">
        <v>625</v>
      </c>
      <c r="N33" t="s">
        <v>43</v>
      </c>
      <c r="O33">
        <f t="shared" si="2"/>
        <v>3</v>
      </c>
    </row>
    <row r="34" spans="1:15" x14ac:dyDescent="0.25">
      <c r="A34" s="4">
        <v>44746</v>
      </c>
      <c r="B34" t="s">
        <v>12</v>
      </c>
      <c r="C34" t="s">
        <v>13</v>
      </c>
      <c r="D34" t="s">
        <v>48</v>
      </c>
      <c r="E34">
        <v>62</v>
      </c>
      <c r="F34">
        <v>4.99</v>
      </c>
      <c r="G34">
        <v>309.38</v>
      </c>
      <c r="N34" t="s">
        <v>44</v>
      </c>
      <c r="O34">
        <f t="shared" si="2"/>
        <v>0</v>
      </c>
    </row>
    <row r="35" spans="1:15" x14ac:dyDescent="0.25">
      <c r="A35" s="4">
        <v>44763</v>
      </c>
      <c r="B35" t="s">
        <v>18</v>
      </c>
      <c r="C35" t="s">
        <v>43</v>
      </c>
      <c r="D35" t="s">
        <v>48</v>
      </c>
      <c r="E35">
        <v>55</v>
      </c>
      <c r="F35">
        <v>12.49</v>
      </c>
      <c r="G35">
        <v>686.95</v>
      </c>
      <c r="N35" t="s">
        <v>45</v>
      </c>
      <c r="O35">
        <f t="shared" si="2"/>
        <v>0</v>
      </c>
    </row>
    <row r="36" spans="1:15" x14ac:dyDescent="0.25">
      <c r="A36" s="4">
        <v>44780</v>
      </c>
      <c r="B36" t="s">
        <v>18</v>
      </c>
      <c r="C36" t="s">
        <v>19</v>
      </c>
      <c r="D36" t="s">
        <v>48</v>
      </c>
      <c r="E36">
        <v>42</v>
      </c>
      <c r="F36">
        <v>23.95</v>
      </c>
      <c r="G36">
        <v>1005.9</v>
      </c>
      <c r="N36" t="s">
        <v>46</v>
      </c>
      <c r="O36">
        <f t="shared" si="2"/>
        <v>3</v>
      </c>
    </row>
    <row r="37" spans="1:15" x14ac:dyDescent="0.25">
      <c r="A37" s="4">
        <v>44797</v>
      </c>
      <c r="B37" t="s">
        <v>30</v>
      </c>
      <c r="C37" t="s">
        <v>31</v>
      </c>
      <c r="D37" t="s">
        <v>47</v>
      </c>
      <c r="E37">
        <v>3</v>
      </c>
      <c r="F37">
        <v>275</v>
      </c>
      <c r="G37">
        <v>825</v>
      </c>
    </row>
    <row r="38" spans="1:15" x14ac:dyDescent="0.25">
      <c r="A38" s="4">
        <v>44814</v>
      </c>
      <c r="B38" t="s">
        <v>18</v>
      </c>
      <c r="C38" t="s">
        <v>27</v>
      </c>
      <c r="D38" t="s">
        <v>14</v>
      </c>
      <c r="E38">
        <v>7</v>
      </c>
      <c r="F38">
        <v>1.29</v>
      </c>
      <c r="G38">
        <v>9.0300000000000011</v>
      </c>
    </row>
    <row r="39" spans="1:15" x14ac:dyDescent="0.25">
      <c r="A39" s="4">
        <v>44831</v>
      </c>
      <c r="B39" t="s">
        <v>30</v>
      </c>
      <c r="C39" t="s">
        <v>31</v>
      </c>
      <c r="D39" t="s">
        <v>28</v>
      </c>
      <c r="E39">
        <v>76</v>
      </c>
      <c r="F39">
        <v>1.99</v>
      </c>
      <c r="G39">
        <v>151.24</v>
      </c>
      <c r="I39" s="9" t="s">
        <v>58</v>
      </c>
      <c r="J39" s="9"/>
      <c r="L39" s="9" t="s">
        <v>59</v>
      </c>
      <c r="M39" s="9"/>
      <c r="N39" s="9"/>
      <c r="O39" s="9"/>
    </row>
    <row r="40" spans="1:15" x14ac:dyDescent="0.25">
      <c r="A40" s="4">
        <v>44848</v>
      </c>
      <c r="B40" t="s">
        <v>30</v>
      </c>
      <c r="C40" t="s">
        <v>40</v>
      </c>
      <c r="D40" t="s">
        <v>20</v>
      </c>
      <c r="E40">
        <v>57</v>
      </c>
      <c r="F40">
        <v>19.989999999999998</v>
      </c>
      <c r="G40">
        <v>1139.4299999999998</v>
      </c>
    </row>
    <row r="41" spans="1:15" x14ac:dyDescent="0.25">
      <c r="A41" s="4">
        <v>44865</v>
      </c>
      <c r="B41" t="s">
        <v>18</v>
      </c>
      <c r="C41" t="s">
        <v>37</v>
      </c>
      <c r="D41" t="s">
        <v>14</v>
      </c>
      <c r="E41">
        <v>14</v>
      </c>
      <c r="F41">
        <v>1.29</v>
      </c>
      <c r="G41">
        <v>18.060000000000002</v>
      </c>
      <c r="I41" s="2" t="s">
        <v>21</v>
      </c>
      <c r="J41" s="2" t="s">
        <v>60</v>
      </c>
      <c r="L41" s="2" t="s">
        <v>21</v>
      </c>
      <c r="M41" s="2" t="s">
        <v>61</v>
      </c>
    </row>
    <row r="42" spans="1:15" x14ac:dyDescent="0.25">
      <c r="A42" s="4">
        <v>44882</v>
      </c>
      <c r="B42" t="s">
        <v>18</v>
      </c>
      <c r="C42" t="s">
        <v>24</v>
      </c>
      <c r="D42" t="s">
        <v>20</v>
      </c>
      <c r="E42">
        <v>11</v>
      </c>
      <c r="F42">
        <v>4.99</v>
      </c>
      <c r="G42">
        <v>54.89</v>
      </c>
      <c r="I42" s="2" t="s">
        <v>15</v>
      </c>
      <c r="J42" t="str">
        <f ca="1">_xlfn.FORMULATEXT(J45)</f>
        <v>=AVERAGEIF($B$2:$B$44,I45,$G$2:$G$44)</v>
      </c>
      <c r="L42" s="2" t="s">
        <v>15</v>
      </c>
      <c r="M42" t="str">
        <f ca="1">_xlfn.FORMULATEXT(O45)</f>
        <v>=IFERROR(AVERAGEIFS($G$2:$G$44,$B$2:$B$44,$L$45,$C$2:$C$44,N45),0)</v>
      </c>
    </row>
    <row r="43" spans="1:15" x14ac:dyDescent="0.25">
      <c r="A43" s="4">
        <v>44899</v>
      </c>
      <c r="B43" t="s">
        <v>18</v>
      </c>
      <c r="C43" t="s">
        <v>24</v>
      </c>
      <c r="D43" t="s">
        <v>20</v>
      </c>
      <c r="E43">
        <v>94</v>
      </c>
      <c r="F43">
        <v>19.989999999999998</v>
      </c>
      <c r="G43">
        <v>1879.06</v>
      </c>
    </row>
    <row r="44" spans="1:15" x14ac:dyDescent="0.25">
      <c r="A44" s="4">
        <v>44916</v>
      </c>
      <c r="B44" t="s">
        <v>18</v>
      </c>
      <c r="C44" t="s">
        <v>37</v>
      </c>
      <c r="D44" t="s">
        <v>20</v>
      </c>
      <c r="E44">
        <v>28</v>
      </c>
      <c r="F44">
        <v>4.99</v>
      </c>
      <c r="G44">
        <v>139.72</v>
      </c>
      <c r="I44" s="2" t="s">
        <v>1</v>
      </c>
      <c r="J44" s="2" t="s">
        <v>6</v>
      </c>
      <c r="L44" s="2" t="s">
        <v>1</v>
      </c>
      <c r="N44" s="2" t="s">
        <v>2</v>
      </c>
      <c r="O44" s="2" t="s">
        <v>6</v>
      </c>
    </row>
    <row r="45" spans="1:15" x14ac:dyDescent="0.25">
      <c r="A45" s="6"/>
      <c r="I45" s="2" t="s">
        <v>12</v>
      </c>
      <c r="J45" s="7">
        <f>AVERAGEIF($B$2:$B$44,I45,$G$2:$G$44)</f>
        <v>461.69923076923078</v>
      </c>
      <c r="L45" t="s">
        <v>12</v>
      </c>
      <c r="M45" t="s">
        <v>62</v>
      </c>
      <c r="N45" t="s">
        <v>13</v>
      </c>
      <c r="O45">
        <f>IFERROR(AVERAGEIFS($G$2:$G$44,$B$2:$B$44,$L$45,$C$2:$C$44,N45),0)</f>
        <v>295.38</v>
      </c>
    </row>
    <row r="46" spans="1:15" x14ac:dyDescent="0.25">
      <c r="A46" s="6"/>
      <c r="I46" s="2" t="s">
        <v>18</v>
      </c>
      <c r="J46" s="7">
        <f>AVERAGEIF($B$2:$B$44,I46,$G$2:$G$44)</f>
        <v>464.12791666666658</v>
      </c>
      <c r="N46" t="s">
        <v>19</v>
      </c>
      <c r="O46">
        <f t="shared" ref="O46:O55" si="3">IFERROR(AVERAGEIFS($G$2:$G$44,$B$2:$B$44,$L$45,$C$2:$C$44,N46),0)</f>
        <v>0</v>
      </c>
    </row>
    <row r="47" spans="1:15" x14ac:dyDescent="0.25">
      <c r="A47" s="6"/>
      <c r="I47" s="2" t="s">
        <v>30</v>
      </c>
      <c r="J47" s="7">
        <f>AVERAGEIF($B$2:$B$44,I47,$G$2:$G$44)</f>
        <v>414.45333333333332</v>
      </c>
      <c r="N47" t="s">
        <v>24</v>
      </c>
      <c r="O47">
        <f t="shared" si="3"/>
        <v>0</v>
      </c>
    </row>
    <row r="48" spans="1:15" x14ac:dyDescent="0.25">
      <c r="N48" t="s">
        <v>27</v>
      </c>
      <c r="O48">
        <f t="shared" si="3"/>
        <v>0</v>
      </c>
    </row>
    <row r="49" spans="1:15" x14ac:dyDescent="0.25">
      <c r="N49" t="s">
        <v>31</v>
      </c>
      <c r="O49">
        <f t="shared" si="3"/>
        <v>0</v>
      </c>
    </row>
    <row r="50" spans="1:15" x14ac:dyDescent="0.25">
      <c r="N50" t="s">
        <v>37</v>
      </c>
      <c r="O50">
        <f t="shared" si="3"/>
        <v>0</v>
      </c>
    </row>
    <row r="51" spans="1:15" x14ac:dyDescent="0.25">
      <c r="N51" t="s">
        <v>40</v>
      </c>
      <c r="O51">
        <f t="shared" si="3"/>
        <v>0</v>
      </c>
    </row>
    <row r="52" spans="1:15" x14ac:dyDescent="0.25">
      <c r="N52" t="s">
        <v>43</v>
      </c>
      <c r="O52">
        <f t="shared" si="3"/>
        <v>0</v>
      </c>
    </row>
    <row r="53" spans="1:15" x14ac:dyDescent="0.25">
      <c r="N53" t="s">
        <v>44</v>
      </c>
      <c r="O53">
        <f t="shared" si="3"/>
        <v>268.375</v>
      </c>
    </row>
    <row r="54" spans="1:15" x14ac:dyDescent="0.25">
      <c r="N54" t="s">
        <v>45</v>
      </c>
      <c r="O54">
        <f t="shared" si="3"/>
        <v>1034.0999999999999</v>
      </c>
    </row>
    <row r="55" spans="1:15" x14ac:dyDescent="0.25">
      <c r="A55" s="6"/>
      <c r="N55" t="s">
        <v>46</v>
      </c>
      <c r="O55">
        <f t="shared" si="3"/>
        <v>0</v>
      </c>
    </row>
    <row r="56" spans="1:15" x14ac:dyDescent="0.25">
      <c r="A56" s="6"/>
    </row>
    <row r="57" spans="1:15" x14ac:dyDescent="0.25">
      <c r="A57" s="6"/>
    </row>
    <row r="58" spans="1:15" x14ac:dyDescent="0.25">
      <c r="A58" s="6"/>
    </row>
    <row r="59" spans="1:15" x14ac:dyDescent="0.25">
      <c r="A59" s="6"/>
    </row>
    <row r="60" spans="1:15" x14ac:dyDescent="0.25">
      <c r="A60" s="6"/>
    </row>
    <row r="61" spans="1:15" x14ac:dyDescent="0.25">
      <c r="A61" s="6"/>
    </row>
    <row r="62" spans="1:15" x14ac:dyDescent="0.25">
      <c r="A62" s="6"/>
    </row>
    <row r="63" spans="1:15" x14ac:dyDescent="0.25">
      <c r="A63" s="6"/>
    </row>
    <row r="64" spans="1:15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</sheetData>
  <mergeCells count="6">
    <mergeCell ref="I1:J1"/>
    <mergeCell ref="L1:O1"/>
    <mergeCell ref="I20:J20"/>
    <mergeCell ref="L20:O20"/>
    <mergeCell ref="I39:J39"/>
    <mergeCell ref="L39:O39"/>
  </mergeCells>
  <dataValidations count="1">
    <dataValidation type="list" allowBlank="1" showInputMessage="1" showErrorMessage="1" sqref="L7 L26" xr:uid="{BBD5708F-D622-4027-BE92-AD1D31DBAFE1}">
      <formula1>$B$2:$B$44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if&amp;ifs</vt:lpstr>
      <vt:lpstr>Conditional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2025-01-31T19:46:23Z</dcterms:created>
  <dcterms:modified xsi:type="dcterms:W3CDTF">2025-02-01T21:20:19Z</dcterms:modified>
</cp:coreProperties>
</file>