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66925"/>
  <xr:revisionPtr revIDLastSave="0" documentId="13_ncr:801_{A00D8128-2C44-4B2C-904D-158F70A169CB}" xr6:coauthVersionLast="47" xr6:coauthVersionMax="47" xr10:uidLastSave="{00000000-0000-0000-0000-000000000000}"/>
  <bookViews>
    <workbookView visibility="hidden" xWindow="384" yWindow="384" windowWidth="23304" windowHeight="13224" firstSheet="60" activeTab="60" xr2:uid="{8C4CA842-1A62-4FAF-9202-AF5AA49C9B48}"/>
  </bookViews>
  <sheets>
    <sheet name="06.01" sheetId="1" state="hidden" r:id="rId1"/>
    <sheet name="07.01" sheetId="2" state="hidden" r:id="rId2"/>
    <sheet name="11.01" sheetId="3" state="hidden" r:id="rId3"/>
    <sheet name="13.01" sheetId="5" state="hidden" r:id="rId4"/>
    <sheet name="18.01" sheetId="6" state="hidden" r:id="rId5"/>
    <sheet name="20.01" sheetId="7" state="hidden" r:id="rId6"/>
    <sheet name="28.01" sheetId="10" state="hidden" r:id="rId7"/>
    <sheet name="08.02" sheetId="13" state="hidden" r:id="rId8"/>
    <sheet name="22.02" sheetId="14" state="hidden" r:id="rId9"/>
    <sheet name="26.02" sheetId="15" state="hidden" r:id="rId10"/>
    <sheet name="01.03" sheetId="16" state="hidden" r:id="rId11"/>
    <sheet name="02.03" sheetId="17" state="hidden" r:id="rId12"/>
    <sheet name="03.03" sheetId="18" state="hidden" r:id="rId13"/>
    <sheet name="08.03.2021" sheetId="20" state="hidden" r:id="rId14"/>
    <sheet name="10.03" sheetId="22" state="hidden" r:id="rId15"/>
    <sheet name="12.03" sheetId="24" state="hidden" r:id="rId16"/>
    <sheet name="16.03" sheetId="28" state="hidden" r:id="rId17"/>
    <sheet name="19.03" sheetId="30" state="hidden" r:id="rId18"/>
    <sheet name="24.03" sheetId="31" state="hidden" r:id="rId19"/>
    <sheet name="26.03" sheetId="32" state="hidden" r:id="rId20"/>
    <sheet name="30.03" sheetId="33" state="hidden" r:id="rId21"/>
    <sheet name="31.03" sheetId="35" state="hidden" r:id="rId22"/>
    <sheet name="02.04" sheetId="36" state="hidden" r:id="rId23"/>
    <sheet name="05.04" sheetId="37" state="hidden" r:id="rId24"/>
    <sheet name="06.04" sheetId="38" state="hidden" r:id="rId25"/>
    <sheet name="08.04" sheetId="39" state="hidden" r:id="rId26"/>
    <sheet name="09.04" sheetId="40" state="hidden" r:id="rId27"/>
    <sheet name="12.04" sheetId="41" state="hidden" r:id="rId28"/>
    <sheet name="14.04" sheetId="42" state="hidden" r:id="rId29"/>
    <sheet name="18.05" sheetId="43" state="hidden" r:id="rId30"/>
    <sheet name="27.05" sheetId="51" state="hidden" r:id="rId31"/>
    <sheet name="03.06" sheetId="52" state="hidden" r:id="rId32"/>
    <sheet name="07.06" sheetId="53" state="hidden" r:id="rId33"/>
    <sheet name="09.06" sheetId="56" state="hidden" r:id="rId34"/>
    <sheet name="10.06" sheetId="57" state="hidden" r:id="rId35"/>
    <sheet name="21.06" sheetId="55" state="hidden" r:id="rId36"/>
    <sheet name="25.06" sheetId="60" state="hidden" r:id="rId37"/>
    <sheet name="28.06" sheetId="62" state="hidden" r:id="rId38"/>
    <sheet name="22.07" sheetId="63" state="hidden" r:id="rId39"/>
    <sheet name="10.08" sheetId="70" state="hidden" r:id="rId40"/>
    <sheet name="16.08" sheetId="72" state="hidden" r:id="rId41"/>
    <sheet name="27.08" sheetId="73" state="hidden" r:id="rId42"/>
    <sheet name="08.10" sheetId="74" state="hidden" r:id="rId43"/>
    <sheet name="26.10" sheetId="79" state="hidden" r:id="rId44"/>
    <sheet name="01.11" sheetId="83" state="hidden" r:id="rId45"/>
    <sheet name="05.11" sheetId="84" state="hidden" r:id="rId46"/>
    <sheet name="11.11" sheetId="85" state="hidden" r:id="rId47"/>
    <sheet name="24.11" sheetId="86" state="hidden" r:id="rId48"/>
    <sheet name="29.11" sheetId="87" state="hidden" r:id="rId49"/>
    <sheet name="29.12" sheetId="88" state="hidden" r:id="rId50"/>
    <sheet name="06.01.2021" sheetId="91" state="hidden" r:id="rId51"/>
    <sheet name="14.01" sheetId="92" state="hidden" r:id="rId52"/>
    <sheet name="2022.01.20" sheetId="93" state="hidden" r:id="rId53"/>
    <sheet name="2022.01.21" sheetId="94" state="hidden" r:id="rId54"/>
    <sheet name="11.02" sheetId="95" state="hidden" r:id="rId55"/>
    <sheet name="16.02" sheetId="96" state="hidden" r:id="rId56"/>
    <sheet name="17.02" sheetId="97" state="hidden" r:id="rId57"/>
    <sheet name="25.02" sheetId="98" state="hidden" r:id="rId58"/>
    <sheet name="28.02" sheetId="99" state="hidden" r:id="rId59"/>
    <sheet name="01.03.2022" sheetId="100" state="hidden" r:id="rId60"/>
    <sheet name="10.03.2022" sheetId="101" r:id="rId61"/>
    <sheet name="15.12" sheetId="90" state="hidden" r:id="rId62"/>
    <sheet name="09.12" sheetId="89" state="hidden" r:id="rId63"/>
    <sheet name="18.10" sheetId="81" state="hidden" r:id="rId64"/>
    <sheet name="11.10" sheetId="80" state="hidden" r:id="rId65"/>
    <sheet name="21.09" sheetId="78" state="hidden" r:id="rId66"/>
    <sheet name="13.09" sheetId="77" state="hidden" r:id="rId67"/>
    <sheet name="09.09" sheetId="76" state="hidden" r:id="rId68"/>
    <sheet name="31.08" sheetId="75" state="hidden" r:id="rId69"/>
    <sheet name="29.07" sheetId="71" state="hidden" r:id="rId70"/>
    <sheet name="21.07" sheetId="69" state="hidden" r:id="rId71"/>
    <sheet name="15.07" sheetId="68" state="hidden" r:id="rId72"/>
    <sheet name="13.07" sheetId="67" state="hidden" r:id="rId73"/>
    <sheet name="08.07" sheetId="66" state="hidden" r:id="rId74"/>
    <sheet name="05.07" sheetId="64" state="hidden" r:id="rId75"/>
    <sheet name="05.07 (2)" sheetId="65" state="hidden" r:id="rId76"/>
    <sheet name="22.06" sheetId="61" state="hidden" r:id="rId77"/>
    <sheet name="15.06.2021" sheetId="59" state="hidden" r:id="rId78"/>
    <sheet name="11.06" sheetId="58" state="hidden" r:id="rId79"/>
    <sheet name="04.06" sheetId="54" state="hidden" r:id="rId80"/>
    <sheet name="14.05" sheetId="50" state="hidden" r:id="rId81"/>
    <sheet name="07.05" sheetId="49" state="hidden" r:id="rId82"/>
    <sheet name="28.04" sheetId="48" state="hidden" r:id="rId83"/>
    <sheet name="23.04" sheetId="47" state="hidden" r:id="rId84"/>
    <sheet name="20.04" sheetId="45" state="hidden" r:id="rId85"/>
    <sheet name="19.04" sheetId="44" state="hidden" r:id="rId86"/>
    <sheet name="15.03" sheetId="29" state="hidden" r:id="rId87"/>
    <sheet name="11.03" sheetId="25" state="hidden" r:id="rId88"/>
    <sheet name="09.03" sheetId="23" state="hidden" r:id="rId89"/>
    <sheet name="05.03" sheetId="21" state="hidden" r:id="rId90"/>
    <sheet name="26.01" sheetId="12" state="hidden" r:id="rId91"/>
    <sheet name="25.01" sheetId="11" state="hidden" r:id="rId92"/>
    <sheet name="22.01" sheetId="9" state="hidden" r:id="rId93"/>
  </sheets>
  <definedNames>
    <definedName name="_xlnm._FilterDatabase" localSheetId="10" hidden="1">'01.03'!$A$3:$K$3</definedName>
    <definedName name="_xlnm._FilterDatabase" localSheetId="59" hidden="1">'01.03.2022'!$A$3:$K$3</definedName>
    <definedName name="_xlnm._FilterDatabase" localSheetId="44" hidden="1">'01.11'!$A$3:$K$3</definedName>
    <definedName name="_xlnm._FilterDatabase" localSheetId="11" hidden="1">'02.03'!$A$3:$K$3</definedName>
    <definedName name="_xlnm._FilterDatabase" localSheetId="22" hidden="1">'02.04'!$A$3:$K$3</definedName>
    <definedName name="_xlnm._FilterDatabase" localSheetId="12" hidden="1">'03.03'!$A$3:$K$3</definedName>
    <definedName name="_xlnm._FilterDatabase" localSheetId="31" hidden="1">'03.06'!$A$3:$K$3</definedName>
    <definedName name="_xlnm._FilterDatabase" localSheetId="79" hidden="1">'04.06'!$A$3:$K$3</definedName>
    <definedName name="_xlnm._FilterDatabase" localSheetId="89" hidden="1">'05.03'!$A$3:$K$3</definedName>
    <definedName name="_xlnm._FilterDatabase" localSheetId="23" hidden="1">'05.04'!$A$3:$K$3</definedName>
    <definedName name="_xlnm._FilterDatabase" localSheetId="74" hidden="1">'05.07'!$A$3:$K$3</definedName>
    <definedName name="_xlnm._FilterDatabase" localSheetId="75" hidden="1">'05.07 (2)'!$A$3:$K$3</definedName>
    <definedName name="_xlnm._FilterDatabase" localSheetId="45" hidden="1">'05.11'!$A$3:$K$3</definedName>
    <definedName name="_xlnm._FilterDatabase" localSheetId="0" hidden="1">'06.01'!$A$3:$K$12</definedName>
    <definedName name="_xlnm._FilterDatabase" localSheetId="50" hidden="1">'06.01.2021'!$A$3:$K$3</definedName>
    <definedName name="_xlnm._FilterDatabase" localSheetId="24" hidden="1">'06.04'!$A$3:$K$3</definedName>
    <definedName name="_xlnm._FilterDatabase" localSheetId="1" hidden="1">'07.01'!$A$3:$K$12</definedName>
    <definedName name="_xlnm._FilterDatabase" localSheetId="81" hidden="1">'07.05'!$A$3:$K$3</definedName>
    <definedName name="_xlnm._FilterDatabase" localSheetId="32" hidden="1">'07.06'!$A$3:$K$3</definedName>
    <definedName name="_xlnm._FilterDatabase" localSheetId="7" hidden="1">'08.02'!$A$3:$K$3</definedName>
    <definedName name="_xlnm._FilterDatabase" localSheetId="13" hidden="1">'08.03.2021'!$A$3:$K$3</definedName>
    <definedName name="_xlnm._FilterDatabase" localSheetId="25" hidden="1">'08.04'!$A$3:$K$3</definedName>
    <definedName name="_xlnm._FilterDatabase" localSheetId="73" hidden="1">'08.07'!$A$3:$K$3</definedName>
    <definedName name="_xlnm._FilterDatabase" localSheetId="42" hidden="1">'08.10'!$A$3:$K$3</definedName>
    <definedName name="_xlnm._FilterDatabase" localSheetId="88" hidden="1">'09.03'!$A$3:$K$3</definedName>
    <definedName name="_xlnm._FilterDatabase" localSheetId="26" hidden="1">'09.04'!$A$3:$K$3</definedName>
    <definedName name="_xlnm._FilterDatabase" localSheetId="33" hidden="1">'09.06'!$A$3:$K$3</definedName>
    <definedName name="_xlnm._FilterDatabase" localSheetId="67" hidden="1">'09.09'!$A$3:$K$3</definedName>
    <definedName name="_xlnm._FilterDatabase" localSheetId="62" hidden="1">'09.12'!$A$3:$K$3</definedName>
    <definedName name="_xlnm._FilterDatabase" localSheetId="14" hidden="1">'10.03'!$A$3:$K$3</definedName>
    <definedName name="_xlnm._FilterDatabase" localSheetId="60" hidden="1">'10.03.2022'!$A$3:$K$3</definedName>
    <definedName name="_xlnm._FilterDatabase" localSheetId="34" hidden="1">'10.06'!$A$3:$K$3</definedName>
    <definedName name="_xlnm._FilterDatabase" localSheetId="39" hidden="1">'10.08'!$A$3:$K$3</definedName>
    <definedName name="_xlnm._FilterDatabase" localSheetId="2" hidden="1">'11.01'!$A$3:$K$8</definedName>
    <definedName name="_xlnm._FilterDatabase" localSheetId="54" hidden="1">'11.02'!$A$3:$K$3</definedName>
    <definedName name="_xlnm._FilterDatabase" localSheetId="87" hidden="1">'11.03'!$A$3:$K$3</definedName>
    <definedName name="_xlnm._FilterDatabase" localSheetId="78" hidden="1">'11.06'!$A$3:$K$3</definedName>
    <definedName name="_xlnm._FilterDatabase" localSheetId="64" hidden="1">'11.10'!$A$3:$K$3</definedName>
    <definedName name="_xlnm._FilterDatabase" localSheetId="46" hidden="1">'11.11'!$A$3:$K$3</definedName>
    <definedName name="_xlnm._FilterDatabase" localSheetId="15" hidden="1">'12.03'!$A$3:$K$3</definedName>
    <definedName name="_xlnm._FilterDatabase" localSheetId="27" hidden="1">'12.04'!$A$3:$K$3</definedName>
    <definedName name="_xlnm._FilterDatabase" localSheetId="3" hidden="1">'13.01'!$A$3:$K$10</definedName>
    <definedName name="_xlnm._FilterDatabase" localSheetId="72" hidden="1">'13.07'!$A$3:$K$3</definedName>
    <definedName name="_xlnm._FilterDatabase" localSheetId="66" hidden="1">'13.09'!$A$3:$K$3</definedName>
    <definedName name="_xlnm._FilterDatabase" localSheetId="51" hidden="1">'14.01'!$A$3:$K$3</definedName>
    <definedName name="_xlnm._FilterDatabase" localSheetId="28" hidden="1">'14.04'!$A$3:$K$3</definedName>
    <definedName name="_xlnm._FilterDatabase" localSheetId="80" hidden="1">'14.05'!$A$3:$K$3</definedName>
    <definedName name="_xlnm._FilterDatabase" localSheetId="86" hidden="1">'15.03'!$A$3:$K$3</definedName>
    <definedName name="_xlnm._FilterDatabase" localSheetId="77" hidden="1">'15.06.2021'!$A$3:$K$3</definedName>
    <definedName name="_xlnm._FilterDatabase" localSheetId="71" hidden="1">'15.07'!$A$3:$K$3</definedName>
    <definedName name="_xlnm._FilterDatabase" localSheetId="61" hidden="1">'15.12'!$A$3:$K$3</definedName>
    <definedName name="_xlnm._FilterDatabase" localSheetId="55" hidden="1">'16.02'!$A$3:$K$3</definedName>
    <definedName name="_xlnm._FilterDatabase" localSheetId="16" hidden="1">'16.03'!$A$3:$K$3</definedName>
    <definedName name="_xlnm._FilterDatabase" localSheetId="40" hidden="1">'16.08'!$A$3:$K$3</definedName>
    <definedName name="_xlnm._FilterDatabase" localSheetId="56" hidden="1">'17.02'!$A$3:$K$3</definedName>
    <definedName name="_xlnm._FilterDatabase" localSheetId="4" hidden="1">'18.01'!$A$3:$K$11</definedName>
    <definedName name="_xlnm._FilterDatabase" localSheetId="29" hidden="1">'18.05'!$A$3:$K$31</definedName>
    <definedName name="_xlnm._FilterDatabase" localSheetId="63" hidden="1">'18.10'!$A$3:$K$3</definedName>
    <definedName name="_xlnm._FilterDatabase" localSheetId="17" hidden="1">'19.03'!$A$3:$K$12</definedName>
    <definedName name="_xlnm._FilterDatabase" localSheetId="85" hidden="1">'19.04'!$A$3:$K$3</definedName>
    <definedName name="_xlnm._FilterDatabase" localSheetId="5" hidden="1">'20.01'!$A$3:$K$17</definedName>
    <definedName name="_xlnm._FilterDatabase" localSheetId="84" hidden="1">'20.04'!$A$3:$K$3</definedName>
    <definedName name="_xlnm._FilterDatabase" localSheetId="52" hidden="1">'2022.01.20'!$A$3:$K$3</definedName>
    <definedName name="_xlnm._FilterDatabase" localSheetId="53" hidden="1">'2022.01.21'!$A$3:$K$3</definedName>
    <definedName name="_xlnm._FilterDatabase" localSheetId="35" hidden="1">'21.06'!$A$3:$K$3</definedName>
    <definedName name="_xlnm._FilterDatabase" localSheetId="70" hidden="1">'21.07'!$A$3:$K$3</definedName>
    <definedName name="_xlnm._FilterDatabase" localSheetId="65" hidden="1">'21.09'!$A$3:$K$3</definedName>
    <definedName name="_xlnm._FilterDatabase" localSheetId="92" hidden="1">'22.01'!$A$3:$K$9</definedName>
    <definedName name="_xlnm._FilterDatabase" localSheetId="8" hidden="1">'22.02'!$A$3:$K$3</definedName>
    <definedName name="_xlnm._FilterDatabase" localSheetId="76" hidden="1">'22.06'!$A$3:$K$3</definedName>
    <definedName name="_xlnm._FilterDatabase" localSheetId="38" hidden="1">'22.07'!$A$3:$K$3</definedName>
    <definedName name="_xlnm._FilterDatabase" localSheetId="83" hidden="1">'23.04'!$A$3:$K$3</definedName>
    <definedName name="_xlnm._FilterDatabase" localSheetId="18" hidden="1">'24.03'!$A$3:$K$3</definedName>
    <definedName name="_xlnm._FilterDatabase" localSheetId="47" hidden="1">'24.11'!$A$3:$K$3</definedName>
    <definedName name="_xlnm._FilterDatabase" localSheetId="91" hidden="1">'25.01'!$A$3:$K$8</definedName>
    <definedName name="_xlnm._FilterDatabase" localSheetId="57" hidden="1">'25.02'!$A$3:$K$3</definedName>
    <definedName name="_xlnm._FilterDatabase" localSheetId="36" hidden="1">'25.06'!$A$3:$K$3</definedName>
    <definedName name="_xlnm._FilterDatabase" localSheetId="90" hidden="1">'26.01'!$A$3:$K$3</definedName>
    <definedName name="_xlnm._FilterDatabase" localSheetId="9" hidden="1">'26.02'!$A$3:$K$3</definedName>
    <definedName name="_xlnm._FilterDatabase" localSheetId="19" hidden="1">'26.03'!$A$3:$K$3</definedName>
    <definedName name="_xlnm._FilterDatabase" localSheetId="43" hidden="1">'26.10'!$A$3:$K$3</definedName>
    <definedName name="_xlnm._FilterDatabase" localSheetId="30" hidden="1">'27.05'!$A$3:$K$3</definedName>
    <definedName name="_xlnm._FilterDatabase" localSheetId="41" hidden="1">'27.08'!$A$3:$K$3</definedName>
    <definedName name="_xlnm._FilterDatabase" localSheetId="6" hidden="1">'28.01'!$A$3:$K$3</definedName>
    <definedName name="_xlnm._FilterDatabase" localSheetId="58" hidden="1">'28.02'!$A$3:$K$3</definedName>
    <definedName name="_xlnm._FilterDatabase" localSheetId="82" hidden="1">'28.04'!$A$3:$K$3</definedName>
    <definedName name="_xlnm._FilterDatabase" localSheetId="37" hidden="1">'28.06'!$A$3:$K$3</definedName>
    <definedName name="_xlnm._FilterDatabase" localSheetId="69" hidden="1">'29.07'!$A$3:$K$3</definedName>
    <definedName name="_xlnm._FilterDatabase" localSheetId="48" hidden="1">'29.11'!$A$3:$K$3</definedName>
    <definedName name="_xlnm._FilterDatabase" localSheetId="49" hidden="1">'29.12'!$A$3:$K$3</definedName>
    <definedName name="_xlnm._FilterDatabase" localSheetId="20" hidden="1">'30.03'!$A$3:$K$3</definedName>
    <definedName name="_xlnm._FilterDatabase" localSheetId="21" hidden="1">'31.03'!$A$3:$K$3</definedName>
    <definedName name="_xlnm._FilterDatabase" localSheetId="68" hidden="1">'31.08'!$A$3:$K$3</definedName>
  </definedNames>
  <calcPr calcId="191029"/>
  <oleSize ref="A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<sst xmlns="http://schemas.openxmlformats.org/spreadsheetml/2006/main" count="3950" uniqueCount="1196">
  <si>
    <t xml:space="preserve">Chi phí </t>
  </si>
  <si>
    <t>Chứng từ</t>
  </si>
  <si>
    <t>Tên khách hàng</t>
  </si>
  <si>
    <t>Mã số thuế</t>
  </si>
  <si>
    <t>nội dung</t>
  </si>
  <si>
    <t>Trị giá trước thuế</t>
  </si>
  <si>
    <t>Thuế VAT</t>
  </si>
  <si>
    <t>Tiền thuế</t>
  </si>
  <si>
    <t>Thành tiền
VNĐ</t>
  </si>
  <si>
    <t>Note</t>
  </si>
  <si>
    <t>TỔNG USD</t>
  </si>
  <si>
    <t>TỔNG VNĐ</t>
  </si>
  <si>
    <t>Nguyên liệu</t>
  </si>
  <si>
    <t>Ngày chứng từ</t>
  </si>
  <si>
    <t>Thanh toán ngày 06/01/2021</t>
  </si>
  <si>
    <t>Công ty TNHH thương mại và công nghệ Thông Minh</t>
  </si>
  <si>
    <t>0311259693</t>
  </si>
  <si>
    <t>Thiết bị ghi nhiệt độ sensitech TUF00-03-445 (Mua để sử dụng cho cont hàng Channel khi xuất khẩu) -Chuyển tiền trước gửi hàng sau</t>
  </si>
  <si>
    <t>Ngày ghi sổ</t>
  </si>
  <si>
    <t>Báo giá</t>
  </si>
  <si>
    <t>Công ty TNHH TM dịch vụ đầu tư xây dựng LT</t>
  </si>
  <si>
    <t xml:space="preserve">Mua 30 bóng đèn thay cho bóng đèn trong xưởng bị cháy </t>
  </si>
  <si>
    <t>GĐNTU</t>
  </si>
  <si>
    <t>Nhà máy Phú Yên</t>
  </si>
  <si>
    <t>Tạm ứng quỹ tiền mặt</t>
  </si>
  <si>
    <t>Thư chào giá</t>
  </si>
  <si>
    <t>Công ty TNHH TUV SUD Việt Nam</t>
  </si>
  <si>
    <t>0305391686</t>
  </si>
  <si>
    <t>Chi phí kiểm các chỉ tiêu thành phần dinh dưỡng của Bạch tuộc</t>
  </si>
  <si>
    <t>Lương tháng 12/2020 của Mosc</t>
  </si>
  <si>
    <t>Công ty TNHH Giao Nhận và Thương Mại Phía Nam</t>
  </si>
  <si>
    <t>0313890110</t>
  </si>
  <si>
    <t>Cước vận chuyển  02 cont: 1cont Cá dũa Lawrence 02 từ PY-HCM và 01 cont cá dũa ,cá mú nhập Ấn độ từ HCM _PY</t>
  </si>
  <si>
    <t>Công Ty TNHH Dịch vụ bảo vệ Quốc Việt</t>
  </si>
  <si>
    <t>4400653000</t>
  </si>
  <si>
    <t xml:space="preserve">Thu phí dịch vụ bảo vệ tháng 12/2020 </t>
  </si>
  <si>
    <t>Công ty TNHH Biển Việt</t>
  </si>
  <si>
    <t>4200616146</t>
  </si>
  <si>
    <t>Mua giấy thử Chlorine 5-200ppm  dùng trong xưởng sản xuất</t>
  </si>
  <si>
    <t>Hộ Kinh doanh Long Thành</t>
  </si>
  <si>
    <t>Thay cửa kính văn phòng bị gió làm vỡ</t>
  </si>
  <si>
    <t>Tiền mặt</t>
  </si>
  <si>
    <t>Bảng kê</t>
  </si>
  <si>
    <t>Lê Thị Phương</t>
  </si>
  <si>
    <t>Mua nguyên liệu cá dũa ngày 24/12/2020; PNK 160</t>
  </si>
  <si>
    <t>Mua nguyên liệu cá dũa ngày 26/12/2020; PNK 163</t>
  </si>
  <si>
    <t>Mua nguyên liệu cá dũa ngày 28/12/2020; PNK 165</t>
  </si>
  <si>
    <t xml:space="preserve">Bảng kê, </t>
  </si>
  <si>
    <t xml:space="preserve">Công ty TNHH Thủy Sản Khang Trinh </t>
  </si>
  <si>
    <t>4101460508</t>
  </si>
  <si>
    <t>Mua nguyên liệu cá dũa ngày 27/12/2020, PNK 164</t>
  </si>
  <si>
    <t>Mua nguyên liệu cá dũa ngày 30/12/2020; PNK 167,168</t>
  </si>
  <si>
    <t>Mua nguyên liệu cá dũa ngày 31/12/2020; PNK 169</t>
  </si>
  <si>
    <t>Mua nguyên liệu cá dũa ngày 30/12/2020, PNK 166</t>
  </si>
  <si>
    <t>Mua nguyên liệu cá dũa ngày 31/12/2020, PNK 170</t>
  </si>
  <si>
    <t>Mua nguyên liệu cá dũa ngày 24-25-26/12/2020, PNK 161,162</t>
  </si>
  <si>
    <t>Thanh toán ngày 07/01/2021</t>
  </si>
  <si>
    <t>Công ty TNHH Thương mại và dịch vụ Phúc Minh Quân</t>
  </si>
  <si>
    <t>Dịch vụ đo điện trở nối đất hệ thống chống sét</t>
  </si>
  <si>
    <t>Trần Văn Thành</t>
  </si>
  <si>
    <t>8253785272</t>
  </si>
  <si>
    <t>Cơm nước nhà máy phú yên tháng 12/2020</t>
  </si>
  <si>
    <t>Đỗ Lê Hồng Phượng (Lợi Vinh)-</t>
  </si>
  <si>
    <t>4201601706</t>
  </si>
  <si>
    <t>Mua Rổ vàng  (30*25,000đ); Sóng (50*95,000đ); Ca nhựa (10*15,000đ); Cào bàn (20*30,000đ) -Dùng trong sản xuất</t>
  </si>
  <si>
    <t>Công ty TNHH dịch vụ vận tải Minh Phúc</t>
  </si>
  <si>
    <t>Cước vận chuyển cá dũa Uy tiến từ Nha Trang -Phú Yên (19,393kg)</t>
  </si>
  <si>
    <t>Cước vận chuyển bạch tuộc, đầu cá hồi, cá tra, trứng cá dũa, cá dũa từ Thái Bình Dương (Vũng Tàu) -Phú Yên</t>
  </si>
  <si>
    <t>Nguyễn Thị Mai</t>
  </si>
  <si>
    <t>Mua Cá dũa Fillet đông lạnh còn da nguyên miếng 1000 up ngày 08/01/2021; PNK 04</t>
  </si>
  <si>
    <t>Thanh toán ngày 12/01/2021</t>
  </si>
  <si>
    <t>Thanh toán ngày 13/01/2021</t>
  </si>
  <si>
    <t xml:space="preserve">Mua Yếm nhựa (200 cái *7,700đ) Gang tay cao su (500 đôi *6,700đ) </t>
  </si>
  <si>
    <t>Cước vận chuyển  01 cont cá dũa Censea 14 từ Phú Yên -HCM</t>
  </si>
  <si>
    <t>Trung Tâm dịch vụ công ích</t>
  </si>
  <si>
    <t>4400426724</t>
  </si>
  <si>
    <t>Vận chuyển rác và xử lý nước thải tháng  12/2020</t>
  </si>
  <si>
    <t>Thông báo</t>
  </si>
  <si>
    <t>Điện Lực Đông Hòa</t>
  </si>
  <si>
    <t>0400101394008</t>
  </si>
  <si>
    <t>Tiền điện kỳ 1 tháng 01/2021 từ ngày 26/12/2020-06/01/2021</t>
  </si>
  <si>
    <t>Công ty TNHH Hoàng Tuyết Anh</t>
  </si>
  <si>
    <t>4201122069</t>
  </si>
  <si>
    <t xml:space="preserve">Dây đai (20 cuộn) </t>
  </si>
  <si>
    <t xml:space="preserve">Dây đai (120 cuộn) </t>
  </si>
  <si>
    <t>Công ty TNHH TM Kỹ Thuật Đông Dương Vina</t>
  </si>
  <si>
    <t>0309343852</t>
  </si>
  <si>
    <t>Lưỡi cưa vòng: 2180*16*0,55*3T dùng cho máy cưa</t>
  </si>
  <si>
    <t>Thanh toán ngày 18/01/2021</t>
  </si>
  <si>
    <t xml:space="preserve"> Cty TNHH hoá chất và thực phẩm phú Hưng 7 (tài khoản: 193333659 -ngân hàng ACB Lạc Long Quân - HCM)</t>
  </si>
  <si>
    <t>0313117895</t>
  </si>
  <si>
    <t>Mua Phụ gia thực phẩmT40 Octopus dùng cho sản xuất bạch tuộc đơn hàng Good Product</t>
  </si>
  <si>
    <t>Mua gang tay xốp dùng cho sản xuất</t>
  </si>
  <si>
    <t>Công ty CP Cấp thoát nước Phú Yên</t>
  </si>
  <si>
    <t>Tiền nước sản xuất từ ngày 08/12/2020-07/01/2021</t>
  </si>
  <si>
    <t>PĐNTU</t>
  </si>
  <si>
    <t>Lê Thị Thu Hiền</t>
  </si>
  <si>
    <t>Tạm ứng tiền nhập cont cá dũa Oman. IV số :179/E/MOSC/20 ngày 16/12/2020</t>
  </si>
  <si>
    <t>PĐNTT,
PHU</t>
  </si>
  <si>
    <t>Thanh toán tiền Phí nhập khẩu còn thiếu cho Lê Thị Thu Hiền Nhập 04 cont (China; Japan và 02 cont Ấn Độ (Hoàn ứng 60tr ứng ngày 28/11/2020)</t>
  </si>
  <si>
    <t>PĐNTT</t>
  </si>
  <si>
    <t>Thanh toán tiền phí xuất khẩu tháng 09-12/2020 cho Lê Thị Thu Hiền</t>
  </si>
  <si>
    <t>Danh sách</t>
  </si>
  <si>
    <t>Dự trù lương tháng 13 nhà máy Phú Yên năm 2020</t>
  </si>
  <si>
    <t>Bảng dự trù</t>
  </si>
  <si>
    <t xml:space="preserve">Dự trù kinh phí tổ chức tất niên cuối năm cho công nhân viên </t>
  </si>
  <si>
    <t>Dự trù kinh phí ttặng quà tết cho các cơ quan nhà nước</t>
  </si>
  <si>
    <t>LD2033703989</t>
  </si>
  <si>
    <t>MB BANK</t>
  </si>
  <si>
    <t>LD2033926126</t>
  </si>
  <si>
    <t>LD2035120512</t>
  </si>
  <si>
    <t>1st Interest loan MB BANK LOAN for MOSC #1.7B from 12/02/2020-01/19/2021, 49 date</t>
  </si>
  <si>
    <t>1st Interest loan MB BANK LOAN for MOSC #1.1MIL:from 12/05/2020-01/19/2021, 46 date</t>
  </si>
  <si>
    <t>1st Interest loan MB BANK LOAN for MOSC #1.606MIL:from 12/16/2020-01/19/2021, 35 date</t>
  </si>
  <si>
    <t>1st Interest loan MB BANK LOAN for MOSC #1.040 MIL:from 12/23/2020-01/19/2021</t>
  </si>
  <si>
    <t>1st Interest loan MB BANK LOAN for MOSC #1.135MIL:from 01/07/2021-01/19/2021</t>
  </si>
  <si>
    <t>Công ty TNHH Sản xuất bao bì giấy Bảo Trân</t>
  </si>
  <si>
    <t>0313463912</t>
  </si>
  <si>
    <t>Decal ( Censea 16 = 5600 cái *500đ) ; (Censea 14= 4650 cái *500đ; (Censea 12=4000 cái *500); (Censea 11 = 4,350 cái *500); (Censea 15 =(4250 cái *500)</t>
  </si>
  <si>
    <t>Công ty CP Sự Kiện Du Lịch Tự Chọn</t>
  </si>
  <si>
    <t>0311899453</t>
  </si>
  <si>
    <t>Vé máy bay Ms Julia ra Phú Yên 2 lần: lần 1 làm việc với ngân hàng; Lần 2 làm việc với Khách Cá mú Hồng Kong và khách Ý</t>
  </si>
  <si>
    <t>Vé máy bay Ms Châu ra Phú yên làm việc ngày 04/01/2021</t>
  </si>
  <si>
    <t>Thuế môn bài năm 2021</t>
  </si>
  <si>
    <t>Trung tâm kinh doanh VNPT - Phú Yên</t>
  </si>
  <si>
    <t>0106869738-015</t>
  </si>
  <si>
    <t>Cước chịu thuế internet và điện thoại cố định  tháng 12/2020.</t>
  </si>
  <si>
    <t>Công ty TNHH PREFERRED FREEZER SERVICES Việt Nam</t>
  </si>
  <si>
    <t>Phí lưu kho hàng thế chấp vay vốn nước ngoài (Từ ngày 01-31/12/2020)</t>
  </si>
  <si>
    <t>Công ty TNHH Tiếp Vận Vũ Trụ</t>
  </si>
  <si>
    <t>0308747309</t>
  </si>
  <si>
    <t>Phí xếp dỡ, phí vận đơn, Phí niêm chì, phí khai hải quan hàng vào Mỹ, Phụ phí an ninh tàu và cảng quốc tế, phí chuyển phát nhanh chứng từ Số bill: SGN0792544 xuất cá Dũa, cá mú đi New York Mỹ (Censea 07)</t>
  </si>
  <si>
    <t>Cước vận tải quốc tế Số bill: HDMUHMLB0777579, xuất cá dũa đi Los -Mỹ (Lawrence 01)</t>
  </si>
  <si>
    <t>Phí xếp dỡ, phí vận đơn, Phí niêm chì, phí khai hải quan hàng vào Mỹ, Phụ phí an ninh tàu và cảng quốc tế, phí chuyển phát nhanh chứng từ Số bill: HDMUHMLB0777579, xuất cá dũa đi Los -Mỹ (Lawrence 01)</t>
  </si>
  <si>
    <t>Cước vận tải quốc tế Số bill: 341010278257 , xuất mực, tôm đi Philippin (2020-Mosc-008)</t>
  </si>
  <si>
    <t>Phí vận đơn, phí niêm chì, Phí xếp dỡ,, phí chạy điện, phí chuyển phát nhanh chứng từ Số bill: 341010278257 , xuất mực, tôm đi Philippin (2020-Mosc-008)</t>
  </si>
  <si>
    <t>Thanh toán ngày 20/01/2021</t>
  </si>
  <si>
    <t>Thanh toán ngày 22/01/2021</t>
  </si>
  <si>
    <t xml:space="preserve">Bảng kê, HĐ 179 </t>
  </si>
  <si>
    <t>Công ty TNHH MTV XNK thủy sản Hải Phú</t>
  </si>
  <si>
    <t>4300305232</t>
  </si>
  <si>
    <t>Mua Cá dũa Fillet đông lạnh còn da size 1000up, 1300 up-2300, ngày 07/01/2021 PNK 02</t>
  </si>
  <si>
    <t>Công ty TNHH Thủy sản Uy Tiến</t>
  </si>
  <si>
    <t>4201613155</t>
  </si>
  <si>
    <t>Mua Cá dũa Fillet đông lạnh còn da nguyên miếng 300-500; 1000-1300; 1300 up ngày 17/12/2020; PNK 158</t>
  </si>
  <si>
    <t>Tiền điện kỳ 2 tháng 01/2021 từ ngày 0701/2021-15/01/2021</t>
  </si>
  <si>
    <t>Tổng công ty CP Bưu Chính Viettel</t>
  </si>
  <si>
    <t>0104093672</t>
  </si>
  <si>
    <t>Cước chuyển phát nhanh tháng 12/2020 (Từ 02/12-31/12/2020)</t>
  </si>
  <si>
    <t>Công ty TNHH Thương Mại Tiếp Vận C.H.L</t>
  </si>
  <si>
    <t>0313538692</t>
  </si>
  <si>
    <t>Cước vận chuyển cont Censea 15 từ Phú Yên đi HCM</t>
  </si>
  <si>
    <t>Công ty TNHH máy văn phòng Hoa Phát</t>
  </si>
  <si>
    <t>4400944754</t>
  </si>
  <si>
    <t>Thay 03 adapter (1 cái của camera và 2 cái máy chấm công) bị hư ;Thay mực máy in (5 chai); Sửa máy tính bị hư nguồn, Đầu LJ</t>
  </si>
  <si>
    <t>Bảo Hiểm xã hội Thị xã Đông Hòa
Nội dung: YN0003J_509;Nộp BHXH, BHYT, BHTN tháng 01.2021</t>
  </si>
  <si>
    <t>Tiền bảo hiểm xã hội tháng 01/2021</t>
  </si>
  <si>
    <t>CÔNG ĐOÀN VIỆT NAM
(Số tài khoản: 117001366668
Tên tài khoản: CÔNG ĐOÀN VIỆT NAM
Ngân hàng: VietinBank
Nội dung: MST 4401029564 Công ty TNHH MOSC Việt Nam nộp KPCĐ tháng 01 năm 2021</t>
  </si>
  <si>
    <t>Kinh phí công đoàn (2% trên tổng quỹ lương đóng bảo hiểm )</t>
  </si>
  <si>
    <t xml:space="preserve">Tạm ứng tiền lấy 2 cont cá mú Yemen 
</t>
  </si>
  <si>
    <t>Thanh toán ngày 25/01/2021</t>
  </si>
  <si>
    <t>Thanh toán ngày 28/01/2021</t>
  </si>
  <si>
    <t>HĐVC</t>
  </si>
  <si>
    <t>Võ văn phát  (DNVT Thiện Duyên)</t>
  </si>
  <si>
    <t>Chi tiền cước vận chuyển 1  cá mú Sunwah từ Phú yên -HCM</t>
  </si>
  <si>
    <t>Cước vận chuyển Bạch tuộc từ Pacific về Phú Yên (19.006 kg)</t>
  </si>
  <si>
    <t>Tiền điện kỳ 3 tháng 01/2021 từ ngày 16/01/2021-25/01/2021</t>
  </si>
  <si>
    <t>ĐĐH</t>
  </si>
  <si>
    <t>Công ty TNHH SX &amp; TM Duy Nhật</t>
  </si>
  <si>
    <t>Tạm ứng 50% tiền cọc đặt in túi Zipper cho đơn hàng Denti 01</t>
  </si>
  <si>
    <t>STK đính kèm file</t>
  </si>
  <si>
    <t>Trung Tâm CL Nông Lâm Thủy Sản Vùng 3</t>
  </si>
  <si>
    <t>4200324337</t>
  </si>
  <si>
    <t>Thanh toán ngày 08/02/2021</t>
  </si>
  <si>
    <t>Công ty Cổ phần Zahra</t>
  </si>
  <si>
    <t>Chi tiền mua nhiệt kế tự ghi dùng cho các cont hàng xuất khẩu</t>
  </si>
  <si>
    <t xml:space="preserve">Thu phí dịch vụ bảo vệ tháng 01/2021 </t>
  </si>
  <si>
    <t>Phí kiểm cảm quan mẫu mực đơn hàng Pháp -Productos 01</t>
  </si>
  <si>
    <t>Phí kiểm vi sinh  mẫu mực đơn hàng Pháp -Productos 01</t>
  </si>
  <si>
    <t>Phí kiểm vi sinh mẫu bạch tuộc xuất đi Ý -Pregis Spa</t>
  </si>
  <si>
    <t>Số tk: 11863968. Acb phú nhuận. Công ty cổ phần Zahra.</t>
  </si>
  <si>
    <t>Thanh toán ngày 22/02/2021</t>
  </si>
  <si>
    <t>Vé máy bay Ms Châu từ Phú Yên - HCM ngày 23/01; Vé máy bay Ms Phượngg đi công tác Pacfic làm việc</t>
  </si>
  <si>
    <t>Decal ( Mực ống đi pháp= 2,470cái *500đ) ; (Bạch tuộc= 22,000 cái *450đ; (Nhãn giấy Bạch tuộc =25,7000 cái *140); (Decal barcode Bạch tuộc = 8,600 cái *350); (Decal túi Denti =(125,000 cái *170); (Censea 17 = 5,700 cái *500đ); (Decal khung size =8,800 cái *350đ)</t>
  </si>
  <si>
    <t>Công ty TNHH Thương Mại - Dịch vụ Liên Châu</t>
  </si>
  <si>
    <t>Phí chứng từ, Phí truyền dữ liệu, Phí xếp dỡ, Phí niêm chì. Số bill: SGNLEH210205 cont mực ống đi Pháp</t>
  </si>
  <si>
    <t>Dương Quốc Cường</t>
  </si>
  <si>
    <t>4201104912</t>
  </si>
  <si>
    <t>Mua 300 lít nước rửa chén dùng vệ sinh trong xưởng sản xuất</t>
  </si>
  <si>
    <t>0300636131</t>
  </si>
  <si>
    <t>Phí lưu kho hàng thế chấp vay vốn nước ngoài (Từ ngày 01-31/01/2021)</t>
  </si>
  <si>
    <t>Tiền điện kỳ 1 tháng 02/2021 từ ngày 26/01/2021-06/02/2021</t>
  </si>
  <si>
    <t>Tiền điện kỳ 2 tháng 02/2021 từ ngày 0702/2021-15/02/2021</t>
  </si>
  <si>
    <t>Bảo Hiểm xã hội Thị xã Đông Hòa
Nội dung: YN0003J_509;Nộp BHXH, BHYT, BHTN tháng 02.2021</t>
  </si>
  <si>
    <t>Tiền bảo hiểm xã hội tháng 02/2021</t>
  </si>
  <si>
    <t>CÔNG ĐOÀN VIỆT NAM
(Số tài khoản: 117001366668
Tên tài khoản: CÔNG ĐOÀN VIỆT NAM
Ngân hàng: VietinBank
Nội dung: MST 4401029564 Công ty TNHH MOSC Việt Nam nộp KPCĐ tháng 02 năm 2021</t>
  </si>
  <si>
    <t>Công ty cổ phần Tốc Độ</t>
  </si>
  <si>
    <t>0303108080</t>
  </si>
  <si>
    <t>Cước tàu số Bill: HDMUVNCA0843568 xuất cont Censea 11</t>
  </si>
  <si>
    <t>Phí xếp dỡ, phí niêm chì, phí chứng từ,Phí an ninh, phụ phí khai hải quan,số Bill: HDMUVNCA0843568  xuất cont Censea 11</t>
  </si>
  <si>
    <t>Phí điện giao hàng số Bill: HDMUVNCA0843568 xuất cont Censea 11</t>
  </si>
  <si>
    <t xml:space="preserve">Cước tàu số Bill: ONEYSGNAW7276700 xuất cont Censea 13 đi New York </t>
  </si>
  <si>
    <t xml:space="preserve">Phí xếp dỡ, phí niêm chì, phí chứng từ,Phí an ninh, phụ phí khai hải qua số bill: ONEYSGNAW7276700 xuất cont Censea 13 đi New York </t>
  </si>
  <si>
    <t>Cước hàng không số Bill: 297-38060842 . Gửi hàng hàng mẫu Censea</t>
  </si>
  <si>
    <t>Phụ phí khai hải quan, phí vận đơn, phí hải quan, phí lưu kho, phí xếp dỡ số Bill: 297-38060842 . Gửi hàng hàng mẫu cho Censea</t>
  </si>
  <si>
    <t>Tiền điện kỳ 3 tháng 02/2021 từ ngày 16/02/2021-25/02/2021</t>
  </si>
  <si>
    <t>Mua nguyên liệu cá dũa ngày 25/01/2021, PNK 09</t>
  </si>
  <si>
    <t>Mua nguyên liệu cá dũa ngày 25/01/2021, PNK 07,08</t>
  </si>
  <si>
    <t>Mua nguyên liệu cá dũa ngày 25/01/2021, PNK 11</t>
  </si>
  <si>
    <t>Mua nguyên liệu cá dũa ngày 26/01/2021, PNK 13</t>
  </si>
  <si>
    <t>Mua nguyên liệu cá dũa ngày 29/01/2021, PNK 17</t>
  </si>
  <si>
    <t>Mua nguyên liệu cá dũa ngày 30/01/2021, PNK 18</t>
  </si>
  <si>
    <t>Thanh toán ngày 26 /02/2021</t>
  </si>
  <si>
    <t>Thanh toán ngày 01/03/2021</t>
  </si>
  <si>
    <t xml:space="preserve">Cước tàu số Bill: ONEYSGNAX9369600 xuất cont Censea 12 đi New York </t>
  </si>
  <si>
    <t xml:space="preserve">Phí xếp dỡ, phí niêm chì, phí chứng từ,Phí an ninh, phụ phí khai hải qua số bill: ONEYSGNAX9369600 xuất cont Censea 12 đi New York </t>
  </si>
  <si>
    <t>Công ty TNHH Sản xuất thương mại Tân Thuận Thành</t>
  </si>
  <si>
    <t>0301956021</t>
  </si>
  <si>
    <t>Thùng Cá dũa 15*2LB (T112), 5 lớp nắp (1,100 *14,600đ) ; Đáy (1,100 *30,000đ) dùng cho đơn hàng Zalo fresh</t>
  </si>
  <si>
    <t>Tiền nước sản xuất từ ngày 08/01/2021-05/02/2021</t>
  </si>
  <si>
    <t>Cước chuyển phát nhanh tháng 01/2021 (Từ 08/01-25/01/2021)</t>
  </si>
  <si>
    <t>Cước chịu thuế internet và điện thoại cố định  tháng 01/2021.</t>
  </si>
  <si>
    <t>Anh Cẩm</t>
  </si>
  <si>
    <t>Chi phong bì tháng 02/2021 cho anh Cẩm bên xử lý nước thải</t>
  </si>
  <si>
    <t>Cước vận chuyển Cont cá dũa Oman từ HCM-PY</t>
  </si>
  <si>
    <t>Cước vận chuyển 02 Cont cá mú nhập UAE từ HCM-PY</t>
  </si>
  <si>
    <t>Cước vận chuyển 01 Cont mực ống Productos từ PY-HCM</t>
  </si>
  <si>
    <t>Trần Văn Thông -STK: 7665437 ngân hàng ACB TP.Vũng Tàu</t>
  </si>
  <si>
    <t>Chi tiền cho anh Thông làm CC bạch tuộc của PREGIS SPA, mực ống cho Good Productos</t>
  </si>
  <si>
    <t>Vận chuyển rác và xử lý nước thải tháng  01/2021</t>
  </si>
  <si>
    <t>Phí kiểm vi sinh mẫu cá dũa đơn hàng Zalo và Censea 17</t>
  </si>
  <si>
    <t>TYCTT</t>
  </si>
  <si>
    <t>Công ty TNHH Dịch vụ Tư Vấn Liên Khánh</t>
  </si>
  <si>
    <t>0312807977</t>
  </si>
  <si>
    <t>Thanh toán phí dịch vụ tháng 11/2020</t>
  </si>
  <si>
    <t>CÔNG TY TNHH THƯƠNG MẠI VÀ DỊCH VỤ NHẤT PHÁT TÂM</t>
  </si>
  <si>
    <t>Phí làm hồ sơ dịch vụ diệt côn trùng từ 5/2020-02/2021-Thủ tục BRC</t>
  </si>
  <si>
    <t>Công ty TNHH Thiết Bị Thủy Sản</t>
  </si>
  <si>
    <t>0312957972</t>
  </si>
  <si>
    <t>Lò xo nón (thay cho lò xo máy  hút chân không bị hư)</t>
  </si>
  <si>
    <t>Cước vận chuyển  03 cont hàng: 01 cont cá dũa Ấn Độ Shafi Marine từ HCM-PY + 01 cont cá dũa Channel 02/2020 từ PY-HCM; 01 cont Bạch tuộc đi Ý Pregis Spa từ PY-HCM</t>
  </si>
  <si>
    <t>Thanh toán ngày 02/03/2021</t>
  </si>
  <si>
    <t>Thanh toán ngày 03/03/2021</t>
  </si>
  <si>
    <t>Bảng lương</t>
  </si>
  <si>
    <t>Dự trù lương tháng 02/0201 của công nhân viên nhà máy</t>
  </si>
  <si>
    <t>Bảng kê; HĐ 74026</t>
  </si>
  <si>
    <t>Cơm nước nhà máy phú yên tháng 02/2021</t>
  </si>
  <si>
    <t>Mua gang tay len 60gr (300 đôi *3,000đ); Hóa chất Calcium Hypochloride (50kg*34,500đ)</t>
  </si>
  <si>
    <t>Mua gang tay cao su y yế không bột Satory Balance size M</t>
  </si>
  <si>
    <t xml:space="preserve">Cước tàu số Bill: SGN0931339 xuất cont Censea 15 đi New York </t>
  </si>
  <si>
    <t xml:space="preserve">Phí xếp dỡ, phí niêm chì, phí chứng từ,Phí an ninh, phụ phí khai hải qua  số Bill: SGN0931339 xuất cont Censea 15 đi New York </t>
  </si>
  <si>
    <t>NHÁP</t>
  </si>
  <si>
    <t>Tạm ứng tiền lấy 02 cont cá mú của AHMED FOODS (ẤN ĐỘ) + Cont cá dũa của SAGAR (ẤN ĐỘ)</t>
  </si>
  <si>
    <t>Mua Phụ gia thực phẩmT40 (50kg*42,000đ); T75 Sea (75kg*42,000đ)   dùng cho sản xuất bạch tuộc đơn hàng Good Product</t>
  </si>
  <si>
    <t>Thu phí dịch vụ bảo vệ tháng 02/2021 và tiền ngày lễ dịp tết nguyên đán (5 ngày *2 người *300% *3,800,000đ/28)</t>
  </si>
  <si>
    <t>Công ty TNHH sản xuất, thương mại việt mỹ 
Stk 0061001056456 , vietcombank khánh hoà</t>
  </si>
  <si>
    <t xml:space="preserve">Mua muối thái lan dùng trong sản xuất Bạch tuộc (150kg) </t>
  </si>
  <si>
    <t>Công ty TNHH Hải Nam</t>
  </si>
  <si>
    <t>4200376656</t>
  </si>
  <si>
    <t>Túi PE XG (35*12,5*47,5) dùng cho đơn hàng Censea 11</t>
  </si>
  <si>
    <t>Túi PA 80  (20*44)_dùng cho đơn hàng Censea 09</t>
  </si>
  <si>
    <t>Túi PA 80 (14*22) dùng cho đơn hàng Censea 11</t>
  </si>
  <si>
    <t>Túi PA 80 (12*22=15000*272đ) ; (17*80=2,100*1,415đ); (22*85=1,500*2,095đ); (10*23=20,000*248đ); (12*24=22,000*311đ) dùng cho đơn hàng Censea 12</t>
  </si>
  <si>
    <t>Túi PE (30*90=50*34000đ) ; (30*110=50*34000đ);(87*17*60=40*34,000đ); (40*52=50*34,000đ); (35*12,5*47,5= 60*34,000đ) cont Censea 12</t>
  </si>
  <si>
    <t>Túi PE ((87*17*60=125*34,000đ); (40*52=125*34,000đ); (35*12,5*47,5= 80*34,000đ) cont Censea 12</t>
  </si>
  <si>
    <t>Túi PA 80(12*22=10,000 túi*296đ) ;(10*23=42,000 túi*248đ); (12*24=20,000 túi *311đ) ;(10*20=9,000 túi*240đ) cont Censea 14</t>
  </si>
  <si>
    <t>Túi PA 80(17*80=5,000 túi*1,415đ) ;(22*85=4000*2095đ )cont Censea 14</t>
  </si>
  <si>
    <t>Túi PA 80(12*22=40,000 túi*296đ) ;(10*23=170,000 túi*239đ); (12*24=50,000 túi *323đ) ;(10*20=25,000 túi*240đ) ; (11*24=45,000 túi *296đ) cont Censea 16,18, Channel</t>
  </si>
  <si>
    <t>Túi PE 80(30*90=100 kg*35000đ) ;(30*70=106 kg*35000đ); (40*52=100kg*35000đ) ; Túi PE XG (35*12,5*47,5=100kg*35000đ) ; (35*12,5*47,5=453kg*35000đ)  cont Censea 16,18, Channel</t>
  </si>
  <si>
    <t>Túi PA 80(12*22=8,000 túi*317đ) ;(17*80=2000 túi*1,632đ); (22*85=2,100 túi*2,244đ); (10*23=12,000tui *276đ); (12*24=24,000 túi*323đ);(10*20=4,400 túi *260 đ) cont Censea 15</t>
  </si>
  <si>
    <t>Công ty TNHH Hiệp Hưng</t>
  </si>
  <si>
    <t>4200500423</t>
  </si>
  <si>
    <t>Thùng 5 lớp opp (35*25*12,5= 2867*8000đ) Thùng Censea 11 và thùng (40*28*12 = 525*10300đ) Thùng Censea 09</t>
  </si>
  <si>
    <t xml:space="preserve">Thùng 5 lớp opp (88*31*12) Thùng Censea 11 </t>
  </si>
  <si>
    <t>Thùng 5 lớp opp (35*25*12,5=2724*8,000đ); (88*31*12=356*18,600đ) Thùng Censea 12</t>
  </si>
  <si>
    <t>Thùng 3 lớp (50*32*22=1218*15,400đ)Thùng rẻo cá dũa đơn hàng Philippin; THùng 5 lớp opp(88*31*12=476*18,600đ) Thùng Censea 12</t>
  </si>
  <si>
    <t>Thùng 5 lớp opp (35*25*12,5) Thùng Censea 15</t>
  </si>
  <si>
    <t>Thùng 5 lớp opp (35*25*12,5) Thùng Censea 14</t>
  </si>
  <si>
    <t>Thùng 5 lớp opp (35*25*12,5=1030 cái *8000đ) ; (88*31*12= 630*18.600đ) Thùng Censea 15</t>
  </si>
  <si>
    <t>Thùng 5 lớp opp (35*25*12,5=1730 cái *8000đ) ; (88*31*12= 920*18.600đ) Thùng Censea 15</t>
  </si>
  <si>
    <t xml:space="preserve">Thùng 5 lớp opp (35*25*12,5=2094 cái *8000đ) ; (40*28*18= 4624*10.300đ) dùng cho đơn hàng Censea </t>
  </si>
  <si>
    <t xml:space="preserve">Cước vận tải quốc tế Số bill: MEDUV0272660 xuất cá mú Channel (01-2020/MOSC -CSFI </t>
  </si>
  <si>
    <t xml:space="preserve">Phí xếp dỡ, phí khai hải quan hàng vào Mỹ, phụ phí an ninh, phí vận đơn, phí niêm chì, Phí chuyển phát nhanh chứng từ, MEDUV0272660 xuất cá mú Channel (01-2020/MOSC -CSFI </t>
  </si>
  <si>
    <t>Cước vận tải quốc tế Số bill: SGN0867478 xuất cont Censea 09 đi New York</t>
  </si>
  <si>
    <t>Phí xếp dỡ, phí khai hải quan hàng vào Mỹ, phụ phí an ninh, phí niêm chì, Phí chuyển phát nhanh chứng từ Số bill: SGN0867478 xuất cont Censea 09 đi New York</t>
  </si>
  <si>
    <t>Phí chuyển phát nhanh hàng mẫu cá dũa Censea số bill: 1042859495</t>
  </si>
  <si>
    <t>Cước vận tải quốc tế Số bill: 341010365230 xuất rẻo cá dũa đi Philippin</t>
  </si>
  <si>
    <t>Phí xếp dỡ,  phí niêm chì, Phí vân đơn, phí điện nhả hàng,Phí chuyển phát nhanh Số bill: 341010365230 xuất rẻo cá dũa đi Philippin</t>
  </si>
  <si>
    <t>Phí xếp dỡ,  phí niêm chì, Phí vân đơn, phí điện nhả hàng,Phí chuyển phát nhanh,Phí khai hải quan hàng vào Mỹ, phụ phí an ninh tàu và cảng quốc tế Số bill: SGN0871089 xuất cá dũa Lawrence 02 đi LA-Mỹ</t>
  </si>
  <si>
    <t>Cước vận tải quốc tế Số bill: SGN0916389 xuất cá dũa Censea 14 đi New York -Mỹ</t>
  </si>
  <si>
    <t>Phí xếp dỡ,  phí niêm chì, Phí vân đơn, phí điện nhả hàng,Phí chuyển phát nhanh,Phí khai hải quan hàng vào Mỹ, phụ phí an ninh tàu và cảng quốc tế  Số bill: SGN0916389 xuất cá dũa Censea 14 đi New York -Mỹ</t>
  </si>
  <si>
    <t>Cước vận tải quốc tế Số bill: SGN0929600 xuất cá dũa Censea 16 đi New York -Mỹ</t>
  </si>
  <si>
    <t>Phí xếp dỡ,  phí niêm chì, Phí vân đơn, Phí chuyển phát nhanh,Phí khai hải quan hàng vào Mỹ, phụ phí an ninh tàu và cảng quốc tế  Số bill: SGN0929600 xuất cá dũa Censea 16 đi New York -Mỹ</t>
  </si>
  <si>
    <t>Cước vận tải quốc tế Số bill: SGN0871089 xuất cá dũa Lawrence 02 đi LA-Mỹ</t>
  </si>
  <si>
    <t>Mua Cá dũa Fillet đông lạnh còn da nguyên miếng 300-500; 1000-1300; 1300 up ngày 07/01/2021; PNK 03</t>
  </si>
  <si>
    <t>Mua Cá dũa Fillet đông lạnh còn da nguyên miếng 300-500; 1000-1300; 1300 up ngày 05/01/2021; PNK 01</t>
  </si>
  <si>
    <t>THANH TOÁN NGÀY 08/03/2021</t>
  </si>
  <si>
    <t>THANH TOÁN 09/03/2021</t>
  </si>
  <si>
    <t>Nguyễn Hữu Dzanh</t>
  </si>
  <si>
    <t>4200252058</t>
  </si>
  <si>
    <t>Mua 18 ổ bi thay ổ bi hư cho xe đẩy trong xưởng</t>
  </si>
  <si>
    <t>THANH TOÁN 10/03/2021</t>
  </si>
  <si>
    <t>THANH TOÁN 11/03/2021</t>
  </si>
  <si>
    <t>Hợp đồng</t>
  </si>
  <si>
    <t>Công ty  SGS Việt Nam TNHH</t>
  </si>
  <si>
    <t>0100114025</t>
  </si>
  <si>
    <t>Thanh toán trước 50% Phí đánh giá chứng nhận BRC năm 2021</t>
  </si>
  <si>
    <t>Công ty TNHH Cơ Điện Thiên Lộc Phát</t>
  </si>
  <si>
    <t>Thanh toán đợt cuối cùng của HĐ lắp ráp máy móc thiết bị</t>
  </si>
  <si>
    <t>BẢng kê</t>
  </si>
  <si>
    <t>Mua nguyên liệu cá dũa ngày 10/03/2021, PNK 26</t>
  </si>
  <si>
    <t>Tien mat</t>
  </si>
  <si>
    <t>Nguyễn Thị Ánh Hồng
họ và tên : nguyễn thị ánh hồng
- số cmnd : 221360623 cấp ngày 06/05/2016
- số TK: 250704070000730. tên chủ tk: nguyễn thị ánh Hồng. Ngân hàng TMCP Phát triển TP HCM - CN Phú Yên ( HDBank)</t>
  </si>
  <si>
    <t>THANH TOÁN 12/03/2021</t>
  </si>
  <si>
    <t>Phí lưu kho hàng thế chấp vay vốn nước ngoài (Từ ngày 01-28/02/2021)</t>
  </si>
  <si>
    <t>Phí lưu kho phát sinh lượng hàng dự kiến lấy đợt (Từ ngày 18-26/02/2021) nhưng không hết gửi lại kho con gấu</t>
  </si>
  <si>
    <t>Phí cấp heath cont Channel, Pregis Spa, Productos</t>
  </si>
  <si>
    <t>Phí kiểm vi sinh mẫu cá dũa cont Censea 18/2020 và Censea 01/2021</t>
  </si>
  <si>
    <t>Công ty TNHH Dịch vụ Hàng hải Đa Phương</t>
  </si>
  <si>
    <t>Thanh toán trước  tiền cước tàu xuất ghép cá mú Sun Wah Hồng Kong 03 (Tính thiếu)</t>
  </si>
  <si>
    <t>Công ty TNHH MTV Dịch vụ du lịch Freetour</t>
  </si>
  <si>
    <t>Vé máy bay Ms Châu bay từ HCM ra Phú yên làm việc ngày 20/02/2021</t>
  </si>
  <si>
    <t>Công ty TNHH Thái Dương VN</t>
  </si>
  <si>
    <t>1101518689</t>
  </si>
  <si>
    <t>Khí cacbon monoxide @ 47 L - 10 CHAI (cho mượn vỏ chai)</t>
  </si>
  <si>
    <t>Vận chuyển rác (5m3 *154,000đ) và xử lý nước thải tháng  02/2021 (1,430.4 m3 *11,800 đ)</t>
  </si>
  <si>
    <t>Thanh toán phí xuất khẩu tháng 01 &amp;02/2021 (Cấn trừ tiền Ms Hiền còn nợ tạm ứng ngày 13/1;22/1;26/1: 16,798,081đ)</t>
  </si>
  <si>
    <t>Cước vận chuyển 01 Cont cá dũa nhậpSagar Ấn Độ từ HCM-PY</t>
  </si>
  <si>
    <t>LD2100727235</t>
  </si>
  <si>
    <t>LD2106357286</t>
  </si>
  <si>
    <t>LD2106903522</t>
  </si>
  <si>
    <t>3rd Interest Expense on BANK LOAN LD#LD2100727235 for MOSC #1.135B: Pay to Uy Tien; Inv 177</t>
  </si>
  <si>
    <t>1st Interest Expense on MB BANK LOAN LD#LD2106357286 for MOSC #1.70B: Pay to United Global (45,900 usd+ Salaries 2 factories)</t>
  </si>
  <si>
    <t>1st Interest Expense on MB BANK LOAN for MOSC #1.1B: Pay to Thien Loc Phat (around 820M)+ Other expense</t>
  </si>
  <si>
    <t>Pay principal MB BANK LOAN for MOSC #1,606,058,700d</t>
  </si>
  <si>
    <t>Final Interest Expense on  MB BANK LOAN for MOSC #1,606,058,700d</t>
  </si>
  <si>
    <t xml:space="preserve">THANH TOÁN 15/03/2021 </t>
  </si>
  <si>
    <t>6003</t>
  </si>
  <si>
    <t>Phí lưu kho hàng thế chấp vay vốn nước ngoài (Từ ngày 01-15/03/2021)</t>
  </si>
  <si>
    <t>THANH TOÁN 16/03</t>
  </si>
  <si>
    <t>Đàm Thị Khuyên</t>
  </si>
  <si>
    <t>Thanh toán tiền mua 5,22m đá granic sửa chữa hầm đông bị hư hỏng</t>
  </si>
  <si>
    <t>Bảng kê 17</t>
  </si>
  <si>
    <t>Thanh toán số tiền còn lại mua nguyên liệu cá dũa ngày22/02/2021, PNK 23,24</t>
  </si>
  <si>
    <t xml:space="preserve">Cước vận chuyển  01 cont hàng từ HCM -PY: cá dũa và cá mú nhập từ Ấn Độ (Ahmed Foods) </t>
  </si>
  <si>
    <t>Tiền nước sản xuất từ ngày 06/02/2021-07/03/2021</t>
  </si>
  <si>
    <t>Cước vận chuyển 01 Cont cá dũa nhậpOman -United Global từ HCM-PY</t>
  </si>
  <si>
    <t>Tiền điện kỳ 1 tháng 03/2021 từ ngày 26/02/2021-06/03/2021</t>
  </si>
  <si>
    <t>Tiền điện kỳ 2 tháng 03/2021 từ ngày 07/03/2021-15/03/2021</t>
  </si>
  <si>
    <t>Cước chịu thuế internet và điện thoại cố định  tháng 02/2021.</t>
  </si>
  <si>
    <t>Công ty TNHH Cao Cao Đạt</t>
  </si>
  <si>
    <t>0316276910</t>
  </si>
  <si>
    <t>Mua 3000 cuộn băng keo trong dùng trong sản xuất (quy cách 4F8 *100Y; 1,2 kg = 3000 *11,800đ) Băng keo xanh dương (200 cuộn *12,900đ); Băng keo xanh lá (200 cuộn *12,900đ) -Chuyển tiền trước khi nhận hàng</t>
  </si>
  <si>
    <t>THANH TOÁN 24/03/2021</t>
  </si>
  <si>
    <t>Decal Censea 18/2020 và Censea 01/2021 (8,800 cái *500đ) ; Decal bạch tuộc Good Product 03( 22,000đ*495đ)</t>
  </si>
  <si>
    <t>IV 2103029</t>
  </si>
  <si>
    <t>Công ty TNHH Thương mại &amp; Dịch vụ giao nhận vận chuyển P.Y.Z</t>
  </si>
  <si>
    <t xml:space="preserve">Phí cước tàu và phí hải quan , Phí chi hộ nâng hạ cont hàng (Sò điệp, mực nút, Bạch Tuộc ). Hàng Sir MC  vận chuyển sang Đài Loan </t>
  </si>
  <si>
    <t>Thanh toán tiền mua 03 tụ điện thay tụ điện bị cháy ( 02 cái *1,925,000đ) ;(01 cái *2,640,000đ ) Giá đã bao gồm VAT</t>
  </si>
  <si>
    <t>Tiền điện kỳ 3 tháng 03/2021 từ ngày 16/03/2021-25/03/2021</t>
  </si>
  <si>
    <t>THANH TOÁN 26/03/2021</t>
  </si>
  <si>
    <t>TIỀN MẶT</t>
  </si>
  <si>
    <t>Số tái khoản đính kèm ở mail</t>
  </si>
  <si>
    <t>Bảo Hiểm xã hội Thị xã Đông Hòa
Nội dung: YN0003J_509;Nộp BHXH, BHYT, BHTN tháng 03.2021</t>
  </si>
  <si>
    <t>Tiền bảo hiểm xã hội tháng 03/2021</t>
  </si>
  <si>
    <t>CÔNG ĐOÀN VIỆT NAM
(Số tài khoản: 117001366668
Tên tài khoản: CÔNG ĐOÀN VIỆT NAM
Ngân hàng: VietinBank
Nội dung: MST 4401029564 Công ty TNHH MOSC Việt Nam nộp KPCĐ tháng 03 năm 2021</t>
  </si>
  <si>
    <t>Chi phong bì tháng 03/2021 cho anh Cẩm bên xử lý nước thải</t>
  </si>
  <si>
    <t>Thông báo, PĐNTT</t>
  </si>
  <si>
    <t>Công ty TNHH Quản lý nợ và KTTS Ngân hàng TMCP Quân Đội- CN Đà Nẵng</t>
  </si>
  <si>
    <t>Phí dịch vụ thẩm định tài sản máy móc của Thiên Lộc Phát (Khi chuyển tiền nhớ ghi rõ Nội dung: CONG TY TNHH MOSC VIET NAM -21.0053026)</t>
  </si>
  <si>
    <t>Cước vận chuyển 01 Cont cá dũa nhập Sagar Ấn Độ - từ HCM-PY</t>
  </si>
  <si>
    <t>Mua dao fillet dùng trong sản xuất</t>
  </si>
  <si>
    <t>Cước chuyển phát nhanh tháng 02/2021 (Từ 01/02-26/02/2021)</t>
  </si>
  <si>
    <t>Thanh toán phí dịch vụ tháng 12/2020</t>
  </si>
  <si>
    <t>Khối thi đua khu công nghiệp Hòa Hiệp</t>
  </si>
  <si>
    <t xml:space="preserve">Đóng tiền quỹ thi đua năm 2021 cho Khối thi đua KCN </t>
  </si>
  <si>
    <t>THANH TOÁN 30.03.2021</t>
  </si>
  <si>
    <t>Thay mực máy in 5 lần; thay chốt máy in bị gãy; Thay 01 ổ ứng máy tính văn phòng bị hư và thay hộp mực máy in bị hư</t>
  </si>
  <si>
    <t>Tạm ứng tiền lấy 01 cont cá dũa của Jiaho MVC 14</t>
  </si>
  <si>
    <t>Cước tàu số Bill: 911884061 Xuất cá dũa đi Miami, Mỹ -Cont Channel 02</t>
  </si>
  <si>
    <t>Phí xếp dỡ, phí niêm chì, phí chứng từ, phụ phí khai hải qua  số Bill:  911884061 Xuất cá dũa đi Miami, Mỹ -Cont Channel 02</t>
  </si>
  <si>
    <t>THANH TOÁN 30/03/2021 và 31/03/2021</t>
  </si>
  <si>
    <t>Cước vận tải quốc tế Số bill: 341110011860 xuất mực xà đi Philippin</t>
  </si>
  <si>
    <t>Phí xếp dỡ,  phí niêm chì, Phí vân đơn, Phí chuyển phát nhanh,Phí điện nhả hàng   Số bill: 341110011860 xuất mực xà đi Philippin</t>
  </si>
  <si>
    <t>Cước vận tải quốc tế Số bill: 341110011419 xuất rẻo cá dũa đi Philippin</t>
  </si>
  <si>
    <t>Phí xếp dỡ,  phí niêm chì, Phí vân đơn, Phí chuyển phát nhanh,Phí điện nhả hàng   Số bill: 341110011419 xuất rẻo cá dũa đi Philippin</t>
  </si>
  <si>
    <t>Cước tàu số Bill: OOLU2659861760 xuất cont Bạch tuộc đi Ý -Pregis Spa</t>
  </si>
  <si>
    <t>Phí xếp dỡ, phí niêm chì, phí chứng từ, phụ phí khai hải quan. Số Bill: OOLU2659861760 xuất cont Bạch tuộc đi Ý -Pregis Spa</t>
  </si>
  <si>
    <t>THANH TOÁN 02/04/2021</t>
  </si>
  <si>
    <t>Thanh toán trước tiền mua Cá dũa Fillet đông lạnh còn da nguyên miếng 300-500; 500-1000; 1000 up</t>
  </si>
  <si>
    <t>Anh Sơn</t>
  </si>
  <si>
    <t>Phí làm SC cá dũa tháng 01+02/2021</t>
  </si>
  <si>
    <t>Dự trù lương tháng 03/2021</t>
  </si>
  <si>
    <t>Chi phí kiểm chỉ tiêu Chlorate mẫu mực ống cắt khoanh trụng theo yêu cầu BRC</t>
  </si>
  <si>
    <t>THANH TOÁN 05/04/2021</t>
  </si>
  <si>
    <t>Request</t>
  </si>
  <si>
    <t>MIC Insurance Co.,Ltd</t>
  </si>
  <si>
    <t>Phí bảo hiểm cho tài sản của Thiên Lộc Phát</t>
  </si>
  <si>
    <t>Phí dịch vụ thẩm định tài sản nhà đất năm 2021 (Khi chuyển tiền nhớ ghi rõ Nội dung: CONG TY TNHH MOSC VIET NAM -21.0053026)</t>
  </si>
  <si>
    <t>Bảng kê; HĐ 74028</t>
  </si>
  <si>
    <t>Cơm nước nhà máy phú yên tháng 03/2021</t>
  </si>
  <si>
    <t>605</t>
  </si>
  <si>
    <t>Cước vận chuyển Bạch tuộc từ Pacific về Phú Yên (16.018,32 kg)</t>
  </si>
  <si>
    <t>Mua 40 ổ bi 6301 (40*12,000đ) và 20 ổ 51114(20*60,000đ) thay ổ bi hư cho xe đẩy trong xưởng</t>
  </si>
  <si>
    <t>Thanh toán phí dịch vụ tháng 01/2021</t>
  </si>
  <si>
    <t>Thanh toán phí dịch vụ tháng 02/2021</t>
  </si>
  <si>
    <t>Nguyễn Hữu Dzanh
STK: 050055556676 tại Sacombank. Người hưởng: Nguyễn Hữu Dzanh</t>
  </si>
  <si>
    <t>THANH TOÁN 06/04/2021</t>
  </si>
  <si>
    <t>THANH TOÁN 08/04/2021</t>
  </si>
  <si>
    <t>Tạm ứng tiền khoan giếng và mua vật tư lăp đặt đường ống nước từ giếng khoan vào xưởng sản xuất</t>
  </si>
  <si>
    <t>Võ Văn Quang</t>
  </si>
  <si>
    <t>Cước vận chuyển 7,400kg cá dũa fillet Uy Tiến từ Nha Trang ra Phú Yên</t>
  </si>
  <si>
    <t>THANH TOÁN 09/04/2021</t>
  </si>
  <si>
    <t>Bảng kê 30</t>
  </si>
  <si>
    <t>Mua nguyên liệu cá dũa ngày 23/03/2021, PNK 39</t>
  </si>
  <si>
    <t>Nguyễn Thị Ánh Hồng</t>
  </si>
  <si>
    <t>Bảng kê 34</t>
  </si>
  <si>
    <t>Mua nguyên liệu cá dũa ngày 25/03/2021, PNK 43</t>
  </si>
  <si>
    <t>Bảng kê 38</t>
  </si>
  <si>
    <t>Mua nguyên liệu cá dũa ngày 26/03/2021, PNK 48</t>
  </si>
  <si>
    <t>Bảng kê 41</t>
  </si>
  <si>
    <t>Mua nguyên liệu cá dũa ngày 29/03/2021, PNK52</t>
  </si>
  <si>
    <t>Bảng kê 23</t>
  </si>
  <si>
    <t>Mua nguyên liệu cá dũa ngày 16/03/2021, PNK 31</t>
  </si>
  <si>
    <t>Bảng kê 25</t>
  </si>
  <si>
    <t>Mua nguyên liệu cá dũa ngày 17/03/2021, PNK 33</t>
  </si>
  <si>
    <t>Bảng kê 26</t>
  </si>
  <si>
    <t>Mua nguyên liệu cá dũa ngày 18/03/2021, PNK 34</t>
  </si>
  <si>
    <t>Bảng kê 27</t>
  </si>
  <si>
    <t>Mua nguyên liệu cá dũa ngày 20-21/03/2021, PNK 35;36</t>
  </si>
  <si>
    <t>Bảng kê 43</t>
  </si>
  <si>
    <t>Mua nguyên liệu cá dũa ngày 02/04/2021, PNK53</t>
  </si>
  <si>
    <t>Bảng kê 46</t>
  </si>
  <si>
    <t>Mua nguyên liệu cá dũa ngày 07/04/2021, PNK57</t>
  </si>
  <si>
    <t>Bảng kê 45</t>
  </si>
  <si>
    <t>Mua nguyên liệu cá dũa ngày 05/04/2021, PNK 56</t>
  </si>
  <si>
    <t>Bảng kê 47</t>
  </si>
  <si>
    <t>Mua nguyên liệu cá dũa ngày 07/04/2021, PNK 58</t>
  </si>
  <si>
    <t>THANH TOÁN 12/04/2021</t>
  </si>
  <si>
    <t>Tạm ứng 50% tiền cọc đặt in túi Zipper cho đơn hàng Zalo 09 &amp;10</t>
  </si>
  <si>
    <t>Chi tiền cho anh Thông làm CS cho cont bạch tuộc đi Italy (20,000kg *600đ/kg)</t>
  </si>
  <si>
    <t>Công ty TNHH Công nghệ kỹ thuật An Bình</t>
  </si>
  <si>
    <t>Mua văn phòng phẩm dùng cho xưởng và văn phòng</t>
  </si>
  <si>
    <t xml:space="preserve">Mua men vi sinh 905 ,900 để xử lý nước thải </t>
  </si>
  <si>
    <t>Cửa hàng Tuấn Bảo
Võ Duy Quang 
TK: 040001554745 Sacombank -Phú Yên</t>
  </si>
  <si>
    <t>Cước vận chuyển Bạch tuộc từ Pacific về Phú Yên (16.032,628 kg)</t>
  </si>
  <si>
    <t xml:space="preserve">Cước vận chuyển  02 cont hàng từ PY-HCM: xuất Cá dũa Censea 18,2020 và Censea 01,2021 </t>
  </si>
  <si>
    <t>Tiền điện kỳ 1 tháng 04/2021 từ ngày 26/03/2021-06/04/2021</t>
  </si>
  <si>
    <t xml:space="preserve">Thu phí dịch vụ bảo vệ tháng 03/2021 </t>
  </si>
  <si>
    <t>Tiền nước sản xuất từ ngày 08/03/2021-09/04/2021</t>
  </si>
  <si>
    <t>Vận chuyển rác (8m3 *154,000đ) và xử lý nước thải tháng  03/2021( 2,476 m3 *21,000 đ)</t>
  </si>
  <si>
    <t>Vé máy bay Ms Châu bay từ HCM ra Phú yên  làm việc và đi về HCM tháng 03/2021; Vé máy bay Ms Julia ra PY làm việc 25/03 và đi về +vé Ms Julia bay ra làm việc với khách Nhật Matsuda</t>
  </si>
  <si>
    <t>THANH TOÁN 16/04/2021</t>
  </si>
  <si>
    <t>THANH TOÁN 19/04/2021</t>
  </si>
  <si>
    <t>Túi PE (20*30) dùng cho đơn hàng Bạch tuộc Good Product</t>
  </si>
  <si>
    <t>Túi PA (12*22=40,000 túi *296đ) ; (14*22=30,000 túi *345đ); (10*23=150,000 túi *239đ); (12*24=120,000 túi *296đ); (10*20=30,000 túi *224đ); (11*24=70,000 túi *285đ) dùng cho đơn hàng Censea 1,2,3</t>
  </si>
  <si>
    <t>Túi PE (40*52=150kg*35,000đ); Túi PE XG (35*12,5*47,5 = 500kg *35,000đ); (87*17*60=200kg*35,000đ) dùng cho đơn hàng Censea 1,2,3</t>
  </si>
  <si>
    <t xml:space="preserve">Thùng 5 lớp opp (35*25*12,5=5760 cái *8000đ) dùng cho Cá dũa Censea ; (55*29*16= 322*13.900đ) dùng cho đơn hàng cá mú Censea </t>
  </si>
  <si>
    <t>Thùng 5 lớp opp (35*25*12,5=4,428 cái *8000đ) dùng cho đơn hàng Channel</t>
  </si>
  <si>
    <t>Thùng 3 lớp opp 50*32*19 dùng cho đơn hàng Rẻo dũa xuất đi philipin</t>
  </si>
  <si>
    <t>Thùng 5 lớp opp 33*22*22,5 dùng cho đơn hàng Bạch tuộc Good Product</t>
  </si>
  <si>
    <t>Thùng 5 lớp opp (33*22*18 = 1,420 cái *8,400đ ) Thùng Bạch tuộc IQF ; (31*30*26,5 =168*12,700đ) ; (31*30*24,5 = 520*12,200đ) dùng cho đơn hàng mực ống đi Pháp</t>
  </si>
  <si>
    <t>Thùng 5 lớp opp (33*22*18 )dùng cho đơn hàng bạch tuộc IQF -Pregis Spa</t>
  </si>
  <si>
    <t>Thùng 5 lớp opp (31*30*16,5) dùng cho đơn hàng mực ống Productos</t>
  </si>
  <si>
    <t>Thùng 5 lớp opp (35*25*12,5) dùng cho đơn hàng Censea 1,2,3</t>
  </si>
  <si>
    <t>Thùng 5 lớp opp (60*32*20,5) dùng cho taco cut đơn hàng Censea 01</t>
  </si>
  <si>
    <t>2nd Interest Expense on MB BANK LOAN LD#LD2106357286 #1.70B from 03/20-04/19/2021</t>
  </si>
  <si>
    <t>2nd Interest Expense on MB BANK LOAN LD2106903522 #1.1B from 03/20-04/19/2021</t>
  </si>
  <si>
    <t>LD2107680392</t>
  </si>
  <si>
    <t>1st Interest Expense on MB BANK LOAN LD2107680392 #1.1B from 03/17-04/19/2021</t>
  </si>
  <si>
    <t>LD2107791908</t>
  </si>
  <si>
    <t>1st Interest Expense on MB BANK LOAN LD2107791908 #1.547.386.0001B from 03/18-04/19/2021</t>
  </si>
  <si>
    <t>LD2109539426</t>
  </si>
  <si>
    <t>1st Interest Expense on MB BANK LOAN LD2109539426 #1.500.000.0001B from 04/05-04/19/2021</t>
  </si>
  <si>
    <t>LD2109983087</t>
  </si>
  <si>
    <t>1st Interest Expense on MB BANK LOAN LD2109983087 #1.300.000.0001B from 04/09-04/19/2021</t>
  </si>
  <si>
    <t>Công ty TNHH Huấn Luyện và dịch vụ kỹ thuật An Toàn 
- Số tài khoản: 007.100.0944078.
- Tại: Ngân hàng Vietcombank – Hồ Chí Minh.</t>
  </si>
  <si>
    <t>0313037086</t>
  </si>
  <si>
    <t>Khóa huấn luyện "An toàn vệ sinh lao động" - Huấn luyện cho công nhân viên theo HĐ số 02-3/21/KD/HLAT ký ngày 10/03/2021</t>
  </si>
  <si>
    <t>Cước chịu thuế internet và điện thoại cố định  tháng 03/2021.</t>
  </si>
  <si>
    <t>Tiền điện kỳ 2 tháng 04/2021 từ ngày 07/04/2021-15/04/2021</t>
  </si>
  <si>
    <t>Công ty TNHH Phát triển công nghệ Thái Sơn</t>
  </si>
  <si>
    <t>0101300842</t>
  </si>
  <si>
    <t>Gia hạn phần mềm khai hải quan loại hình gia công (Gia hạn 2 năm từ tháng 4/2021-04/2023)</t>
  </si>
  <si>
    <t>Cước vận chuyển  01 cont hàng cá dũa Jiaho -Đài Loan từ HCM -PY</t>
  </si>
  <si>
    <t>Cước vận chuyển 01 Cont cá dũa Zalo 01 từ PY-HCM</t>
  </si>
  <si>
    <t>Lưỡi cưa vòng:3800*35*0,8*2T dùng cho máy cưa</t>
  </si>
  <si>
    <t xml:space="preserve">TRUNG TÂM KỸ THUẬT TIÊU CHUẨN ĐO LƯỜNG CHẤT LƯỢNG 
TK: 0061001008600-Ngân hàng TMCP Ngoại thương Việt Nam CN Khánh Hòa </t>
  </si>
  <si>
    <t>Phí kiểm mẫu nước định kỳ +Phí gửi kết quả qua bưu điện</t>
  </si>
  <si>
    <t>Tạm ứng tiền lấy 01 cont cá dũa của Jiaho MVC15 - Đài Loan và 01 cont cá mú Ấn Độ  MCS/005/2021-22</t>
  </si>
  <si>
    <t>Tiền thưởng lễ 30/4 và 1/5/2021 cho công nhân viên nhà máy Phú Yên</t>
  </si>
  <si>
    <t>Túi PE XG (55*16*60) dùng cho đơn hàng Gama</t>
  </si>
  <si>
    <t>Thùng 5 lớp opp (33*23*24) dùng cho đơn hàng Bạch tuộc Good Product 26/40</t>
  </si>
  <si>
    <t>Thùng 5 lớp opp (33*23*24) dùng cho đơn hàng Bạch tuộc Good Product 16/25</t>
  </si>
  <si>
    <t>tiền mặt</t>
  </si>
  <si>
    <t>THANH TOÁN 20/04/2021</t>
  </si>
  <si>
    <t>THANH TOÁN 23/04/2021</t>
  </si>
  <si>
    <t>Bảng kê 57</t>
  </si>
  <si>
    <t>Cô Sáu</t>
  </si>
  <si>
    <t>Mua 2000 kg cá bánh lái</t>
  </si>
  <si>
    <t>21</t>
  </si>
  <si>
    <t>CÔNG TY TNHH THƯƠNG MẠI TƯ VẤN CHUYÊN NGHIỆP TRÍ TUỆ</t>
  </si>
  <si>
    <t>0312382587</t>
  </si>
  <si>
    <t>Phí tư vấn</t>
  </si>
  <si>
    <t>Có đinh kèm hóa đơn</t>
  </si>
  <si>
    <t>Phan Văn Huy</t>
  </si>
  <si>
    <t>cước Vận chuyển cá dũa mượn của Uy Tiến (12,000kg) -Phục vụ cho đoàn Tòa Án xuống kiểm ngày 23/04</t>
  </si>
  <si>
    <t>Thanh toán 50% tiền còn lại đặt in túi Zipper cho đơn hàng Zalo 09 &amp;10</t>
  </si>
  <si>
    <t>Bảo Hiểm xã hội Thị xã Đông Hòa
Nội dung: YN0003J_509;Nộp BHXH, BHYT, BHTN tháng 04.2021</t>
  </si>
  <si>
    <t>Tiền bảo hiểm xã hội tháng 04/2021</t>
  </si>
  <si>
    <t>CÔNG ĐOÀN VIỆT NAM
(Số tài khoản: 117001366668
Tên tài khoản: CÔNG ĐOÀN VIỆT NAM
Ngân hàng: VietinBank
Nội dung: MST 4401029564 Công ty TNHH MOSC Việt Nam nộp KPCĐ tháng 04 năm 2021</t>
  </si>
  <si>
    <t>Công ty TNHH Sản xuất thương mại Thành Danh</t>
  </si>
  <si>
    <t>Bùi Thị Bích Xuân</t>
  </si>
  <si>
    <t>Chi phong bì tháng 04/2021 cho anh Cẩm bên xử lý nước thải</t>
  </si>
  <si>
    <t>Cước vận chuyển thùng (Nắp: 2,220 cái +  đáy 2,210 cái ) dùng cho 02 cont Zalo fresh từ HCM -PY</t>
  </si>
  <si>
    <t>Phí sửa 01 cân bàn (360,000đ) ; Sửa 02 cân điện tử bao gồm hiệu chỉnh +thay cục Adapter + bình  (2*620,000đ)</t>
  </si>
  <si>
    <t>Tiền điện kỳ 3 tháng 04/2021 từ ngày 16/04/2021-25/04/2021</t>
  </si>
  <si>
    <t>Thùng 3 lớp opp 50*32*8,5 dùng cho đơn hàng mực xà xuất đi philipin</t>
  </si>
  <si>
    <t>Thùng 5 lớp opp 35*25*12,5 dùng cho đơn hàng cá dũa Gama</t>
  </si>
  <si>
    <t>Thùng 5 lớp opp ( 35*25*12,5 =1,990 thùng  *8,000đ ); (33*23*24 =2,034 cái *9,900đ) dùng cho đơn hàng cá dũa Gama và bạch tuộc Good  Product</t>
  </si>
  <si>
    <t>THANH TOÁN 28/04/2021</t>
  </si>
  <si>
    <t>Thanh toán tiền Phí nhập khẩu còn thiếu tháng 03 +01 cont tháng 04/2021 cho Lê Thị Thu Hiền (Hoàn ứng 60tr )</t>
  </si>
  <si>
    <t>Cước vận tải quốc tế Số bill: SGN0991061 Xuất cont Dũa Censea 18 đi New York</t>
  </si>
  <si>
    <t>Phí xếp dỡ,  phí niêm chì, Phí vân đơn, Phí chuyển phát nhanh,Phí điện nhả hàng, Phí khai hải quan hàng vào mỹ, phụ phí an ninh tàu và cảng quốc tế   Số bill: SGN0991061 Xuất cont Dũa Censea 18 đi New York</t>
  </si>
  <si>
    <t>Mua gang tay xốp (50kg *60,000đ); Yếm nhựa (200cai *9,000đ) dùng cho xưởng sản xuất</t>
  </si>
  <si>
    <t>Cước chuyển phát nhanh tháng 03/2021 (Từ 01-31/03/2021)</t>
  </si>
  <si>
    <t>Decalcá mú  chanel 01 (10,800 cái* 370đ); Decal Censea 03 (9,600 cái *500đ); Decal Censea 02 (9,600 cái *500đ); Decal Bạch tuộc Good product 04 (22,000 cái *495đ)</t>
  </si>
  <si>
    <t>Thu phí dịch vụ bảo vệ tháng 04/2021 và phí bảo vệ ngày lễ 10/3 AL và 30/04/2021</t>
  </si>
  <si>
    <t>THANH TOÁN 07/05/2021</t>
  </si>
  <si>
    <t>Chi tiền phí bốc xếp 11,924kg hàng cá dũa Mosc mượn (Thanh toán tiền mặt)</t>
  </si>
  <si>
    <t>Cước Vận chuyển trả hàng cá dũa mượn của Uy Tiến (11,924kg) -Phục vụ cho đoàn Tòa Án xuống kiểm ngày 23/04 (Từ PY- Nha Trang)</t>
  </si>
  <si>
    <t>Vé máy bay Ms Châu bay từ HCM ra Phú yên  làm việc và đi về HCM tháng 04/2021; vé Ms Julia làm việc với khách Nhật Matsuda (Bay về PY-SG)</t>
  </si>
  <si>
    <t>Tạm ứng tiền mua 01 điện thoại thông minh dùng cho bộ phận Bảo vệ</t>
  </si>
  <si>
    <t>Tạm ứng tiền nhập 01 cont cá dũa Xiamen - China PK.no: BK2021078 ngày 28/04/2021</t>
  </si>
  <si>
    <t>Tiền điện kỳ 1 tháng 05/2021 từ ngày 26/04/2021-06/05/2021</t>
  </si>
  <si>
    <t>Cước tàu số Bill: HDMUSGNM69825100 xuất cont cá dũa Censea 01 đi LA -Mỹ</t>
  </si>
  <si>
    <t>Phí xếp dỡ, phí niêm chì, phí chứng từ, phí an ninh, phụ phí khai hải quan. số Bill: HDMUSGNM69825100 xuất cont cá dũa Censea 01 đi LA -Mỹ</t>
  </si>
  <si>
    <t>Túi PA 80 (11*24= 108,200 túi *415đ) ; (10*23=149,200 túi *360đ) dùng cho đơn hàng Zalo</t>
  </si>
  <si>
    <t>Túi PA 80 (12*27=35,000 túi*363đ); (20*47=7,000 túi*1,053đ); (20*44=5000 túi*1,056đ); (14*32=30,000 túi*502đ ); (15*40=20,000 túi *672đ) đơn hàng cá mú Channel</t>
  </si>
  <si>
    <t>Túi PE (40*52=100kg*37,000đ) ; túi PE XG (35*12,5*47,5=100kg*37,000đ) đơn hàng cá mú Channel</t>
  </si>
  <si>
    <t>2483</t>
  </si>
  <si>
    <t>Trục túi PA hút chân không của cont Zalo Fresh</t>
  </si>
  <si>
    <t>Bảng kê 64</t>
  </si>
  <si>
    <t>Trần Thị Kim Tuyết</t>
  </si>
  <si>
    <t>Mua nguyên liệu cá dũa từ  10/04- 07/05/2021; PNK 01-11 (Pacific nhận)</t>
  </si>
  <si>
    <t>Bảng kê 48</t>
  </si>
  <si>
    <t>Mua nguyên liệu cá dũa ngày 09/04/2021, PNK59</t>
  </si>
  <si>
    <t>Bảng kê 42</t>
  </si>
  <si>
    <t>Mua nguyên liệu cá dũa ngày 02/04/2021, PNK 54</t>
  </si>
  <si>
    <t>Bảng kê 55</t>
  </si>
  <si>
    <t>Mua nguyên liệu cá dũa ngày 19/04/2021, PNK 69</t>
  </si>
  <si>
    <t>Bảng kê 61</t>
  </si>
  <si>
    <t>Bảng kê 29</t>
  </si>
  <si>
    <t>Mua nguyên liệu cá dũa ngày 22/03/2021, PNK 38</t>
  </si>
  <si>
    <t>Bảng kê 32</t>
  </si>
  <si>
    <t>Mua nguyên liệu cá dũa ngày 24/03/2021, PNK 41</t>
  </si>
  <si>
    <t>Bảng kê 36; HĐ 910</t>
  </si>
  <si>
    <t>Mua nguyên liệu cá dũa ngày 26/03/2021, PNK 46</t>
  </si>
  <si>
    <t>Bảng kê 37</t>
  </si>
  <si>
    <t>Mua nguyên liệu cá dũa ngày 26/03/2021, PNK 47</t>
  </si>
  <si>
    <t>Bảng kê 40</t>
  </si>
  <si>
    <t>Mua nguyên liệu cá dũa ngày 27/03/2021, PNK 50;51</t>
  </si>
  <si>
    <t>Bảng kê 24</t>
  </si>
  <si>
    <t>Mua nguyên liệu cá dũa ngày 17/03/2021, PNK 32</t>
  </si>
  <si>
    <t>Bảng kê 28</t>
  </si>
  <si>
    <t>Mua nguyên liệu cá dũa ngày 22/03/2021, PNK 37</t>
  </si>
  <si>
    <t>Bảng kê 31</t>
  </si>
  <si>
    <t>Mua nguyên liệu mực xà  ngày 23/03/2021, PNK40</t>
  </si>
  <si>
    <t>Bảng kê 33; HĐ 902</t>
  </si>
  <si>
    <t>Mua nguyên liệu cá dũa ngày 24/03/2021, PNK 42</t>
  </si>
  <si>
    <t>Bảng kê 35</t>
  </si>
  <si>
    <t>Mua nguyên liệu mực xà ngày 25/03/2021, PNK 44,45</t>
  </si>
  <si>
    <t xml:space="preserve">Bảng kê 39; </t>
  </si>
  <si>
    <t>Mua nguyên liệu cá dũa ngày 27/03/2021, PNK 49</t>
  </si>
  <si>
    <t>THANH TOÁN 14/05/2021</t>
  </si>
  <si>
    <t>Thanh toán  50% số tiền còn lại( Phí đánh giá chứng nhận BRC năm 2021)</t>
  </si>
  <si>
    <t xml:space="preserve">Hóa chất Calcium Hypochloride </t>
  </si>
  <si>
    <t>Tiền nước sản xuất từ ngày 10/04/2021-09/05/2021</t>
  </si>
  <si>
    <t>Vận chuyển rác (6m3 *154,000đ) và xử lý nước thải tháng  04/2021( 1.498,4 m3 *6,200 đ)</t>
  </si>
  <si>
    <t>Thanh toán tiền Phí xuất khẩu tháng 03+04/2021 và Phí dịch vụ làm báo cáo Quyết toán hải quan năm 2020</t>
  </si>
  <si>
    <t>Cước chuyển phát nhanh tháng 04/2021 (Từ 01-26/04/2021)</t>
  </si>
  <si>
    <t>3rd  Interest Expense on MB BANK LOAN LD#LD2106357286 #1.7B from 04/20-05/19/2021</t>
  </si>
  <si>
    <t>3rd Interest Expense on MB BANK LOAN LD2106903522 #1.1B from 04/20-05/19/2021</t>
  </si>
  <si>
    <t>2nd Interest Expense on MB BANK LOAN LD2107680392 #1.1B from 04/20-05/19/2021</t>
  </si>
  <si>
    <t>2nd Interest Expense on MB BANK LOAN LD2107791908 #1.547.386.000B from 04/20-05/19/2021</t>
  </si>
  <si>
    <t>2ND Interest Expense on MB BANK LOAN LD2109539426 #1.500.000.000B from 04/05-04/19/2021</t>
  </si>
  <si>
    <t>2nd Interest Expense on MB BANK LOAN LD2109983087 #1.300.000.000B from 04/20-05/19/2021</t>
  </si>
  <si>
    <t>Trung tâm dịch vụ công ích</t>
  </si>
  <si>
    <t>4400726724</t>
  </si>
  <si>
    <t>Thanh toán đợt 1: 50% tiền  thuê đất và sử dụng hạ tầng năm 2021 . Thanh toán trước 31/05/2021 (876.95 USD) -Thanh toán Theo Tỷ giá USD giao dịch bình quân trên thị trường ngoại tệ liên ngân hàng giữa USD và đồng Việt Nam do ngân hàng nhà nước Việt Nam công bố tại thời điểm thanh toán</t>
  </si>
  <si>
    <t>Công ty TNHH Thương mại  sản xuất DV XNK Ngân Phát</t>
  </si>
  <si>
    <t>Công ty Hoàng Nam SG</t>
  </si>
  <si>
    <t>Trung Tâm Y Tế Thị Xã Đông Hòa</t>
  </si>
  <si>
    <t>0313655653</t>
  </si>
  <si>
    <t>Màng PE foam 1*105*300 ( 30 cuộn) -dùng lót thùng và quấn cá)</t>
  </si>
  <si>
    <t xml:space="preserve">Cước vận chuyển 20 cuộn xốp mút dùng lót cá trong xưởng. Vận chuyển từ HCM-PY </t>
  </si>
  <si>
    <t>Khám sức khỏe định kỳ cho cán bộ, công nhân viên công ty Mosc (13 người) -Chuẩn bị kiểm Haccp</t>
  </si>
  <si>
    <t>Tiền điện kỳ 2 tháng 05/2021 từ ngày 07/05/2021 - 15/05/2021</t>
  </si>
  <si>
    <t>Chuyển vào STK mới dưới
46002110000067 tại ngân hàng nông nghiếp và phát triển Nông thôn, tỉnh Phú yế</t>
  </si>
  <si>
    <t>STK 0511103470007 tổng cty cổ phần bưu chính viettel , ngân hàng mb bank</t>
  </si>
  <si>
    <t>THANH TOÁN 18/05/2021</t>
  </si>
  <si>
    <t>Tự động trừ</t>
  </si>
  <si>
    <t>Gia hạn phần mềm khai hải quan loại hình kinh doanh (Gia hạn 2 năm từ tháng 5/2021-05/2023)</t>
  </si>
  <si>
    <t>Cước chịu thuế internet và điện thoại cố định  tháng 04/2021.</t>
  </si>
  <si>
    <t>Bảo Hiểm xã hội Thị xã Đông Hòa
Nội dung: YN0003J_509;Nộp BHXH, BHYT, BHTN tháng 05.2021</t>
  </si>
  <si>
    <t>Tiền bảo hiểm xã hội tháng 05/2021</t>
  </si>
  <si>
    <t>CÔNG ĐOÀN VIỆT NAM
(Số tài khoản: 117001366668
Tên tài khoản: CÔNG ĐOÀN VIỆT NAM
Ngân hàng: VietinBank
Nội dung: MST 4401029564 Công ty TNHH MOSC Việt Nam nộp KPCĐ tháng 05 năm 2021</t>
  </si>
  <si>
    <t>Công ty TNHH Seafood Evolution</t>
  </si>
  <si>
    <t>Phí dịch vụ tư vấn quản lý maketing theo HĐ số: 01-2020/SF-MOSC/VIE 151 ngày 17/12/202 (Đơn hàng Pregis Spa)</t>
  </si>
  <si>
    <t>Mua 20 ổ bi 30202 thay ổ bi hư cho xe đẩy trong xưởng</t>
  </si>
  <si>
    <t>Cước vận tải quốc tế Số bill: SGN1043808 cont cá dũa Zalo Fresh xuất đi Mỹ -</t>
  </si>
  <si>
    <t>Phí xếp dỡ,  phí niêm chì, Phí vân đơn, Phí chuyển phát nhanh,Phí điện nhả hàng, Phí khai hải quan hàng vào mỹ, phụ phí an ninh tàu và cảng quốc tế, phí chạy điện. Số bill: SGN1043808 cont cá dũa Zalo Fresh xuất đi Mỹ -</t>
  </si>
  <si>
    <t>Cước vận chuyển  01 cont hàng cá dũa trả lại cho Đài Loan từ PY-HCM</t>
  </si>
  <si>
    <t xml:space="preserve">Cước vận chuyển  01 cont hàng cá dũa Oman 01 từ HCM- PY </t>
  </si>
  <si>
    <t>Cước vận chuyển 01 Cont cá dũa Oman 02 -Sea Pride từ HCM -PY +Phụ thu</t>
  </si>
  <si>
    <t>Cước vận chuyển 01 Cont cá dũa Jiaho -MVC 15ide từ HCM -PY +Phụ thu</t>
  </si>
  <si>
    <t>Cước vận chuyển 01 Cont cá mú Mamta -Ấn Độ  từ HCM -PY +Phụ thu</t>
  </si>
  <si>
    <t>Cước vận chuyển 02 cont mực xà xuất đi philipin từ PY-HCM +Phụ thu</t>
  </si>
  <si>
    <t>Tiền điện kỳ 3 tháng 05/2021 từ ngày 16/05/2021-25/05/2021</t>
  </si>
  <si>
    <t>4400648829</t>
  </si>
  <si>
    <t>4400481400</t>
  </si>
  <si>
    <t>THANH TOÁN 27/05/2021</t>
  </si>
  <si>
    <t>Đợn vị nhận: Chi cục Hải quan Phú Yên 
Số tài khoản: 3511.0.2995059
Nơi mở tài khoản: Kho bạc Nhà nước Phú Yên 
(Khi chuyển tiền Ghi rõ mã số thuế công ty: "4401029564 - CTY MOSC VIỆT NAM chuyển nộp lệ phí hải quan"</t>
  </si>
  <si>
    <t>Lệ phí hải quan từ 12/10/2020-17/05/2021 -38 Tờ khai</t>
  </si>
  <si>
    <t>Final  Interest Expense on MB BANK LOAN LD#LD2106357286 #1.7B from 05/20-06/01/2021</t>
  </si>
  <si>
    <t>Pay principal on MB BANK LOAN. LD2106357286. 1,700,000,000đ</t>
  </si>
  <si>
    <t>Báo giá; 'PĐNTT</t>
  </si>
  <si>
    <t>Cước vận chuyển  01 cont cá dũa  từ PY-HCM (Cont Gama xuất đi Miami -Mỹ  ) +Phí lấy cont trái tuyến</t>
  </si>
  <si>
    <t>Cước vận chuyển  01 cont cá dũa  Trung Quốc -Fujan Boke từ HCM-PY</t>
  </si>
  <si>
    <t xml:space="preserve">Cước hàng không số Bill: 297-38103461 . Gửi hàng hàng mẫu cá dũa +cá mú Censea </t>
  </si>
  <si>
    <t xml:space="preserve">Phụ phí khai hải quan số Bill: 297-38103461 . Gửi hàng hàng mẫu cá dũa +cá mú Censea </t>
  </si>
  <si>
    <t>Cước vận tải quốc tế Số bill: UNIL01150421 cont cá thu xuất đi Philippin ( Nguyên liệu Pacific)</t>
  </si>
  <si>
    <t>Phí xếp dỡ,  phí niêm chì, Phí vân đơn, Phí chuyển phát nhanh,Phí điện nhả hàng, Phí xe kéo, Phí lưu mooc tại  kho, Phí lưu cont tại kho, phụ phí an ninh tàu và cảng quốc tế. Số bill: UNIL01150421 cont cá thu xuất đi Philippin ( Nguyên liệu Pacific)</t>
  </si>
  <si>
    <t>Túi PE XG 87*17*60 dùng chạy băng chuyền cá dũa</t>
  </si>
  <si>
    <t>Tạm ứng tiền nhập 01 cont  cá dũa UAE PL số: INX1105 ngày 10/05/2021 và 02 cont cá dũa China PL số: QM21-MV031A ngày 31/05/2021 và QM21-MV031B ngày 31/05/2021</t>
  </si>
  <si>
    <t>PDNTU</t>
  </si>
  <si>
    <t>Tiền lương Tháng 5/2021</t>
  </si>
  <si>
    <t>Bảng kê; HĐ 74031</t>
  </si>
  <si>
    <t>Cơm nước nhà máy phú yên tháng 05/2021</t>
  </si>
  <si>
    <t>THANH TOÁN 03/06/2021</t>
  </si>
  <si>
    <t>Ngân hàng tự trừ</t>
  </si>
  <si>
    <t>Tiền lương tăng ca Mr Pháp Tháng 5/2021</t>
  </si>
  <si>
    <t>THANH TOÁN 04/06/2021</t>
  </si>
  <si>
    <t>Tên tài khoản : SEAFOOD EVOLUTION COMPANY LIMTIED
Số tài khoản   : 1023627634 ( Tài khoản Thanh toán VNĐ )
Thông tin ngân hàng : UNITED OVERSEAS BANK (VIET NAM) LIMITED, HCM BRANCH
ADD: Central Plaza, Basement, Ground, Mezzanine and 15th Floor, 17 Le Duan, Dist 1, HCMC, Vietnam</t>
  </si>
  <si>
    <t>Final Interest Expense on MB BANK LOAN LD2106903522 #1.1B from 05/20-06/10/2021</t>
  </si>
  <si>
    <t>Pay principal on MB BANK LOAN. LD2106903522. 1,100,000,000đ</t>
  </si>
  <si>
    <t>Tiền thuê container rỗng để chứa hàng sắp xếp hàng hóa trong kho lạnh (6 ngày từ 26-31/05/2021)</t>
  </si>
  <si>
    <t>Decal gama</t>
  </si>
  <si>
    <t>Mua áo kho lạnh (10 cái *420,000đ); Quần kho lạnh (10 cái *320,000đ); Gang tay cao su (500 đôi *6,700đ)</t>
  </si>
  <si>
    <t>Vận chuyển rác (4m3 *154,000đ) và xử lý nước thải tháng  05/2021( 1.278,4 m3 *11,800 đ)</t>
  </si>
  <si>
    <t>Phí kiểm mẫu cá dũa cont Censea 17 - Kiễm Histamine</t>
  </si>
  <si>
    <t>THANH TOÁN 07/06/2021</t>
  </si>
  <si>
    <t>Công ty CP Vật tư Y tế Hồng Thiện Mỹ
STK: 0421000431767 - Ngân hàng Vietcombank  - CN Hùng Vương, Quanaj10, TP.HCM</t>
  </si>
  <si>
    <t>Tạm ứng tiền mua 25bộ que thử xét nghiệm kháng nguyên Sars -CoV-2 dùng Test cho Tài xế xe cont khi nhập hàng,xuất hàng và một số khách hàng từ Vùng dịch đến tại doanh nghiệp làm việc (135,000đ *30 bộ)</t>
  </si>
  <si>
    <t>Cửa hàng bảo hộ lao động Ngọc Minh</t>
  </si>
  <si>
    <t>Mua 05 bộ đồ bảo hộ lao động Phục vụ công tác PCCC cho nhà máy</t>
  </si>
  <si>
    <t>Tài khoản 08501 76 77 78 79 MB phú yên, Đỗ Phú Ngọc</t>
  </si>
  <si>
    <t>THANH TOÁN 10/06/2021</t>
  </si>
  <si>
    <t>THANH TOÁN 11/04/2021</t>
  </si>
  <si>
    <t>Công ty TNHH Dịch vụ bảo vệ Thiện Trang</t>
  </si>
  <si>
    <t>4401079237</t>
  </si>
  <si>
    <t>Phí thuê dịch vụ bảo vệ tháng 05/2021</t>
  </si>
  <si>
    <t>Công ty TNHH Thiết bị khoa học kỹ thuật Trung Hải</t>
  </si>
  <si>
    <t>Mua Test nhanh kiểm tra Histamine 120test/hộp (1 hộp *6,000,000đ ) ; Hóa chất: water HPLC 4L (1 chai *640,000đ)</t>
  </si>
  <si>
    <t>Chi phong bì tháng 05/2021 cho anh Cẩm bên xử lý nước thải</t>
  </si>
  <si>
    <t>Mua cồn dùng vệ sinh dụng cụ trong sản xuất</t>
  </si>
  <si>
    <t>Tiền điện kỳ 1 tháng 06/2021 từ ngày 26/05/2021-06/06/2021</t>
  </si>
  <si>
    <t>Vé máy bay Ms Châu bay từ  Phú yên  về HCM tháng 05/2021</t>
  </si>
  <si>
    <t>Tòa Án nhân dân thị xã Đông Hòa</t>
  </si>
  <si>
    <t>Thanh toán tiền tạm ứng án Phí cho Tòa Án Nhân dân Thị Xã Đông Hòa trong vụ kiện với công ty Blue Sea</t>
  </si>
  <si>
    <t>Tiền nước sản xuất từ ngày 10/05/2021-09/06/2021</t>
  </si>
  <si>
    <t>Cước chuyển phát nhanh tháng 05/2021 (Từ 04-31/05/2021)</t>
  </si>
  <si>
    <t>THANH TOÁN 15/06/2021</t>
  </si>
  <si>
    <t>Công ty TNHH Bảo Vệ Thiện Trang
STK: 59010000856037; Ngân hàng BIDV Chi nhánh Phú Yên</t>
  </si>
  <si>
    <t>Công ty TNHH TB Khoa học KT Trung Hải
STK: 72908569 tại ngân hàng ACB-PGD Thống Nhất  - CN Văn Lang - TP.HCM</t>
  </si>
  <si>
    <t>0511103470007 tổng cty cổ phần bưu chính viettel , ngân hàng mb bank</t>
  </si>
  <si>
    <t>THANH TOÁN 18/06/2021</t>
  </si>
  <si>
    <t>PĐNTT, Báo giá</t>
  </si>
  <si>
    <t>Công ty Bảo hiểm MIC Phú Yên -
Tổng công ty CP bảo hiểm quân đội</t>
  </si>
  <si>
    <t>Phí bảo hiểm phòng cháy cháy nổ nhà máy năm 2021</t>
  </si>
  <si>
    <t>THANH TOÁN 21/06/2021</t>
  </si>
  <si>
    <t>Công ty TNHH TM và DV NTH</t>
  </si>
  <si>
    <t>4400828596</t>
  </si>
  <si>
    <t xml:space="preserve">Thanh toán tiền mua 02 tụ điện thay tụ điện bị cháy (Tụ bù tròn 50K VAR Nuintex -Hàn Quốc = 1 cái *2,500,000đ và tụ khô 440(20kva) Nuintek = 1 cái *1,000,000đ) </t>
  </si>
  <si>
    <t>PĐNHU, PĐNTT, chứng từ đi kèm</t>
  </si>
  <si>
    <t>Thanh toán tiền Phí nhập khẩu T05/2021 còn thiếu (Đã trừ tạm ứng15tr ngày 10/05)</t>
  </si>
  <si>
    <t>Tiền điện kỳ 2 tháng 06/2021 từ ngày 07/06/2021-15/06/2021 (Phát sinh 54,356,610đ nhưng cấn trừ lại 540,000đ kỳ 1 chuyển dư)</t>
  </si>
  <si>
    <t>Tiền công suất phản kháng (Do tụ bù bị hư)</t>
  </si>
  <si>
    <t>Cửa hàng Nguyễn Tấn Sơn( Thông tin chuyển khoản: Nguyễn Tấn Sơn, STK: 109867632065, Viettinbank Đông Hòa)</t>
  </si>
  <si>
    <t>4400181446</t>
  </si>
  <si>
    <t>Mua sơn xám (1 lon*270,000đ); Cọ (2 cái *5,000đ) dùng sơn sửa trần nhà chuẩn bị kiểm code; Mua bánh xe (40*17,500đ) dùng sửa 10 xe đẩy trong xưởng; mua thước đo  (1*50,000đ) mua sắt vuông (4 cây *232,000đ) làm giá đỡ bơm đảo hồ nước  thải</t>
  </si>
  <si>
    <t>Cước chịu thuế internet và điện thoại cố định  tháng 05/2021.</t>
  </si>
  <si>
    <t>Cước vận chuyển nhập cont cá dũa UAE từ HCM_PY +Phụ thu</t>
  </si>
  <si>
    <t xml:space="preserve">Cước vận chuyển nhập cont cá dũa Trung Quốc-  Ningde từ HCM_PY </t>
  </si>
  <si>
    <t xml:space="preserve">Cước vận chuyển nhập cont cá dũa Trung Quốc-  Ningde 2 từ HCM_PY </t>
  </si>
  <si>
    <t>Bảo Hiểm xã hội Thị xã Đông Hòa
Nội dung: YN0003J_509;Nộp BHXH, BHYT, BHTN tháng 06.2021</t>
  </si>
  <si>
    <t>Tiền bảo hiểm xã hội tháng 06/2021</t>
  </si>
  <si>
    <t>CÔNG ĐOÀN VIỆT NAM
(Số tài khoản: 117001366668
Tên tài khoản: CÔNG ĐOÀN VIỆT NAM
Ngân hàng: VietinBank
Nội dung: MST 4401029564 Công ty TNHH MOSC Việt Nam nộp KPCĐ tháng 06 năm 2021</t>
  </si>
  <si>
    <t>Chi phong bì tháng 06/2021 cho anh Cẩm bên xử lý nước thải</t>
  </si>
  <si>
    <t>Cước vận tải quốc tế Số bill: SGN1061058 xuất Bạch Tuộc đi LA Mỹ (Pacific xuất)</t>
  </si>
  <si>
    <t>Phí xếp dỡ,  phí niêm chì, Phí vân đơn, Phí chuyển phát nhanh,Phí điện nhả hàng, Phí khai hải quan hàng vào mỹ, Phí xe kéo, phụ phí an ninh tàu và cảng quốc tế, Phí chỉnh sửa vận đơn.Số bill: SGN1061058 xuất Bạch Tuộc đi LA Mỹ (Pacific xuất)</t>
  </si>
  <si>
    <t>Thanh toán tiền Phí nhập khẩu T05/2021 còn thiếu (Đã trừ tạm ứng 50tr ngày 17/04 và 04/05)</t>
  </si>
  <si>
    <t>Túi PE XG (35*12,5*47,5) -Cont Gama</t>
  </si>
  <si>
    <t>Túi PA (10*23=78,000 túi *248đ) ; (12*24=25,000 túi *323đ); (11*24=32,000 túi *296đ) Cont Gama</t>
  </si>
  <si>
    <t>Thùng 5 lớp opp(40*28*12) -Cont Channel</t>
  </si>
  <si>
    <t>Công ty TNHH Đầu Tư Tiến Lực</t>
  </si>
  <si>
    <t>Mua bánh xe dùng sửa chữa 02 băng tải bị hỏng (  Loại có mặt đạn =56*45,000đ) loai không có mặt đạn =56*40,000đ)</t>
  </si>
  <si>
    <t>0314858039</t>
  </si>
  <si>
    <t>THANH TOÁN 22/06/2021</t>
  </si>
  <si>
    <t>Số tài khoản:
30243719 tại ngân hàng ACB  - Chi Nhánh Phú Lâm</t>
  </si>
  <si>
    <t>THANH TOÁN 25/06/2021</t>
  </si>
  <si>
    <t>Công ty CP Vật tư y tế Hồng Thiện Mỹ</t>
  </si>
  <si>
    <t>Mua 50 bộ que thử xét nghiệm kháng nguyên Sars -CoV-2 dùng Test cho Tài xế xe cont khi nhập hàng,xuất hàng và một số khách hàng từ Vùng dịch đến tại doanh nghiệp làm việc (135,000đ *50 bộ)</t>
  </si>
  <si>
    <t>Tiền điện kỳ 3 tháng 06/2021 từ ngày 16/06/2021-25/06/2021</t>
  </si>
  <si>
    <t>THANH TOÁN 28/06/2021</t>
  </si>
  <si>
    <t>Tạm ứng tiền nhập 01 cont  cá dũa  United Global -Oman PL No: 148/E/MOSC/21 ngày 13/06/2021</t>
  </si>
  <si>
    <t>Cước vận chuyển  01 cont cá dũa  Censea 17 từ PY-HCM +Phụ phí lấy cont trái tuyến</t>
  </si>
  <si>
    <t>Phụ thu Cước vận chuyển  01 Gama từ PY-HCM-Vũng tàu  (Hạ cont trái tuyến tại Cái mép Vũng Tàu)</t>
  </si>
  <si>
    <t>Cước vận chuyển  01 cont cá dũa  Oman từ HCM-PY + Phụ thu</t>
  </si>
  <si>
    <t>Mua 3000 cuộn băng keo trong dùng trong sản xuất (quy cách 4F8 *100Y; 1,2 kg)</t>
  </si>
  <si>
    <t>HĐL</t>
  </si>
  <si>
    <t>Mua ống kẽm phi 49 dùng làm băng tải (2 cây * 320,000đ); Bánh xe xoay (2 cái *120,000đ); bánh xe chết (2 cái *110,000đ); Inox 304 phi 27 (12m *167,000đ)_ dùng làm xe đẩy hàng</t>
  </si>
  <si>
    <t xml:space="preserve">Mua 40 bóng đèn thay cho bóng đèn trong xưởng bị cháy </t>
  </si>
  <si>
    <t xml:space="preserve">Thanh toán tiền Phí xuất khẩu tháng 05/2021 </t>
  </si>
  <si>
    <t>Thanh toán tiền Phí nhập khẩu T06/2021 còn thiếu (Đã trừ tạm ứng 60tr ngày 02/06)</t>
  </si>
  <si>
    <t>Payroll</t>
  </si>
  <si>
    <t>Gia hạn phần mềm khai hải quan loại hình sản xuất-xuất khẩu (Gia hạn 2 năm từ tháng 6/2021-06/2023)</t>
  </si>
  <si>
    <t>Decal Censea 02 (9,600 cái); Decal Censea 17 (9,600 cái)</t>
  </si>
  <si>
    <t>Lò xo máy hút chân không</t>
  </si>
  <si>
    <t>Bảng kê; HĐ 74032</t>
  </si>
  <si>
    <t>Cơm nước nhà máy phú yên tháng 06/2021</t>
  </si>
  <si>
    <t>Phí thuê dịch vụ bảo vệ tháng 06/2021</t>
  </si>
  <si>
    <t>Final Interest Expense on MB BANK LOAN LD2109539426 #1.5B from 06/20-07/05/2021</t>
  </si>
  <si>
    <t>Pay principal on MB BANK LOAN. LD2109539426#1.5B to Duong accoutn (Due date 07/05/2021)</t>
  </si>
  <si>
    <t>Lương tháng 6/2021</t>
  </si>
  <si>
    <t>Vận chuyển rác (9m3 *154,000đ) và xử lý nước thải tháng  06/2021( 1.548m3 *6,200 đ)</t>
  </si>
  <si>
    <t>THANH TOÁN 05/07/2021</t>
  </si>
  <si>
    <t>Tiền điện kỳ 1 tháng 07/2021 từ ngày 26/06/2021-06/07/2021</t>
  </si>
  <si>
    <t>PĐNTT; Báo giá</t>
  </si>
  <si>
    <t>Viettel Phú Yên</t>
  </si>
  <si>
    <t>Phí gia hạn phần mềm BHXH 2 năm từ tháng 07/2021-07/2023</t>
  </si>
  <si>
    <t>Cước chuyển phát nhanh tháng 06/2021 (Từ 01-30/06/2021)</t>
  </si>
  <si>
    <t>Cước vận tải quốc tế. Số bill: SGN1096469 xuất Bạch tuộc đi Savannal (21JMMOSC001) Pacific xuất</t>
  </si>
  <si>
    <t>Phí xếp dỡ,  phí niêm chì ,Phí điện nhả hàng, phụ phí an ninh tàu và cảng quốc tế, phí vận đơn; Phí khai hải quan hàng vào mỹ; Phí chuyển phát nhanh chứng từ; Phí xe kéo; Phí chỉnh sửa vận đơn .Số bill: SGN1096469 xuất Bạch tuộc đi Savannal (21JMMOSC001) Pacific xuất</t>
  </si>
  <si>
    <t>Cước vận tải quốc tế. Số bill: 341110095976 xuất 02 cont mực xà đi Philippin</t>
  </si>
  <si>
    <t>Phí xếp dỡ,  phí niêm chì ,Phí điện nhả hàng, phụ phí an ninh tàu và cảng quốc tế, phí vận đơn; Phí chuyển phát nhanh chứng từ;  Số bill: 341110095976 xuất 02 cont mực xà đi Philippin</t>
  </si>
  <si>
    <t>Cước tàu số Bill: SGN1079513 xuất cont dũa  Gama đi Miami Mỹ</t>
  </si>
  <si>
    <t>Phí xếp dỡ, phí niêm chì, phí chứng từ, phụ phí khai hải quan, phí an ninh, phí điện  giao hàng. số Bill: SGN1079513 xuất cont dũa  Gama đi Miami Mỹ</t>
  </si>
  <si>
    <t>Cước vận tải quốc tế Số bill: 039BX30372 Xuất cont bạch tuộc Uhung -Đài Loan (Pacific xuất)</t>
  </si>
  <si>
    <t>Phí xếp dỡ,  phí niêm chì, Phí chuyển phát nhanh,Phí điện nhả hàng, phí xe kéo, phụ phí an ninh tàu và cảng quốc tế .Số bill: 039BX30372 Xuất cont bạch tuộc Uhung -Đài Loan (Pacific xuất)</t>
  </si>
  <si>
    <t>Cước vận tải quốc tế. Số bill: 341110075800 Xuất cont cá dũa Jiaho trả về Đài Loan</t>
  </si>
  <si>
    <t>Phí xếp dỡ,  phí niêm chì ,Phí điện nhả hàng, phụ phí an ninh tàu và cảng quốc tế, phí vận đơn .Số bill: 341110075800 Xuất cont cá dũa Jiaho trả về Đài Loan</t>
  </si>
  <si>
    <t>Phí vận đơn Số bill: 039BX30372 Xuất cont bạch tuộc Uhung -Đài Loan (Pacific xuất)</t>
  </si>
  <si>
    <t>Đơn vị hưởng: Tập Đoàn CN - Viễn Thông Quân Đôị 
Số tài khoản: 12010004501110. Tại ngân hàng TMCP Đầu Tư và Phát Triển Việt Nam - SGD1</t>
  </si>
  <si>
    <t>THANH TOÁN 13/07/2021</t>
  </si>
  <si>
    <t>THANH TOÁN 15/07/2021</t>
  </si>
  <si>
    <t>Bảo Hiểm xã hội Thị xã Đông Hòa
Nội dung: YN0003J_509;Nộp BHXH, BHYT, BHTN tháng 07.2021</t>
  </si>
  <si>
    <t>CÔNG ĐOÀN VIỆT NAM
(Số tài khoản: 117001366668
Tên tài khoản: CÔNG ĐOÀN VIỆT NAM
Ngân hàng: VietinBank
Nội dung: MST 4401029564 Công ty TNHH MOSC Việt Nam nộp KPCĐ tháng 07 năm 2021</t>
  </si>
  <si>
    <t>Tiền điện kỳ 2 tháng 07/2021 từ ngày 07/07/2021-15/07/2021</t>
  </si>
  <si>
    <t>Tiền bảo hiểm xã hội tháng 07/2021</t>
  </si>
  <si>
    <t>Tiền nước sản xuất từ ngày 10/06/2021-09/07/2021</t>
  </si>
  <si>
    <t>Thay mực máy in (6 chai *90,909đ); 01 cái adapter máy  chấm công (1 cái *181,819đ)</t>
  </si>
  <si>
    <t>Phần mềm diệt vi rút ( Cài 6 cái máy tính )</t>
  </si>
  <si>
    <t>Mua ống nhựa Ø60 (2 cây *105,000đ); Lơi (1 cái *10,000đ); V4 kẽm (24m*60,000đ); Mũi khoan 3,5 ly (10 cái *7,500đ); Keo silicon (2 chai *50,000đ) dùng sửa chữa trong kho lạnh</t>
  </si>
  <si>
    <t>Cước chịu thuế internet và điện thoại cố định  tháng 06/2021.</t>
  </si>
  <si>
    <t>Thùng 5 lớp opp(55*28*15) -Dùng cho đơn hàng Cá mú Cont Channel</t>
  </si>
  <si>
    <t>Tạm ứng tiền nhập 01 cont  cá dũa  Global PACIFIC TRANDING FZC PI.No:GPT/009/2021 ngày 10/07/2021</t>
  </si>
  <si>
    <t>PASECO</t>
  </si>
  <si>
    <t>Thanh toán cho công ty CP Tốc Độ</t>
  </si>
  <si>
    <t>THANH TOÁN 21/07/2021</t>
  </si>
  <si>
    <t>THANH TOÁN 22/07/2021</t>
  </si>
  <si>
    <t>Tiền USD</t>
  </si>
  <si>
    <t>PI NO#02-2020/MOSC-LAWRENCE</t>
  </si>
  <si>
    <t>MEHDI KELLIB</t>
  </si>
  <si>
    <t>Commission for Mr MEHDI KELLIB. PI NO#02-2020/MOSC-LAWRENCE
40,150 tons mahi*0.1 usd/ton</t>
  </si>
  <si>
    <t>CI# INX1114</t>
  </si>
  <si>
    <t>GLOBAL PACIFIC TRADING</t>
  </si>
  <si>
    <t>Payment  to GLOBAL PACIFIC TRADING(INX1114). Amount on CI# 52,380.12 USD. Import frozen mahi gutted and mahi whole from UAE</t>
  </si>
  <si>
    <t>Thanh toán tiền cước vận chuyển 03 chai CO từ HCM -PY</t>
  </si>
  <si>
    <t>Chi phong bì tháng 07/2021 cho anh Cẩm bên xử lý nước thải</t>
  </si>
  <si>
    <t>ĐIỆN LỰC ĐÔNG HÒA</t>
  </si>
  <si>
    <t>Tiền điện kỳ 3 tháng 7</t>
  </si>
  <si>
    <t>Cao Thị Phượng</t>
  </si>
  <si>
    <t>Thanh toán tiền xe đi về nhà từ ngày 27/03-07/06/2021</t>
  </si>
  <si>
    <t>THANH TOÁN 29/07/2021</t>
  </si>
  <si>
    <t>CÔNG TY TNHH COSCO SHIPPING LINES (VIỆT NAM)
Tên ngân hàng : Vietcombank – Chi Nhánh Hồ Chí Minh.
Số tài khoản: 007.100.002.9702 (VND)
ND chuyển tiền ghi : “CTY TNHH MOSC VIET NAM. MST: 4401029564 CK CUOC CONT BILL: COSU6303762320”</t>
  </si>
  <si>
    <t>Tạm ứng tiền nhập 01 cont  cá dũa  Chanel trả về</t>
  </si>
  <si>
    <t xml:space="preserve">Thanh toán tiền cược cont Chanel trả về , BILL: COSU6303762320 </t>
  </si>
  <si>
    <t>Phí thuê dịch vụ bảo vệ tháng 07/2021</t>
  </si>
  <si>
    <t>Bảng kê; HĐ 74033</t>
  </si>
  <si>
    <t>Cơm nước nhà máy phú yên tháng 07/2021</t>
  </si>
  <si>
    <t>Thùng 5 lớp opp(55*29*16) -Dùng cho đơn hàng Cá mú Cont Censea 02</t>
  </si>
  <si>
    <t>Công ty CP XNK Dược Phú Yên</t>
  </si>
  <si>
    <t>Tiền lương công nhân viên Tháng 7/2021</t>
  </si>
  <si>
    <t>THANH TOÁN 10/08/2021</t>
  </si>
  <si>
    <t>ND chuyển tiền ghi rõ : CTY TNHH MOSC VIET NAM. MST: 4401029564 CK CUOC CONT BILL: COSU6303762320</t>
  </si>
  <si>
    <t>Thanh toán tiền phí lưu kho từ 03/08-07/08 (1626usd*23102)</t>
  </si>
  <si>
    <t>ND chuyển tiền ghi rõ: BILL COSU6303762320. CÔNG TY TNHH MOSC VIỆT NAM 4401029564</t>
  </si>
  <si>
    <t>Tiền lương công nhân Tháng 7/2021</t>
  </si>
  <si>
    <t>CÔNG TY TNHH COSCO SHIPPING LINES (VIỆT NAM)
Tên ngân hàng:  VND 007.100.116.5206
Vietcombank -CN Hồ Chí Minh</t>
  </si>
  <si>
    <t>Thanh toán tiền mua Test nhanh Covid 19 , sử dụng test cho công nhân (128,000đ *50 cái)</t>
  </si>
  <si>
    <t>0000789</t>
  </si>
  <si>
    <t>TRUNG TÂM DỊCH VỤ CÔNG ÍCH</t>
  </si>
  <si>
    <t>Vận chuyển rác (4m3 *154,000đ) và xử lý nước thải ( 935.2*10,000 đ) tháng 07/2021</t>
  </si>
  <si>
    <t>Tiền nước sản xuất T7 từ ngày 10/07/2021-09/08/2021 (1228m3*12,857đ/m3)</t>
  </si>
  <si>
    <t>THANH TOÁN 16/08/2021</t>
  </si>
  <si>
    <t>0001024</t>
  </si>
  <si>
    <t>CÔNG TY TNHH CÔNG NGHỆ KỸ THUẬT BÌNH AN</t>
  </si>
  <si>
    <t>0314270769</t>
  </si>
  <si>
    <t>Mua Enviclean 905 (3,18kg*1,485,849.06đ/kg), enviclean 900 (1.36kg*1,488,970.59đ/kg) cho xưởng sản xuất</t>
  </si>
  <si>
    <t>0000160</t>
  </si>
  <si>
    <t>0005443</t>
  </si>
  <si>
    <t>Cước chuyển phát nhanh tháng 07/2021 (Từ 02-30/07/2021)</t>
  </si>
  <si>
    <t>Cước chịu thuế internet và điện thoại cố định  tháng 07/2021.</t>
  </si>
  <si>
    <t>PDNTT</t>
  </si>
  <si>
    <t>Chi phong bì tháng 08/2021 cho anh Cẩm bên xử lý nước thải</t>
  </si>
  <si>
    <t>Tiền điện kỳ 2 tháng 08/2021 từ ngày 07/08/2021-15/05=8/2021</t>
  </si>
  <si>
    <t>000363</t>
  </si>
  <si>
    <t>Cước vận chuyển  01 cont cá dũa xuất cho Zalo Fresh (21/AZF-009) từ Phú Yên - HCM</t>
  </si>
  <si>
    <t>Tiền bảo hiểm xã hội tháng 08/2021</t>
  </si>
  <si>
    <t>Tiền điện kỳ 3 tháng 08/2021 từ ngày 16/08/2021-25/08/2021</t>
  </si>
  <si>
    <t>THANH TOÁN 27/08/2021</t>
  </si>
  <si>
    <t xml:space="preserve">Mua nguyên liệu cá dũa </t>
  </si>
  <si>
    <t>HĐ số: AT-MOSC 01/HĐMB 2021</t>
  </si>
  <si>
    <t>Tạm ứng 30% HĐ số AT-MOSC 01/HĐMB 2021 (30%*1,450,350,000đ)
Mua cá ngừ ồ xuất sang Mosc PHI</t>
  </si>
  <si>
    <t>CÔNG TY TNHH XÂY DỰNG VÀ HẢI SẢN AN TOÀN
STK: 19111003377013 - Ngân hàng Techcombank HCM</t>
  </si>
  <si>
    <t>Cước vận chuyển 1 cont cá dũa GLOBAL PACIFIC TRADING (CI# INX1114)  từ HCM-Phú Yên + phụ thu</t>
  </si>
  <si>
    <t xml:space="preserve">Cước vận chuyển cont cá dũa Channel trả về (02-2020/MOSC-CSFI)  từ HCM-Phú Yên + Phụ thu </t>
  </si>
  <si>
    <t xml:space="preserve">Cước vận chuyển 1 cont rẻo cá dũa xuất về Mosc PHi </t>
  </si>
  <si>
    <t>DNTU</t>
  </si>
  <si>
    <t>Phí kiểm cảm quan mẫu cá mú fillet không da- Xuất cont Channel (01-2021/MOSC-CSFI)</t>
  </si>
  <si>
    <t>Phí kiểm vi sinh (TPC, Ecoli, Sta, Sal, Vpara) cá mú fillet không da- Xuất cont Channel (01-2021/MOSC-CSFI)</t>
  </si>
  <si>
    <t>Thanh toán phí hàng xuất-nhập từ T6-T8/2021 sau khi trừ tạm ứng</t>
  </si>
  <si>
    <t xml:space="preserve">000375 </t>
  </si>
  <si>
    <t xml:space="preserve">0000377 </t>
  </si>
  <si>
    <t xml:space="preserve">0000378 </t>
  </si>
  <si>
    <t>Tạm ứng tiền nhập 1 cont cá dũa từ Global Pacific Trading (FZC)-Invoice 1122. ETA: 02/09/2021</t>
  </si>
  <si>
    <t>THANH TOÁN 07/09/2021</t>
  </si>
  <si>
    <t>0030847</t>
  </si>
  <si>
    <t>89097434605</t>
  </si>
  <si>
    <t>Bảo trì hệ thống camera văn phòng và nhà máy từ T7/2020-T6/2021 theo HĐ số: 01072020/HĐBT/TP</t>
  </si>
  <si>
    <t>Mua decal 1-3 oz (2000 cái*280đ/cái); decal 4 oz (1200 cái*280đ/cái); decal 6 oz (2800 cái*280đ/cái), decal 8oz (3600 cái*280đ/cái); barcode 1-3 oz, 4 oz, 60z, 8oz ( 9600 cái*100đ/cái) dùng cho cá dũa Censea 3</t>
  </si>
  <si>
    <t>0000080</t>
  </si>
  <si>
    <t>Phí thuê dịch vụ bảo vệ tháng 08/2021</t>
  </si>
  <si>
    <t>DNTT</t>
  </si>
  <si>
    <t>Thanh toán tiền mua Test nhanh covid 19, sử dụng test cho công nhân (50 cái*128,000đ/cái)</t>
  </si>
  <si>
    <t xml:space="preserve">Mua 1 quạt hút dùng để sửa quạt của máy hút chân không (1cái*140.000đ), máy khoan (1 cái*1,500,000), hộp điện âm tường (1bộ*25,000đ), băng keo điện (5 cái*10,000đ/cái), công tắc (2 cái*10,000đ/cái), ổ cắm (2 cái*17,000đ/ổ), dây điện 2.5m (30m*15,000đ/m), que hàn (1 hộp*150.000đ/hộp), dây curoa (3 dây*30,000đ/dây) dùng để sửa băng chuyền ở xưởng </t>
  </si>
  <si>
    <t xml:space="preserve">Lương tháng 8/2021 </t>
  </si>
  <si>
    <t>Tiền điện kỳ 1 tháng 09/2021 từ ngày 26/08/2021-06/07/2021</t>
  </si>
  <si>
    <t>0004884</t>
  </si>
  <si>
    <t>Mua hóa chất Chlorine (100kg*36,000đ/kg)</t>
  </si>
  <si>
    <t>0074039</t>
  </si>
  <si>
    <t>Cơm nước nhà máy phú yên tháng 08/2021</t>
  </si>
  <si>
    <t>Cửa hàng máy Thiết bị văn phòng  Tấn Phát
Tên tài khoản: Nguyễn Minh Tịnh
STK: 0751000007898- Ngân hàng TMCP Ngoại Thương Phú Yên</t>
  </si>
  <si>
    <t>THANH TOÁN 09/09/2021</t>
  </si>
  <si>
    <t xml:space="preserve">Tiền mặt </t>
  </si>
  <si>
    <t>Công ty TNHH In Lạc Việt
0061000567931 ngân hàng TMCP Ngoại Thương Việt Nam - CN Khánh Hoà</t>
  </si>
  <si>
    <t>THANH TOÁN 13/09/2021</t>
  </si>
  <si>
    <t>DNVT Thiện Duyên)</t>
  </si>
  <si>
    <t>Chi tiền cước vận chuyển 9,971.66 kg bạch tuộc từ Phú Yên vào Vũng Tàu</t>
  </si>
  <si>
    <t>Tiền nước sản xuất T8 từ ngày 10/08/2021-09/09/2021 (1510m3*12,857đ/m3)</t>
  </si>
  <si>
    <t>Thanh toán đợt 2: 50% tiền  thuê đất và sử dụng hạ tầng năm 2021  (876.95 USD) -Thanh toán Theo Tỷ giá USD giao dịch bình quân trên thị trường ngoại tệ liên ngân hàng giữa USD và đồng Việt Nam do ngân hàng nhà nước Việt Nam công bố tại thời điểm thanh toán. Tỷ giá 23,113</t>
  </si>
  <si>
    <t>Chuyển vào STK mới bên dưới:
TRUNG TÂM DỊCH VỤ CÔNG ÍCH 
TÀI KHOẢN: 4600.211.0000067 tại NH Nông Nghiệp và Phát Triển Nông Thông</t>
  </si>
  <si>
    <t>THANH TOÁN 21/09/2021</t>
  </si>
  <si>
    <t>0000376</t>
  </si>
  <si>
    <t>Phí xếp dỡ, phí niêm chì, phí vận đơn, phụ phí giảm thải lưu huỳnh, phụ phí an ninh và cảng quốc tế, phí điện nhả hàng, Bill 235102012828. Xuất rẻo dũa đi Phi</t>
  </si>
  <si>
    <t>0000375</t>
  </si>
  <si>
    <t>Cước vận tải quốc tế. Bill 235102012828. Xuất rẻo dũa đi Phi</t>
  </si>
  <si>
    <t>0000377</t>
  </si>
  <si>
    <t>Cước vận tải quốc tế. Bill UNIL01080921. Xuất cá nục ồ sang Mosc PHI (Mua và xuất thằng: 2 cont)</t>
  </si>
  <si>
    <t>Phí xếp dỡ, phí niêm chì, phí vận đơn, phụ phí giảm thải lưu huỳnh, phụ phí an ninh và cảng quốc tế, phí điện nhả hàng, phí lưu bãi  Bill UNIL01080921. Xuất cá nục ồ sang Mosc PHI (Mua và xuất thằng: 2 cont)</t>
  </si>
  <si>
    <t>1645246</t>
  </si>
  <si>
    <t>Cước chịu thuế internet và điện thoại cố định  tháng 08/2021.</t>
  </si>
  <si>
    <t>Nạp mực in cho VP+ xưởng (3 lần*100,000đ/lần) ; Mua giấy decan A4 (01 gram*90,000đ/gram)+ in giấy decan (270 tờ*2,000đ/tờ) nhãn cho cont Censea 2</t>
  </si>
  <si>
    <t>Tiền điện kỳ 2 tháng 09/2021 từ ngày 07/09-15/09/2021</t>
  </si>
  <si>
    <t>0683928</t>
  </si>
  <si>
    <t>Cước chuyển phát nhanh tháng 08/2021 (Từ 04-31/08/2021)</t>
  </si>
  <si>
    <t>0000812</t>
  </si>
  <si>
    <t xml:space="preserve">Vận chuyển rác tháng 08/2021(6m3 *154,000đ) và xử lý nước thải ( 1,248.8 m3*10,000 đ) </t>
  </si>
  <si>
    <t>Mua 20 ổ bi 51109 thay ổ bi hư cho xe đẩy trong xưởng</t>
  </si>
  <si>
    <t>Chi phong bì tháng 9/2021 cho anh Cẩm bên xử lý nước thải</t>
  </si>
  <si>
    <t>Cước tàu số Bill: HWVN21071343 cont zalo Fresh xuất đi New York Mỹ</t>
  </si>
  <si>
    <t>Phí xếp dỡ, phí niêm chì, phí chứng từ, phụ phí khai hải quan, phí an ninh. số Bill: HWVN21071343 cont zalo Fresh xuất đi New York Mỹ</t>
  </si>
  <si>
    <t>Phí điện giao hàng, phí chạy điện. Số Bill: HWVN21071343 cont zalo Fresh xuất đi New York Mỹ</t>
  </si>
  <si>
    <t>0022064</t>
  </si>
  <si>
    <t>Phí cắm điện 40RH (tại cảng ở Mỹ), bill HWVN21071343. Xuất cá dũa cho Zalo Fresh (21/AZF-009)</t>
  </si>
  <si>
    <t>0023660</t>
  </si>
  <si>
    <t>Công ty Cổ Phần Tốc Độ</t>
  </si>
  <si>
    <t>Cước vận chuyển quốc tế, Bill SGN1265883. Xuất cont Channel</t>
  </si>
  <si>
    <t>0023661</t>
  </si>
  <si>
    <t>Phí xếp dỡ, phí niêm chì, phí an ninh, phụ phí khai hải quan, phí chứng từ, Bill SGN1265883. Xuất cont Channel</t>
  </si>
  <si>
    <t>0000069</t>
  </si>
  <si>
    <t>Công ty TNHH Tiếp Vận C.H.L</t>
  </si>
  <si>
    <t>Cước vận chuyển 1 cont cá dũa Global Pacific</t>
  </si>
  <si>
    <t>Bảo Hiểm xã hội Thị xã Đông Hòa
Nội dung: YN0003J_509;Nộp BHXH, BHYT, BHTN tháng 09.2021</t>
  </si>
  <si>
    <t>Tiền bảo hiểm xã hội tháng 09/2021</t>
  </si>
  <si>
    <t>CÔNG ĐOÀN VIỆT NAM
(Số tài khoản: 117001366668
Tên tài khoản: CÔNG ĐOÀN VIỆT NAM
Ngân hàng: VietinBank
Nội dung: MST 4401029564 Công ty TNHH MOSC Việt Nam nộp KPCĐ tháng 09 năm 2021</t>
  </si>
  <si>
    <t>Thanh toán tiền phí xuất-nhập khẩu T09 sau khi đã cấn trừ tạm ứng 20 triệu ngày 08/09/2021</t>
  </si>
  <si>
    <t>0000724</t>
  </si>
  <si>
    <t>Mua 36 cuộn dây đai cho nhà máy (36*260,000đ/cuộn)</t>
  </si>
  <si>
    <t>0000741</t>
  </si>
  <si>
    <t>Mua 44 cuộn dây đai cho nhà máy (44*260,000đ/cuộn)</t>
  </si>
  <si>
    <t>0000090</t>
  </si>
  <si>
    <t>Công ty TNHH Dịch Vụ Bảo Vệ Thiện Trang</t>
  </si>
  <si>
    <t>Phí thuê dịch vụ bảo vệ tháng 09/2021</t>
  </si>
  <si>
    <t>Bảng kê+ 0074041</t>
  </si>
  <si>
    <t>Thanh toán tiền cơm Tháng 9/2021</t>
  </si>
  <si>
    <t>Thanh toán tiền dũa 19,068.6kg*31,500đ/kg cá dũa size 1-2kg. PNK 22 theo HĐ số: 04 HP-MC/2019</t>
  </si>
  <si>
    <t>PNK 22</t>
  </si>
  <si>
    <t>Công ty TNHH MTV XNK Thủy Sản Hải Phú</t>
  </si>
  <si>
    <t>THANH TOÁN 08/10/2021</t>
  </si>
  <si>
    <t>0000003</t>
  </si>
  <si>
    <t>Công ty TNHH Giao Nhận Và Thương Mại Phía Nam</t>
  </si>
  <si>
    <t>Cước vận chuyển cont cá dũa cho Censea 03 (Cont SZLU9387526), xuất ngày 15/09/2021 từ Phú Yên - HCM</t>
  </si>
  <si>
    <t>Tiền điện kỳ 1 tháng 10 từ 26/09.2021-06/10/2021</t>
  </si>
  <si>
    <t>0000006</t>
  </si>
  <si>
    <t>Cước vận chuyển cá dũa (Cont TTNU8250827), xuất cho Channel (01-2021/MOSC-CSFI) từ Phú Yên - HCM</t>
  </si>
  <si>
    <t>0000891</t>
  </si>
  <si>
    <t>Trung Tâm Dịch Vụ Công Ích</t>
  </si>
  <si>
    <t>Tiền vận chuyển rác T09 (4m3*154,000đ/m3) + Tiền xử lý nước thải T09 (968m3*10,000đ/m3)</t>
  </si>
  <si>
    <t>Công ty TNHH Công Nghiếp Lạnh Hưng Trí</t>
  </si>
  <si>
    <t>Mua 1 hộp giấy ghi nhiết độ kho lạnh cho Phòng Máy+ Cước vận chuyển từ HCM-PY (1*880,000đ/hộp)
Số tài khoản: 681349 - Ngân hàng TMCP Á Châu, Sở giao dịch TP. HCM</t>
  </si>
  <si>
    <t>THANH TOÁN 11/10/2021</t>
  </si>
  <si>
    <t>THANH TOÁN 18/10/2021</t>
  </si>
  <si>
    <t>LD2126017870</t>
  </si>
  <si>
    <t>MB bank</t>
  </si>
  <si>
    <t>1st interest expense MB BANK LOAN 1.410.000.000</t>
  </si>
  <si>
    <t>LD2127197065</t>
  </si>
  <si>
    <t>1st interest expense MB BANK LOAN 1.800.000.000</t>
  </si>
  <si>
    <t>LD2127337060</t>
  </si>
  <si>
    <t>1st interest expense MB BANK LOAN 1.000.000.000</t>
  </si>
  <si>
    <t>LD2127770346</t>
  </si>
  <si>
    <t>1st interest expense MB BANK LOAN 1.300.000.000</t>
  </si>
  <si>
    <t>LD2128691630</t>
  </si>
  <si>
    <t>LD2128701560</t>
  </si>
  <si>
    <t>1st interest expense MB BANK LOAN 1.700.000.000</t>
  </si>
  <si>
    <t>LD2128829738</t>
  </si>
  <si>
    <t>1st interest expense MB BANK LOAN 790000000</t>
  </si>
  <si>
    <t>Thanh toán tiền điện kỳ 2 tháng 10 từ ngày 07/10-15/10/2021</t>
  </si>
  <si>
    <t>0099146</t>
  </si>
  <si>
    <t>Công ty TNHH Hapag Lloyd Việt Nam</t>
  </si>
  <si>
    <t>0303851867</t>
  </si>
  <si>
    <t>Phí lưu cont tại bãi từ 10/10/2021-21/10/2021, Bill HLCUBSC2108BMKF9. Cont Censea 01 (01-2021/MOSC-CSI)-mahi trả về</t>
  </si>
  <si>
    <t>Phí lưu cont tại bãi ngày 22/10/2021 Bill HLCUBSC2108BMKF9. Cont Censea 01 (01-2021/MOSC-CSI)-mahi trả về</t>
  </si>
  <si>
    <t xml:space="preserve">Công ty TNHH Hapag Lloyd Việt Nam
STK: 001-081728-001 (VND) 
Ngân hàng HSBC VN </t>
  </si>
  <si>
    <t>1709163</t>
  </si>
  <si>
    <t>Trung Tâm Kinh Doanh VNPT Phú Yên</t>
  </si>
  <si>
    <t>Cước chịu thuế internet và điện thoại cố định  tháng 09/2021.</t>
  </si>
  <si>
    <t>0000401</t>
  </si>
  <si>
    <t>Phí xe kéo về kho con gấu, phí kéo xe về kho Vietfood, Bill  UNIL01080921. Xuất cá nục ồ sang Mosc PHI (Mua và xuất thằng: 2 cont)</t>
  </si>
  <si>
    <t>Bảo Hiểm xã hội Thị xã Đông Hòa
Nội dung: YN0003J_509;Nộp BHXH, BHYT, BHTN tháng 10.2021</t>
  </si>
  <si>
    <t>Tiền bảo hiểm xã hội tháng 10/2021</t>
  </si>
  <si>
    <t>CÔNG ĐOÀN VIỆT NAM
(Số tài khoản: 117001366668
Tên tài khoản: CÔNG ĐOÀN VIỆT NAM
Ngân hàng: VietinBank
Nội dung: MST 4401029564 Công ty TNHH MOSC Việt Nam nộp KPCĐ tháng 10 năm 2021</t>
  </si>
  <si>
    <t>Phí cấp Health cho lô cá mú xuất cho Channel (01-2021/MOSC-CSFI)</t>
  </si>
  <si>
    <t>Mua nguyên liệu cá dũa</t>
  </si>
  <si>
    <t>THANH TOÁN 26/10/2021</t>
  </si>
  <si>
    <t>THANH TOÁN 01/11/2021</t>
  </si>
  <si>
    <t>DNTT-78</t>
  </si>
  <si>
    <t>Phòng Cảnh Sát Phòng Cháy Chữa  Cháy tỉnh Phú Yên</t>
  </si>
  <si>
    <t>Thanh toán tiền khóa học PCCC năm 2021 cho 15 nhân viên (kèm danh sách) (350,000 1 người)</t>
  </si>
  <si>
    <t>Tiền cơm + phụ cấp xăng xe tham gia khóa học PCCC tại Tuy Hòa ngày 2 và 3 tháng 11/2021 (Danh sách đính kèm)</t>
  </si>
  <si>
    <t>DNTT-76</t>
  </si>
  <si>
    <t>Chi tiền tháng 10/2021 cho anh Cẩm bên xử lý nước thải</t>
  </si>
  <si>
    <t>Lương công nhân viên T10/2021</t>
  </si>
  <si>
    <t>0000236</t>
  </si>
  <si>
    <t>Công ty TNHH Máy Văn Phòng Hoa Phát</t>
  </si>
  <si>
    <t>Mua ổ cứng digaital 6TB, Adapter 12V/2A 
Tiền công lắp đặt và sửa chữa hệ thống camera nhà máy
Nạp mực máy in Văn phòng (1 lần)</t>
  </si>
  <si>
    <t>0004894</t>
  </si>
  <si>
    <t>CÔNG TY TNHH THƯƠNG MẠI KỸ THUẬT ĐÔNG DƯƠNG VINA</t>
  </si>
  <si>
    <t xml:space="preserve">Mua dao ép của máy đai thùng </t>
  </si>
  <si>
    <t>0074042</t>
  </si>
  <si>
    <t>Thanh toán tiền cơm Tháng 10/2021</t>
  </si>
  <si>
    <t>THANH TOÁN 05/11/2021</t>
  </si>
  <si>
    <t>THANH TOÁN 11/11/2021</t>
  </si>
  <si>
    <t>0087954</t>
  </si>
  <si>
    <t>Cửa hàng Tuấn Bảo</t>
  </si>
  <si>
    <t>4400834678</t>
  </si>
  <si>
    <t>Mua văn phòng phẩm cho Văn Phòng và xưởng
 20 gram giấy; bìa lỗ 2 sấp; 5 hộp bút bi; 5 bút xóa kéo; 2 lốc keo dán; 60 quyển vở
Phí vận chuyển 50.000đ
Số tài khoản: Võ Duy Quang - 040001554745</t>
  </si>
  <si>
    <t>0009333</t>
  </si>
  <si>
    <t>Công ty CP Đầu tư thương mại Phát Triển Nhất Tín</t>
  </si>
  <si>
    <t>0312803588-003</t>
  </si>
  <si>
    <t>Cước dịch vụ chuyển phát nhanh  gởi Health công Channel từ Nha Trang-Phú Yên</t>
  </si>
  <si>
    <t>Tiền điện kỳ 1 tháng 11 từ 26/10/2021-06/11/2021</t>
  </si>
  <si>
    <t>Điện lực Đông Hòa</t>
  </si>
  <si>
    <t>Tiền điện kỳ 2 tháng 11 từ 07/11/2021-15/11/2021</t>
  </si>
  <si>
    <t xml:space="preserve">Tiền công suất phản khán Kỳ 2-Tháng 11
</t>
  </si>
  <si>
    <t>DNTT 81</t>
  </si>
  <si>
    <t>Thanh  toán tiền mua vật tư sửa chữa cho phong máy</t>
  </si>
  <si>
    <t>0685729</t>
  </si>
  <si>
    <t>Cước chuyển phát nhanh T10/2021</t>
  </si>
  <si>
    <t>Trung tâm kinh doanh VNPT-Phú Yên</t>
  </si>
  <si>
    <t>Chi phí cước internet và cước điện thoại cố định Tháng 10/2021</t>
  </si>
  <si>
    <t>0000367</t>
  </si>
  <si>
    <t>Công ty TNHH Thương Mại Dịch Vụ Việt Ocean</t>
  </si>
  <si>
    <t>0311778924</t>
  </si>
  <si>
    <t xml:space="preserve">Phí môi giới HĐ số 01-2021/VOC-MOSC. Paseco xuất bạch tuộc sang Kabona </t>
  </si>
  <si>
    <t>Bảo Hiểm xã hội Thị xã Đông Hòa
Nội dung: YN0003J_509;Nộp BHXH, BHYT, BHTN tháng 11.2021</t>
  </si>
  <si>
    <t>Tiền bảo hiểm xã hội tháng 11/2021</t>
  </si>
  <si>
    <t>CÔNG ĐOÀN VIỆT NAM
(Số tài khoản: 117001366668
Tên tài khoản: CÔNG ĐOÀN VIỆT NAM
Ngân hàng: VietinBank
Nội dung: MST 4401029564 Công ty TNHH MOSC Việt Nam nộp KPCĐ tháng 11 năm 2021</t>
  </si>
  <si>
    <t>THANH TOÁN 24/11/2021</t>
  </si>
  <si>
    <t>Sau khi thanh toán sẽ xuất hóa đơn</t>
  </si>
  <si>
    <t>Đã duyệt ngày 25/11/2021</t>
  </si>
  <si>
    <t>Tiền điện kỳ 3 tháng 11 từ 16/11-25/11/2021</t>
  </si>
  <si>
    <t>THANH TOÁN 29/11/2021</t>
  </si>
  <si>
    <t>Tạm ứng quỹ tiền mặt (Tồn quĩ đến 27/11/2021: 1.443.000đ)</t>
  </si>
  <si>
    <t>Nguyễn Thị Thùy Dương</t>
  </si>
  <si>
    <t>Chuyển tiền cho Nguyễn Thị Thùy DƯƠNG</t>
  </si>
  <si>
    <t>NGUYỄN THỊ THÙY DƯƠNG</t>
  </si>
  <si>
    <t>THANH TOÁN 09/12/2021</t>
  </si>
  <si>
    <t>0002627</t>
  </si>
  <si>
    <t>Mua thùng 5 lớp opp (35*25*12.5) cho đơn hàng CENSEA PI#02-2021/PCS-CSI</t>
  </si>
  <si>
    <t>0000109</t>
  </si>
  <si>
    <t>Phí thuê dịch vụ bảo vệ tháng 11-Hợp đồng bảo vệ số 20-HĐBV/TT/2021</t>
  </si>
  <si>
    <t>ĐNTT số 82 (0000346, 0000347, 0770168, 0012613,0007501, 0057467)</t>
  </si>
  <si>
    <t>Công ty TNHH Tiếp Vận Kiến Vàng</t>
  </si>
  <si>
    <t>0315526283</t>
  </si>
  <si>
    <t>Phí nhập khẩu TK 104372360410. Bill 913313672 (Nhập khẩu cá dũa từ Masuka)</t>
  </si>
  <si>
    <t>0074043</t>
  </si>
  <si>
    <t>Tiền cơm tháng 11 cho công nhân viên</t>
  </si>
  <si>
    <t>DNTT-83; PNK M18,19</t>
  </si>
  <si>
    <t>Mua 1 quạt hút (1*150,000đ/cái), chổi sơn (5 cái*7,000đ/cái), seal (20c*10,000đ/c), giấy nhám (3c*10,000đ/cái), bi 205 (4 ổ*60,000đ/ổ) cho phòng máy</t>
  </si>
  <si>
    <t>Tiền điện kỳ 1 tháng 12 (11 ngày từ 26/11/2021-06/12/2021)</t>
  </si>
  <si>
    <t>CÔNG TY TNHH THIẾT BỊ KHOA HỌC KỸ THUẬT TRUNG HẢI</t>
  </si>
  <si>
    <t>Thanh toán tiền mua bộ test histamine cho HACCAP (1 bộ =120test*6,000,000đ/bộ)</t>
  </si>
  <si>
    <t>thông báo</t>
  </si>
  <si>
    <t>Tiền nước sản xuất Tháng 11 (Từ 10/11/2021-09/12/2021) 496m3*12,8571429đ/mr</t>
  </si>
  <si>
    <t>400101394008</t>
  </si>
  <si>
    <t>THANH TOÁN 29/12</t>
  </si>
  <si>
    <t xml:space="preserve">Chi tiền thưởng Tết dương lịch ( 01/01/2021) cho công nhân viên ( 56 người)
Nhân viên: 300,000đ/người; Công nhân: 200,000đ/người; Thời vụ: 100,000đ/người
</t>
  </si>
  <si>
    <t>Thông báo kỳ 3</t>
  </si>
  <si>
    <t>Tiền điện kỳ 3 tháng 12 (10 ngày từ 16/12/2021-25/12/2021)</t>
  </si>
  <si>
    <t>THANH TOÁN 06/01/2022</t>
  </si>
  <si>
    <t>0000119</t>
  </si>
  <si>
    <t>CÔNG TY TNHH DỊCH VỤ BẢO VỆ THIỆN TRANG</t>
  </si>
  <si>
    <t>0304967872</t>
  </si>
  <si>
    <t>Phí dịch vụ bảo vệ Tháng 12/2021 theo HĐ số 20-HĐBV/TT/2021 ký ngày 01/05/2021</t>
  </si>
  <si>
    <t>ĐNTT 01</t>
  </si>
  <si>
    <t>Cục Thuế Tỉnh Phú Yên</t>
  </si>
  <si>
    <t>Nộp lệ phí môn bài năm 2022 (Vốn điều lệ 10 tỷ, mức đóng 3 triệu</t>
  </si>
  <si>
    <t>0090804</t>
  </si>
  <si>
    <t>Tiền cơm công nhân viên Tháng 12/2021</t>
  </si>
  <si>
    <t>0003252</t>
  </si>
  <si>
    <t>CÔNG TY TNHH IN LẠC VIỆT</t>
  </si>
  <si>
    <t>4200557349</t>
  </si>
  <si>
    <t>Chi phí mua decal cho cont hàng Zalo Fresh (21/AZF-010) (1200 cái*600đ/cái)</t>
  </si>
  <si>
    <t>ĐNTT02</t>
  </si>
  <si>
    <t>Trương Tồn Phương - STK 0061001144280-Ngân hàng Vietcombank Khánh Hòa</t>
  </si>
  <si>
    <t>Hoàn trả lại tiền cá dũa cho Mr Phương, trả hàng do hàng xấu (PNK 01 ngày 05/01/2022)</t>
  </si>
  <si>
    <t>THANH TOÁN 14/01/2022</t>
  </si>
  <si>
    <t>CÔNG TY TNHH THỦY SẢN KHANG TƯỜNG</t>
  </si>
  <si>
    <t>Hợp đồng số 01</t>
  </si>
  <si>
    <t>Lý Quốc Hùng</t>
  </si>
  <si>
    <t>Thanh toán tiền mua cá tra còn lại cho Tân Tương Khang. Số tiền trên Hợp đồng: 2,184,000,000
Đã tạm ứng: 60.000.000 ngày 24/12/2021</t>
  </si>
  <si>
    <t>Thanh toán tiền mua cá tra cho Lý Quốc Hùng</t>
  </si>
  <si>
    <t>THANH TOÁN 20/01/2022</t>
  </si>
  <si>
    <t>ĐNTT-03</t>
  </si>
  <si>
    <t>Bảng lương Tháng 13</t>
  </si>
  <si>
    <t>Danh sách quà tặng cơ quan nhà nước và chi phí tất niên công ty 2022</t>
  </si>
  <si>
    <t>Tiền lương tháng 13/2021 cho công nhân viên công ty</t>
  </si>
  <si>
    <t>0000026</t>
  </si>
  <si>
    <t>CÔNG TY TNHH KHOA HỌC VÀ CÔNG NGHỆ XANH</t>
  </si>
  <si>
    <t>04401041265</t>
  </si>
  <si>
    <t>Chi phí tư vấn lập báo cáo giám sát môi trường định kỳ năm 2021 theo HĐ dịch vụ số 06/HDDV/2021</t>
  </si>
  <si>
    <t>0000202</t>
  </si>
  <si>
    <t>CÔNG TY TNHH THƯƠNG MẠI VÀ XÂY DỰNG AN SINH</t>
  </si>
  <si>
    <t>0200576224</t>
  </si>
  <si>
    <t>Thanh toán dịch vụ thu gom, vận chuyển và xử lý chất thải nguy hại theo HĐ số 270-ASTN/HĐKT-CTNH/2021</t>
  </si>
  <si>
    <t>0001127</t>
  </si>
  <si>
    <t>CÔNG TY TNHH THƯƠNG MẠI TIẾP VẬN C.H.L</t>
  </si>
  <si>
    <t>Cươc vận chuyển cont cá dũa từ Phú Yên-HCM. Xuất cont cá dũa cho Zalo Fresh ngày 07/01/2022</t>
  </si>
  <si>
    <t>Bảo Hiểm xã hội Thị xã Đông Hòa
Nội dung: YN0003J_509;Nộp BHXH, BHYT, BHTN tháng 01.2022</t>
  </si>
  <si>
    <t>CÔNG ĐOÀN VIỆT NAM
(Số tài khoản: 117001366668
Tên tài khoản: CÔNG ĐOÀN VIỆT NAM
Ngân hàng: VietinBank
Nội dung: MST 4401029564 Công ty TNHH MOSC Việt Nam nộp KPCĐ tháng 01 năm 2022</t>
  </si>
  <si>
    <t>Thông báo K2/T01</t>
  </si>
  <si>
    <t>Trung Tâm Dịch Vụ Công ÍCH</t>
  </si>
  <si>
    <t>Thông báo T01</t>
  </si>
  <si>
    <t>CÔNG TY CỔ PHẦN CẤP THOÁT NƯỚC PHÚ YÊN</t>
  </si>
  <si>
    <t>Tiền điện kỳ 2 tháng 1/2021 (09 ngày từ 07/01/2022 đến 015/01/2022)</t>
  </si>
  <si>
    <t>Vận chuyển rác Tháng 12/2021 (4m3*154,000đ/m3); Xử lý nước thải T12/2021 (460.6M3*10,000Đ/M3)</t>
  </si>
  <si>
    <t>Tiền nước sản xuất Tháng 12  từ 09/12/2021-06/01/2022 (234M3*12,857Đ/M3)</t>
  </si>
  <si>
    <t>0283988</t>
  </si>
  <si>
    <t>TỔNG CÔNG TY CỔ PHẦN BƯU CHÍNH VIETTEL</t>
  </si>
  <si>
    <t>Cước chuyển phát nhanh Tháng 12/2021</t>
  </si>
  <si>
    <t>CÔNG TY CP KỸ THUẬT AN TOÀN VÀ MÔI TRƯỜNG SG</t>
  </si>
  <si>
    <t>0315786651</t>
  </si>
  <si>
    <t>Dịch vụ quan trắc môi trường năm 2021. (DV quan trắc 2020: 7,920,000đ)</t>
  </si>
  <si>
    <t xml:space="preserve">Chuyển vào Argibank </t>
  </si>
  <si>
    <t>THANH TOÁN 21/01/2022</t>
  </si>
  <si>
    <t>CÔNG TY TNHH MELODY LOGISTICS</t>
  </si>
  <si>
    <t>0309499306</t>
  </si>
  <si>
    <t xml:space="preserve">TK 30448362330-Cước vận chuyển quốc tế. Xuất cá tra sang Phi cont 1. </t>
  </si>
  <si>
    <t xml:space="preserve">TK 30448362330- Phí xếp dỡ, phí chứng từ, phí niêm chì, phí điện giao hàng. Xuất cá tra sang Phi cont 1. </t>
  </si>
  <si>
    <t>TK 304483727460. Cước vận chuyển quốc tế. Xuất cá tra sang Phi cont 2</t>
  </si>
  <si>
    <t>TK 304483727460. Phí xếp dỡ, phí chứng từ, phí niêm chì, phí điện giao hàng. Xuất cá tra sang Phi cont 2</t>
  </si>
  <si>
    <t>Có add stk trên mail</t>
  </si>
  <si>
    <t>THANH TOÁN 11/02/2022</t>
  </si>
  <si>
    <t>Lương Tháng 01/2022</t>
  </si>
  <si>
    <t>0000398</t>
  </si>
  <si>
    <t>CÔNG TY TNHH MỘT THÀNH VIÊN TIẾP VẬN VÀ THƯƠNG MẠI OCEAN SHIP</t>
  </si>
  <si>
    <t>0312958278</t>
  </si>
  <si>
    <t>TK 304460103050 - Phí xếp dỡ, phí niêm chì, phí chứng từ hàng xuất, phí khai hải quan, phí điện giao hàng, phí an ninh. Bill HLCUSGN2112COOU9. Xuất cont cá dũa cho khách Zalo Fresh 21/AZF-010</t>
  </si>
  <si>
    <t>0000397</t>
  </si>
  <si>
    <t>TK 304460103050-Cước vận tải quốc tế. Bill HLCSGN2112COOU9 Xuất cont cá dũa cho khách Zalo Fresh 21/AZF-010</t>
  </si>
  <si>
    <t>DNTT-6</t>
  </si>
  <si>
    <t>Nguyễn Thị Oanh</t>
  </si>
  <si>
    <t>Thanh toán tiền phí dịch vụ làm chứng từ cho Ms Oanh
TK 304460103050: Xuất 1 cont hàng cho Zalo Fresh (Tháng 01)
TK 304483682330 &amp; 304483727460. Xuất 2 cont cá tra sang PHI (Tháng 1)
TK 104372360410. Nhập cá dũa từ Masuka (Tháng 11/2021)
Xuất" 1,500,000đ/cont
Nhập: 500,000đ/cont</t>
  </si>
  <si>
    <t>0000557</t>
  </si>
  <si>
    <t>CÔNG TY TNHH TIẾP VẬN KIẾN VÀNG</t>
  </si>
  <si>
    <t>TK 304460103050-Phí DV hải quan. Xuất cont cá dũa cho Zalo Fresh. Xuất trong Tháng 01/2022</t>
  </si>
  <si>
    <t>0000014</t>
  </si>
  <si>
    <t>Cước vận chuyển cont cá dũa từ PY-HCM. Xuất cho Censea. CI#02-2021/PSC-CSI.  PXK 2022-01-007. Xuất ngày 18/01/2022</t>
  </si>
  <si>
    <t>8489, 8986,24</t>
  </si>
  <si>
    <t>9012, 8487,23</t>
  </si>
  <si>
    <t>Phí DV Hải quan TK304483682330. Xuất cá tra sang Phi, cont 1</t>
  </si>
  <si>
    <t>Xuất cá tra sang Phi, cont 2. TK 304483727460</t>
  </si>
  <si>
    <t>THANH TOÁN 16/02/2022</t>
  </si>
  <si>
    <t>DNTT-8</t>
  </si>
  <si>
    <t>CÔNG TY TNHH SẢN XUẤT THƯƠNG MẠI TÂN THUẬN THÀNH</t>
  </si>
  <si>
    <t>DNTT-9</t>
  </si>
  <si>
    <t>CÔNG TY TNHH SX &amp; TM DUY NHẬT</t>
  </si>
  <si>
    <t xml:space="preserve">Tạm ứng 50% đơn đặt hàng số 01-1C (40,289,400đ): Mua thùng mahi mahi 5 lớp, flexco cho đơn hàng Zalo Fresh 01-2022. 
</t>
  </si>
  <si>
    <t xml:space="preserve">Tạm ứng 30% DH: 01N-T02-22: Mua túi in cho đơn hàng  Zalo Fresh 01-2022
</t>
  </si>
  <si>
    <t>THANH TOÁN 17/02/2022</t>
  </si>
  <si>
    <t>Thông báo Kỳ 2</t>
  </si>
  <si>
    <t>Tiền điện kỳ 1 tháng 2/2022 (12 ngày từ 26/01/2022 đến 06/02/2022)</t>
  </si>
  <si>
    <t>0003419</t>
  </si>
  <si>
    <t>0000131</t>
  </si>
  <si>
    <t>Phí Dịch vụ bảo vệ Tháng 01/2022</t>
  </si>
  <si>
    <t>0009577</t>
  </si>
  <si>
    <t>TỔNG  CÔNG TY BƯU CHÍNH VIETTEL</t>
  </si>
  <si>
    <t>Cước chuyển phát nhanh Tháng 01/2022</t>
  </si>
  <si>
    <t>DNTT -7; HĐ 111743, 0109365, 0109365, 0255935</t>
  </si>
  <si>
    <t>Nguyễn Bình Long
STK: 060092632531-Ngân hàng Sacombank-CN Quận 4</t>
  </si>
  <si>
    <t>Thanh toán tiền chị hộ phí nâng hạ 2 cont hàng xuất trong Tháng 01/2022
Cont Zalo Fresh: (HĐ 111743, 0109365=2,140,000đ)
Cont Censea (HĐ 0109365, 0255935-2,445,000Đ)</t>
  </si>
  <si>
    <t>LD2135119226</t>
  </si>
  <si>
    <t>LD2135440513</t>
  </si>
  <si>
    <t>LD2135527553</t>
  </si>
  <si>
    <t>LD2135674088</t>
  </si>
  <si>
    <t>LD2204113447</t>
  </si>
  <si>
    <t>LD2204278985</t>
  </si>
  <si>
    <t>LD2204501328</t>
  </si>
  <si>
    <t>LD2204627200</t>
  </si>
  <si>
    <t>Loan interest LD2135119226 from January 20, 2022 to February 19, 2022</t>
  </si>
  <si>
    <t>Loan interest LD2135440513 from January 20, 2022 to February 19, 2022</t>
  </si>
  <si>
    <t>Loan interest LD2135527553 from January 20, 2022 to February 19, 2022</t>
  </si>
  <si>
    <t>Loan interest LD2135674088 from January 20, 2022 to February 19, 2022</t>
  </si>
  <si>
    <t>Loan interest rate LD2204113 from 10/02/2022-19/02/2022</t>
  </si>
  <si>
    <t>Loan interest LD2204278985 from 11/02/2022 - 19/02/2022</t>
  </si>
  <si>
    <t>LD2204501328 loan interest from 14/02/2022 - 19/02/2022</t>
  </si>
  <si>
    <t>Loan interest LD2204627200 from February 15, 2022 to February 19, 2022</t>
  </si>
  <si>
    <t>Lãi vay</t>
  </si>
  <si>
    <t>Mua Decan  8 oz (980 cái*650đ/cái),  Decan barcode 8 oz (490 cái*230đ/cái) cho đơn hàng Censea xuất trong Tháng 01/2022. PI#02-2021/PSC-CSI</t>
  </si>
  <si>
    <t>THANH TOÁN 25/02/2022</t>
  </si>
  <si>
    <t>Thông báo KY2</t>
  </si>
  <si>
    <t>Tiền điện Kỳ 2 Tháng 2/2022 (9 ngày từ 07/02/2022-15/02/2022)</t>
  </si>
  <si>
    <t>0001158</t>
  </si>
  <si>
    <t>Xử lý nước thải Tháng 2 (184.8m3*10,000đ/m3)</t>
  </si>
  <si>
    <t>0001159</t>
  </si>
  <si>
    <t>Vận chuyển rác Tháng 01/2022 (4m3*154,000đ/m3)</t>
  </si>
  <si>
    <t>Thông báo T01/2022</t>
  </si>
  <si>
    <t>Tiền nước tiêu thụ T01/2022 (Từ 07/01/2022-07/02/2022) 312m3*12,857.1429đ/m3</t>
  </si>
  <si>
    <t>0000191</t>
  </si>
  <si>
    <t>CÔNG TY TNHH DỊCH VỤ THƯƠNG MẠI DŨNG</t>
  </si>
  <si>
    <t>Mua bánh xe (8c*300,000đ/cái), phốt (16c*30,000đ/cái) cho phòng máy sửa chữa trong xưởng (Mua trong Tháng 12/2021)</t>
  </si>
  <si>
    <t>Bảo Hiểm xã hội Thị xã Đông Hòa
Nội dung: YN0003J_509;Nộp BHXH, BHYT, BHTN tháng 02.2022</t>
  </si>
  <si>
    <t>Bảo hiểm xã hôi Tháng 02.2022</t>
  </si>
  <si>
    <t>CÔNG ĐOÀN VIỆT NAM
(Số tài khoản: 117001366668
Tên tài khoản: CÔNG ĐOÀN VIỆT NAM
Ngân hàng: VietinBank
Nội dung: MST 4401029564 Công ty TNHH MOSC Việt Nam nộp KPCĐ tháng 02 năm 2022</t>
  </si>
  <si>
    <t>0071309</t>
  </si>
  <si>
    <t>Cơm nước nhân viên Tháng 01/2022</t>
  </si>
  <si>
    <t>CÔNG TY TRÁCH NHIỆM HỮU HẠN KỸ THUẬT TỰ ĐỘNG VIỆT</t>
  </si>
  <si>
    <t>Thanh toán tiền mua  vật tư cho Phòng máy để sửa chữa và thay thế máy xịt áp lực, máy bơm hồ nước thải bị hỏng
 (KĐTMC 22b: 467,2đ/cái*1 c; KĐT MC18b: 379,600đ/c*2c; Rơle nhiệt MT -32 (12-18A): 1c*244,550đ/c; Rowle nhiết MT-32 (5-8A): 2c*244,550đ/cái</t>
  </si>
  <si>
    <t>NCC mới (Đính kèm thông tin chuyển khoản mail)</t>
  </si>
  <si>
    <t>THANH TOÁN 28/02/2022</t>
  </si>
  <si>
    <t>Thông báo KY3/T02</t>
  </si>
  <si>
    <t>Tiền điện Ky 3-Tháng 2/2022 (10 ngày từ 16/02/2022-25/02/2022)</t>
  </si>
  <si>
    <t>HĐ 02/HĐMB</t>
  </si>
  <si>
    <t>Thanh toán tiền đặt cọc 230,880,000đ cho lô hàng cá tra xuất khẩu sang Phi theo HĐ số 02/HĐMB ngày 22/02/2022</t>
  </si>
  <si>
    <t>THANH TOÁN 01/03/2022</t>
  </si>
  <si>
    <t>TRUNG TÂM CHẤT LƯỢNG NÔNG LÂM THỦY SẢN VÙNG 3</t>
  </si>
  <si>
    <t>Kiểm mẫu định kỳ các chỉ tiêu (TPC, Ecoli, TPC, Histamine, Hg) cá dũa cắt khúc, cá dũa nguyên liệu, bạch tuộc nguyên con làm sạch, cá mú fillet không da, nước vòi, đá vảy, vệ sinh công nghiệp , cá mus nguyên liệu</t>
  </si>
  <si>
    <t>0000245</t>
  </si>
  <si>
    <t>CÔNG TY CỔ PHẦN ĐIỆN TỬ G-TECH</t>
  </si>
  <si>
    <t>Hiệu chuẩn máy dò kim loại cho bộ phận HCAAP để chuẩn bị kiểm BRC tại nhà máy</t>
  </si>
  <si>
    <t>0000084</t>
  </si>
  <si>
    <t>VIỆN HẢI DƯƠNG HỌC</t>
  </si>
  <si>
    <t>Thanh toán  kiểm độc tố cá mú nguyên liệu để chuẩn bị kiểm BRC tại nhà máy</t>
  </si>
  <si>
    <t>NCC mới có đính kèm STK</t>
  </si>
  <si>
    <t>Có đính kèm STK</t>
  </si>
  <si>
    <t>THANH TOÁN 10/03/2022</t>
  </si>
  <si>
    <t>0000110</t>
  </si>
  <si>
    <t>TRUNG TÂM KỸ THUẬT TIÊU CHUẨN ĐO LƯỜNG CHẤT LƯỢNG</t>
  </si>
  <si>
    <t>Phí Kiểm mẫu nước vòi, hiệu chuẩn nhiệt kế thủy tinh, kiểm định quả cân 10kg, kiểm định quả cân trên 100-2kg. Kiểm tra định kỳ của bộ phận HACCP</t>
  </si>
  <si>
    <t>Thanh toán tiền làm báo cáo động vật gây hại để chuẩn bị kiểm BRC
Thanh toán cho DOAN THI HA: 7789789760 NGAN HANG MB BANK</t>
  </si>
  <si>
    <t>0000170</t>
  </si>
  <si>
    <t>VIỆN NGHIÊN CỨU HẠT NHÂN</t>
  </si>
  <si>
    <t>Kiểm định phóng xạ trong mẫu. Chuẩn bị để kiểm BRC. HĐ 170</t>
  </si>
  <si>
    <t>Tạm ứng 15,000,000 quỹ tiền mặt (COH ngày 05/03/2022: 1,557,000)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</si>
</sst>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mm/dd/yy;@"/>
    <numFmt numFmtId="165" formatCode="_-* #,##0\ _₫_-;\-* #,##0\ _₫_-;_-* &quot;-&quot;??\ _₫_-;_-@_-"/>
    <numFmt numFmtId="166" formatCode="[$-409]d\-mmm\-yy;@"/>
    <numFmt numFmtId="167" formatCode="_-* #,##0.00\ _₫_-;\-* #,##0.00\ _₫_-;_-* &quot;-&quot;??\ _₫_-;_-@_-"/>
    <numFmt numFmtId="168" formatCode="_-* #,##0.00\ &quot;₫&quot;_-;\-* #,##0.00\ &quot;₫&quot;_-;_-* &quot;-&quot;??\ &quot;₫&quot;_-;_-@_-"/>
    <numFmt numFmtId="169" formatCode="#,##0.00\ [$₫-42A]"/>
    <numFmt numFmtId="170" formatCode="_([$$-409]* #,##0.00_);_([$$-409]* \(#,##0.00\);_([$$-409]* &quot;-&quot;??_);_(@_)"/>
    <numFmt numFmtId="171" formatCode="_-* #,##0.00\ [$₫-42A]_-;\-* #,##0.00\ [$₫-42A]_-;_-* &quot;-&quot;??\ [$₫-42A]_-;_-@_-"/>
    <numFmt numFmtId="172" formatCode="_-* #,##0.00\ _$_-;\-* #,##0.00\ _$_-;_-* &quot;-&quot;??\ _$_-;_-@_-"/>
  </numFmts>
  <fonts count="24" x14ac:knownFonts="1">
    <font>
      <sz val="11"/>
      <color theme="1"/>
      <name val="Tahoma"/>
      <family val="2"/>
    </font>
    <font>
      <sz val="11"/>
      <color theme="1"/>
      <name val="Calibri"/>
      <family val="2"/>
      <scheme val="minor"/>
    </font>
    <font>
      <sz val="11"/>
      <color theme="1"/>
      <name val="Tahoma"/>
      <family val="2"/>
    </font>
    <font>
      <b/>
      <sz val="11"/>
      <color theme="1"/>
      <name val="Tahoma"/>
      <family val="2"/>
    </font>
    <font>
      <b/>
      <sz val="10"/>
      <name val="Times New Roman"/>
      <family val="1"/>
    </font>
    <font>
      <sz val="10"/>
      <name val="Times New Roman"/>
      <family val="1"/>
    </font>
    <font>
      <sz val="10"/>
      <color rgb="FFFF0000"/>
      <name val="Times New Roman"/>
      <family val="1"/>
    </font>
    <font>
      <b/>
      <sz val="10"/>
      <color rgb="FFFF0000"/>
      <name val="Times New Roman"/>
      <family val="1"/>
    </font>
    <font>
      <sz val="8"/>
      <name val="Times New Roman"/>
      <family val="1"/>
    </font>
    <font>
      <sz val="8"/>
      <color theme="1"/>
      <name val="Times New Roman"/>
      <family val="1"/>
    </font>
    <font>
      <sz val="11"/>
      <color theme="1"/>
      <name val="Times New Roman"/>
      <family val="1"/>
    </font>
    <font>
      <b/>
      <sz val="11"/>
      <color rgb="FFFF0000"/>
      <name val="Tahoma"/>
      <family val="2"/>
    </font>
    <font>
      <sz val="10"/>
      <name val="Arial"/>
      <family val="2"/>
    </font>
    <font>
      <sz val="9"/>
      <name val="Times New Roman"/>
      <family val="1"/>
    </font>
    <font>
      <sz val="9"/>
      <color theme="1"/>
      <name val="Times New Roman"/>
      <family val="1"/>
    </font>
    <font>
      <sz val="11"/>
      <color theme="1"/>
      <name val="Calibri"/>
      <family val="2"/>
      <scheme val="minor"/>
    </font>
    <font>
      <sz val="10"/>
      <color theme="1"/>
      <name val="Times New Roman"/>
      <family val="1"/>
    </font>
    <font>
      <b/>
      <sz val="10"/>
      <color theme="1"/>
      <name val="Times New Roman"/>
      <family val="1"/>
    </font>
    <font>
      <b/>
      <sz val="11"/>
      <color theme="1"/>
      <name val="Times New Roman"/>
      <family val="1"/>
    </font>
    <font>
      <b/>
      <sz val="8"/>
      <color rgb="FFFF0000"/>
      <name val="Times New Roman"/>
      <family val="1"/>
    </font>
    <font>
      <sz val="9"/>
      <color theme="1"/>
      <name val="Tahoma"/>
      <family val="2"/>
    </font>
    <font>
      <sz val="11"/>
      <color rgb="FFFF0000"/>
      <name val="Tahoma"/>
      <family val="2"/>
    </font>
    <font>
      <sz val="11"/>
      <color theme="1"/>
      <name val="Arial"/>
      <family val="2"/>
    </font>
    <font>
      <sz val="11"/>
      <color indexed="8"/>
      <name val="Calibri"/>
      <family val="2"/>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3">
    <xf numFmtId="0" fontId="0" fillId="0" borderId="0"/>
    <xf numFmtId="43" fontId="2" fillId="0" borderId="0" applyFont="0" applyFill="0" applyBorder="0" applyAlignment="0" applyProtection="0"/>
    <xf numFmtId="9" fontId="2" fillId="0" borderId="0" applyFont="0" applyFill="0" applyBorder="0" applyAlignment="0" applyProtection="0"/>
    <xf numFmtId="166" fontId="12" fillId="0" borderId="0"/>
    <xf numFmtId="167" fontId="15" fillId="0" borderId="0" applyFont="0" applyFill="0" applyBorder="0" applyAlignment="0" applyProtection="0"/>
    <xf numFmtId="0" fontId="15" fillId="0" borderId="0"/>
    <xf numFmtId="44" fontId="2" fillId="0" borderId="0" applyFont="0" applyFill="0" applyBorder="0" applyAlignment="0" applyProtection="0"/>
    <xf numFmtId="0" fontId="1" fillId="0" borderId="0"/>
    <xf numFmtId="167" fontId="1" fillId="0" borderId="0" applyFont="0" applyFill="0" applyBorder="0" applyAlignment="0" applyProtection="0"/>
    <xf numFmtId="0" fontId="1" fillId="0" borderId="0"/>
    <xf numFmtId="167" fontId="1" fillId="0" borderId="0" applyFont="0" applyFill="0" applyBorder="0" applyAlignment="0" applyProtection="0"/>
    <xf numFmtId="169" fontId="22" fillId="0" borderId="0"/>
    <xf numFmtId="167" fontId="22" fillId="0" borderId="0" applyFont="0" applyFill="0" applyBorder="0" applyAlignment="0" applyProtection="0"/>
    <xf numFmtId="168" fontId="22" fillId="0" borderId="0" applyFont="0" applyFill="0" applyBorder="0" applyAlignment="0" applyProtection="0"/>
    <xf numFmtId="169" fontId="12" fillId="0" borderId="0"/>
    <xf numFmtId="167" fontId="12"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0" fontId="2" fillId="0" borderId="0"/>
    <xf numFmtId="170" fontId="12" fillId="0" borderId="0"/>
    <xf numFmtId="167" fontId="23" fillId="0" borderId="0" applyFont="0" applyFill="0" applyBorder="0" applyAlignment="0" applyProtection="0"/>
    <xf numFmtId="166" fontId="1" fillId="0" borderId="0"/>
    <xf numFmtId="166" fontId="12" fillId="0" borderId="0"/>
    <xf numFmtId="171" fontId="1" fillId="0" borderId="0"/>
    <xf numFmtId="43" fontId="22" fillId="0" borderId="0" applyFont="0" applyFill="0" applyBorder="0" applyAlignment="0" applyProtection="0"/>
    <xf numFmtId="44" fontId="22" fillId="0" borderId="0" applyFont="0" applyFill="0" applyBorder="0" applyAlignment="0" applyProtection="0"/>
    <xf numFmtId="43" fontId="12" fillId="0" borderId="0" applyFont="0" applyFill="0" applyBorder="0" applyAlignment="0" applyProtection="0"/>
    <xf numFmtId="43" fontId="23" fillId="0" borderId="0" applyFont="0" applyFill="0" applyBorder="0" applyAlignment="0" applyProtection="0"/>
    <xf numFmtId="172" fontId="1" fillId="0" borderId="0" applyFont="0" applyFill="0" applyBorder="0" applyAlignment="0" applyProtection="0"/>
    <xf numFmtId="0" fontId="12" fillId="0" borderId="0" applyAlignment="0">
      <alignment vertical="top" wrapText="1"/>
      <protection locked="0"/>
    </xf>
    <xf numFmtId="43" fontId="23" fillId="0" borderId="0" applyFont="0" applyFill="0" applyBorder="0" applyAlignment="0" applyProtection="0"/>
    <xf numFmtId="0" fontId="12" fillId="0" borderId="0"/>
  </cellStyleXfs>
  <cellXfs count="323">
    <xf numFmtId="0" fontId="0" fillId="0" borderId="0" xfId="0"/>
    <xf numFmtId="3" fontId="0" fillId="0" borderId="0" xfId="0" applyNumberFormat="1"/>
    <xf numFmtId="164"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165" fontId="4" fillId="2" borderId="1" xfId="1" applyNumberFormat="1" applyFont="1" applyFill="1" applyBorder="1" applyAlignment="1">
      <alignment horizontal="center" vertical="center"/>
    </xf>
    <xf numFmtId="165" fontId="4" fillId="2" borderId="1" xfId="1" applyNumberFormat="1"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0" fontId="5" fillId="2" borderId="1" xfId="0" applyFont="1" applyFill="1" applyBorder="1" applyAlignment="1">
      <alignment horizontal="left" vertical="center" wrapText="1"/>
    </xf>
    <xf numFmtId="165" fontId="5" fillId="2" borderId="1" xfId="1" applyNumberFormat="1" applyFont="1" applyFill="1" applyBorder="1" applyAlignment="1">
      <alignment horizontal="left" vertical="center"/>
    </xf>
    <xf numFmtId="165" fontId="5" fillId="2" borderId="1" xfId="1" applyNumberFormat="1" applyFont="1" applyFill="1" applyBorder="1" applyAlignment="1">
      <alignment horizontal="left" vertical="center" wrapText="1"/>
    </xf>
    <xf numFmtId="0" fontId="5" fillId="2" borderId="1" xfId="0" applyFont="1" applyFill="1" applyBorder="1" applyAlignment="1">
      <alignment horizontal="left" vertical="center"/>
    </xf>
    <xf numFmtId="3" fontId="5" fillId="2" borderId="1" xfId="0" applyNumberFormat="1"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165" fontId="6" fillId="2" borderId="1" xfId="1" applyNumberFormat="1" applyFont="1" applyFill="1" applyBorder="1" applyAlignment="1">
      <alignment horizontal="left" vertical="center" wrapText="1"/>
    </xf>
    <xf numFmtId="165" fontId="7" fillId="2" borderId="1" xfId="1" applyNumberFormat="1" applyFont="1" applyFill="1" applyBorder="1" applyAlignment="1">
      <alignment horizontal="left" vertical="center" wrapText="1"/>
    </xf>
    <xf numFmtId="164" fontId="7" fillId="2" borderId="1" xfId="0" applyNumberFormat="1" applyFont="1" applyFill="1" applyBorder="1" applyAlignment="1">
      <alignment horizontal="left" vertical="center" wrapText="1"/>
    </xf>
    <xf numFmtId="164" fontId="4" fillId="2" borderId="1" xfId="0" applyNumberFormat="1" applyFont="1" applyFill="1" applyBorder="1" applyAlignment="1">
      <alignment horizontal="left" vertical="center" wrapText="1"/>
    </xf>
    <xf numFmtId="3" fontId="4" fillId="2" borderId="1" xfId="1" applyNumberFormat="1" applyFont="1" applyFill="1" applyBorder="1" applyAlignment="1">
      <alignment horizontal="left" vertical="center"/>
    </xf>
    <xf numFmtId="0" fontId="0" fillId="0" borderId="1" xfId="0" applyBorder="1" applyAlignment="1">
      <alignment horizontal="left"/>
    </xf>
    <xf numFmtId="3" fontId="4" fillId="2" borderId="1" xfId="1" applyNumberFormat="1" applyFont="1" applyFill="1" applyBorder="1" applyAlignment="1">
      <alignment horizontal="left" vertical="center" wrapText="1"/>
    </xf>
    <xf numFmtId="3" fontId="0" fillId="0" borderId="0" xfId="0" applyNumberFormat="1" applyAlignment="1">
      <alignment horizontal="right"/>
    </xf>
    <xf numFmtId="14" fontId="8" fillId="2" borderId="1" xfId="0" quotePrefix="1" applyNumberFormat="1" applyFont="1" applyFill="1" applyBorder="1" applyAlignment="1">
      <alignment horizontal="left" vertical="center"/>
    </xf>
    <xf numFmtId="0" fontId="10" fillId="0" borderId="1" xfId="0" applyFont="1" applyBorder="1" applyAlignment="1">
      <alignment wrapText="1"/>
    </xf>
    <xf numFmtId="165" fontId="8" fillId="2" borderId="1" xfId="1" applyNumberFormat="1" applyFont="1" applyFill="1" applyBorder="1" applyAlignment="1">
      <alignment horizontal="left" vertical="center" wrapText="1"/>
    </xf>
    <xf numFmtId="0" fontId="0" fillId="0" borderId="1" xfId="0" applyBorder="1" applyAlignment="1">
      <alignment wrapText="1"/>
    </xf>
    <xf numFmtId="14" fontId="5" fillId="2" borderId="1" xfId="0" quotePrefix="1" applyNumberFormat="1" applyFont="1" applyFill="1" applyBorder="1" applyAlignment="1">
      <alignment horizontal="left" vertical="center"/>
    </xf>
    <xf numFmtId="0" fontId="10" fillId="0" borderId="1" xfId="0" applyFont="1" applyBorder="1"/>
    <xf numFmtId="0" fontId="5" fillId="2" borderId="1" xfId="0" quotePrefix="1" applyFont="1" applyFill="1" applyBorder="1" applyAlignment="1">
      <alignment horizontal="left" vertical="center" wrapText="1"/>
    </xf>
    <xf numFmtId="0" fontId="0" fillId="0" borderId="1" xfId="0" applyBorder="1"/>
    <xf numFmtId="165" fontId="5" fillId="2" borderId="1" xfId="1" applyNumberFormat="1" applyFont="1" applyFill="1" applyBorder="1" applyAlignment="1">
      <alignment horizontal="left" wrapText="1"/>
    </xf>
    <xf numFmtId="0" fontId="5" fillId="2" borderId="1" xfId="0" applyFont="1" applyFill="1" applyBorder="1" applyAlignment="1">
      <alignment vertical="center" wrapText="1"/>
    </xf>
    <xf numFmtId="0" fontId="5" fillId="2" borderId="1" xfId="0" quotePrefix="1" applyFont="1" applyFill="1" applyBorder="1" applyAlignment="1">
      <alignment horizontal="center" vertical="center" wrapText="1"/>
    </xf>
    <xf numFmtId="165" fontId="8" fillId="2" borderId="1" xfId="1" applyNumberFormat="1" applyFont="1" applyFill="1" applyBorder="1" applyAlignment="1">
      <alignment vertical="center" wrapText="1"/>
    </xf>
    <xf numFmtId="14" fontId="5" fillId="2" borderId="1" xfId="0" quotePrefix="1" applyNumberFormat="1" applyFont="1" applyFill="1" applyBorder="1" applyAlignment="1">
      <alignment horizontal="center" vertical="center"/>
    </xf>
    <xf numFmtId="165" fontId="5" fillId="2" borderId="1" xfId="1" applyNumberFormat="1" applyFont="1" applyFill="1" applyBorder="1" applyAlignment="1">
      <alignment horizontal="center" vertical="center" wrapText="1"/>
    </xf>
    <xf numFmtId="14" fontId="8" fillId="2" borderId="1" xfId="0" quotePrefix="1" applyNumberFormat="1" applyFont="1" applyFill="1" applyBorder="1" applyAlignment="1">
      <alignment horizontal="center" vertical="center"/>
    </xf>
    <xf numFmtId="14" fontId="0" fillId="0" borderId="0" xfId="0" applyNumberFormat="1"/>
    <xf numFmtId="14" fontId="11" fillId="3" borderId="0" xfId="0" applyNumberFormat="1" applyFont="1" applyFill="1"/>
    <xf numFmtId="14" fontId="4" fillId="2" borderId="1" xfId="0" applyNumberFormat="1" applyFont="1" applyFill="1" applyBorder="1" applyAlignment="1">
      <alignment horizontal="center" vertical="center"/>
    </xf>
    <xf numFmtId="14" fontId="0" fillId="0" borderId="1" xfId="0" applyNumberFormat="1" applyBorder="1"/>
    <xf numFmtId="14" fontId="5" fillId="2" borderId="1" xfId="0" applyNumberFormat="1" applyFont="1" applyFill="1" applyBorder="1" applyAlignment="1">
      <alignment horizontal="left" vertical="center"/>
    </xf>
    <xf numFmtId="49" fontId="0" fillId="0" borderId="0" xfId="0" applyNumberFormat="1"/>
    <xf numFmtId="49" fontId="4"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left" vertical="center" wrapText="1"/>
    </xf>
    <xf numFmtId="49" fontId="9" fillId="2" borderId="1" xfId="0" quotePrefix="1" applyNumberFormat="1" applyFont="1" applyFill="1" applyBorder="1" applyAlignment="1">
      <alignment horizontal="left" vertical="center" wrapText="1"/>
    </xf>
    <xf numFmtId="49" fontId="5" fillId="2" borderId="1" xfId="0" quotePrefix="1" applyNumberFormat="1" applyFont="1" applyFill="1" applyBorder="1" applyAlignment="1">
      <alignment horizontal="left" vertical="center"/>
    </xf>
    <xf numFmtId="49" fontId="9" fillId="0" borderId="1" xfId="0" quotePrefix="1" applyNumberFormat="1" applyFont="1" applyBorder="1" applyAlignment="1">
      <alignment horizontal="left" vertical="center" wrapText="1"/>
    </xf>
    <xf numFmtId="49" fontId="9" fillId="0" borderId="1" xfId="0" quotePrefix="1" applyNumberFormat="1" applyFont="1" applyBorder="1" applyAlignment="1">
      <alignment horizontal="center" vertical="center" wrapText="1"/>
    </xf>
    <xf numFmtId="49" fontId="5" fillId="2" borderId="1" xfId="0" quotePrefix="1" applyNumberFormat="1" applyFont="1" applyFill="1" applyBorder="1" applyAlignment="1">
      <alignment horizontal="center" vertical="center"/>
    </xf>
    <xf numFmtId="49" fontId="0" fillId="0" borderId="1" xfId="0" applyNumberFormat="1" applyBorder="1"/>
    <xf numFmtId="9" fontId="0" fillId="0" borderId="0" xfId="2" applyFont="1"/>
    <xf numFmtId="9" fontId="4" fillId="2" borderId="1" xfId="2" applyFont="1" applyFill="1" applyBorder="1" applyAlignment="1">
      <alignment horizontal="center" vertical="center" wrapText="1"/>
    </xf>
    <xf numFmtId="9" fontId="5" fillId="2" borderId="1" xfId="2" applyFont="1" applyFill="1" applyBorder="1" applyAlignment="1">
      <alignment horizontal="left" vertical="center" wrapText="1"/>
    </xf>
    <xf numFmtId="9" fontId="8" fillId="2" borderId="1" xfId="2" quotePrefix="1" applyFont="1" applyFill="1" applyBorder="1" applyAlignment="1">
      <alignment horizontal="left" vertical="center" wrapText="1"/>
    </xf>
    <xf numFmtId="9" fontId="5" fillId="2" borderId="1" xfId="2" quotePrefix="1" applyFont="1" applyFill="1" applyBorder="1" applyAlignment="1">
      <alignment horizontal="left" vertical="center" wrapText="1"/>
    </xf>
    <xf numFmtId="9" fontId="8" fillId="2" borderId="1" xfId="2" quotePrefix="1" applyFont="1" applyFill="1" applyBorder="1" applyAlignment="1">
      <alignment horizontal="right" vertical="center" wrapText="1"/>
    </xf>
    <xf numFmtId="9" fontId="5" fillId="2" borderId="1" xfId="2" quotePrefix="1" applyFont="1" applyFill="1" applyBorder="1" applyAlignment="1">
      <alignment horizontal="center" vertical="center" wrapText="1"/>
    </xf>
    <xf numFmtId="3" fontId="4" fillId="2" borderId="1" xfId="0" applyNumberFormat="1" applyFont="1" applyFill="1" applyBorder="1" applyAlignment="1">
      <alignment horizontal="center" vertical="center"/>
    </xf>
    <xf numFmtId="3" fontId="5" fillId="2" borderId="1" xfId="0" applyNumberFormat="1" applyFont="1" applyFill="1" applyBorder="1" applyAlignment="1">
      <alignment horizontal="left" vertical="center"/>
    </xf>
    <xf numFmtId="3" fontId="8" fillId="2" borderId="1" xfId="0" applyNumberFormat="1" applyFont="1" applyFill="1" applyBorder="1" applyAlignment="1">
      <alignment horizontal="left" vertical="center"/>
    </xf>
    <xf numFmtId="3" fontId="8" fillId="2" borderId="1" xfId="1" applyNumberFormat="1" applyFont="1" applyFill="1" applyBorder="1" applyAlignment="1">
      <alignment horizontal="center" vertical="center" wrapText="1"/>
    </xf>
    <xf numFmtId="3" fontId="5" fillId="2" borderId="1" xfId="1" applyNumberFormat="1" applyFont="1" applyFill="1" applyBorder="1" applyAlignment="1">
      <alignment horizontal="left" vertical="center"/>
    </xf>
    <xf numFmtId="3" fontId="5" fillId="2" borderId="1"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xf>
    <xf numFmtId="3" fontId="8" fillId="2" borderId="1" xfId="0" applyNumberFormat="1" applyFont="1" applyFill="1" applyBorder="1" applyAlignment="1">
      <alignment horizontal="right" vertical="center"/>
    </xf>
    <xf numFmtId="3" fontId="8" fillId="2" borderId="1" xfId="1" applyNumberFormat="1" applyFont="1" applyFill="1" applyBorder="1" applyAlignment="1">
      <alignment horizontal="right" vertical="center" wrapText="1"/>
    </xf>
    <xf numFmtId="3" fontId="5" fillId="2" borderId="1" xfId="1" applyNumberFormat="1" applyFont="1" applyFill="1" applyBorder="1" applyAlignment="1">
      <alignment vertical="center"/>
    </xf>
    <xf numFmtId="3" fontId="5" fillId="2" borderId="1" xfId="1" applyNumberFormat="1" applyFont="1" applyFill="1" applyBorder="1" applyAlignment="1">
      <alignment horizontal="right" vertical="center" wrapText="1"/>
    </xf>
    <xf numFmtId="3" fontId="4" fillId="2" borderId="1" xfId="1" applyNumberFormat="1" applyFont="1" applyFill="1" applyBorder="1" applyAlignment="1">
      <alignment horizontal="right" vertical="center" wrapText="1"/>
    </xf>
    <xf numFmtId="3" fontId="4" fillId="2" borderId="1" xfId="1" applyNumberFormat="1" applyFont="1" applyFill="1" applyBorder="1" applyAlignment="1">
      <alignment horizontal="right" vertical="center"/>
    </xf>
    <xf numFmtId="3" fontId="7" fillId="2" borderId="1" xfId="0" applyNumberFormat="1" applyFont="1" applyFill="1" applyBorder="1" applyAlignment="1">
      <alignment horizontal="left" vertical="center" wrapText="1"/>
    </xf>
    <xf numFmtId="14" fontId="0" fillId="3" borderId="1" xfId="0" applyNumberFormat="1" applyFill="1" applyBorder="1"/>
    <xf numFmtId="14" fontId="8" fillId="3" borderId="1" xfId="0" quotePrefix="1" applyNumberFormat="1" applyFont="1" applyFill="1" applyBorder="1" applyAlignment="1">
      <alignment horizontal="left" vertical="center"/>
    </xf>
    <xf numFmtId="49" fontId="9" fillId="3" borderId="1" xfId="0" quotePrefix="1" applyNumberFormat="1" applyFont="1" applyFill="1" applyBorder="1" applyAlignment="1">
      <alignment horizontal="left" vertical="center" wrapText="1"/>
    </xf>
    <xf numFmtId="0" fontId="5" fillId="3" borderId="1" xfId="0" applyFont="1" applyFill="1" applyBorder="1" applyAlignment="1">
      <alignment horizontal="left" vertical="center" wrapText="1"/>
    </xf>
    <xf numFmtId="165" fontId="5" fillId="3" borderId="1" xfId="1" applyNumberFormat="1" applyFont="1" applyFill="1" applyBorder="1" applyAlignment="1">
      <alignment horizontal="left" vertical="center"/>
    </xf>
    <xf numFmtId="0" fontId="10" fillId="3" borderId="1" xfId="0" applyFont="1" applyFill="1" applyBorder="1" applyAlignment="1">
      <alignment wrapText="1"/>
    </xf>
    <xf numFmtId="165" fontId="8" fillId="3" borderId="1" xfId="1" applyNumberFormat="1" applyFont="1" applyFill="1" applyBorder="1" applyAlignment="1">
      <alignment horizontal="left" vertical="center" wrapText="1"/>
    </xf>
    <xf numFmtId="9" fontId="8" fillId="3" borderId="1" xfId="2" quotePrefix="1" applyFont="1" applyFill="1" applyBorder="1" applyAlignment="1">
      <alignment horizontal="left" vertical="center" wrapText="1"/>
    </xf>
    <xf numFmtId="3" fontId="8" fillId="3" borderId="1" xfId="0" applyNumberFormat="1" applyFont="1" applyFill="1" applyBorder="1" applyAlignment="1">
      <alignment horizontal="left" vertical="center"/>
    </xf>
    <xf numFmtId="3" fontId="8" fillId="3" borderId="1" xfId="1" applyNumberFormat="1" applyFont="1" applyFill="1" applyBorder="1" applyAlignment="1">
      <alignment horizontal="center" vertical="center" wrapText="1"/>
    </xf>
    <xf numFmtId="0" fontId="0" fillId="3" borderId="1" xfId="0" applyFill="1" applyBorder="1" applyAlignment="1">
      <alignment wrapText="1"/>
    </xf>
    <xf numFmtId="49" fontId="5" fillId="3" borderId="1" xfId="0" quotePrefix="1" applyNumberFormat="1" applyFont="1" applyFill="1" applyBorder="1" applyAlignment="1">
      <alignment horizontal="left" vertical="center"/>
    </xf>
    <xf numFmtId="0" fontId="10" fillId="3" borderId="1" xfId="0" applyFont="1" applyFill="1" applyBorder="1"/>
    <xf numFmtId="0" fontId="5" fillId="3" borderId="1" xfId="0" quotePrefix="1" applyFont="1" applyFill="1" applyBorder="1" applyAlignment="1">
      <alignment horizontal="left" vertical="center" wrapText="1"/>
    </xf>
    <xf numFmtId="165" fontId="5" fillId="3" borderId="1" xfId="1" applyNumberFormat="1" applyFont="1" applyFill="1" applyBorder="1" applyAlignment="1">
      <alignment horizontal="left" vertical="center" wrapText="1"/>
    </xf>
    <xf numFmtId="9" fontId="5" fillId="3" borderId="1" xfId="2" quotePrefix="1" applyFont="1" applyFill="1" applyBorder="1" applyAlignment="1">
      <alignment horizontal="left" vertical="center" wrapText="1"/>
    </xf>
    <xf numFmtId="3" fontId="5" fillId="3" borderId="1" xfId="1" applyNumberFormat="1" applyFont="1" applyFill="1" applyBorder="1" applyAlignment="1">
      <alignment horizontal="left" vertical="center"/>
    </xf>
    <xf numFmtId="3" fontId="5" fillId="3" borderId="1" xfId="1" applyNumberFormat="1" applyFont="1" applyFill="1" applyBorder="1" applyAlignment="1">
      <alignment horizontal="center" vertical="center" wrapText="1"/>
    </xf>
    <xf numFmtId="0" fontId="0" fillId="3" borderId="1" xfId="0" applyFill="1" applyBorder="1"/>
    <xf numFmtId="14" fontId="5" fillId="3" borderId="1" xfId="0" applyNumberFormat="1" applyFont="1" applyFill="1" applyBorder="1" applyAlignment="1">
      <alignment horizontal="left" vertical="center"/>
    </xf>
    <xf numFmtId="49" fontId="5" fillId="3" borderId="1" xfId="0" applyNumberFormat="1" applyFont="1" applyFill="1" applyBorder="1" applyAlignment="1">
      <alignment horizontal="left" vertical="center" wrapText="1"/>
    </xf>
    <xf numFmtId="165" fontId="5" fillId="3" borderId="1" xfId="1" applyNumberFormat="1" applyFont="1" applyFill="1" applyBorder="1" applyAlignment="1">
      <alignment horizontal="left" wrapText="1"/>
    </xf>
    <xf numFmtId="9" fontId="5" fillId="3" borderId="1" xfId="2" applyFont="1" applyFill="1" applyBorder="1" applyAlignment="1">
      <alignment horizontal="left" vertical="center" wrapText="1"/>
    </xf>
    <xf numFmtId="14" fontId="5" fillId="3" borderId="1" xfId="0" quotePrefix="1" applyNumberFormat="1" applyFont="1" applyFill="1" applyBorder="1" applyAlignment="1">
      <alignment horizontal="left" vertical="center"/>
    </xf>
    <xf numFmtId="3" fontId="5" fillId="3" borderId="1" xfId="1" applyNumberFormat="1" applyFont="1" applyFill="1" applyBorder="1" applyAlignment="1">
      <alignment horizontal="center" vertical="center"/>
    </xf>
    <xf numFmtId="14" fontId="0" fillId="2" borderId="1" xfId="0" applyNumberFormat="1" applyFill="1" applyBorder="1"/>
    <xf numFmtId="0" fontId="10" fillId="2" borderId="1" xfId="0" applyFont="1" applyFill="1" applyBorder="1" applyAlignment="1">
      <alignment wrapText="1"/>
    </xf>
    <xf numFmtId="0" fontId="0" fillId="2" borderId="1" xfId="0" applyFill="1" applyBorder="1" applyAlignment="1">
      <alignment wrapText="1"/>
    </xf>
    <xf numFmtId="0" fontId="0" fillId="2" borderId="0" xfId="0" applyFill="1"/>
    <xf numFmtId="0" fontId="10" fillId="2" borderId="1" xfId="0" applyFont="1" applyFill="1" applyBorder="1"/>
    <xf numFmtId="0" fontId="0" fillId="2" borderId="1" xfId="0" applyFill="1" applyBorder="1"/>
    <xf numFmtId="49" fontId="9" fillId="2" borderId="1" xfId="0" quotePrefix="1" applyNumberFormat="1" applyFont="1" applyFill="1" applyBorder="1" applyAlignment="1">
      <alignment horizontal="center" vertical="center" wrapText="1"/>
    </xf>
    <xf numFmtId="3" fontId="5" fillId="3" borderId="1" xfId="0" applyNumberFormat="1" applyFont="1" applyFill="1" applyBorder="1" applyAlignment="1">
      <alignment horizontal="left" vertical="center"/>
    </xf>
    <xf numFmtId="3" fontId="5" fillId="3" borderId="1" xfId="0" applyNumberFormat="1" applyFont="1" applyFill="1" applyBorder="1" applyAlignment="1">
      <alignment horizontal="left" vertical="center" wrapText="1"/>
    </xf>
    <xf numFmtId="164" fontId="7" fillId="3" borderId="1" xfId="0" applyNumberFormat="1" applyFont="1" applyFill="1" applyBorder="1" applyAlignment="1">
      <alignment horizontal="left" vertical="center" wrapText="1"/>
    </xf>
    <xf numFmtId="0" fontId="0" fillId="0" borderId="0" xfId="0" applyFont="1"/>
    <xf numFmtId="14" fontId="5" fillId="2" borderId="1" xfId="0" applyNumberFormat="1" applyFont="1" applyFill="1" applyBorder="1" applyAlignment="1">
      <alignment horizontal="left" vertical="center" wrapText="1"/>
    </xf>
    <xf numFmtId="0" fontId="0" fillId="0" borderId="0" xfId="0" applyFont="1" applyAlignment="1">
      <alignment wrapText="1"/>
    </xf>
    <xf numFmtId="0" fontId="13" fillId="2" borderId="1" xfId="5" applyFont="1" applyFill="1" applyBorder="1" applyAlignment="1">
      <alignment horizontal="left" vertical="center" wrapText="1"/>
    </xf>
    <xf numFmtId="14" fontId="13" fillId="2" borderId="1" xfId="0" applyNumberFormat="1" applyFont="1" applyFill="1" applyBorder="1" applyAlignment="1">
      <alignment horizontal="left" vertical="center"/>
    </xf>
    <xf numFmtId="0" fontId="14" fillId="2" borderId="1" xfId="0" quotePrefix="1" applyFont="1" applyFill="1" applyBorder="1" applyAlignment="1">
      <alignment horizontal="left" vertical="center" wrapText="1"/>
    </xf>
    <xf numFmtId="0" fontId="13" fillId="2" borderId="1" xfId="0" applyFont="1" applyFill="1" applyBorder="1" applyAlignment="1">
      <alignment horizontal="left" vertical="center" wrapText="1"/>
    </xf>
    <xf numFmtId="165" fontId="13" fillId="2" borderId="1" xfId="4" quotePrefix="1" applyNumberFormat="1" applyFont="1" applyFill="1" applyBorder="1" applyAlignment="1">
      <alignment horizontal="left" vertical="center" wrapText="1"/>
    </xf>
    <xf numFmtId="164" fontId="5" fillId="2" borderId="1" xfId="0" applyNumberFormat="1" applyFont="1" applyFill="1" applyBorder="1" applyAlignment="1">
      <alignment horizontal="left" vertical="center" wrapText="1"/>
    </xf>
    <xf numFmtId="0" fontId="0" fillId="0" borderId="0" xfId="0" applyFont="1" applyAlignment="1">
      <alignment horizontal="left"/>
    </xf>
    <xf numFmtId="14" fontId="5" fillId="4" borderId="1" xfId="0" applyNumberFormat="1" applyFont="1" applyFill="1" applyBorder="1" applyAlignment="1">
      <alignment horizontal="left" vertical="center"/>
    </xf>
    <xf numFmtId="49" fontId="5" fillId="4" borderId="1" xfId="0" applyNumberFormat="1" applyFont="1" applyFill="1" applyBorder="1" applyAlignment="1">
      <alignment horizontal="left" vertical="center" wrapText="1"/>
    </xf>
    <xf numFmtId="0" fontId="5" fillId="4" borderId="1" xfId="0" applyFont="1" applyFill="1" applyBorder="1" applyAlignment="1">
      <alignment horizontal="left" vertical="center"/>
    </xf>
    <xf numFmtId="165" fontId="5" fillId="4" borderId="1" xfId="1" applyNumberFormat="1" applyFont="1" applyFill="1" applyBorder="1" applyAlignment="1">
      <alignment horizontal="left" vertical="center"/>
    </xf>
    <xf numFmtId="165" fontId="5" fillId="4" borderId="1" xfId="1" applyNumberFormat="1" applyFont="1" applyFill="1" applyBorder="1" applyAlignment="1">
      <alignment horizontal="left" vertical="center" wrapText="1"/>
    </xf>
    <xf numFmtId="9" fontId="5" fillId="4" borderId="1" xfId="2" applyFont="1" applyFill="1" applyBorder="1" applyAlignment="1">
      <alignment horizontal="left" vertical="center" wrapText="1"/>
    </xf>
    <xf numFmtId="3" fontId="5" fillId="4" borderId="1" xfId="0" applyNumberFormat="1" applyFont="1" applyFill="1" applyBorder="1" applyAlignment="1">
      <alignment horizontal="left" vertical="center"/>
    </xf>
    <xf numFmtId="164" fontId="5" fillId="4" borderId="1" xfId="0" applyNumberFormat="1" applyFont="1" applyFill="1" applyBorder="1" applyAlignment="1">
      <alignment horizontal="left" vertical="center" wrapText="1"/>
    </xf>
    <xf numFmtId="3" fontId="4" fillId="4" borderId="1" xfId="0" applyNumberFormat="1" applyFont="1" applyFill="1" applyBorder="1" applyAlignment="1">
      <alignment horizontal="left" vertical="center" wrapText="1"/>
    </xf>
    <xf numFmtId="3" fontId="5" fillId="2" borderId="1" xfId="0" applyNumberFormat="1" applyFont="1" applyFill="1" applyBorder="1" applyAlignment="1">
      <alignment horizontal="center" vertical="center" wrapText="1"/>
    </xf>
    <xf numFmtId="165" fontId="13" fillId="2" borderId="1" xfId="4" applyNumberFormat="1" applyFont="1" applyFill="1" applyBorder="1" applyAlignment="1">
      <alignment vertical="center" wrapText="1"/>
    </xf>
    <xf numFmtId="165" fontId="5" fillId="2" borderId="1" xfId="1" applyNumberFormat="1" applyFont="1" applyFill="1" applyBorder="1" applyAlignment="1">
      <alignment vertical="center" wrapText="1"/>
    </xf>
    <xf numFmtId="9" fontId="5" fillId="2" borderId="1" xfId="2" applyFont="1" applyFill="1" applyBorder="1" applyAlignment="1">
      <alignment vertical="center" wrapText="1"/>
    </xf>
    <xf numFmtId="3" fontId="5" fillId="2" borderId="1" xfId="0" applyNumberFormat="1" applyFont="1" applyFill="1" applyBorder="1" applyAlignment="1">
      <alignment vertical="center"/>
    </xf>
    <xf numFmtId="3" fontId="5" fillId="2" borderId="1" xfId="0" applyNumberFormat="1" applyFont="1" applyFill="1" applyBorder="1" applyAlignment="1">
      <alignment vertical="center" wrapText="1"/>
    </xf>
    <xf numFmtId="49" fontId="5" fillId="2" borderId="1" xfId="1" applyNumberFormat="1" applyFont="1" applyFill="1" applyBorder="1" applyAlignment="1">
      <alignment horizontal="left" vertical="center" wrapText="1"/>
    </xf>
    <xf numFmtId="3" fontId="7" fillId="2" borderId="1" xfId="1" applyNumberFormat="1" applyFont="1" applyFill="1" applyBorder="1" applyAlignment="1">
      <alignment horizontal="left" vertical="center" wrapText="1"/>
    </xf>
    <xf numFmtId="165" fontId="5" fillId="2" borderId="1" xfId="1" quotePrefix="1" applyNumberFormat="1" applyFont="1" applyFill="1" applyBorder="1" applyAlignment="1">
      <alignment horizontal="left" vertical="center"/>
    </xf>
    <xf numFmtId="165" fontId="5" fillId="2" borderId="1" xfId="1" applyNumberFormat="1" applyFont="1" applyFill="1" applyBorder="1" applyAlignment="1">
      <alignment horizontal="right" vertical="center" wrapText="1"/>
    </xf>
    <xf numFmtId="9" fontId="5" fillId="2" borderId="1" xfId="2" applyFont="1" applyFill="1" applyBorder="1" applyAlignment="1">
      <alignment horizontal="right" vertical="center" wrapText="1"/>
    </xf>
    <xf numFmtId="3" fontId="5" fillId="2" borderId="1" xfId="0" applyNumberFormat="1" applyFont="1" applyFill="1" applyBorder="1" applyAlignment="1">
      <alignment horizontal="right" vertical="center"/>
    </xf>
    <xf numFmtId="3" fontId="5" fillId="2" borderId="1" xfId="0" applyNumberFormat="1" applyFont="1" applyFill="1" applyBorder="1" applyAlignment="1">
      <alignment horizontal="right" vertical="center" wrapText="1"/>
    </xf>
    <xf numFmtId="0" fontId="10" fillId="2" borderId="1" xfId="0" applyFont="1" applyFill="1" applyBorder="1" applyAlignment="1">
      <alignment horizontal="left" wrapText="1"/>
    </xf>
    <xf numFmtId="0" fontId="10" fillId="2" borderId="1" xfId="0" applyFont="1" applyFill="1" applyBorder="1" applyAlignment="1">
      <alignment horizontal="left"/>
    </xf>
    <xf numFmtId="3" fontId="7" fillId="2" borderId="1" xfId="1" applyNumberFormat="1" applyFont="1" applyFill="1" applyBorder="1" applyAlignment="1">
      <alignment horizontal="right" vertical="center" wrapText="1"/>
    </xf>
    <xf numFmtId="14" fontId="5" fillId="5" borderId="1" xfId="0" applyNumberFormat="1" applyFont="1" applyFill="1" applyBorder="1" applyAlignment="1">
      <alignment horizontal="left" vertical="center"/>
    </xf>
    <xf numFmtId="49" fontId="5" fillId="5" borderId="1" xfId="0" applyNumberFormat="1" applyFont="1" applyFill="1" applyBorder="1" applyAlignment="1">
      <alignment horizontal="left" vertical="center" wrapText="1"/>
    </xf>
    <xf numFmtId="0" fontId="5" fillId="5" borderId="1" xfId="0" applyFont="1" applyFill="1" applyBorder="1" applyAlignment="1">
      <alignment horizontal="left" vertical="center" wrapText="1"/>
    </xf>
    <xf numFmtId="165" fontId="5" fillId="5" borderId="1" xfId="1" applyNumberFormat="1" applyFont="1" applyFill="1" applyBorder="1" applyAlignment="1">
      <alignment horizontal="left" vertical="center"/>
    </xf>
    <xf numFmtId="165" fontId="5" fillId="5" borderId="1" xfId="1" applyNumberFormat="1" applyFont="1" applyFill="1" applyBorder="1" applyAlignment="1">
      <alignment horizontal="left" vertical="center" wrapText="1"/>
    </xf>
    <xf numFmtId="165" fontId="5" fillId="5" borderId="1" xfId="1" applyNumberFormat="1" applyFont="1" applyFill="1" applyBorder="1" applyAlignment="1">
      <alignment horizontal="right" vertical="center" wrapText="1"/>
    </xf>
    <xf numFmtId="9" fontId="5" fillId="5" borderId="1" xfId="2" applyFont="1" applyFill="1" applyBorder="1" applyAlignment="1">
      <alignment horizontal="right" vertical="center" wrapText="1"/>
    </xf>
    <xf numFmtId="3" fontId="5" fillId="5" borderId="1" xfId="0" applyNumberFormat="1" applyFont="1" applyFill="1" applyBorder="1" applyAlignment="1">
      <alignment horizontal="right" vertical="center"/>
    </xf>
    <xf numFmtId="165" fontId="6" fillId="5" borderId="1" xfId="1" applyNumberFormat="1" applyFont="1" applyFill="1" applyBorder="1" applyAlignment="1">
      <alignment horizontal="left" vertical="center" wrapText="1"/>
    </xf>
    <xf numFmtId="3" fontId="5" fillId="5" borderId="1" xfId="0" applyNumberFormat="1" applyFont="1" applyFill="1" applyBorder="1" applyAlignment="1">
      <alignment vertical="center" wrapText="1"/>
    </xf>
    <xf numFmtId="0" fontId="0" fillId="2" borderId="0" xfId="0" applyFont="1" applyFill="1"/>
    <xf numFmtId="3" fontId="7" fillId="2" borderId="1" xfId="0" applyNumberFormat="1" applyFont="1" applyFill="1" applyBorder="1" applyAlignment="1">
      <alignment vertical="center" wrapText="1"/>
    </xf>
    <xf numFmtId="3" fontId="6" fillId="2" borderId="1" xfId="0" applyNumberFormat="1" applyFont="1" applyFill="1" applyBorder="1" applyAlignment="1">
      <alignment vertical="center" wrapText="1"/>
    </xf>
    <xf numFmtId="3" fontId="7" fillId="5" borderId="1" xfId="0" applyNumberFormat="1" applyFont="1" applyFill="1" applyBorder="1" applyAlignment="1">
      <alignment vertical="center" wrapText="1"/>
    </xf>
    <xf numFmtId="3" fontId="7" fillId="2" borderId="1" xfId="1" applyNumberFormat="1" applyFont="1" applyFill="1" applyBorder="1" applyAlignment="1">
      <alignment horizontal="center" vertical="center" wrapText="1"/>
    </xf>
    <xf numFmtId="49" fontId="5" fillId="2" borderId="1" xfId="0" quotePrefix="1" applyNumberFormat="1" applyFont="1" applyFill="1" applyBorder="1" applyAlignment="1">
      <alignment vertical="center"/>
    </xf>
    <xf numFmtId="0" fontId="10" fillId="5" borderId="1" xfId="0" applyFont="1" applyFill="1" applyBorder="1" applyAlignment="1">
      <alignment horizontal="left" wrapText="1"/>
    </xf>
    <xf numFmtId="165" fontId="8" fillId="5" borderId="1" xfId="1" applyNumberFormat="1" applyFont="1" applyFill="1" applyBorder="1" applyAlignment="1">
      <alignment horizontal="left" vertical="center" wrapText="1"/>
    </xf>
    <xf numFmtId="9" fontId="8" fillId="5" borderId="1" xfId="2" quotePrefix="1" applyFont="1" applyFill="1" applyBorder="1" applyAlignment="1">
      <alignment horizontal="left" vertical="center" wrapText="1"/>
    </xf>
    <xf numFmtId="3" fontId="8" fillId="5" borderId="1" xfId="0" applyNumberFormat="1" applyFont="1" applyFill="1" applyBorder="1" applyAlignment="1">
      <alignment horizontal="left" vertical="center"/>
    </xf>
    <xf numFmtId="3" fontId="8" fillId="5" borderId="1" xfId="1" applyNumberFormat="1" applyFont="1" applyFill="1" applyBorder="1" applyAlignment="1">
      <alignment horizontal="center" vertical="center" wrapText="1"/>
    </xf>
    <xf numFmtId="0" fontId="0" fillId="5" borderId="1" xfId="0" applyFill="1" applyBorder="1"/>
    <xf numFmtId="0" fontId="10" fillId="5" borderId="1" xfId="0" applyFont="1" applyFill="1" applyBorder="1" applyAlignment="1">
      <alignment horizontal="left"/>
    </xf>
    <xf numFmtId="0" fontId="5" fillId="5" borderId="1" xfId="0" quotePrefix="1" applyFont="1" applyFill="1" applyBorder="1" applyAlignment="1">
      <alignment horizontal="left" vertical="center" wrapText="1"/>
    </xf>
    <xf numFmtId="9" fontId="5" fillId="5" borderId="1" xfId="2" quotePrefix="1" applyFont="1" applyFill="1" applyBorder="1" applyAlignment="1">
      <alignment horizontal="left" vertical="center" wrapText="1"/>
    </xf>
    <xf numFmtId="3" fontId="5" fillId="5" borderId="1" xfId="1" applyNumberFormat="1" applyFont="1" applyFill="1" applyBorder="1" applyAlignment="1">
      <alignment horizontal="left" vertical="center"/>
    </xf>
    <xf numFmtId="3" fontId="5" fillId="5" borderId="1" xfId="1" applyNumberFormat="1" applyFont="1" applyFill="1" applyBorder="1" applyAlignment="1">
      <alignment horizontal="center" vertical="center" wrapText="1"/>
    </xf>
    <xf numFmtId="165" fontId="5" fillId="5" borderId="1" xfId="1" applyNumberFormat="1" applyFont="1" applyFill="1" applyBorder="1" applyAlignment="1">
      <alignment horizontal="left" wrapText="1"/>
    </xf>
    <xf numFmtId="9" fontId="5" fillId="5" borderId="1" xfId="2" applyFont="1" applyFill="1" applyBorder="1" applyAlignment="1">
      <alignment horizontal="left" vertical="center" wrapText="1"/>
    </xf>
    <xf numFmtId="14" fontId="0" fillId="0" borderId="1" xfId="0" applyNumberFormat="1" applyBorder="1" applyAlignment="1"/>
    <xf numFmtId="14" fontId="5" fillId="2" borderId="1" xfId="0" quotePrefix="1" applyNumberFormat="1" applyFont="1" applyFill="1" applyBorder="1" applyAlignment="1">
      <alignment vertical="center"/>
    </xf>
    <xf numFmtId="0" fontId="3" fillId="0" borderId="1" xfId="0" applyFont="1" applyBorder="1" applyAlignment="1">
      <alignment horizontal="left"/>
    </xf>
    <xf numFmtId="14" fontId="8" fillId="5" borderId="1" xfId="0" quotePrefix="1" applyNumberFormat="1" applyFont="1" applyFill="1" applyBorder="1" applyAlignment="1">
      <alignment vertical="center"/>
    </xf>
    <xf numFmtId="49" fontId="9" fillId="5" borderId="1" xfId="0" quotePrefix="1" applyNumberFormat="1" applyFont="1" applyFill="1" applyBorder="1" applyAlignment="1">
      <alignment vertical="center" wrapText="1"/>
    </xf>
    <xf numFmtId="0" fontId="5" fillId="5" borderId="1" xfId="0" applyFont="1" applyFill="1" applyBorder="1" applyAlignment="1">
      <alignment vertical="center" wrapText="1"/>
    </xf>
    <xf numFmtId="49" fontId="5" fillId="5" borderId="1" xfId="0" quotePrefix="1" applyNumberFormat="1" applyFont="1" applyFill="1" applyBorder="1" applyAlignment="1">
      <alignment vertical="center"/>
    </xf>
    <xf numFmtId="14" fontId="5" fillId="5" borderId="1" xfId="0" applyNumberFormat="1" applyFont="1" applyFill="1" applyBorder="1" applyAlignment="1">
      <alignment vertical="center"/>
    </xf>
    <xf numFmtId="49" fontId="5" fillId="5" borderId="1" xfId="0" applyNumberFormat="1" applyFont="1" applyFill="1" applyBorder="1" applyAlignment="1">
      <alignment vertical="center" wrapText="1"/>
    </xf>
    <xf numFmtId="14" fontId="8" fillId="2" borderId="1" xfId="0" quotePrefix="1" applyNumberFormat="1" applyFont="1" applyFill="1" applyBorder="1" applyAlignment="1">
      <alignment vertical="center"/>
    </xf>
    <xf numFmtId="49" fontId="9" fillId="2" borderId="1" xfId="0" quotePrefix="1" applyNumberFormat="1" applyFont="1" applyFill="1" applyBorder="1" applyAlignment="1">
      <alignment vertical="center" wrapText="1"/>
    </xf>
    <xf numFmtId="14" fontId="5" fillId="2" borderId="1" xfId="0" applyNumberFormat="1" applyFont="1" applyFill="1" applyBorder="1" applyAlignment="1">
      <alignment vertical="center"/>
    </xf>
    <xf numFmtId="49" fontId="5" fillId="2" borderId="1" xfId="0" applyNumberFormat="1" applyFont="1" applyFill="1" applyBorder="1" applyAlignment="1">
      <alignment vertical="center" wrapText="1"/>
    </xf>
    <xf numFmtId="14" fontId="0" fillId="2" borderId="1" xfId="0" applyNumberFormat="1" applyFill="1" applyBorder="1" applyAlignment="1"/>
    <xf numFmtId="0" fontId="0" fillId="2" borderId="1" xfId="0" applyFill="1" applyBorder="1" applyAlignment="1">
      <alignment horizontal="left"/>
    </xf>
    <xf numFmtId="0" fontId="3" fillId="2" borderId="1" xfId="0" applyFont="1" applyFill="1" applyBorder="1" applyAlignment="1">
      <alignment horizontal="left"/>
    </xf>
    <xf numFmtId="3" fontId="16" fillId="2" borderId="1" xfId="0" applyNumberFormat="1" applyFont="1" applyFill="1" applyBorder="1" applyAlignment="1">
      <alignment vertical="center" wrapText="1"/>
    </xf>
    <xf numFmtId="0" fontId="3" fillId="2" borderId="1" xfId="0" applyFont="1" applyFill="1" applyBorder="1" applyAlignment="1">
      <alignment horizontal="left"/>
    </xf>
    <xf numFmtId="0" fontId="3" fillId="2" borderId="1" xfId="0" applyFont="1" applyFill="1" applyBorder="1" applyAlignment="1"/>
    <xf numFmtId="0" fontId="3"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center"/>
    </xf>
    <xf numFmtId="9" fontId="5" fillId="2" borderId="1" xfId="2" applyFont="1" applyFill="1" applyBorder="1" applyAlignment="1">
      <alignment horizontal="center" vertical="center" wrapText="1"/>
    </xf>
    <xf numFmtId="3" fontId="5" fillId="2" borderId="1" xfId="0" applyNumberFormat="1" applyFont="1" applyFill="1" applyBorder="1" applyAlignment="1">
      <alignment horizontal="center" vertical="center"/>
    </xf>
    <xf numFmtId="3" fontId="0" fillId="0" borderId="0" xfId="0" applyNumberFormat="1" applyAlignment="1">
      <alignment horizontal="center"/>
    </xf>
    <xf numFmtId="3" fontId="4" fillId="2" borderId="1" xfId="1" applyNumberFormat="1" applyFont="1" applyFill="1" applyBorder="1" applyAlignment="1">
      <alignment horizontal="center" vertical="center"/>
    </xf>
    <xf numFmtId="0" fontId="0" fillId="0" borderId="0" xfId="0" applyAlignment="1">
      <alignment horizontal="center"/>
    </xf>
    <xf numFmtId="9" fontId="0" fillId="0" borderId="0" xfId="2" applyFont="1" applyAlignment="1">
      <alignment horizontal="center"/>
    </xf>
    <xf numFmtId="165" fontId="5" fillId="5" borderId="1" xfId="1" applyNumberFormat="1" applyFont="1" applyFill="1" applyBorder="1" applyAlignment="1">
      <alignment horizontal="center" vertical="center" wrapText="1"/>
    </xf>
    <xf numFmtId="9" fontId="5" fillId="5" borderId="1" xfId="2" applyFont="1" applyFill="1" applyBorder="1" applyAlignment="1">
      <alignment horizontal="center" vertical="center" wrapText="1"/>
    </xf>
    <xf numFmtId="3" fontId="5" fillId="5" borderId="1" xfId="0" applyNumberFormat="1" applyFont="1" applyFill="1" applyBorder="1" applyAlignment="1">
      <alignment horizontal="center" vertical="center"/>
    </xf>
    <xf numFmtId="165" fontId="8" fillId="2" borderId="1" xfId="1" applyNumberFormat="1" applyFont="1" applyFill="1" applyBorder="1" applyAlignment="1">
      <alignment horizontal="center" vertical="center" wrapText="1"/>
    </xf>
    <xf numFmtId="9" fontId="8" fillId="2" borderId="1" xfId="2" quotePrefix="1" applyFont="1" applyFill="1" applyBorder="1" applyAlignment="1">
      <alignment horizontal="center" vertical="center" wrapText="1"/>
    </xf>
    <xf numFmtId="3" fontId="8" fillId="2" borderId="1" xfId="0" applyNumberFormat="1" applyFont="1" applyFill="1" applyBorder="1" applyAlignment="1">
      <alignment horizontal="center" vertical="center"/>
    </xf>
    <xf numFmtId="3" fontId="7" fillId="5"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xf>
    <xf numFmtId="49"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xf>
    <xf numFmtId="165" fontId="7" fillId="3" borderId="1" xfId="1" applyNumberFormat="1" applyFont="1" applyFill="1" applyBorder="1" applyAlignment="1">
      <alignment horizontal="center" vertical="center"/>
    </xf>
    <xf numFmtId="165" fontId="7" fillId="3" borderId="1" xfId="1" applyNumberFormat="1" applyFont="1" applyFill="1" applyBorder="1" applyAlignment="1">
      <alignment horizontal="center" vertical="center" wrapText="1"/>
    </xf>
    <xf numFmtId="9" fontId="7" fillId="3" borderId="1" xfId="2" applyFont="1" applyFill="1" applyBorder="1" applyAlignment="1">
      <alignment horizontal="center" vertical="center" wrapText="1"/>
    </xf>
    <xf numFmtId="3" fontId="7" fillId="3" borderId="1" xfId="0" applyNumberFormat="1" applyFont="1" applyFill="1" applyBorder="1" applyAlignment="1">
      <alignment horizontal="center" vertical="center"/>
    </xf>
    <xf numFmtId="3" fontId="7"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14" fontId="17" fillId="3" borderId="1" xfId="0" applyNumberFormat="1" applyFont="1" applyFill="1" applyBorder="1" applyAlignment="1">
      <alignment horizontal="center" vertical="center"/>
    </xf>
    <xf numFmtId="49" fontId="17" fillId="3"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165" fontId="17" fillId="3" borderId="1" xfId="1" applyNumberFormat="1" applyFont="1" applyFill="1" applyBorder="1" applyAlignment="1">
      <alignment horizontal="center" vertical="center"/>
    </xf>
    <xf numFmtId="165" fontId="17" fillId="3" borderId="1" xfId="1" applyNumberFormat="1" applyFont="1" applyFill="1" applyBorder="1" applyAlignment="1">
      <alignment horizontal="center" vertical="center" wrapText="1"/>
    </xf>
    <xf numFmtId="9" fontId="17" fillId="3" borderId="1" xfId="2" applyFont="1" applyFill="1" applyBorder="1" applyAlignment="1">
      <alignment horizontal="center" vertical="center" wrapText="1"/>
    </xf>
    <xf numFmtId="3" fontId="17" fillId="3" borderId="1" xfId="0" applyNumberFormat="1" applyFont="1" applyFill="1" applyBorder="1" applyAlignment="1">
      <alignment horizontal="center" vertical="center"/>
    </xf>
    <xf numFmtId="3" fontId="17" fillId="3" borderId="1" xfId="0" applyNumberFormat="1" applyFont="1" applyFill="1" applyBorder="1" applyAlignment="1">
      <alignment horizontal="center" vertical="center" wrapText="1"/>
    </xf>
    <xf numFmtId="164" fontId="17" fillId="3" borderId="1" xfId="0" applyNumberFormat="1" applyFont="1" applyFill="1" applyBorder="1" applyAlignment="1">
      <alignment horizontal="center" vertical="center" wrapText="1"/>
    </xf>
    <xf numFmtId="0" fontId="3" fillId="2" borderId="1" xfId="0" applyFont="1" applyFill="1" applyBorder="1" applyAlignment="1">
      <alignment horizontal="center"/>
    </xf>
    <xf numFmtId="0" fontId="3" fillId="2" borderId="1" xfId="0" applyFont="1" applyFill="1" applyBorder="1" applyAlignment="1">
      <alignment horizontal="center"/>
    </xf>
    <xf numFmtId="14" fontId="8" fillId="6" borderId="1" xfId="0" quotePrefix="1" applyNumberFormat="1" applyFont="1" applyFill="1" applyBorder="1" applyAlignment="1">
      <alignment vertical="center"/>
    </xf>
    <xf numFmtId="49" fontId="5" fillId="6" borderId="1" xfId="0" quotePrefix="1" applyNumberFormat="1" applyFont="1" applyFill="1" applyBorder="1" applyAlignment="1">
      <alignment vertical="center"/>
    </xf>
    <xf numFmtId="0" fontId="5" fillId="6" borderId="1" xfId="0" applyFont="1" applyFill="1" applyBorder="1" applyAlignment="1">
      <alignment vertical="center" wrapText="1"/>
    </xf>
    <xf numFmtId="165" fontId="5" fillId="6" borderId="1" xfId="1" applyNumberFormat="1" applyFont="1" applyFill="1" applyBorder="1" applyAlignment="1">
      <alignment horizontal="center" vertical="center" wrapText="1"/>
    </xf>
    <xf numFmtId="9" fontId="5" fillId="6" borderId="1" xfId="2" quotePrefix="1" applyFont="1" applyFill="1" applyBorder="1" applyAlignment="1">
      <alignment horizontal="center" vertical="center" wrapText="1"/>
    </xf>
    <xf numFmtId="3" fontId="5" fillId="6" borderId="1" xfId="1" applyNumberFormat="1" applyFont="1" applyFill="1" applyBorder="1" applyAlignment="1">
      <alignment horizontal="center" vertical="center"/>
    </xf>
    <xf numFmtId="3" fontId="5" fillId="6" borderId="1" xfId="1" applyNumberFormat="1" applyFont="1" applyFill="1" applyBorder="1" applyAlignment="1">
      <alignment horizontal="center" vertical="center" wrapText="1"/>
    </xf>
    <xf numFmtId="14" fontId="5" fillId="6" borderId="1" xfId="0" quotePrefix="1" applyNumberFormat="1" applyFont="1" applyFill="1" applyBorder="1" applyAlignment="1">
      <alignment vertical="center"/>
    </xf>
    <xf numFmtId="164" fontId="7" fillId="2" borderId="1" xfId="0" applyNumberFormat="1" applyFont="1" applyFill="1" applyBorder="1" applyAlignment="1">
      <alignment horizontal="center" vertical="center" wrapText="1"/>
    </xf>
    <xf numFmtId="14" fontId="18" fillId="3" borderId="1" xfId="0" applyNumberFormat="1"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165" fontId="18" fillId="3" borderId="1" xfId="1" applyNumberFormat="1" applyFont="1" applyFill="1" applyBorder="1" applyAlignment="1">
      <alignment horizontal="center" vertical="center"/>
    </xf>
    <xf numFmtId="165" fontId="18" fillId="3" borderId="1" xfId="1" applyNumberFormat="1" applyFont="1" applyFill="1" applyBorder="1" applyAlignment="1">
      <alignment horizontal="center" vertical="center" wrapText="1"/>
    </xf>
    <xf numFmtId="9" fontId="18" fillId="3" borderId="1" xfId="2" applyFont="1" applyFill="1" applyBorder="1" applyAlignment="1">
      <alignment horizontal="center" vertical="center" wrapText="1"/>
    </xf>
    <xf numFmtId="3" fontId="18" fillId="3" borderId="1" xfId="0" applyNumberFormat="1" applyFont="1" applyFill="1" applyBorder="1" applyAlignment="1">
      <alignment horizontal="center" vertical="center"/>
    </xf>
    <xf numFmtId="3" fontId="18" fillId="3" borderId="1" xfId="0" applyNumberFormat="1" applyFont="1" applyFill="1" applyBorder="1" applyAlignment="1">
      <alignment horizontal="center" vertical="center" wrapText="1"/>
    </xf>
    <xf numFmtId="164" fontId="18" fillId="3" borderId="1" xfId="0" applyNumberFormat="1" applyFont="1" applyFill="1" applyBorder="1" applyAlignment="1">
      <alignment horizontal="center" vertical="center" wrapText="1"/>
    </xf>
    <xf numFmtId="3" fontId="16" fillId="2" borderId="1" xfId="0" applyNumberFormat="1" applyFont="1" applyFill="1" applyBorder="1" applyAlignment="1">
      <alignment horizontal="center" vertical="center" wrapText="1"/>
    </xf>
    <xf numFmtId="164" fontId="4" fillId="5" borderId="1" xfId="0" applyNumberFormat="1" applyFont="1" applyFill="1" applyBorder="1" applyAlignment="1">
      <alignment horizontal="left" vertical="center" wrapText="1"/>
    </xf>
    <xf numFmtId="164" fontId="5" fillId="5" borderId="1" xfId="0" applyNumberFormat="1" applyFont="1" applyFill="1" applyBorder="1" applyAlignment="1">
      <alignment horizontal="left" vertical="center" wrapText="1"/>
    </xf>
    <xf numFmtId="3" fontId="19" fillId="2" borderId="1" xfId="1" applyNumberFormat="1" applyFont="1" applyFill="1" applyBorder="1" applyAlignment="1">
      <alignment horizontal="center" vertical="center" wrapText="1"/>
    </xf>
    <xf numFmtId="14" fontId="18" fillId="3" borderId="1" xfId="0" applyNumberFormat="1" applyFont="1" applyFill="1" applyBorder="1" applyAlignment="1">
      <alignment horizontal="center" vertical="center" wrapText="1"/>
    </xf>
    <xf numFmtId="0" fontId="5" fillId="6" borderId="1" xfId="0" quotePrefix="1" applyFont="1" applyFill="1" applyBorder="1" applyAlignment="1">
      <alignment vertical="center" wrapText="1"/>
    </xf>
    <xf numFmtId="49" fontId="6" fillId="2" borderId="1" xfId="1" applyNumberFormat="1" applyFont="1" applyFill="1" applyBorder="1" applyAlignment="1">
      <alignment horizontal="left" vertical="center" wrapText="1"/>
    </xf>
    <xf numFmtId="0" fontId="3" fillId="6" borderId="1" xfId="0" applyFont="1" applyFill="1" applyBorder="1" applyAlignment="1">
      <alignment horizontal="center"/>
    </xf>
    <xf numFmtId="165" fontId="13" fillId="2" borderId="1" xfId="1" applyNumberFormat="1" applyFont="1" applyFill="1" applyBorder="1" applyAlignment="1">
      <alignment horizontal="left" vertical="center"/>
    </xf>
    <xf numFmtId="0" fontId="20" fillId="0" borderId="1" xfId="0" applyFont="1" applyBorder="1"/>
    <xf numFmtId="0" fontId="3" fillId="2" borderId="1" xfId="0" applyFont="1" applyFill="1" applyBorder="1" applyAlignment="1">
      <alignment horizontal="center"/>
    </xf>
    <xf numFmtId="0" fontId="14" fillId="0" borderId="1" xfId="0" applyFont="1" applyBorder="1"/>
    <xf numFmtId="0" fontId="14" fillId="0" borderId="1" xfId="0" applyFont="1" applyBorder="1" applyAlignment="1">
      <alignment wrapText="1"/>
    </xf>
    <xf numFmtId="0" fontId="3" fillId="6" borderId="1" xfId="0" applyFont="1" applyFill="1" applyBorder="1" applyAlignment="1">
      <alignment horizontal="center"/>
    </xf>
    <xf numFmtId="0" fontId="3" fillId="6" borderId="1" xfId="0" applyFont="1" applyFill="1" applyBorder="1" applyAlignment="1">
      <alignment horizontal="center"/>
    </xf>
    <xf numFmtId="0" fontId="3" fillId="2" borderId="1" xfId="0" applyFont="1" applyFill="1" applyBorder="1" applyAlignment="1">
      <alignment horizontal="center"/>
    </xf>
    <xf numFmtId="0" fontId="3" fillId="6" borderId="1" xfId="0" applyFont="1" applyFill="1" applyBorder="1" applyAlignment="1">
      <alignment horizontal="center"/>
    </xf>
    <xf numFmtId="0" fontId="14" fillId="0" borderId="1" xfId="0" applyFont="1" applyBorder="1" applyAlignment="1">
      <alignment horizontal="left"/>
    </xf>
    <xf numFmtId="14" fontId="5" fillId="7" borderId="1" xfId="0" applyNumberFormat="1" applyFont="1" applyFill="1" applyBorder="1" applyAlignment="1">
      <alignment horizontal="left" vertical="center"/>
    </xf>
    <xf numFmtId="49" fontId="5" fillId="7" borderId="1" xfId="0" applyNumberFormat="1" applyFont="1" applyFill="1" applyBorder="1" applyAlignment="1">
      <alignment horizontal="left" vertical="center" wrapText="1"/>
    </xf>
    <xf numFmtId="0" fontId="5" fillId="7" borderId="1" xfId="0" applyFont="1" applyFill="1" applyBorder="1" applyAlignment="1">
      <alignment horizontal="left" vertical="center" wrapText="1"/>
    </xf>
    <xf numFmtId="165" fontId="5" fillId="7" borderId="1" xfId="1" applyNumberFormat="1" applyFont="1" applyFill="1" applyBorder="1" applyAlignment="1">
      <alignment horizontal="left" vertical="center"/>
    </xf>
    <xf numFmtId="165" fontId="5" fillId="7" borderId="1" xfId="1" applyNumberFormat="1" applyFont="1" applyFill="1" applyBorder="1" applyAlignment="1">
      <alignment horizontal="left" vertical="center" wrapText="1"/>
    </xf>
    <xf numFmtId="165" fontId="5" fillId="7" borderId="1" xfId="1" applyNumberFormat="1" applyFont="1" applyFill="1" applyBorder="1" applyAlignment="1">
      <alignment horizontal="center" vertical="center" wrapText="1"/>
    </xf>
    <xf numFmtId="9" fontId="5" fillId="7" borderId="1" xfId="2" applyFont="1" applyFill="1" applyBorder="1" applyAlignment="1">
      <alignment horizontal="center" vertical="center" wrapText="1"/>
    </xf>
    <xf numFmtId="3" fontId="5" fillId="7" borderId="1" xfId="0" applyNumberFormat="1" applyFont="1" applyFill="1" applyBorder="1" applyAlignment="1">
      <alignment horizontal="center" vertical="center"/>
    </xf>
    <xf numFmtId="3" fontId="5" fillId="7" borderId="1" xfId="0" applyNumberFormat="1" applyFont="1" applyFill="1" applyBorder="1" applyAlignment="1">
      <alignment horizontal="center" vertical="center" wrapText="1"/>
    </xf>
    <xf numFmtId="165" fontId="6" fillId="7" borderId="1" xfId="1" applyNumberFormat="1" applyFont="1" applyFill="1" applyBorder="1" applyAlignment="1">
      <alignment horizontal="left" vertical="center" wrapText="1"/>
    </xf>
    <xf numFmtId="0" fontId="0" fillId="0" borderId="1" xfId="0" applyFont="1" applyBorder="1"/>
    <xf numFmtId="0" fontId="16" fillId="0" borderId="1" xfId="0" applyFont="1" applyBorder="1"/>
    <xf numFmtId="0" fontId="14" fillId="0" borderId="1" xfId="0" applyFont="1" applyBorder="1" applyAlignment="1">
      <alignment horizontal="left" vertical="center"/>
    </xf>
    <xf numFmtId="0" fontId="14" fillId="0" borderId="1" xfId="0" applyFont="1" applyBorder="1" applyAlignment="1">
      <alignment horizontal="left" vertical="center" wrapText="1"/>
    </xf>
    <xf numFmtId="0" fontId="3" fillId="2" borderId="1" xfId="0" applyFont="1" applyFill="1" applyBorder="1" applyAlignment="1">
      <alignment horizontal="center"/>
    </xf>
    <xf numFmtId="0" fontId="3" fillId="6" borderId="1" xfId="0" applyFont="1" applyFill="1" applyBorder="1" applyAlignment="1">
      <alignment horizontal="center"/>
    </xf>
    <xf numFmtId="0" fontId="5" fillId="2" borderId="1" xfId="0" quotePrefix="1" applyFont="1" applyFill="1" applyBorder="1" applyAlignment="1">
      <alignment vertical="center" wrapText="1"/>
    </xf>
    <xf numFmtId="0" fontId="3" fillId="2" borderId="1" xfId="0" applyFont="1" applyFill="1" applyBorder="1" applyAlignment="1">
      <alignment horizontal="center"/>
    </xf>
    <xf numFmtId="0" fontId="3" fillId="6" borderId="1" xfId="0" applyFont="1" applyFill="1" applyBorder="1" applyAlignment="1">
      <alignment horizontal="center"/>
    </xf>
    <xf numFmtId="3" fontId="7" fillId="2" borderId="1" xfId="0" applyNumberFormat="1" applyFont="1" applyFill="1" applyBorder="1" applyAlignment="1">
      <alignment horizontal="center" vertical="center" wrapText="1"/>
    </xf>
    <xf numFmtId="44" fontId="8" fillId="2" borderId="1" xfId="6" applyFont="1" applyFill="1" applyBorder="1" applyAlignment="1">
      <alignment horizontal="center" vertical="center" wrapText="1"/>
    </xf>
    <xf numFmtId="44" fontId="7" fillId="2" borderId="1" xfId="6" applyFont="1" applyFill="1" applyBorder="1" applyAlignment="1">
      <alignment horizontal="center" vertical="center" wrapText="1"/>
    </xf>
    <xf numFmtId="0" fontId="3" fillId="2" borderId="1" xfId="0" applyFont="1" applyFill="1" applyBorder="1" applyAlignment="1">
      <alignment horizontal="center"/>
    </xf>
    <xf numFmtId="0" fontId="3" fillId="6" borderId="1" xfId="0" applyFont="1" applyFill="1" applyBorder="1" applyAlignment="1">
      <alignment horizontal="center"/>
    </xf>
    <xf numFmtId="49" fontId="5" fillId="2" borderId="1" xfId="0" quotePrefix="1" applyNumberFormat="1" applyFont="1" applyFill="1" applyBorder="1" applyAlignment="1">
      <alignment vertical="center" wrapText="1"/>
    </xf>
    <xf numFmtId="3" fontId="16" fillId="5" borderId="1" xfId="0" applyNumberFormat="1" applyFont="1" applyFill="1" applyBorder="1" applyAlignment="1">
      <alignment horizontal="center" vertical="center" wrapText="1"/>
    </xf>
    <xf numFmtId="0" fontId="3" fillId="2" borderId="1" xfId="0" applyFont="1" applyFill="1" applyBorder="1" applyAlignment="1">
      <alignment horizontal="center"/>
    </xf>
    <xf numFmtId="49" fontId="5" fillId="2" borderId="1" xfId="1" quotePrefix="1" applyNumberFormat="1" applyFont="1" applyFill="1" applyBorder="1" applyAlignment="1">
      <alignment horizontal="left" vertical="center" wrapText="1"/>
    </xf>
    <xf numFmtId="0" fontId="3" fillId="2" borderId="1" xfId="0" applyFont="1" applyFill="1" applyBorder="1" applyAlignment="1">
      <alignment horizontal="center"/>
    </xf>
    <xf numFmtId="0" fontId="3" fillId="6" borderId="1" xfId="0" applyFont="1" applyFill="1" applyBorder="1" applyAlignment="1">
      <alignment horizontal="center"/>
    </xf>
    <xf numFmtId="0" fontId="3" fillId="2" borderId="1" xfId="0" applyFont="1" applyFill="1" applyBorder="1" applyAlignment="1">
      <alignment horizontal="center"/>
    </xf>
    <xf numFmtId="3" fontId="5" fillId="5" borderId="1" xfId="0" applyNumberFormat="1" applyFont="1" applyFill="1" applyBorder="1" applyAlignment="1">
      <alignment horizontal="center" vertical="center" wrapText="1"/>
    </xf>
    <xf numFmtId="0" fontId="21" fillId="0" borderId="0" xfId="0" applyFont="1"/>
    <xf numFmtId="14" fontId="16" fillId="2" borderId="1" xfId="0" applyNumberFormat="1" applyFont="1" applyFill="1" applyBorder="1" applyAlignment="1">
      <alignment horizontal="left" vertical="center"/>
    </xf>
    <xf numFmtId="49" fontId="16" fillId="2" borderId="1" xfId="0" applyNumberFormat="1" applyFont="1" applyFill="1" applyBorder="1" applyAlignment="1">
      <alignment horizontal="left" vertical="center" wrapText="1"/>
    </xf>
    <xf numFmtId="0" fontId="16" fillId="2" borderId="1" xfId="0" applyFont="1" applyFill="1" applyBorder="1" applyAlignment="1">
      <alignment horizontal="left" vertical="center" wrapText="1"/>
    </xf>
    <xf numFmtId="165" fontId="16" fillId="2" borderId="1" xfId="1" applyNumberFormat="1" applyFont="1" applyFill="1" applyBorder="1" applyAlignment="1">
      <alignment horizontal="left" vertical="center"/>
    </xf>
    <xf numFmtId="165" fontId="16" fillId="2" borderId="1" xfId="1" applyNumberFormat="1" applyFont="1" applyFill="1" applyBorder="1" applyAlignment="1">
      <alignment horizontal="left" vertical="center" wrapText="1"/>
    </xf>
    <xf numFmtId="165" fontId="16" fillId="2" borderId="1" xfId="1" applyNumberFormat="1" applyFont="1" applyFill="1" applyBorder="1" applyAlignment="1">
      <alignment horizontal="center" vertical="center" wrapText="1"/>
    </xf>
    <xf numFmtId="9" fontId="16" fillId="2" borderId="1" xfId="2" applyFont="1" applyFill="1" applyBorder="1" applyAlignment="1">
      <alignment horizontal="center" vertical="center" wrapText="1"/>
    </xf>
    <xf numFmtId="3" fontId="16" fillId="2" borderId="1" xfId="0" applyNumberFormat="1" applyFont="1" applyFill="1" applyBorder="1" applyAlignment="1">
      <alignment horizontal="center" vertical="center"/>
    </xf>
    <xf numFmtId="165" fontId="16" fillId="2" borderId="1" xfId="1" applyNumberFormat="1" applyFont="1" applyFill="1" applyBorder="1" applyAlignment="1">
      <alignment vertical="center"/>
    </xf>
    <xf numFmtId="165" fontId="5" fillId="2" borderId="1" xfId="1" applyNumberFormat="1" applyFont="1" applyFill="1" applyBorder="1" applyAlignment="1">
      <alignment vertical="center"/>
    </xf>
    <xf numFmtId="165" fontId="16" fillId="2" borderId="1" xfId="1" quotePrefix="1" applyNumberFormat="1" applyFont="1" applyFill="1" applyBorder="1" applyAlignment="1">
      <alignment vertical="center"/>
    </xf>
    <xf numFmtId="0" fontId="5" fillId="2" borderId="1" xfId="7" applyFont="1" applyFill="1" applyBorder="1" applyAlignment="1">
      <alignment horizontal="left" vertical="center" wrapText="1"/>
    </xf>
    <xf numFmtId="14" fontId="16" fillId="2" borderId="1" xfId="7" applyNumberFormat="1" applyFont="1" applyFill="1" applyBorder="1" applyAlignment="1">
      <alignment horizontal="left" vertical="center"/>
    </xf>
    <xf numFmtId="0" fontId="5" fillId="2" borderId="1" xfId="7" quotePrefix="1" applyFont="1" applyFill="1" applyBorder="1" applyAlignment="1">
      <alignment horizontal="left" vertical="center" wrapText="1"/>
    </xf>
    <xf numFmtId="165" fontId="5" fillId="2" borderId="1" xfId="8" quotePrefix="1" applyNumberFormat="1" applyFont="1" applyFill="1" applyBorder="1" applyAlignment="1">
      <alignment horizontal="left" vertical="center" wrapText="1"/>
    </xf>
    <xf numFmtId="3" fontId="17" fillId="2" borderId="1" xfId="10" applyNumberFormat="1" applyFont="1" applyFill="1" applyBorder="1" applyAlignment="1">
      <alignment horizontal="center" vertical="center" wrapText="1"/>
    </xf>
    <xf numFmtId="165" fontId="5" fillId="2" borderId="1" xfId="18" applyNumberFormat="1" applyFont="1" applyFill="1" applyBorder="1" applyAlignment="1">
      <alignment horizontal="center" vertical="center" wrapText="1"/>
    </xf>
    <xf numFmtId="165" fontId="16" fillId="2" borderId="1" xfId="10" applyNumberFormat="1" applyFont="1" applyFill="1" applyBorder="1" applyAlignment="1">
      <alignment horizontal="center" vertical="center" wrapText="1"/>
    </xf>
    <xf numFmtId="9" fontId="5" fillId="2" borderId="1" xfId="9" quotePrefix="1" applyNumberFormat="1" applyFont="1" applyFill="1" applyBorder="1" applyAlignment="1">
      <alignment horizontal="center" vertical="center" wrapText="1"/>
    </xf>
    <xf numFmtId="0" fontId="5" fillId="2" borderId="1" xfId="9" applyFont="1" applyFill="1" applyBorder="1" applyAlignment="1">
      <alignment horizontal="left" vertical="center" wrapText="1"/>
    </xf>
    <xf numFmtId="14" fontId="16" fillId="2" borderId="1" xfId="9" applyNumberFormat="1" applyFont="1" applyFill="1" applyBorder="1" applyAlignment="1">
      <alignment horizontal="left" vertical="center"/>
    </xf>
    <xf numFmtId="0" fontId="5" fillId="2" borderId="1" xfId="9" quotePrefix="1" applyFont="1" applyFill="1" applyBorder="1" applyAlignment="1">
      <alignment horizontal="left" vertical="center" wrapText="1"/>
    </xf>
    <xf numFmtId="0" fontId="3" fillId="0" borderId="0" xfId="0" applyFont="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2" borderId="1" xfId="0" applyFont="1" applyFill="1" applyBorder="1" applyAlignment="1">
      <alignment horizontal="center"/>
    </xf>
    <xf numFmtId="0" fontId="3" fillId="2" borderId="1" xfId="0" applyFont="1" applyFill="1" applyBorder="1" applyAlignment="1">
      <alignment horizontal="left"/>
    </xf>
    <xf numFmtId="0" fontId="3" fillId="6" borderId="1" xfId="0" applyFont="1" applyFill="1" applyBorder="1" applyAlignment="1">
      <alignment horizontal="center"/>
    </xf>
  </cellXfs>
  <cellStyles count="33">
    <cellStyle name="Comma" xfId="1" builtinId="3"/>
    <cellStyle name="Comma 2" xfId="10" xr:uid="{C8B9E438-EA59-4901-B5D5-4E9B807C690F}"/>
    <cellStyle name="Comma 2 15" xfId="31" xr:uid="{3F1F361D-DD40-4D54-8DF2-FACE09BB24CF}"/>
    <cellStyle name="Comma 2 2" xfId="15" xr:uid="{D2983082-E960-4C56-83D6-442ED7E6D02C}"/>
    <cellStyle name="Comma 2 2 2" xfId="27" xr:uid="{9EEE1ACE-2284-4B4E-989D-E5116C57996C}"/>
    <cellStyle name="Comma 2 3" xfId="4" xr:uid="{6C3EC9B8-0E66-46F5-9C29-C213A742593C}"/>
    <cellStyle name="Comma 2 3 2" xfId="18" xr:uid="{9EADFFF3-1C8A-4C33-8138-A49BF97ABEFE}"/>
    <cellStyle name="Comma 3" xfId="12" xr:uid="{335CB889-C507-4758-9234-F51317845EA6}"/>
    <cellStyle name="Comma 3 2" xfId="21" xr:uid="{35250565-D1A5-4716-B363-285C3F85D704}"/>
    <cellStyle name="Comma 3 2 2" xfId="28" xr:uid="{FF400045-0DCD-44BA-ADCD-68A6DCB253E8}"/>
    <cellStyle name="Comma 3 3" xfId="25" xr:uid="{21EA7218-3515-4BC1-BB97-6503C3CD4019}"/>
    <cellStyle name="Comma 4" xfId="17" xr:uid="{6585B6B0-492E-49F9-963D-9C9A4177B0BB}"/>
    <cellStyle name="Comma 5" xfId="29" xr:uid="{2C8BAF20-31CE-4F9D-9491-1B0FA32D2576}"/>
    <cellStyle name="Comma 6" xfId="8" xr:uid="{F70485F7-6682-4ABC-B9B8-F9951700CC40}"/>
    <cellStyle name="Currency" xfId="6" builtinId="4"/>
    <cellStyle name="Currency 2" xfId="13" xr:uid="{49AC2595-10DE-48DD-B7F0-30013A6D6893}"/>
    <cellStyle name="Currency 2 2" xfId="26" xr:uid="{3CDFD992-B775-4757-9530-5E111C44FBC5}"/>
    <cellStyle name="Normal" xfId="0" builtinId="0"/>
    <cellStyle name="Normal 17" xfId="22" xr:uid="{672D6F6C-9B8D-45EC-93BC-C52FEC717060}"/>
    <cellStyle name="Normal 2" xfId="9" xr:uid="{D1D951AB-DB85-4436-BAAE-40F92268CBF6}"/>
    <cellStyle name="Normal 2 2" xfId="14" xr:uid="{179A4DC5-CDE7-4658-80A3-44D1C6776DED}"/>
    <cellStyle name="Normal 2 2 2" xfId="20" xr:uid="{23CDC6B3-5533-4D92-994A-8028008940B6}"/>
    <cellStyle name="Normal 2 2 2 2" xfId="23" xr:uid="{4829141D-8E8C-4D37-B2AB-E957FAF23268}"/>
    <cellStyle name="Normal 2 2 4" xfId="3" xr:uid="{764AC6A7-1A43-42A9-8DB9-32574EE89CA2}"/>
    <cellStyle name="Normal 2 3" xfId="5" xr:uid="{33571E87-35A9-4720-B2F5-7524055E8968}"/>
    <cellStyle name="Normal 2 3 2" xfId="32" xr:uid="{CD2A789B-53EA-4DC0-99FE-923546DD8F17}"/>
    <cellStyle name="Normal 2 3 3" xfId="16" xr:uid="{56546995-A549-42C4-80A6-21A194ACBBA5}"/>
    <cellStyle name="Normal 3" xfId="11" xr:uid="{6EFE50F5-1475-4F5D-BCA7-E92D557B6ADC}"/>
    <cellStyle name="Normal 4" xfId="19" xr:uid="{CCB64709-5622-430E-8593-1B490B74D21A}"/>
    <cellStyle name="Normal 5" xfId="7" xr:uid="{EE8197B4-D509-4942-8680-23A6D231D5EC}"/>
    <cellStyle name="Normal 6" xfId="24" xr:uid="{809331D3-07CE-481C-B566-4A7F41448DAF}"/>
    <cellStyle name="Normal 8" xfId="30" xr:uid="{265A5D47-5250-45F1-9965-312C9EA1CD3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71BE-2F0E-4B17-9D00-3708B83A26E3}">
  <dimension ref="A1:K30"/>
  <sheetViews>
    <sheetView workbookViewId="0">
      <pane xSplit="3" ySplit="3" topLeftCell="D4" activePane="bottomRight" state="frozen"/>
      <selection pane="topRight" activeCell="C1" sqref="C1"/>
      <selection pane="bottomLeft" activeCell="A4" sqref="A4"/>
      <selection pane="bottomRight" activeCell="E22" sqref="E22"/>
    </sheetView>
  </sheetViews>
  <sheetFormatPr defaultRowHeight="13.8" x14ac:dyDescent="0.25"/>
  <cols>
    <col min="1" max="1" width="13.19921875" style="36" customWidth="1"/>
    <col min="2" max="2" width="12.69921875" style="36" customWidth="1"/>
    <col min="3" max="3" width="10.59765625" style="41" customWidth="1"/>
    <col min="4" max="4" width="2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14</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ht="37.5" customHeight="1" x14ac:dyDescent="0.25">
      <c r="A4" s="40">
        <v>44193</v>
      </c>
      <c r="B4" s="40">
        <v>44193</v>
      </c>
      <c r="C4" s="43">
        <v>1617</v>
      </c>
      <c r="D4" s="7" t="s">
        <v>15</v>
      </c>
      <c r="E4" s="8" t="s">
        <v>16</v>
      </c>
      <c r="F4" s="9" t="s">
        <v>17</v>
      </c>
      <c r="G4" s="9">
        <v>820000</v>
      </c>
      <c r="H4" s="52">
        <v>0.1</v>
      </c>
      <c r="I4" s="58">
        <v>82000</v>
      </c>
      <c r="J4" s="11">
        <v>902000</v>
      </c>
      <c r="K4" s="12"/>
    </row>
    <row r="5" spans="1:11" ht="26.4" x14ac:dyDescent="0.25">
      <c r="A5" s="40">
        <v>44194</v>
      </c>
      <c r="B5" s="40">
        <v>44124</v>
      </c>
      <c r="C5" s="43" t="s">
        <v>19</v>
      </c>
      <c r="D5" s="7" t="s">
        <v>20</v>
      </c>
      <c r="E5" s="8"/>
      <c r="F5" s="9" t="s">
        <v>21</v>
      </c>
      <c r="G5" s="9">
        <v>14250000</v>
      </c>
      <c r="H5" s="52">
        <v>0.1</v>
      </c>
      <c r="I5" s="58">
        <v>1425000</v>
      </c>
      <c r="J5" s="11">
        <v>15675000</v>
      </c>
      <c r="K5" s="13"/>
    </row>
    <row r="6" spans="1:11" x14ac:dyDescent="0.25">
      <c r="A6" s="40">
        <v>44195</v>
      </c>
      <c r="B6" s="40">
        <v>44195</v>
      </c>
      <c r="C6" s="43" t="s">
        <v>22</v>
      </c>
      <c r="D6" s="7" t="s">
        <v>23</v>
      </c>
      <c r="E6" s="8"/>
      <c r="F6" s="9" t="s">
        <v>24</v>
      </c>
      <c r="G6" s="9"/>
      <c r="H6" s="52"/>
      <c r="I6" s="58"/>
      <c r="J6" s="11">
        <v>15000000</v>
      </c>
      <c r="K6" s="12" t="s">
        <v>41</v>
      </c>
    </row>
    <row r="7" spans="1:11" ht="26.4" x14ac:dyDescent="0.25">
      <c r="A7" s="40">
        <v>44188</v>
      </c>
      <c r="B7" s="40">
        <v>44186</v>
      </c>
      <c r="C7" s="43" t="s">
        <v>25</v>
      </c>
      <c r="D7" s="7" t="s">
        <v>26</v>
      </c>
      <c r="E7" s="8" t="s">
        <v>27</v>
      </c>
      <c r="F7" s="9" t="s">
        <v>28</v>
      </c>
      <c r="G7" s="9"/>
      <c r="H7" s="52"/>
      <c r="I7" s="58"/>
      <c r="J7" s="11">
        <v>1408000</v>
      </c>
      <c r="K7" s="14"/>
    </row>
    <row r="8" spans="1:11" x14ac:dyDescent="0.25">
      <c r="A8" s="40">
        <v>44196</v>
      </c>
      <c r="B8" s="40">
        <v>44196</v>
      </c>
      <c r="C8" s="43"/>
      <c r="D8" s="7" t="s">
        <v>23</v>
      </c>
      <c r="E8" s="8"/>
      <c r="F8" s="9" t="s">
        <v>29</v>
      </c>
      <c r="G8" s="9"/>
      <c r="H8" s="52"/>
      <c r="I8" s="58"/>
      <c r="J8" s="11">
        <v>581348000</v>
      </c>
      <c r="K8" s="13" t="s">
        <v>41</v>
      </c>
    </row>
    <row r="9" spans="1:11" x14ac:dyDescent="0.25">
      <c r="A9" s="40">
        <v>44201</v>
      </c>
      <c r="B9" s="40">
        <v>44201</v>
      </c>
      <c r="C9" s="43">
        <v>11767</v>
      </c>
      <c r="D9" s="7" t="s">
        <v>39</v>
      </c>
      <c r="E9" s="8"/>
      <c r="F9" s="9" t="s">
        <v>40</v>
      </c>
      <c r="G9" s="9"/>
      <c r="H9" s="52"/>
      <c r="I9" s="58"/>
      <c r="J9" s="11">
        <v>1600000</v>
      </c>
      <c r="K9" s="12" t="s">
        <v>41</v>
      </c>
    </row>
    <row r="10" spans="1:11" ht="26.4" x14ac:dyDescent="0.25">
      <c r="A10" s="40">
        <v>44196</v>
      </c>
      <c r="B10" s="40">
        <v>44187</v>
      </c>
      <c r="C10" s="43">
        <v>199</v>
      </c>
      <c r="D10" s="7" t="s">
        <v>30</v>
      </c>
      <c r="E10" s="8" t="s">
        <v>31</v>
      </c>
      <c r="F10" s="9" t="s">
        <v>32</v>
      </c>
      <c r="G10" s="9">
        <v>33000000</v>
      </c>
      <c r="H10" s="52">
        <v>0.1</v>
      </c>
      <c r="I10" s="58">
        <v>3300000</v>
      </c>
      <c r="J10" s="11">
        <v>36300000</v>
      </c>
      <c r="K10" s="13"/>
    </row>
    <row r="11" spans="1:11" ht="26.4" x14ac:dyDescent="0.25">
      <c r="A11" s="40">
        <v>44196</v>
      </c>
      <c r="B11" s="40">
        <v>44196</v>
      </c>
      <c r="C11" s="43">
        <v>286</v>
      </c>
      <c r="D11" s="7" t="s">
        <v>33</v>
      </c>
      <c r="E11" s="8" t="s">
        <v>34</v>
      </c>
      <c r="F11" s="9" t="s">
        <v>35</v>
      </c>
      <c r="G11" s="9">
        <v>7600000</v>
      </c>
      <c r="H11" s="52">
        <v>0.1</v>
      </c>
      <c r="I11" s="58">
        <v>760000</v>
      </c>
      <c r="J11" s="11">
        <v>8360000</v>
      </c>
      <c r="K11" s="13"/>
    </row>
    <row r="12" spans="1:11" x14ac:dyDescent="0.25">
      <c r="A12" s="40">
        <v>44196</v>
      </c>
      <c r="B12" s="40">
        <v>44193</v>
      </c>
      <c r="C12" s="43">
        <v>173</v>
      </c>
      <c r="D12" s="7" t="s">
        <v>36</v>
      </c>
      <c r="E12" s="8" t="s">
        <v>37</v>
      </c>
      <c r="F12" s="9" t="s">
        <v>38</v>
      </c>
      <c r="G12" s="9">
        <v>420000</v>
      </c>
      <c r="H12" s="52">
        <v>0.1</v>
      </c>
      <c r="I12" s="58">
        <v>42000</v>
      </c>
      <c r="J12" s="11">
        <v>462000</v>
      </c>
      <c r="K12" s="16"/>
    </row>
    <row r="13" spans="1:11" x14ac:dyDescent="0.25">
      <c r="A13" s="39"/>
      <c r="B13" s="40"/>
      <c r="C13" s="43"/>
      <c r="D13" s="7"/>
      <c r="E13" s="8"/>
      <c r="F13" s="9"/>
      <c r="G13" s="9"/>
      <c r="H13" s="52"/>
      <c r="I13" s="58"/>
      <c r="J13" s="70"/>
      <c r="K13" s="16"/>
    </row>
    <row r="14" spans="1:11" x14ac:dyDescent="0.25">
      <c r="A14" s="39"/>
      <c r="B14" s="40"/>
      <c r="C14" s="43"/>
      <c r="D14" s="7"/>
      <c r="E14" s="8"/>
      <c r="F14" s="9"/>
      <c r="G14" s="9"/>
      <c r="H14" s="52"/>
      <c r="I14" s="58"/>
      <c r="J14" s="11"/>
      <c r="K14" s="16"/>
    </row>
    <row r="15" spans="1:11" x14ac:dyDescent="0.25">
      <c r="A15" s="39"/>
      <c r="B15" s="40"/>
      <c r="C15" s="43"/>
      <c r="D15" s="10"/>
      <c r="E15" s="8"/>
      <c r="F15" s="9"/>
      <c r="G15" s="9"/>
      <c r="H15" s="52"/>
      <c r="I15" s="58"/>
      <c r="J15" s="11"/>
      <c r="K15" s="15"/>
    </row>
    <row r="16" spans="1:11" x14ac:dyDescent="0.25">
      <c r="A16" s="39"/>
      <c r="B16" s="40"/>
      <c r="C16" s="43"/>
      <c r="D16" s="10"/>
      <c r="E16" s="8"/>
      <c r="F16" s="9"/>
      <c r="G16" s="9"/>
      <c r="H16" s="52"/>
      <c r="I16" s="58"/>
      <c r="J16" s="11"/>
      <c r="K16" s="15"/>
    </row>
    <row r="17" spans="1:11" x14ac:dyDescent="0.25">
      <c r="G17" s="318" t="s">
        <v>10</v>
      </c>
      <c r="H17" s="318"/>
      <c r="I17" s="318"/>
      <c r="J17" s="17"/>
      <c r="K17" s="18"/>
    </row>
    <row r="18" spans="1:11" x14ac:dyDescent="0.25">
      <c r="G18" s="318" t="s">
        <v>11</v>
      </c>
      <c r="H18" s="318"/>
      <c r="I18" s="318"/>
      <c r="J18" s="19">
        <f>SUM(J4:J16)</f>
        <v>661055000</v>
      </c>
    </row>
    <row r="19" spans="1:11" x14ac:dyDescent="0.25">
      <c r="B19" s="37" t="s">
        <v>12</v>
      </c>
      <c r="J19" s="20"/>
    </row>
    <row r="20" spans="1:11" x14ac:dyDescent="0.25">
      <c r="A20" s="39"/>
      <c r="B20" s="21"/>
      <c r="C20" s="44"/>
      <c r="D20" s="7"/>
      <c r="E20" s="8"/>
      <c r="F20" s="22"/>
      <c r="G20" s="23"/>
      <c r="H20" s="53"/>
      <c r="I20" s="59"/>
      <c r="J20" s="60"/>
      <c r="K20" s="24"/>
    </row>
    <row r="21" spans="1:11" x14ac:dyDescent="0.25">
      <c r="A21" s="39"/>
      <c r="B21" s="21"/>
      <c r="C21" s="45"/>
      <c r="D21" s="7"/>
      <c r="E21" s="26"/>
      <c r="F21" s="27"/>
      <c r="G21" s="9"/>
      <c r="H21" s="54"/>
      <c r="I21" s="61"/>
      <c r="J21" s="62"/>
      <c r="K21" s="28"/>
    </row>
    <row r="22" spans="1:11" x14ac:dyDescent="0.25">
      <c r="A22" s="39"/>
      <c r="B22" s="21"/>
      <c r="C22" s="45"/>
      <c r="D22" s="7"/>
      <c r="E22" s="27"/>
      <c r="F22" s="7"/>
      <c r="G22" s="9"/>
      <c r="H22" s="54"/>
      <c r="I22" s="61"/>
      <c r="J22" s="62"/>
      <c r="K22" s="28"/>
    </row>
    <row r="23" spans="1:11" x14ac:dyDescent="0.25">
      <c r="A23" s="39"/>
      <c r="B23" s="40"/>
      <c r="C23" s="43"/>
      <c r="D23" s="7"/>
      <c r="E23" s="8"/>
      <c r="F23" s="29"/>
      <c r="G23" s="9"/>
      <c r="H23" s="52"/>
      <c r="I23" s="59"/>
      <c r="J23" s="60"/>
      <c r="K23" s="28"/>
    </row>
    <row r="24" spans="1:11" x14ac:dyDescent="0.25">
      <c r="A24" s="39"/>
      <c r="B24" s="25"/>
      <c r="C24" s="45"/>
      <c r="D24" s="7"/>
      <c r="E24" s="27"/>
      <c r="F24" s="7"/>
      <c r="G24" s="9"/>
      <c r="H24" s="54"/>
      <c r="I24" s="61"/>
      <c r="J24" s="63"/>
      <c r="K24" s="28"/>
    </row>
    <row r="25" spans="1:11" x14ac:dyDescent="0.25">
      <c r="A25" s="39"/>
      <c r="B25" s="21"/>
      <c r="C25" s="46"/>
      <c r="D25" s="7"/>
      <c r="E25" s="27"/>
      <c r="F25" s="7"/>
      <c r="G25" s="23"/>
      <c r="H25" s="53"/>
      <c r="I25" s="59"/>
      <c r="J25" s="60"/>
      <c r="K25" s="28"/>
    </row>
    <row r="26" spans="1:11" x14ac:dyDescent="0.25">
      <c r="A26" s="39"/>
      <c r="B26" s="21"/>
      <c r="C26" s="45"/>
      <c r="D26" s="7"/>
      <c r="E26" s="27"/>
      <c r="F26" s="7"/>
      <c r="G26" s="9"/>
      <c r="H26" s="54"/>
      <c r="I26" s="61"/>
      <c r="J26" s="62"/>
      <c r="K26" s="28"/>
    </row>
    <row r="27" spans="1:11" x14ac:dyDescent="0.25">
      <c r="A27" s="39"/>
      <c r="B27" s="35"/>
      <c r="C27" s="47"/>
      <c r="D27" s="30"/>
      <c r="E27" s="31"/>
      <c r="F27" s="7"/>
      <c r="G27" s="32"/>
      <c r="H27" s="55"/>
      <c r="I27" s="64"/>
      <c r="J27" s="65"/>
      <c r="K27" s="28"/>
    </row>
    <row r="28" spans="1:11" x14ac:dyDescent="0.25">
      <c r="A28" s="39"/>
      <c r="B28" s="35"/>
      <c r="C28" s="48"/>
      <c r="D28" s="30"/>
      <c r="E28" s="31"/>
      <c r="F28" s="7"/>
      <c r="G28" s="34"/>
      <c r="H28" s="56"/>
      <c r="I28" s="66"/>
      <c r="J28" s="67"/>
      <c r="K28" s="28"/>
    </row>
    <row r="29" spans="1:11" x14ac:dyDescent="0.25">
      <c r="A29" s="39"/>
      <c r="B29" s="33"/>
      <c r="C29" s="48"/>
      <c r="D29" s="30"/>
      <c r="E29" s="31"/>
      <c r="F29" s="7"/>
      <c r="G29" s="318" t="s">
        <v>11</v>
      </c>
      <c r="H29" s="318"/>
      <c r="I29" s="318"/>
      <c r="J29" s="68">
        <f>J20</f>
        <v>0</v>
      </c>
      <c r="K29" s="28"/>
    </row>
    <row r="30" spans="1:11" x14ac:dyDescent="0.25">
      <c r="A30" s="39"/>
      <c r="B30" s="39"/>
      <c r="C30" s="49"/>
      <c r="D30" s="28"/>
      <c r="E30" s="28"/>
      <c r="F30" s="28"/>
      <c r="G30" s="318" t="s">
        <v>10</v>
      </c>
      <c r="H30" s="318"/>
      <c r="I30" s="318"/>
      <c r="J30" s="69">
        <f>J21</f>
        <v>0</v>
      </c>
      <c r="K30" s="28"/>
    </row>
  </sheetData>
  <mergeCells count="5">
    <mergeCell ref="A1:K1"/>
    <mergeCell ref="G17:I17"/>
    <mergeCell ref="G18:I18"/>
    <mergeCell ref="G29:I29"/>
    <mergeCell ref="G30:I3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367C0-3CC0-45FE-91EB-F0419F79F173}">
  <dimension ref="A1:K30"/>
  <sheetViews>
    <sheetView workbookViewId="0">
      <pane xSplit="3" ySplit="3" topLeftCell="D4" activePane="bottomRight" state="frozen"/>
      <selection pane="topRight" activeCell="C1" sqref="C1"/>
      <selection pane="bottomLeft" activeCell="A4" sqref="A4"/>
      <selection pane="bottomRight" activeCell="C46" sqref="C46"/>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212</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44245</v>
      </c>
      <c r="B4" s="40">
        <v>44233</v>
      </c>
      <c r="C4" s="43" t="s">
        <v>77</v>
      </c>
      <c r="D4" s="7" t="s">
        <v>78</v>
      </c>
      <c r="E4" s="8" t="s">
        <v>79</v>
      </c>
      <c r="F4" s="9" t="s">
        <v>191</v>
      </c>
      <c r="G4" s="134">
        <v>112073700</v>
      </c>
      <c r="H4" s="135">
        <v>0.1</v>
      </c>
      <c r="I4" s="136">
        <v>11207370</v>
      </c>
      <c r="J4" s="137">
        <v>123281070</v>
      </c>
      <c r="K4" s="13"/>
    </row>
    <row r="5" spans="1:11" s="106" customFormat="1" x14ac:dyDescent="0.25">
      <c r="A5" s="40">
        <v>44245</v>
      </c>
      <c r="B5" s="40">
        <v>44244</v>
      </c>
      <c r="C5" s="43" t="s">
        <v>77</v>
      </c>
      <c r="D5" s="7" t="s">
        <v>78</v>
      </c>
      <c r="E5" s="8" t="s">
        <v>79</v>
      </c>
      <c r="F5" s="9" t="s">
        <v>192</v>
      </c>
      <c r="G5" s="134">
        <v>38752800</v>
      </c>
      <c r="H5" s="135">
        <v>0.1</v>
      </c>
      <c r="I5" s="136">
        <v>3875280</v>
      </c>
      <c r="J5" s="137">
        <v>42628080</v>
      </c>
      <c r="K5" s="13"/>
    </row>
    <row r="6" spans="1:11" s="106" customFormat="1" x14ac:dyDescent="0.25">
      <c r="A6" s="40">
        <v>44252</v>
      </c>
      <c r="B6" s="40">
        <v>44252</v>
      </c>
      <c r="C6" s="43" t="s">
        <v>77</v>
      </c>
      <c r="D6" s="7" t="s">
        <v>78</v>
      </c>
      <c r="E6" s="8" t="s">
        <v>79</v>
      </c>
      <c r="F6" s="9" t="s">
        <v>205</v>
      </c>
      <c r="G6" s="134">
        <v>45810300</v>
      </c>
      <c r="H6" s="135">
        <v>0.1</v>
      </c>
      <c r="I6" s="136">
        <v>4581030</v>
      </c>
      <c r="J6" s="137">
        <v>50391330</v>
      </c>
      <c r="K6" s="13"/>
    </row>
    <row r="7" spans="1:11" s="106" customFormat="1" ht="39.6" x14ac:dyDescent="0.25">
      <c r="A7" s="40">
        <v>44250</v>
      </c>
      <c r="B7" s="40">
        <v>44250</v>
      </c>
      <c r="C7" s="43" t="s">
        <v>102</v>
      </c>
      <c r="D7" s="7" t="s">
        <v>193</v>
      </c>
      <c r="E7" s="8">
        <v>4400648829</v>
      </c>
      <c r="F7" s="9" t="s">
        <v>194</v>
      </c>
      <c r="G7" s="134">
        <v>70806176</v>
      </c>
      <c r="H7" s="135"/>
      <c r="I7" s="136"/>
      <c r="J7" s="137">
        <v>70806176</v>
      </c>
      <c r="K7" s="13"/>
    </row>
    <row r="8" spans="1:11" s="106" customFormat="1" ht="92.4" x14ac:dyDescent="0.25">
      <c r="A8" s="40">
        <v>44250</v>
      </c>
      <c r="B8" s="40">
        <v>44250</v>
      </c>
      <c r="C8" s="43" t="s">
        <v>102</v>
      </c>
      <c r="D8" s="7" t="s">
        <v>195</v>
      </c>
      <c r="E8" s="8">
        <v>4400481400</v>
      </c>
      <c r="F8" s="9" t="s">
        <v>158</v>
      </c>
      <c r="G8" s="134">
        <v>4425386</v>
      </c>
      <c r="H8" s="135"/>
      <c r="I8" s="136"/>
      <c r="J8" s="137">
        <v>4425386</v>
      </c>
      <c r="K8" s="13"/>
    </row>
    <row r="9" spans="1:11" s="106" customFormat="1" x14ac:dyDescent="0.25">
      <c r="A9" s="40">
        <v>44174</v>
      </c>
      <c r="B9" s="40">
        <v>44173</v>
      </c>
      <c r="C9" s="43">
        <v>12319</v>
      </c>
      <c r="D9" s="7" t="s">
        <v>196</v>
      </c>
      <c r="E9" s="8" t="s">
        <v>197</v>
      </c>
      <c r="F9" s="9" t="s">
        <v>198</v>
      </c>
      <c r="G9" s="134">
        <v>81270000</v>
      </c>
      <c r="H9" s="135"/>
      <c r="I9" s="136">
        <v>0</v>
      </c>
      <c r="J9" s="137">
        <v>81270000</v>
      </c>
      <c r="K9" s="13"/>
    </row>
    <row r="10" spans="1:11" s="106" customFormat="1" ht="26.4" x14ac:dyDescent="0.25">
      <c r="A10" s="40">
        <v>44174</v>
      </c>
      <c r="B10" s="40">
        <v>44173</v>
      </c>
      <c r="C10" s="43">
        <v>12320</v>
      </c>
      <c r="D10" s="7" t="s">
        <v>196</v>
      </c>
      <c r="E10" s="8" t="s">
        <v>197</v>
      </c>
      <c r="F10" s="9" t="s">
        <v>199</v>
      </c>
      <c r="G10" s="134">
        <v>7617100</v>
      </c>
      <c r="H10" s="135">
        <v>0.1</v>
      </c>
      <c r="I10" s="136">
        <v>761710</v>
      </c>
      <c r="J10" s="137">
        <v>8378810</v>
      </c>
      <c r="K10" s="13"/>
    </row>
    <row r="11" spans="1:11" s="106" customFormat="1" x14ac:dyDescent="0.25">
      <c r="A11" s="40">
        <v>44180</v>
      </c>
      <c r="B11" s="40">
        <v>44174</v>
      </c>
      <c r="C11" s="43">
        <v>12414</v>
      </c>
      <c r="D11" s="7" t="s">
        <v>196</v>
      </c>
      <c r="E11" s="8" t="s">
        <v>197</v>
      </c>
      <c r="F11" s="9" t="s">
        <v>200</v>
      </c>
      <c r="G11" s="134">
        <v>650000</v>
      </c>
      <c r="H11" s="135">
        <v>0.1</v>
      </c>
      <c r="I11" s="136">
        <v>65000</v>
      </c>
      <c r="J11" s="137">
        <v>715000</v>
      </c>
      <c r="K11" s="13"/>
    </row>
    <row r="12" spans="1:11" s="106" customFormat="1" ht="26.4" x14ac:dyDescent="0.25">
      <c r="A12" s="40">
        <v>44186</v>
      </c>
      <c r="B12" s="40">
        <v>44183</v>
      </c>
      <c r="C12" s="43">
        <v>13205</v>
      </c>
      <c r="D12" s="7" t="s">
        <v>196</v>
      </c>
      <c r="E12" s="8" t="s">
        <v>197</v>
      </c>
      <c r="F12" s="9" t="s">
        <v>201</v>
      </c>
      <c r="G12" s="134">
        <v>109134000</v>
      </c>
      <c r="H12" s="135"/>
      <c r="I12" s="136">
        <v>0</v>
      </c>
      <c r="J12" s="137">
        <v>109134000</v>
      </c>
      <c r="K12" s="13"/>
    </row>
    <row r="13" spans="1:11" s="106" customFormat="1" ht="26.4" x14ac:dyDescent="0.25">
      <c r="A13" s="40">
        <v>44186</v>
      </c>
      <c r="B13" s="40">
        <v>44183</v>
      </c>
      <c r="C13" s="43">
        <v>13206</v>
      </c>
      <c r="D13" s="7" t="s">
        <v>196</v>
      </c>
      <c r="E13" s="8" t="s">
        <v>197</v>
      </c>
      <c r="F13" s="9" t="s">
        <v>202</v>
      </c>
      <c r="G13" s="134">
        <v>7101000</v>
      </c>
      <c r="H13" s="135">
        <v>0.1</v>
      </c>
      <c r="I13" s="136">
        <v>710100</v>
      </c>
      <c r="J13" s="137">
        <v>7811100</v>
      </c>
      <c r="K13" s="13"/>
    </row>
    <row r="14" spans="1:11" s="106" customFormat="1" x14ac:dyDescent="0.25">
      <c r="A14" s="40">
        <v>44204</v>
      </c>
      <c r="B14" s="40">
        <v>44188</v>
      </c>
      <c r="C14" s="43">
        <v>13511</v>
      </c>
      <c r="D14" s="7" t="s">
        <v>196</v>
      </c>
      <c r="E14" s="8" t="s">
        <v>197</v>
      </c>
      <c r="F14" s="9" t="s">
        <v>203</v>
      </c>
      <c r="G14" s="134">
        <v>5294160</v>
      </c>
      <c r="H14" s="135"/>
      <c r="I14" s="136">
        <v>0</v>
      </c>
      <c r="J14" s="137">
        <v>5294160</v>
      </c>
      <c r="K14" s="13"/>
    </row>
    <row r="15" spans="1:11" s="106" customFormat="1" ht="26.4" x14ac:dyDescent="0.25">
      <c r="A15" s="40">
        <v>44204</v>
      </c>
      <c r="B15" s="40">
        <v>44188</v>
      </c>
      <c r="C15" s="43">
        <v>13512</v>
      </c>
      <c r="D15" s="7" t="s">
        <v>196</v>
      </c>
      <c r="E15" s="8" t="s">
        <v>197</v>
      </c>
      <c r="F15" s="9" t="s">
        <v>204</v>
      </c>
      <c r="G15" s="134">
        <v>2517300</v>
      </c>
      <c r="H15" s="135">
        <v>0.1</v>
      </c>
      <c r="I15" s="136">
        <v>251730</v>
      </c>
      <c r="J15" s="137">
        <v>2769030</v>
      </c>
      <c r="K15" s="13"/>
    </row>
    <row r="16" spans="1:11" s="106" customFormat="1" x14ac:dyDescent="0.25">
      <c r="A16" s="40"/>
      <c r="B16" s="40"/>
      <c r="C16" s="43"/>
      <c r="D16" s="7"/>
      <c r="E16" s="133"/>
      <c r="F16" s="9"/>
      <c r="G16" s="134"/>
      <c r="H16" s="135"/>
      <c r="I16" s="136"/>
      <c r="J16" s="137"/>
      <c r="K16" s="13"/>
    </row>
    <row r="17" spans="1:11" x14ac:dyDescent="0.25">
      <c r="A17" s="40"/>
      <c r="B17" s="40"/>
      <c r="C17" s="43"/>
      <c r="D17" s="7"/>
      <c r="E17" s="8"/>
      <c r="F17" s="9"/>
      <c r="G17" s="9"/>
      <c r="H17" s="52"/>
      <c r="I17" s="58"/>
      <c r="J17" s="125"/>
      <c r="K17" s="13"/>
    </row>
    <row r="18" spans="1:11" x14ac:dyDescent="0.25">
      <c r="G18" s="318" t="s">
        <v>10</v>
      </c>
      <c r="H18" s="318"/>
      <c r="I18" s="318"/>
      <c r="J18" s="17"/>
    </row>
    <row r="19" spans="1:11" x14ac:dyDescent="0.25">
      <c r="G19" s="318" t="s">
        <v>11</v>
      </c>
      <c r="H19" s="318"/>
      <c r="I19" s="318"/>
      <c r="J19" s="132">
        <f>SUM(J4:J18)</f>
        <v>506904142</v>
      </c>
    </row>
    <row r="20" spans="1:11" s="99" customFormat="1" x14ac:dyDescent="0.25">
      <c r="A20" s="36"/>
      <c r="B20" s="37" t="s">
        <v>12</v>
      </c>
      <c r="C20" s="41"/>
      <c r="D20"/>
      <c r="E20"/>
      <c r="F20"/>
      <c r="G20"/>
      <c r="H20" s="50"/>
      <c r="I20" s="1"/>
      <c r="J20" s="20"/>
      <c r="K20" s="98"/>
    </row>
    <row r="21" spans="1:11" s="99" customFormat="1" x14ac:dyDescent="0.25">
      <c r="A21" s="21">
        <v>44221</v>
      </c>
      <c r="B21" s="21">
        <v>44221</v>
      </c>
      <c r="C21" s="44" t="s">
        <v>42</v>
      </c>
      <c r="D21" s="7" t="s">
        <v>48</v>
      </c>
      <c r="E21" s="8" t="s">
        <v>49</v>
      </c>
      <c r="F21" s="138" t="s">
        <v>206</v>
      </c>
      <c r="G21" s="23"/>
      <c r="H21" s="53"/>
      <c r="I21" s="59"/>
      <c r="J21" s="60">
        <v>250969000</v>
      </c>
      <c r="K21" s="101"/>
    </row>
    <row r="22" spans="1:11" s="99" customFormat="1" x14ac:dyDescent="0.25">
      <c r="A22" s="21">
        <v>44221</v>
      </c>
      <c r="B22" s="21">
        <v>44221</v>
      </c>
      <c r="C22" s="45" t="s">
        <v>42</v>
      </c>
      <c r="D22" s="7" t="s">
        <v>43</v>
      </c>
      <c r="E22" s="139"/>
      <c r="F22" s="27" t="s">
        <v>207</v>
      </c>
      <c r="G22" s="9"/>
      <c r="H22" s="54"/>
      <c r="I22" s="61"/>
      <c r="J22" s="62">
        <v>23229000</v>
      </c>
      <c r="K22" s="101"/>
    </row>
    <row r="23" spans="1:11" s="99" customFormat="1" x14ac:dyDescent="0.25">
      <c r="A23" s="21">
        <v>44222</v>
      </c>
      <c r="B23" s="21">
        <v>44222</v>
      </c>
      <c r="C23" s="45" t="s">
        <v>42</v>
      </c>
      <c r="D23" s="7" t="s">
        <v>43</v>
      </c>
      <c r="E23" s="27"/>
      <c r="F23" s="7" t="s">
        <v>208</v>
      </c>
      <c r="G23" s="9"/>
      <c r="H23" s="54"/>
      <c r="I23" s="61"/>
      <c r="J23" s="62">
        <v>31885000</v>
      </c>
      <c r="K23" s="101"/>
    </row>
    <row r="24" spans="1:11" s="99" customFormat="1" x14ac:dyDescent="0.25">
      <c r="A24" s="40">
        <v>44223</v>
      </c>
      <c r="B24" s="40">
        <v>44223</v>
      </c>
      <c r="C24" s="43" t="s">
        <v>42</v>
      </c>
      <c r="D24" s="7" t="s">
        <v>43</v>
      </c>
      <c r="E24" s="8"/>
      <c r="F24" s="29" t="s">
        <v>209</v>
      </c>
      <c r="G24" s="9"/>
      <c r="H24" s="52"/>
      <c r="I24" s="59"/>
      <c r="J24" s="60">
        <v>75816000</v>
      </c>
      <c r="K24" s="101"/>
    </row>
    <row r="25" spans="1:11" s="99" customFormat="1" x14ac:dyDescent="0.25">
      <c r="A25" s="21">
        <v>44226</v>
      </c>
      <c r="B25" s="21">
        <v>44226</v>
      </c>
      <c r="C25" s="45" t="s">
        <v>42</v>
      </c>
      <c r="D25" s="7" t="s">
        <v>43</v>
      </c>
      <c r="E25" s="27"/>
      <c r="F25" s="7" t="s">
        <v>210</v>
      </c>
      <c r="G25" s="9"/>
      <c r="H25" s="54"/>
      <c r="I25" s="61"/>
      <c r="J25" s="62">
        <v>37506000</v>
      </c>
      <c r="K25" s="101"/>
    </row>
    <row r="26" spans="1:11" s="99" customFormat="1" x14ac:dyDescent="0.25">
      <c r="A26" s="21">
        <v>44228</v>
      </c>
      <c r="B26" s="21">
        <v>44228</v>
      </c>
      <c r="C26" s="44" t="s">
        <v>42</v>
      </c>
      <c r="D26" s="7" t="s">
        <v>43</v>
      </c>
      <c r="E26" s="27"/>
      <c r="F26" s="7" t="s">
        <v>211</v>
      </c>
      <c r="G26" s="32"/>
      <c r="H26" s="55"/>
      <c r="I26" s="64"/>
      <c r="J26" s="60">
        <v>24904000</v>
      </c>
      <c r="K26" s="101"/>
    </row>
    <row r="27" spans="1:11" x14ac:dyDescent="0.25">
      <c r="A27" s="96"/>
      <c r="B27" s="35"/>
      <c r="C27" s="48"/>
      <c r="D27" s="30"/>
      <c r="E27" s="31"/>
      <c r="F27" s="7"/>
      <c r="G27" s="34"/>
      <c r="H27" s="56"/>
      <c r="I27" s="66"/>
      <c r="J27" s="62"/>
      <c r="K27" s="28"/>
    </row>
    <row r="28" spans="1:11" x14ac:dyDescent="0.25">
      <c r="A28" s="39"/>
      <c r="B28" s="33"/>
      <c r="C28" s="48"/>
      <c r="D28" s="30"/>
      <c r="E28" s="31"/>
      <c r="F28" s="7"/>
      <c r="G28" s="318"/>
      <c r="H28" s="318"/>
      <c r="I28" s="318"/>
      <c r="J28" s="62"/>
      <c r="K28" s="28"/>
    </row>
    <row r="29" spans="1:11" x14ac:dyDescent="0.25">
      <c r="A29" s="39"/>
      <c r="B29" s="33"/>
      <c r="C29" s="48"/>
      <c r="D29" s="30"/>
      <c r="E29" s="31"/>
      <c r="F29" s="7"/>
      <c r="G29" s="318" t="s">
        <v>11</v>
      </c>
      <c r="H29" s="318"/>
      <c r="I29" s="318"/>
      <c r="J29" s="140">
        <f>SUM(J21:J28)</f>
        <v>444309000</v>
      </c>
      <c r="K29" s="28"/>
    </row>
    <row r="30" spans="1:11" x14ac:dyDescent="0.25">
      <c r="A30" s="39"/>
      <c r="B30" s="39"/>
      <c r="C30" s="49"/>
      <c r="D30" s="28"/>
      <c r="E30" s="28"/>
      <c r="F30" s="28"/>
      <c r="G30" s="318" t="s">
        <v>11</v>
      </c>
      <c r="H30" s="318"/>
      <c r="I30" s="318"/>
      <c r="J30" s="69"/>
    </row>
  </sheetData>
  <mergeCells count="6">
    <mergeCell ref="G30:I30"/>
    <mergeCell ref="A1:K1"/>
    <mergeCell ref="G18:I18"/>
    <mergeCell ref="G19:I19"/>
    <mergeCell ref="G28:I28"/>
    <mergeCell ref="G29:I2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96C50-5AAE-4D14-A7F7-9AA8E03B7BA6}">
  <dimension ref="A1:K22"/>
  <sheetViews>
    <sheetView workbookViewId="0">
      <pane xSplit="3" ySplit="3" topLeftCell="D4" activePane="bottomRight" state="frozen"/>
      <selection pane="topRight" activeCell="C1" sqref="C1"/>
      <selection pane="bottomLeft" activeCell="A4" sqref="A4"/>
      <selection pane="bottomRight" activeCell="A6" sqref="A6:XFD23"/>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213</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26.4" x14ac:dyDescent="0.25">
      <c r="A4" s="40">
        <v>44190</v>
      </c>
      <c r="B4" s="40">
        <v>44187</v>
      </c>
      <c r="C4" s="43">
        <v>13456</v>
      </c>
      <c r="D4" s="7" t="s">
        <v>196</v>
      </c>
      <c r="E4" s="8" t="s">
        <v>197</v>
      </c>
      <c r="F4" s="9" t="s">
        <v>214</v>
      </c>
      <c r="G4" s="134">
        <v>109134000</v>
      </c>
      <c r="H4" s="135"/>
      <c r="I4" s="136">
        <v>0</v>
      </c>
      <c r="J4" s="137">
        <v>109134000</v>
      </c>
      <c r="K4" s="13"/>
    </row>
    <row r="5" spans="1:11" s="106" customFormat="1" ht="26.4" x14ac:dyDescent="0.25">
      <c r="A5" s="40">
        <v>44190</v>
      </c>
      <c r="B5" s="40">
        <v>44187</v>
      </c>
      <c r="C5" s="43">
        <v>13457</v>
      </c>
      <c r="D5" s="7" t="s">
        <v>196</v>
      </c>
      <c r="E5" s="8" t="s">
        <v>197</v>
      </c>
      <c r="F5" s="9" t="s">
        <v>215</v>
      </c>
      <c r="G5" s="134">
        <v>7101000</v>
      </c>
      <c r="H5" s="135">
        <v>0.1</v>
      </c>
      <c r="I5" s="136">
        <v>710100</v>
      </c>
      <c r="J5" s="137">
        <v>7811100</v>
      </c>
      <c r="K5" s="13"/>
    </row>
    <row r="6" spans="1:11" s="106" customFormat="1" x14ac:dyDescent="0.25">
      <c r="A6" s="40"/>
      <c r="B6" s="40"/>
      <c r="C6" s="43"/>
      <c r="D6" s="7"/>
      <c r="E6" s="8"/>
      <c r="F6" s="9"/>
      <c r="G6" s="134"/>
      <c r="H6" s="135"/>
      <c r="I6" s="136"/>
      <c r="J6" s="137"/>
      <c r="K6" s="13"/>
    </row>
    <row r="7" spans="1:11" s="106" customFormat="1" x14ac:dyDescent="0.25">
      <c r="A7" s="40"/>
      <c r="B7" s="40"/>
      <c r="C7" s="43"/>
      <c r="D7" s="7"/>
      <c r="E7" s="8"/>
      <c r="F7" s="9"/>
      <c r="G7" s="134"/>
      <c r="H7" s="135"/>
      <c r="I7" s="136"/>
      <c r="J7" s="137"/>
      <c r="K7" s="13"/>
    </row>
    <row r="8" spans="1:11" s="106" customFormat="1" x14ac:dyDescent="0.25">
      <c r="A8" s="40"/>
      <c r="B8" s="40"/>
      <c r="C8" s="43"/>
      <c r="D8" s="7"/>
      <c r="E8" s="133"/>
      <c r="F8" s="9"/>
      <c r="G8" s="134"/>
      <c r="H8" s="135"/>
      <c r="I8" s="136"/>
      <c r="J8" s="137"/>
      <c r="K8" s="13"/>
    </row>
    <row r="9" spans="1:11" x14ac:dyDescent="0.25">
      <c r="A9" s="40"/>
      <c r="B9" s="40"/>
      <c r="C9" s="43"/>
      <c r="D9" s="7"/>
      <c r="E9" s="8"/>
      <c r="F9" s="9"/>
      <c r="G9" s="9"/>
      <c r="H9" s="52"/>
      <c r="I9" s="58"/>
      <c r="J9" s="125"/>
      <c r="K9" s="13"/>
    </row>
    <row r="10" spans="1:11" x14ac:dyDescent="0.25">
      <c r="G10" s="318" t="s">
        <v>10</v>
      </c>
      <c r="H10" s="318"/>
      <c r="I10" s="318"/>
      <c r="J10" s="17"/>
    </row>
    <row r="11" spans="1:11" x14ac:dyDescent="0.25">
      <c r="G11" s="318" t="s">
        <v>11</v>
      </c>
      <c r="H11" s="318"/>
      <c r="I11" s="318"/>
      <c r="J11" s="132">
        <f>SUM(J4:J10)</f>
        <v>116945100</v>
      </c>
    </row>
    <row r="12" spans="1:11" s="99" customFormat="1" x14ac:dyDescent="0.25">
      <c r="A12" s="36"/>
      <c r="B12" s="37" t="s">
        <v>12</v>
      </c>
      <c r="C12" s="41"/>
      <c r="D12"/>
      <c r="E12"/>
      <c r="F12"/>
      <c r="G12"/>
      <c r="H12" s="50"/>
      <c r="I12" s="1"/>
      <c r="J12" s="20"/>
      <c r="K12" s="98"/>
    </row>
    <row r="13" spans="1:11" s="99" customFormat="1" x14ac:dyDescent="0.25">
      <c r="A13" s="21"/>
      <c r="B13" s="21"/>
      <c r="C13" s="44"/>
      <c r="D13" s="7"/>
      <c r="E13" s="8"/>
      <c r="F13" s="138"/>
      <c r="G13" s="23"/>
      <c r="H13" s="53"/>
      <c r="I13" s="59"/>
      <c r="J13" s="60"/>
      <c r="K13" s="101"/>
    </row>
    <row r="14" spans="1:11" s="99" customFormat="1" x14ac:dyDescent="0.25">
      <c r="A14" s="21"/>
      <c r="B14" s="21"/>
      <c r="C14" s="45"/>
      <c r="D14" s="7"/>
      <c r="E14" s="139"/>
      <c r="F14" s="27"/>
      <c r="G14" s="9"/>
      <c r="H14" s="54"/>
      <c r="I14" s="61"/>
      <c r="J14" s="62"/>
      <c r="K14" s="101"/>
    </row>
    <row r="15" spans="1:11" s="99" customFormat="1" x14ac:dyDescent="0.25">
      <c r="A15" s="21"/>
      <c r="B15" s="21"/>
      <c r="C15" s="45"/>
      <c r="D15" s="7"/>
      <c r="E15" s="27"/>
      <c r="F15" s="7"/>
      <c r="G15" s="9"/>
      <c r="H15" s="54"/>
      <c r="I15" s="61"/>
      <c r="J15" s="62"/>
      <c r="K15" s="101"/>
    </row>
    <row r="16" spans="1:11" s="99" customFormat="1" x14ac:dyDescent="0.25">
      <c r="A16" s="40"/>
      <c r="B16" s="40"/>
      <c r="C16" s="43"/>
      <c r="D16" s="7"/>
      <c r="E16" s="8"/>
      <c r="F16" s="29"/>
      <c r="G16" s="9"/>
      <c r="H16" s="52"/>
      <c r="I16" s="59"/>
      <c r="J16" s="60"/>
      <c r="K16" s="101"/>
    </row>
    <row r="17" spans="1:11" s="99" customFormat="1" x14ac:dyDescent="0.25">
      <c r="A17" s="21"/>
      <c r="B17" s="21"/>
      <c r="C17" s="45"/>
      <c r="D17" s="7"/>
      <c r="E17" s="27"/>
      <c r="F17" s="7"/>
      <c r="G17" s="9"/>
      <c r="H17" s="54"/>
      <c r="I17" s="61"/>
      <c r="J17" s="62"/>
      <c r="K17" s="101"/>
    </row>
    <row r="18" spans="1:11" s="99" customFormat="1" x14ac:dyDescent="0.25">
      <c r="A18" s="21"/>
      <c r="B18" s="21"/>
      <c r="C18" s="44"/>
      <c r="D18" s="7"/>
      <c r="E18" s="27"/>
      <c r="F18" s="7"/>
      <c r="G18" s="32"/>
      <c r="H18" s="55"/>
      <c r="I18" s="64"/>
      <c r="J18" s="60"/>
      <c r="K18" s="101"/>
    </row>
    <row r="19" spans="1:11" x14ac:dyDescent="0.25">
      <c r="A19" s="96"/>
      <c r="B19" s="35"/>
      <c r="C19" s="48"/>
      <c r="D19" s="30"/>
      <c r="E19" s="31"/>
      <c r="F19" s="7"/>
      <c r="G19" s="34"/>
      <c r="H19" s="56"/>
      <c r="I19" s="66"/>
      <c r="J19" s="62"/>
      <c r="K19" s="28"/>
    </row>
    <row r="20" spans="1:11" x14ac:dyDescent="0.25">
      <c r="A20" s="39"/>
      <c r="B20" s="33"/>
      <c r="C20" s="48"/>
      <c r="D20" s="30"/>
      <c r="E20" s="31"/>
      <c r="F20" s="7"/>
      <c r="G20" s="318"/>
      <c r="H20" s="318"/>
      <c r="I20" s="318"/>
      <c r="J20" s="62"/>
      <c r="K20" s="28"/>
    </row>
    <row r="21" spans="1:11" x14ac:dyDescent="0.25">
      <c r="A21" s="39"/>
      <c r="B21" s="33"/>
      <c r="C21" s="48"/>
      <c r="D21" s="30"/>
      <c r="E21" s="31"/>
      <c r="F21" s="7"/>
      <c r="G21" s="318" t="s">
        <v>11</v>
      </c>
      <c r="H21" s="318"/>
      <c r="I21" s="318"/>
      <c r="J21" s="140">
        <f>SUM(J13:J20)</f>
        <v>0</v>
      </c>
      <c r="K21" s="28"/>
    </row>
    <row r="22" spans="1:11" x14ac:dyDescent="0.25">
      <c r="A22" s="39"/>
      <c r="B22" s="39"/>
      <c r="C22" s="49"/>
      <c r="D22" s="28"/>
      <c r="E22" s="28"/>
      <c r="F22" s="28"/>
      <c r="G22" s="318" t="s">
        <v>11</v>
      </c>
      <c r="H22" s="318"/>
      <c r="I22" s="318"/>
      <c r="J22" s="69"/>
    </row>
  </sheetData>
  <mergeCells count="6">
    <mergeCell ref="G22:I22"/>
    <mergeCell ref="A1:K1"/>
    <mergeCell ref="G10:I10"/>
    <mergeCell ref="G11:I11"/>
    <mergeCell ref="G20:I20"/>
    <mergeCell ref="G21:I2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CE53-DECA-4687-9875-1483D33CAD88}">
  <dimension ref="A1:K23"/>
  <sheetViews>
    <sheetView workbookViewId="0">
      <pane xSplit="3" ySplit="3" topLeftCell="D4" activePane="bottomRight" state="frozen"/>
      <selection pane="topRight" activeCell="C1" sqref="C1"/>
      <selection pane="bottomLeft" activeCell="A4" sqref="A4"/>
      <selection pane="bottomRight" activeCell="E33" sqref="E33"/>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241</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44246</v>
      </c>
      <c r="B4" s="40">
        <v>44246</v>
      </c>
      <c r="C4" s="43" t="s">
        <v>100</v>
      </c>
      <c r="D4" s="7" t="s">
        <v>222</v>
      </c>
      <c r="E4" s="8"/>
      <c r="F4" s="9" t="s">
        <v>223</v>
      </c>
      <c r="G4" s="134">
        <v>3000000</v>
      </c>
      <c r="H4" s="135"/>
      <c r="I4" s="136">
        <v>0</v>
      </c>
      <c r="J4" s="137">
        <v>3000000</v>
      </c>
      <c r="K4" s="13" t="s">
        <v>41</v>
      </c>
    </row>
    <row r="5" spans="1:11" s="106" customFormat="1" ht="26.4" x14ac:dyDescent="0.25">
      <c r="A5" s="40">
        <v>44251</v>
      </c>
      <c r="B5" s="40">
        <v>44251</v>
      </c>
      <c r="C5" s="43" t="s">
        <v>100</v>
      </c>
      <c r="D5" s="7" t="s">
        <v>227</v>
      </c>
      <c r="E5" s="8"/>
      <c r="F5" s="9" t="s">
        <v>228</v>
      </c>
      <c r="G5" s="134"/>
      <c r="H5" s="135"/>
      <c r="I5" s="136"/>
      <c r="J5" s="137">
        <v>3000000</v>
      </c>
      <c r="K5" s="13" t="s">
        <v>41</v>
      </c>
    </row>
    <row r="6" spans="1:11" s="106" customFormat="1" x14ac:dyDescent="0.25">
      <c r="A6" s="40">
        <v>44245</v>
      </c>
      <c r="B6" s="40">
        <v>44235</v>
      </c>
      <c r="C6" s="43" t="s">
        <v>77</v>
      </c>
      <c r="D6" s="7" t="s">
        <v>93</v>
      </c>
      <c r="E6" s="8">
        <v>4400115690</v>
      </c>
      <c r="F6" s="9" t="s">
        <v>219</v>
      </c>
      <c r="G6" s="134">
        <v>26498571.516900003</v>
      </c>
      <c r="H6" s="135">
        <v>0.05</v>
      </c>
      <c r="I6" s="136">
        <v>1324928.5758450003</v>
      </c>
      <c r="J6" s="137">
        <v>27823500.092745002</v>
      </c>
      <c r="K6" s="13"/>
    </row>
    <row r="7" spans="1:11" s="106" customFormat="1" x14ac:dyDescent="0.25">
      <c r="A7" s="40"/>
      <c r="B7" s="40"/>
      <c r="C7" s="43"/>
      <c r="D7" s="7"/>
      <c r="E7" s="8"/>
      <c r="F7" s="9"/>
      <c r="G7" s="134"/>
      <c r="H7" s="135"/>
      <c r="I7" s="136"/>
      <c r="J7" s="137"/>
      <c r="K7" s="13"/>
    </row>
    <row r="8" spans="1:11" s="106" customFormat="1" x14ac:dyDescent="0.25">
      <c r="A8" s="40"/>
      <c r="B8" s="40"/>
      <c r="C8" s="43"/>
      <c r="D8" s="7"/>
      <c r="E8" s="8"/>
      <c r="F8" s="9"/>
      <c r="G8" s="134"/>
      <c r="H8" s="135"/>
      <c r="I8" s="136"/>
      <c r="J8" s="137"/>
      <c r="K8" s="13"/>
    </row>
    <row r="9" spans="1:11" s="106" customFormat="1" x14ac:dyDescent="0.25">
      <c r="A9" s="40"/>
      <c r="B9" s="40"/>
      <c r="C9" s="43"/>
      <c r="D9" s="7"/>
      <c r="E9" s="133"/>
      <c r="F9" s="9"/>
      <c r="G9" s="134"/>
      <c r="H9" s="135"/>
      <c r="I9" s="136"/>
      <c r="J9" s="137"/>
      <c r="K9" s="13"/>
    </row>
    <row r="10" spans="1:11" x14ac:dyDescent="0.25">
      <c r="A10" s="40"/>
      <c r="B10" s="40"/>
      <c r="C10" s="43"/>
      <c r="D10" s="7"/>
      <c r="E10" s="8"/>
      <c r="F10" s="9"/>
      <c r="G10" s="9"/>
      <c r="H10" s="52"/>
      <c r="I10" s="58"/>
      <c r="J10" s="125"/>
      <c r="K10" s="13"/>
    </row>
    <row r="11" spans="1:11" x14ac:dyDescent="0.25">
      <c r="G11" s="318" t="s">
        <v>10</v>
      </c>
      <c r="H11" s="318"/>
      <c r="I11" s="318"/>
      <c r="J11" s="17"/>
    </row>
    <row r="12" spans="1:11" x14ac:dyDescent="0.25">
      <c r="G12" s="318" t="s">
        <v>11</v>
      </c>
      <c r="H12" s="318"/>
      <c r="I12" s="318"/>
      <c r="J12" s="132">
        <f>SUM(J4:J11)</f>
        <v>33823500.092745006</v>
      </c>
    </row>
    <row r="13" spans="1:11" s="99" customFormat="1" x14ac:dyDescent="0.25">
      <c r="A13" s="36"/>
      <c r="B13" s="37" t="s">
        <v>12</v>
      </c>
      <c r="C13" s="41"/>
      <c r="D13"/>
      <c r="E13"/>
      <c r="F13"/>
      <c r="G13"/>
      <c r="H13" s="50"/>
      <c r="I13" s="1"/>
      <c r="J13" s="20"/>
      <c r="K13" s="98"/>
    </row>
    <row r="14" spans="1:11" s="99" customFormat="1" x14ac:dyDescent="0.25">
      <c r="A14" s="21"/>
      <c r="B14" s="21"/>
      <c r="C14" s="44"/>
      <c r="D14" s="7"/>
      <c r="E14" s="8"/>
      <c r="F14" s="138"/>
      <c r="G14" s="23"/>
      <c r="H14" s="53"/>
      <c r="I14" s="59"/>
      <c r="J14" s="60"/>
      <c r="K14" s="101"/>
    </row>
    <row r="15" spans="1:11" s="99" customFormat="1" x14ac:dyDescent="0.25">
      <c r="A15" s="21"/>
      <c r="B15" s="21"/>
      <c r="C15" s="45"/>
      <c r="D15" s="7"/>
      <c r="E15" s="139"/>
      <c r="F15" s="27"/>
      <c r="G15" s="9"/>
      <c r="H15" s="54"/>
      <c r="I15" s="61"/>
      <c r="J15" s="62"/>
      <c r="K15" s="101"/>
    </row>
    <row r="16" spans="1:11" s="99" customFormat="1" x14ac:dyDescent="0.25">
      <c r="A16" s="21"/>
      <c r="B16" s="21"/>
      <c r="C16" s="45"/>
      <c r="D16" s="7"/>
      <c r="E16" s="27"/>
      <c r="F16" s="7"/>
      <c r="G16" s="9"/>
      <c r="H16" s="54"/>
      <c r="I16" s="61"/>
      <c r="J16" s="62"/>
      <c r="K16" s="101"/>
    </row>
    <row r="17" spans="1:11" s="99" customFormat="1" x14ac:dyDescent="0.25">
      <c r="A17" s="40"/>
      <c r="B17" s="40"/>
      <c r="C17" s="43"/>
      <c r="D17" s="7"/>
      <c r="E17" s="8"/>
      <c r="F17" s="29"/>
      <c r="G17" s="9"/>
      <c r="H17" s="52"/>
      <c r="I17" s="59"/>
      <c r="J17" s="60"/>
      <c r="K17" s="101"/>
    </row>
    <row r="18" spans="1:11" s="99" customFormat="1" x14ac:dyDescent="0.25">
      <c r="A18" s="21"/>
      <c r="B18" s="21"/>
      <c r="C18" s="45"/>
      <c r="D18" s="7"/>
      <c r="E18" s="27"/>
      <c r="F18" s="7"/>
      <c r="G18" s="9"/>
      <c r="H18" s="54"/>
      <c r="I18" s="61"/>
      <c r="J18" s="62"/>
      <c r="K18" s="101"/>
    </row>
    <row r="19" spans="1:11" s="99" customFormat="1" x14ac:dyDescent="0.25">
      <c r="A19" s="21"/>
      <c r="B19" s="21"/>
      <c r="C19" s="44"/>
      <c r="D19" s="7"/>
      <c r="E19" s="27"/>
      <c r="F19" s="7"/>
      <c r="G19" s="32"/>
      <c r="H19" s="55"/>
      <c r="I19" s="64"/>
      <c r="J19" s="60"/>
      <c r="K19" s="101"/>
    </row>
    <row r="20" spans="1:11" x14ac:dyDescent="0.25">
      <c r="A20" s="96"/>
      <c r="B20" s="35"/>
      <c r="C20" s="48"/>
      <c r="D20" s="30"/>
      <c r="E20" s="31"/>
      <c r="F20" s="7"/>
      <c r="G20" s="34"/>
      <c r="H20" s="56"/>
      <c r="I20" s="66"/>
      <c r="J20" s="62"/>
      <c r="K20" s="28"/>
    </row>
    <row r="21" spans="1:11" x14ac:dyDescent="0.25">
      <c r="A21" s="39"/>
      <c r="B21" s="33"/>
      <c r="C21" s="48"/>
      <c r="D21" s="30"/>
      <c r="E21" s="31"/>
      <c r="F21" s="7"/>
      <c r="G21" s="318"/>
      <c r="H21" s="318"/>
      <c r="I21" s="318"/>
      <c r="J21" s="62"/>
      <c r="K21" s="28"/>
    </row>
    <row r="22" spans="1:11" x14ac:dyDescent="0.25">
      <c r="A22" s="39"/>
      <c r="B22" s="33"/>
      <c r="C22" s="48"/>
      <c r="D22" s="30"/>
      <c r="E22" s="31"/>
      <c r="F22" s="7"/>
      <c r="G22" s="318" t="s">
        <v>11</v>
      </c>
      <c r="H22" s="318"/>
      <c r="I22" s="318"/>
      <c r="J22" s="140">
        <f>SUM(J14:J21)</f>
        <v>0</v>
      </c>
      <c r="K22" s="28"/>
    </row>
    <row r="23" spans="1:11" x14ac:dyDescent="0.25">
      <c r="A23" s="39"/>
      <c r="B23" s="39"/>
      <c r="C23" s="49"/>
      <c r="D23" s="28"/>
      <c r="E23" s="28"/>
      <c r="F23" s="28"/>
      <c r="G23" s="318" t="s">
        <v>11</v>
      </c>
      <c r="H23" s="318"/>
      <c r="I23" s="318"/>
      <c r="J23" s="69"/>
    </row>
  </sheetData>
  <mergeCells count="6">
    <mergeCell ref="G23:I23"/>
    <mergeCell ref="A1:K1"/>
    <mergeCell ref="G11:I11"/>
    <mergeCell ref="G12:I12"/>
    <mergeCell ref="G21:I21"/>
    <mergeCell ref="G22:I22"/>
  </mergeCell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56943-FBFF-4AEF-B7B3-B83D63C34A51}">
  <dimension ref="A1:K24"/>
  <sheetViews>
    <sheetView workbookViewId="0">
      <pane xSplit="3" ySplit="3" topLeftCell="D4" activePane="bottomRight" state="frozen"/>
      <selection activeCell="I8" sqref="I8"/>
      <selection pane="topRight" activeCell="I8" sqref="I8"/>
      <selection pane="bottomLeft" activeCell="I8" sqref="I8"/>
      <selection pane="bottomRight" activeCell="I8" sqref="I8"/>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242</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44245</v>
      </c>
      <c r="B4" s="40">
        <v>44227</v>
      </c>
      <c r="C4" s="43">
        <v>394453</v>
      </c>
      <c r="D4" s="7" t="s">
        <v>146</v>
      </c>
      <c r="E4" s="8" t="s">
        <v>147</v>
      </c>
      <c r="F4" s="9" t="s">
        <v>220</v>
      </c>
      <c r="G4" s="134">
        <v>174087</v>
      </c>
      <c r="H4" s="135">
        <v>0.1</v>
      </c>
      <c r="I4" s="136">
        <v>17408.7</v>
      </c>
      <c r="J4" s="137">
        <v>191495.7</v>
      </c>
      <c r="K4" s="13"/>
    </row>
    <row r="5" spans="1:11" s="106" customFormat="1" x14ac:dyDescent="0.25">
      <c r="A5" s="40">
        <v>44246</v>
      </c>
      <c r="B5" s="40">
        <v>44231</v>
      </c>
      <c r="C5" s="43">
        <v>1193414</v>
      </c>
      <c r="D5" s="7" t="s">
        <v>124</v>
      </c>
      <c r="E5" s="8" t="s">
        <v>125</v>
      </c>
      <c r="F5" s="9" t="s">
        <v>221</v>
      </c>
      <c r="G5" s="134">
        <v>557888</v>
      </c>
      <c r="H5" s="135">
        <v>0.1</v>
      </c>
      <c r="I5" s="136">
        <v>55788.800000000003</v>
      </c>
      <c r="J5" s="137">
        <v>613676.80000000005</v>
      </c>
      <c r="K5" s="13"/>
    </row>
    <row r="6" spans="1:11" s="106" customFormat="1" x14ac:dyDescent="0.25">
      <c r="A6" s="40">
        <v>44251</v>
      </c>
      <c r="B6" s="40">
        <v>44245</v>
      </c>
      <c r="C6" s="43" t="s">
        <v>77</v>
      </c>
      <c r="D6" s="7" t="s">
        <v>171</v>
      </c>
      <c r="E6" s="8" t="s">
        <v>172</v>
      </c>
      <c r="F6" s="9" t="s">
        <v>230</v>
      </c>
      <c r="G6" s="134">
        <v>805000</v>
      </c>
      <c r="H6" s="135">
        <v>0.1</v>
      </c>
      <c r="I6" s="136">
        <v>80500</v>
      </c>
      <c r="J6" s="137">
        <v>885500</v>
      </c>
      <c r="K6" s="13"/>
    </row>
    <row r="7" spans="1:11" s="106" customFormat="1" x14ac:dyDescent="0.25">
      <c r="A7" s="40">
        <v>44252</v>
      </c>
      <c r="B7" s="40">
        <v>44251</v>
      </c>
      <c r="C7" s="43">
        <v>1256</v>
      </c>
      <c r="D7" s="7" t="s">
        <v>237</v>
      </c>
      <c r="E7" s="8" t="s">
        <v>238</v>
      </c>
      <c r="F7" s="9" t="s">
        <v>239</v>
      </c>
      <c r="G7" s="134">
        <v>240000</v>
      </c>
      <c r="H7" s="135">
        <v>0.1</v>
      </c>
      <c r="I7" s="136">
        <v>24000</v>
      </c>
      <c r="J7" s="137">
        <v>264000</v>
      </c>
      <c r="K7" s="13"/>
    </row>
    <row r="8" spans="1:11" s="106" customFormat="1" x14ac:dyDescent="0.25">
      <c r="A8" s="40"/>
      <c r="B8" s="40"/>
      <c r="C8" s="43"/>
      <c r="D8" s="7"/>
      <c r="E8" s="8"/>
      <c r="F8" s="9"/>
      <c r="G8" s="134"/>
      <c r="H8" s="135"/>
      <c r="I8" s="136"/>
      <c r="J8" s="137"/>
      <c r="K8" s="13"/>
    </row>
    <row r="9" spans="1:11" s="106" customFormat="1" x14ac:dyDescent="0.25">
      <c r="A9" s="40"/>
      <c r="B9" s="40"/>
      <c r="C9" s="43"/>
      <c r="D9" s="7"/>
      <c r="E9" s="8"/>
      <c r="F9" s="9"/>
      <c r="G9" s="134"/>
      <c r="H9" s="135"/>
      <c r="I9" s="136"/>
      <c r="J9" s="137"/>
      <c r="K9" s="13"/>
    </row>
    <row r="10" spans="1:11" s="106" customFormat="1" x14ac:dyDescent="0.25">
      <c r="A10" s="40"/>
      <c r="B10" s="40"/>
      <c r="C10" s="43"/>
      <c r="D10" s="7"/>
      <c r="E10" s="133"/>
      <c r="F10" s="9"/>
      <c r="G10" s="134"/>
      <c r="H10" s="135"/>
      <c r="I10" s="136"/>
      <c r="J10" s="137"/>
      <c r="K10" s="13"/>
    </row>
    <row r="11" spans="1:11" x14ac:dyDescent="0.25">
      <c r="A11" s="40"/>
      <c r="B11" s="40"/>
      <c r="C11" s="43"/>
      <c r="D11" s="7"/>
      <c r="E11" s="8"/>
      <c r="F11" s="9"/>
      <c r="G11" s="9"/>
      <c r="H11" s="52"/>
      <c r="I11" s="58"/>
      <c r="J11" s="125"/>
      <c r="K11" s="13"/>
    </row>
    <row r="12" spans="1:11" x14ac:dyDescent="0.25">
      <c r="G12" s="318" t="s">
        <v>10</v>
      </c>
      <c r="H12" s="318"/>
      <c r="I12" s="318"/>
      <c r="J12" s="17"/>
    </row>
    <row r="13" spans="1:11" x14ac:dyDescent="0.25">
      <c r="G13" s="318" t="s">
        <v>11</v>
      </c>
      <c r="H13" s="318"/>
      <c r="I13" s="318"/>
      <c r="J13" s="132">
        <f>SUM(J4:J12)</f>
        <v>1954672.5</v>
      </c>
    </row>
    <row r="14" spans="1:11" s="99" customFormat="1" x14ac:dyDescent="0.25">
      <c r="A14" s="36"/>
      <c r="B14" s="37" t="s">
        <v>12</v>
      </c>
      <c r="C14" s="41"/>
      <c r="D14"/>
      <c r="E14"/>
      <c r="F14"/>
      <c r="G14"/>
      <c r="H14" s="50"/>
      <c r="I14" s="1"/>
      <c r="J14" s="20"/>
      <c r="K14" s="98"/>
    </row>
    <row r="15" spans="1:11" s="99" customFormat="1" x14ac:dyDescent="0.25">
      <c r="A15" s="21"/>
      <c r="B15" s="21"/>
      <c r="C15" s="44"/>
      <c r="D15" s="7"/>
      <c r="E15" s="8"/>
      <c r="F15" s="138"/>
      <c r="G15" s="23"/>
      <c r="H15" s="53"/>
      <c r="I15" s="59"/>
      <c r="J15" s="60"/>
      <c r="K15" s="101"/>
    </row>
    <row r="16" spans="1:11" s="99" customFormat="1" x14ac:dyDescent="0.25">
      <c r="A16" s="21"/>
      <c r="B16" s="21"/>
      <c r="C16" s="45"/>
      <c r="D16" s="7"/>
      <c r="E16" s="139"/>
      <c r="F16" s="27"/>
      <c r="G16" s="9"/>
      <c r="H16" s="54"/>
      <c r="I16" s="61"/>
      <c r="J16" s="62"/>
      <c r="K16" s="101"/>
    </row>
    <row r="17" spans="1:11" s="99" customFormat="1" x14ac:dyDescent="0.25">
      <c r="A17" s="21"/>
      <c r="B17" s="21"/>
      <c r="C17" s="45"/>
      <c r="D17" s="7"/>
      <c r="E17" s="27"/>
      <c r="F17" s="7"/>
      <c r="G17" s="9"/>
      <c r="H17" s="54"/>
      <c r="I17" s="61"/>
      <c r="J17" s="62"/>
      <c r="K17" s="101"/>
    </row>
    <row r="18" spans="1:11" s="99" customFormat="1" x14ac:dyDescent="0.25">
      <c r="A18" s="40"/>
      <c r="B18" s="40"/>
      <c r="C18" s="43"/>
      <c r="D18" s="7"/>
      <c r="E18" s="8"/>
      <c r="F18" s="29"/>
      <c r="G18" s="9"/>
      <c r="H18" s="52"/>
      <c r="I18" s="59"/>
      <c r="J18" s="60"/>
      <c r="K18" s="101"/>
    </row>
    <row r="19" spans="1:11" s="99" customFormat="1" x14ac:dyDescent="0.25">
      <c r="A19" s="21"/>
      <c r="B19" s="21"/>
      <c r="C19" s="45"/>
      <c r="D19" s="7"/>
      <c r="E19" s="27"/>
      <c r="F19" s="7"/>
      <c r="G19" s="9"/>
      <c r="H19" s="54"/>
      <c r="I19" s="61"/>
      <c r="J19" s="62"/>
      <c r="K19" s="101"/>
    </row>
    <row r="20" spans="1:11" s="99" customFormat="1" x14ac:dyDescent="0.25">
      <c r="A20" s="21"/>
      <c r="B20" s="21"/>
      <c r="C20" s="44"/>
      <c r="D20" s="7"/>
      <c r="E20" s="27"/>
      <c r="F20" s="7"/>
      <c r="G20" s="32"/>
      <c r="H20" s="55"/>
      <c r="I20" s="64"/>
      <c r="J20" s="60"/>
      <c r="K20" s="101"/>
    </row>
    <row r="21" spans="1:11" x14ac:dyDescent="0.25">
      <c r="A21" s="96"/>
      <c r="B21" s="35"/>
      <c r="C21" s="48"/>
      <c r="D21" s="30"/>
      <c r="E21" s="31"/>
      <c r="F21" s="7"/>
      <c r="G21" s="34"/>
      <c r="H21" s="56"/>
      <c r="I21" s="66"/>
      <c r="J21" s="62"/>
      <c r="K21" s="28"/>
    </row>
    <row r="22" spans="1:11" x14ac:dyDescent="0.25">
      <c r="A22" s="39"/>
      <c r="B22" s="33"/>
      <c r="C22" s="48"/>
      <c r="D22" s="30"/>
      <c r="E22" s="31"/>
      <c r="F22" s="7"/>
      <c r="G22" s="318"/>
      <c r="H22" s="318"/>
      <c r="I22" s="318"/>
      <c r="J22" s="62"/>
      <c r="K22" s="28"/>
    </row>
    <row r="23" spans="1:11" x14ac:dyDescent="0.25">
      <c r="A23" s="39"/>
      <c r="B23" s="33"/>
      <c r="C23" s="48"/>
      <c r="D23" s="30"/>
      <c r="E23" s="31"/>
      <c r="F23" s="7"/>
      <c r="G23" s="318" t="s">
        <v>11</v>
      </c>
      <c r="H23" s="318"/>
      <c r="I23" s="318"/>
      <c r="J23" s="140">
        <f>SUM(J15:J22)</f>
        <v>0</v>
      </c>
      <c r="K23" s="28"/>
    </row>
    <row r="24" spans="1:11" x14ac:dyDescent="0.25">
      <c r="A24" s="39"/>
      <c r="B24" s="39"/>
      <c r="C24" s="49"/>
      <c r="D24" s="28"/>
      <c r="E24" s="28"/>
      <c r="F24" s="28"/>
      <c r="G24" s="318" t="s">
        <v>11</v>
      </c>
      <c r="H24" s="318"/>
      <c r="I24" s="318"/>
      <c r="J24" s="69"/>
    </row>
  </sheetData>
  <mergeCells count="6">
    <mergeCell ref="G24:I24"/>
    <mergeCell ref="A1:K1"/>
    <mergeCell ref="G12:I12"/>
    <mergeCell ref="G13:I13"/>
    <mergeCell ref="G22:I22"/>
    <mergeCell ref="G23:I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5DA7-B1B2-43D8-91DA-AF79F0296B05}">
  <dimension ref="A1:K24"/>
  <sheetViews>
    <sheetView workbookViewId="0">
      <pane xSplit="3" ySplit="3" topLeftCell="D4" activePane="bottomRight" state="frozen"/>
      <selection activeCell="I8" sqref="I8"/>
      <selection pane="topRight" activeCell="I8" sqref="I8"/>
      <selection pane="bottomLeft" activeCell="I8" sqref="I8"/>
      <selection pane="bottomRight" activeCell="F27" sqref="F27"/>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296</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26.4" x14ac:dyDescent="0.25">
      <c r="A4" s="40">
        <v>44257</v>
      </c>
      <c r="B4" s="40">
        <v>44257</v>
      </c>
      <c r="C4" s="43" t="s">
        <v>245</v>
      </c>
      <c r="D4" s="7" t="s">
        <v>59</v>
      </c>
      <c r="E4" s="8" t="s">
        <v>60</v>
      </c>
      <c r="F4" s="9" t="s">
        <v>246</v>
      </c>
      <c r="G4" s="134"/>
      <c r="H4" s="135"/>
      <c r="I4" s="136"/>
      <c r="J4" s="130">
        <v>23147000</v>
      </c>
      <c r="K4" s="13"/>
    </row>
    <row r="5" spans="1:11" s="106" customFormat="1" x14ac:dyDescent="0.25">
      <c r="A5" s="40"/>
      <c r="B5" s="40"/>
      <c r="C5" s="43"/>
      <c r="D5" s="7"/>
      <c r="E5" s="133"/>
      <c r="F5" s="9"/>
      <c r="G5" s="134"/>
      <c r="H5" s="135"/>
      <c r="I5" s="136"/>
      <c r="J5" s="130"/>
      <c r="K5" s="13"/>
    </row>
    <row r="6" spans="1:11" x14ac:dyDescent="0.25">
      <c r="A6" s="40"/>
      <c r="B6" s="40"/>
      <c r="C6" s="43"/>
      <c r="D6" s="7"/>
      <c r="E6" s="8"/>
      <c r="F6" s="9"/>
      <c r="G6" s="9"/>
      <c r="H6" s="52"/>
      <c r="I6" s="58"/>
      <c r="J6" s="130"/>
      <c r="K6" s="13"/>
    </row>
    <row r="7" spans="1:11" s="106" customFormat="1" x14ac:dyDescent="0.25">
      <c r="A7" s="40"/>
      <c r="B7" s="40"/>
      <c r="C7" s="43"/>
      <c r="D7" s="7"/>
      <c r="E7" s="8"/>
      <c r="F7" s="9"/>
      <c r="G7" s="134"/>
      <c r="H7" s="135"/>
      <c r="I7" s="136"/>
      <c r="J7" s="130"/>
      <c r="K7" s="13"/>
    </row>
    <row r="8" spans="1:11" s="106" customFormat="1" x14ac:dyDescent="0.25">
      <c r="A8" s="40"/>
      <c r="B8" s="40"/>
      <c r="C8" s="43"/>
      <c r="D8" s="7"/>
      <c r="E8" s="8"/>
      <c r="F8" s="9"/>
      <c r="G8" s="134"/>
      <c r="H8" s="135"/>
      <c r="I8" s="136"/>
      <c r="J8" s="130"/>
      <c r="K8" s="13"/>
    </row>
    <row r="9" spans="1:11" s="106" customFormat="1" x14ac:dyDescent="0.25">
      <c r="A9" s="40"/>
      <c r="B9" s="40"/>
      <c r="C9" s="43"/>
      <c r="D9" s="7"/>
      <c r="E9" s="8"/>
      <c r="F9" s="9"/>
      <c r="G9" s="134"/>
      <c r="H9" s="135"/>
      <c r="I9" s="136"/>
      <c r="J9" s="130"/>
      <c r="K9" s="13"/>
    </row>
    <row r="10" spans="1:11" s="106" customFormat="1" x14ac:dyDescent="0.25">
      <c r="A10" s="40"/>
      <c r="B10" s="40"/>
      <c r="C10" s="43"/>
      <c r="D10" s="7"/>
      <c r="E10" s="133"/>
      <c r="F10" s="9"/>
      <c r="G10" s="134"/>
      <c r="H10" s="135"/>
      <c r="I10" s="136"/>
      <c r="J10" s="130"/>
      <c r="K10" s="13"/>
    </row>
    <row r="11" spans="1:11" x14ac:dyDescent="0.25">
      <c r="A11" s="40"/>
      <c r="B11" s="40"/>
      <c r="C11" s="43"/>
      <c r="D11" s="7"/>
      <c r="E11" s="8"/>
      <c r="F11" s="9"/>
      <c r="G11" s="9"/>
      <c r="H11" s="52"/>
      <c r="I11" s="58"/>
      <c r="J11" s="130"/>
      <c r="K11" s="13"/>
    </row>
    <row r="12" spans="1:11" x14ac:dyDescent="0.25">
      <c r="G12" s="318" t="s">
        <v>10</v>
      </c>
      <c r="H12" s="318"/>
      <c r="I12" s="318"/>
      <c r="J12" s="17"/>
    </row>
    <row r="13" spans="1:11" x14ac:dyDescent="0.25">
      <c r="G13" s="318" t="s">
        <v>11</v>
      </c>
      <c r="H13" s="318"/>
      <c r="I13" s="318"/>
      <c r="J13" s="132">
        <f>SUM(J4:J12)</f>
        <v>23147000</v>
      </c>
    </row>
    <row r="14" spans="1:11" s="99" customFormat="1" x14ac:dyDescent="0.25">
      <c r="A14" s="36"/>
      <c r="B14" s="37" t="s">
        <v>12</v>
      </c>
      <c r="C14" s="41"/>
      <c r="D14"/>
      <c r="E14"/>
      <c r="F14"/>
      <c r="G14"/>
      <c r="H14" s="50"/>
      <c r="I14" s="1"/>
      <c r="J14" s="20"/>
      <c r="K14" s="98"/>
    </row>
    <row r="15" spans="1:11" s="99" customFormat="1" ht="27.6" x14ac:dyDescent="0.25">
      <c r="A15" s="21">
        <v>44183</v>
      </c>
      <c r="B15" s="21">
        <v>44183</v>
      </c>
      <c r="C15" s="44">
        <v>177</v>
      </c>
      <c r="D15" s="7" t="s">
        <v>142</v>
      </c>
      <c r="E15" s="8" t="s">
        <v>143</v>
      </c>
      <c r="F15" s="138" t="s">
        <v>144</v>
      </c>
      <c r="G15" s="23"/>
      <c r="H15" s="53"/>
      <c r="I15" s="59"/>
      <c r="J15" s="60">
        <v>424075000</v>
      </c>
      <c r="K15" s="101"/>
    </row>
    <row r="16" spans="1:11" s="99" customFormat="1" ht="26.4" x14ac:dyDescent="0.25">
      <c r="A16" s="21">
        <v>44204</v>
      </c>
      <c r="B16" s="21">
        <v>44204</v>
      </c>
      <c r="C16" s="45" t="s">
        <v>42</v>
      </c>
      <c r="D16" s="7" t="s">
        <v>142</v>
      </c>
      <c r="E16" s="139" t="s">
        <v>143</v>
      </c>
      <c r="F16" s="27" t="s">
        <v>294</v>
      </c>
      <c r="G16" s="9"/>
      <c r="H16" s="54"/>
      <c r="I16" s="61"/>
      <c r="J16" s="62">
        <v>58515000</v>
      </c>
      <c r="K16" s="101"/>
    </row>
    <row r="17" spans="1:11" s="99" customFormat="1" ht="26.4" x14ac:dyDescent="0.25">
      <c r="A17" s="21">
        <v>44202</v>
      </c>
      <c r="B17" s="21">
        <v>44202</v>
      </c>
      <c r="C17" s="45" t="s">
        <v>42</v>
      </c>
      <c r="D17" s="7" t="s">
        <v>142</v>
      </c>
      <c r="E17" s="27" t="s">
        <v>143</v>
      </c>
      <c r="F17" s="7" t="s">
        <v>295</v>
      </c>
      <c r="G17" s="9"/>
      <c r="H17" s="54"/>
      <c r="I17" s="61"/>
      <c r="J17" s="62">
        <v>1117410000</v>
      </c>
      <c r="K17" s="101"/>
    </row>
    <row r="18" spans="1:11" s="99" customFormat="1" x14ac:dyDescent="0.25">
      <c r="A18" s="40"/>
      <c r="B18" s="40"/>
      <c r="C18" s="43"/>
      <c r="D18" s="7"/>
      <c r="E18" s="8"/>
      <c r="F18" s="29"/>
      <c r="G18" s="9"/>
      <c r="H18" s="52"/>
      <c r="I18" s="59"/>
      <c r="J18" s="60"/>
      <c r="K18" s="101"/>
    </row>
    <row r="19" spans="1:11" s="99" customFormat="1" x14ac:dyDescent="0.25">
      <c r="A19" s="21"/>
      <c r="B19" s="21"/>
      <c r="C19" s="45"/>
      <c r="D19" s="7"/>
      <c r="E19" s="27"/>
      <c r="F19" s="7"/>
      <c r="G19" s="9"/>
      <c r="H19" s="54"/>
      <c r="I19" s="61"/>
      <c r="J19" s="62"/>
      <c r="K19" s="101"/>
    </row>
    <row r="20" spans="1:11" s="99" customFormat="1" x14ac:dyDescent="0.25">
      <c r="A20" s="21"/>
      <c r="B20" s="21"/>
      <c r="C20" s="44"/>
      <c r="D20" s="7"/>
      <c r="E20" s="27"/>
      <c r="F20" s="7"/>
      <c r="G20" s="32"/>
      <c r="H20" s="55"/>
      <c r="I20" s="64"/>
      <c r="J20" s="60"/>
      <c r="K20" s="101"/>
    </row>
    <row r="21" spans="1:11" x14ac:dyDescent="0.25">
      <c r="A21" s="96"/>
      <c r="B21" s="35"/>
      <c r="C21" s="48"/>
      <c r="D21" s="30"/>
      <c r="E21" s="31"/>
      <c r="F21" s="7"/>
      <c r="G21" s="34"/>
      <c r="H21" s="56"/>
      <c r="I21" s="66"/>
      <c r="J21" s="62"/>
      <c r="K21" s="28"/>
    </row>
    <row r="22" spans="1:11" x14ac:dyDescent="0.25">
      <c r="A22" s="39"/>
      <c r="B22" s="33"/>
      <c r="C22" s="48"/>
      <c r="D22" s="30"/>
      <c r="E22" s="31"/>
      <c r="F22" s="7"/>
      <c r="G22" s="318"/>
      <c r="H22" s="318"/>
      <c r="I22" s="318"/>
      <c r="J22" s="62"/>
      <c r="K22" s="28"/>
    </row>
    <row r="23" spans="1:11" x14ac:dyDescent="0.25">
      <c r="A23" s="39"/>
      <c r="B23" s="33"/>
      <c r="C23" s="48"/>
      <c r="D23" s="30"/>
      <c r="E23" s="31"/>
      <c r="F23" s="7"/>
      <c r="G23" s="318" t="s">
        <v>11</v>
      </c>
      <c r="H23" s="318"/>
      <c r="I23" s="318"/>
      <c r="J23" s="140">
        <f>SUM(J15:J22)</f>
        <v>1600000000</v>
      </c>
      <c r="K23" s="28"/>
    </row>
    <row r="24" spans="1:11" x14ac:dyDescent="0.25">
      <c r="A24" s="39"/>
      <c r="B24" s="39"/>
      <c r="C24" s="49"/>
      <c r="D24" s="28"/>
      <c r="E24" s="28"/>
      <c r="F24" s="28"/>
      <c r="G24" s="318" t="s">
        <v>11</v>
      </c>
      <c r="H24" s="318"/>
      <c r="I24" s="318"/>
      <c r="J24" s="69"/>
    </row>
  </sheetData>
  <mergeCells count="6">
    <mergeCell ref="G24:I24"/>
    <mergeCell ref="A1:K1"/>
    <mergeCell ref="G12:I12"/>
    <mergeCell ref="G13:I13"/>
    <mergeCell ref="G22:I22"/>
    <mergeCell ref="G23:I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1ECF2-031A-48A1-82EC-2D0BA942E6E7}">
  <dimension ref="A1:K26"/>
  <sheetViews>
    <sheetView workbookViewId="0">
      <pane xSplit="3" ySplit="3" topLeftCell="D4" activePane="bottomRight" state="frozen"/>
      <selection activeCell="I8" sqref="I8"/>
      <selection pane="topRight" activeCell="I8" sqref="I8"/>
      <selection pane="bottomLeft" activeCell="I8" sqref="I8"/>
      <selection pane="bottomRight" activeCell="F19" sqref="F19"/>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301</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39.6" x14ac:dyDescent="0.25">
      <c r="A4" s="40">
        <v>44257</v>
      </c>
      <c r="B4" s="40">
        <v>44256</v>
      </c>
      <c r="C4" s="43">
        <v>1246</v>
      </c>
      <c r="D4" s="7" t="s">
        <v>89</v>
      </c>
      <c r="E4" s="8" t="s">
        <v>90</v>
      </c>
      <c r="F4" s="9" t="s">
        <v>253</v>
      </c>
      <c r="G4" s="134">
        <v>5250000</v>
      </c>
      <c r="H4" s="135">
        <v>0.1</v>
      </c>
      <c r="I4" s="136">
        <v>525000</v>
      </c>
      <c r="J4" s="130">
        <v>5775000</v>
      </c>
      <c r="K4" s="13"/>
    </row>
    <row r="5" spans="1:11" s="106" customFormat="1" ht="26.4" x14ac:dyDescent="0.25">
      <c r="A5" s="40">
        <v>44257</v>
      </c>
      <c r="B5" s="40">
        <v>44256</v>
      </c>
      <c r="C5" s="43">
        <v>301</v>
      </c>
      <c r="D5" s="7" t="s">
        <v>33</v>
      </c>
      <c r="E5" s="133" t="s">
        <v>34</v>
      </c>
      <c r="F5" s="9" t="s">
        <v>254</v>
      </c>
      <c r="G5" s="134">
        <v>11671000</v>
      </c>
      <c r="H5" s="135">
        <v>0.1</v>
      </c>
      <c r="I5" s="136">
        <v>1167100</v>
      </c>
      <c r="J5" s="130">
        <v>12838100</v>
      </c>
      <c r="K5" s="13"/>
    </row>
    <row r="6" spans="1:11" ht="26.4" x14ac:dyDescent="0.25">
      <c r="A6" s="40">
        <v>44258</v>
      </c>
      <c r="B6" s="40">
        <v>44256</v>
      </c>
      <c r="C6" s="43">
        <v>4180</v>
      </c>
      <c r="D6" s="7" t="s">
        <v>255</v>
      </c>
      <c r="E6" s="8"/>
      <c r="F6" s="9" t="s">
        <v>256</v>
      </c>
      <c r="G6" s="9">
        <v>1200000</v>
      </c>
      <c r="H6" s="52"/>
      <c r="I6" s="58">
        <v>0</v>
      </c>
      <c r="J6" s="130">
        <v>1200000</v>
      </c>
      <c r="K6" s="13"/>
    </row>
    <row r="7" spans="1:11" s="106" customFormat="1" x14ac:dyDescent="0.25">
      <c r="A7" s="40"/>
      <c r="B7" s="40"/>
      <c r="C7" s="43"/>
      <c r="D7" s="7"/>
      <c r="E7" s="133"/>
      <c r="F7" s="9"/>
      <c r="G7" s="134"/>
      <c r="H7" s="135"/>
      <c r="I7" s="136"/>
      <c r="J7" s="130"/>
      <c r="K7" s="13"/>
    </row>
    <row r="8" spans="1:11" x14ac:dyDescent="0.25">
      <c r="A8" s="40"/>
      <c r="B8" s="40"/>
      <c r="C8" s="43"/>
      <c r="D8" s="7"/>
      <c r="E8" s="8"/>
      <c r="F8" s="9"/>
      <c r="G8" s="9"/>
      <c r="H8" s="52"/>
      <c r="I8" s="58"/>
      <c r="J8" s="130"/>
      <c r="K8" s="13"/>
    </row>
    <row r="9" spans="1:11" s="106" customFormat="1" x14ac:dyDescent="0.25">
      <c r="A9" s="40"/>
      <c r="B9" s="40"/>
      <c r="C9" s="43"/>
      <c r="D9" s="7"/>
      <c r="E9" s="8"/>
      <c r="F9" s="9"/>
      <c r="G9" s="134"/>
      <c r="H9" s="135"/>
      <c r="I9" s="136"/>
      <c r="J9" s="130"/>
      <c r="K9" s="13"/>
    </row>
    <row r="10" spans="1:11" s="106" customFormat="1" x14ac:dyDescent="0.25">
      <c r="A10" s="40"/>
      <c r="B10" s="40"/>
      <c r="C10" s="43"/>
      <c r="D10" s="7"/>
      <c r="E10" s="8"/>
      <c r="F10" s="9"/>
      <c r="G10" s="134"/>
      <c r="H10" s="135"/>
      <c r="I10" s="136"/>
      <c r="J10" s="130"/>
      <c r="K10" s="13"/>
    </row>
    <row r="11" spans="1:11" s="106" customFormat="1" x14ac:dyDescent="0.25">
      <c r="A11" s="40"/>
      <c r="B11" s="40"/>
      <c r="C11" s="43"/>
      <c r="D11" s="7"/>
      <c r="E11" s="8"/>
      <c r="F11" s="9"/>
      <c r="G11" s="134"/>
      <c r="H11" s="135"/>
      <c r="I11" s="136"/>
      <c r="J11" s="130"/>
      <c r="K11" s="13"/>
    </row>
    <row r="12" spans="1:11" s="106" customFormat="1" x14ac:dyDescent="0.25">
      <c r="A12" s="40"/>
      <c r="B12" s="40"/>
      <c r="C12" s="43"/>
      <c r="D12" s="7"/>
      <c r="E12" s="133"/>
      <c r="F12" s="9"/>
      <c r="G12" s="134"/>
      <c r="H12" s="135"/>
      <c r="I12" s="136"/>
      <c r="J12" s="130"/>
      <c r="K12" s="13"/>
    </row>
    <row r="13" spans="1:11" x14ac:dyDescent="0.25">
      <c r="A13" s="40"/>
      <c r="B13" s="40"/>
      <c r="C13" s="43"/>
      <c r="D13" s="7"/>
      <c r="E13" s="8"/>
      <c r="F13" s="9"/>
      <c r="G13" s="9"/>
      <c r="H13" s="52"/>
      <c r="I13" s="58"/>
      <c r="J13" s="130"/>
      <c r="K13" s="13"/>
    </row>
    <row r="14" spans="1:11" x14ac:dyDescent="0.25">
      <c r="G14" s="318" t="s">
        <v>10</v>
      </c>
      <c r="H14" s="318"/>
      <c r="I14" s="318"/>
      <c r="J14" s="17"/>
    </row>
    <row r="15" spans="1:11" x14ac:dyDescent="0.25">
      <c r="G15" s="318" t="s">
        <v>11</v>
      </c>
      <c r="H15" s="318"/>
      <c r="I15" s="318"/>
      <c r="J15" s="132">
        <f>SUM(J4:J14)</f>
        <v>19813100</v>
      </c>
    </row>
    <row r="16" spans="1:11" s="99" customFormat="1" x14ac:dyDescent="0.25">
      <c r="A16" s="36"/>
      <c r="B16" s="37" t="s">
        <v>12</v>
      </c>
      <c r="C16" s="41"/>
      <c r="D16"/>
      <c r="E16"/>
      <c r="F16"/>
      <c r="G16"/>
      <c r="H16" s="50"/>
      <c r="I16" s="1"/>
      <c r="J16" s="20"/>
      <c r="K16" s="98"/>
    </row>
    <row r="17" spans="1:11" s="99" customFormat="1" x14ac:dyDescent="0.25">
      <c r="A17" s="21"/>
      <c r="B17" s="21"/>
      <c r="C17" s="44"/>
      <c r="D17" s="7"/>
      <c r="E17" s="8"/>
      <c r="F17" s="138"/>
      <c r="G17" s="23"/>
      <c r="H17" s="53"/>
      <c r="I17" s="59"/>
      <c r="J17" s="60"/>
      <c r="K17" s="101"/>
    </row>
    <row r="18" spans="1:11" s="99" customFormat="1" x14ac:dyDescent="0.25">
      <c r="A18" s="21"/>
      <c r="B18" s="21"/>
      <c r="C18" s="45"/>
      <c r="D18" s="7"/>
      <c r="E18" s="139"/>
      <c r="F18" s="27"/>
      <c r="G18" s="9"/>
      <c r="H18" s="54"/>
      <c r="I18" s="61"/>
      <c r="J18" s="62"/>
      <c r="K18" s="101"/>
    </row>
    <row r="19" spans="1:11" s="99" customFormat="1" x14ac:dyDescent="0.25">
      <c r="A19" s="21"/>
      <c r="B19" s="21"/>
      <c r="C19" s="45"/>
      <c r="D19" s="7"/>
      <c r="E19" s="27"/>
      <c r="F19" s="7"/>
      <c r="G19" s="9"/>
      <c r="H19" s="54"/>
      <c r="I19" s="61"/>
      <c r="J19" s="62"/>
      <c r="K19" s="101"/>
    </row>
    <row r="20" spans="1:11" s="99" customFormat="1" x14ac:dyDescent="0.25">
      <c r="A20" s="40"/>
      <c r="B20" s="40"/>
      <c r="C20" s="43"/>
      <c r="D20" s="7"/>
      <c r="E20" s="8"/>
      <c r="F20" s="29"/>
      <c r="G20" s="9"/>
      <c r="H20" s="52"/>
      <c r="I20" s="59"/>
      <c r="J20" s="60"/>
      <c r="K20" s="101"/>
    </row>
    <row r="21" spans="1:11" s="99" customFormat="1" x14ac:dyDescent="0.25">
      <c r="A21" s="21"/>
      <c r="B21" s="21"/>
      <c r="C21" s="45"/>
      <c r="D21" s="7"/>
      <c r="E21" s="27"/>
      <c r="F21" s="7"/>
      <c r="G21" s="9"/>
      <c r="H21" s="54"/>
      <c r="I21" s="61"/>
      <c r="J21" s="62"/>
      <c r="K21" s="101"/>
    </row>
    <row r="22" spans="1:11" s="99" customFormat="1" x14ac:dyDescent="0.25">
      <c r="A22" s="21"/>
      <c r="B22" s="21"/>
      <c r="C22" s="44"/>
      <c r="D22" s="7"/>
      <c r="E22" s="27"/>
      <c r="F22" s="7"/>
      <c r="G22" s="32"/>
      <c r="H22" s="55"/>
      <c r="I22" s="64"/>
      <c r="J22" s="60"/>
      <c r="K22" s="101"/>
    </row>
    <row r="23" spans="1:11" x14ac:dyDescent="0.25">
      <c r="A23" s="96"/>
      <c r="B23" s="35"/>
      <c r="C23" s="48"/>
      <c r="D23" s="30"/>
      <c r="E23" s="31"/>
      <c r="F23" s="7"/>
      <c r="G23" s="34"/>
      <c r="H23" s="56"/>
      <c r="I23" s="66"/>
      <c r="J23" s="62"/>
      <c r="K23" s="28"/>
    </row>
    <row r="24" spans="1:11" x14ac:dyDescent="0.25">
      <c r="A24" s="39"/>
      <c r="B24" s="33"/>
      <c r="C24" s="48"/>
      <c r="D24" s="30"/>
      <c r="E24" s="31"/>
      <c r="F24" s="7"/>
      <c r="G24" s="318"/>
      <c r="H24" s="318"/>
      <c r="I24" s="318"/>
      <c r="J24" s="62"/>
      <c r="K24" s="28"/>
    </row>
    <row r="25" spans="1:11" x14ac:dyDescent="0.25">
      <c r="A25" s="39"/>
      <c r="B25" s="33"/>
      <c r="C25" s="48"/>
      <c r="D25" s="30"/>
      <c r="E25" s="31"/>
      <c r="F25" s="7"/>
      <c r="G25" s="318" t="s">
        <v>11</v>
      </c>
      <c r="H25" s="318"/>
      <c r="I25" s="318"/>
      <c r="J25" s="140">
        <f>SUM(J17:J24)</f>
        <v>0</v>
      </c>
      <c r="K25" s="28"/>
    </row>
    <row r="26" spans="1:11" x14ac:dyDescent="0.25">
      <c r="A26" s="39"/>
      <c r="B26" s="39"/>
      <c r="C26" s="49"/>
      <c r="D26" s="28"/>
      <c r="E26" s="28"/>
      <c r="F26" s="28"/>
      <c r="G26" s="318" t="s">
        <v>11</v>
      </c>
      <c r="H26" s="318"/>
      <c r="I26" s="318"/>
      <c r="J26" s="69"/>
    </row>
  </sheetData>
  <mergeCells count="6">
    <mergeCell ref="G26:I26"/>
    <mergeCell ref="A1:K1"/>
    <mergeCell ref="G14:I14"/>
    <mergeCell ref="G15:I15"/>
    <mergeCell ref="G24:I24"/>
    <mergeCell ref="G25:I2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85694-36C7-4053-82F4-A99AC402EC5D}">
  <dimension ref="A1:K35"/>
  <sheetViews>
    <sheetView workbookViewId="0">
      <pane xSplit="3" ySplit="3" topLeftCell="D4" activePane="bottomRight" state="frozen"/>
      <selection activeCell="I8" sqref="I8"/>
      <selection pane="topRight" activeCell="I8" sqref="I8"/>
      <selection pane="bottomLeft" activeCell="I8" sqref="I8"/>
      <selection pane="bottomRight" activeCell="C29" sqref="C29"/>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313</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44156</v>
      </c>
      <c r="B4" s="40">
        <v>44151</v>
      </c>
      <c r="C4" s="43">
        <v>2951</v>
      </c>
      <c r="D4" s="7" t="s">
        <v>257</v>
      </c>
      <c r="E4" s="133" t="s">
        <v>258</v>
      </c>
      <c r="F4" s="9" t="s">
        <v>260</v>
      </c>
      <c r="G4" s="134">
        <v>4750000</v>
      </c>
      <c r="H4" s="135">
        <v>0.1</v>
      </c>
      <c r="I4" s="136">
        <v>475000</v>
      </c>
      <c r="J4" s="137">
        <v>5225000</v>
      </c>
      <c r="K4" s="13"/>
    </row>
    <row r="5" spans="1:11" x14ac:dyDescent="0.25">
      <c r="A5" s="40">
        <v>44166</v>
      </c>
      <c r="B5" s="40">
        <v>44161</v>
      </c>
      <c r="C5" s="43">
        <v>3275</v>
      </c>
      <c r="D5" s="7" t="s">
        <v>257</v>
      </c>
      <c r="E5" s="8" t="s">
        <v>258</v>
      </c>
      <c r="F5" s="9" t="s">
        <v>261</v>
      </c>
      <c r="G5" s="134">
        <v>10350000</v>
      </c>
      <c r="H5" s="135">
        <v>0.1</v>
      </c>
      <c r="I5" s="136">
        <v>1035000</v>
      </c>
      <c r="J5" s="137">
        <v>11385000</v>
      </c>
      <c r="K5" s="13"/>
    </row>
    <row r="6" spans="1:11" x14ac:dyDescent="0.25">
      <c r="A6" s="40">
        <v>44162</v>
      </c>
      <c r="B6" s="40">
        <v>44156</v>
      </c>
      <c r="C6" s="43">
        <v>3184</v>
      </c>
      <c r="D6" s="7" t="s">
        <v>257</v>
      </c>
      <c r="E6" s="8" t="s">
        <v>258</v>
      </c>
      <c r="F6" s="9" t="s">
        <v>259</v>
      </c>
      <c r="G6" s="9">
        <v>1700000</v>
      </c>
      <c r="H6" s="52">
        <v>0.1</v>
      </c>
      <c r="I6" s="58">
        <v>170000</v>
      </c>
      <c r="J6" s="130">
        <v>1870000</v>
      </c>
      <c r="K6" s="13"/>
    </row>
    <row r="7" spans="1:11" ht="39.6" x14ac:dyDescent="0.25">
      <c r="A7" s="40">
        <v>44181</v>
      </c>
      <c r="B7" s="40">
        <v>44165</v>
      </c>
      <c r="C7" s="43">
        <v>3333</v>
      </c>
      <c r="D7" s="7" t="s">
        <v>257</v>
      </c>
      <c r="E7" s="8" t="s">
        <v>258</v>
      </c>
      <c r="F7" s="9" t="s">
        <v>262</v>
      </c>
      <c r="G7" s="134">
        <v>21996000</v>
      </c>
      <c r="H7" s="135">
        <v>0.1</v>
      </c>
      <c r="I7" s="136">
        <v>2199600</v>
      </c>
      <c r="J7" s="137">
        <v>24195600</v>
      </c>
      <c r="K7" s="13"/>
    </row>
    <row r="8" spans="1:11" ht="39.6" x14ac:dyDescent="0.25">
      <c r="A8" s="40">
        <v>44181</v>
      </c>
      <c r="B8" s="40">
        <v>44169</v>
      </c>
      <c r="C8" s="43">
        <v>3701</v>
      </c>
      <c r="D8" s="7" t="s">
        <v>257</v>
      </c>
      <c r="E8" s="8" t="s">
        <v>258</v>
      </c>
      <c r="F8" s="9" t="s">
        <v>263</v>
      </c>
      <c r="G8" s="134">
        <v>8500000</v>
      </c>
      <c r="H8" s="135">
        <v>0.1</v>
      </c>
      <c r="I8" s="136">
        <v>850000</v>
      </c>
      <c r="J8" s="137">
        <v>9350000</v>
      </c>
      <c r="K8" s="13"/>
    </row>
    <row r="9" spans="1:11" ht="26.4" x14ac:dyDescent="0.25">
      <c r="A9" s="40">
        <v>44181</v>
      </c>
      <c r="B9" s="40">
        <v>44177</v>
      </c>
      <c r="C9" s="43">
        <v>3931</v>
      </c>
      <c r="D9" s="7" t="s">
        <v>257</v>
      </c>
      <c r="E9" s="8" t="s">
        <v>258</v>
      </c>
      <c r="F9" s="9" t="s">
        <v>264</v>
      </c>
      <c r="G9" s="134">
        <v>11220000</v>
      </c>
      <c r="H9" s="135">
        <v>0.1</v>
      </c>
      <c r="I9" s="136">
        <v>1122000</v>
      </c>
      <c r="J9" s="137">
        <v>12342000</v>
      </c>
      <c r="K9" s="13"/>
    </row>
    <row r="10" spans="1:11" ht="26.4" x14ac:dyDescent="0.25">
      <c r="A10" s="40">
        <v>44187</v>
      </c>
      <c r="B10" s="40">
        <v>44176</v>
      </c>
      <c r="C10" s="43">
        <v>3922</v>
      </c>
      <c r="D10" s="7" t="s">
        <v>257</v>
      </c>
      <c r="E10" s="8" t="s">
        <v>258</v>
      </c>
      <c r="F10" s="9" t="s">
        <v>265</v>
      </c>
      <c r="G10" s="134">
        <v>21756000</v>
      </c>
      <c r="H10" s="135">
        <v>0.1</v>
      </c>
      <c r="I10" s="136">
        <v>2175600</v>
      </c>
      <c r="J10" s="137">
        <v>23931600</v>
      </c>
      <c r="K10" s="13"/>
    </row>
    <row r="11" spans="1:11" ht="26.4" x14ac:dyDescent="0.25">
      <c r="A11" s="40">
        <v>44196</v>
      </c>
      <c r="B11" s="40">
        <v>44180</v>
      </c>
      <c r="C11" s="43">
        <v>4070</v>
      </c>
      <c r="D11" s="7" t="s">
        <v>257</v>
      </c>
      <c r="E11" s="8" t="s">
        <v>258</v>
      </c>
      <c r="F11" s="9" t="s">
        <v>266</v>
      </c>
      <c r="G11" s="134">
        <v>15455000</v>
      </c>
      <c r="H11" s="135">
        <v>0.1</v>
      </c>
      <c r="I11" s="136">
        <v>1545500</v>
      </c>
      <c r="J11" s="137">
        <v>17000500</v>
      </c>
      <c r="K11" s="13"/>
    </row>
    <row r="12" spans="1:11" ht="26.4" x14ac:dyDescent="0.25">
      <c r="A12" s="40">
        <v>44158</v>
      </c>
      <c r="B12" s="40">
        <v>44149</v>
      </c>
      <c r="C12" s="43">
        <v>2530</v>
      </c>
      <c r="D12" s="7" t="s">
        <v>270</v>
      </c>
      <c r="E12" s="8" t="s">
        <v>271</v>
      </c>
      <c r="F12" s="9" t="s">
        <v>272</v>
      </c>
      <c r="G12" s="9">
        <v>28343500</v>
      </c>
      <c r="H12" s="52">
        <v>0.1</v>
      </c>
      <c r="I12" s="58">
        <v>2834350</v>
      </c>
      <c r="J12" s="130">
        <v>31177850</v>
      </c>
      <c r="K12" s="13"/>
    </row>
    <row r="13" spans="1:11" x14ac:dyDescent="0.25">
      <c r="A13" s="40">
        <v>44166</v>
      </c>
      <c r="B13" s="40">
        <v>44153</v>
      </c>
      <c r="C13" s="43">
        <v>2596</v>
      </c>
      <c r="D13" s="7" t="s">
        <v>270</v>
      </c>
      <c r="E13" s="8" t="s">
        <v>271</v>
      </c>
      <c r="F13" s="9" t="s">
        <v>273</v>
      </c>
      <c r="G13" s="9">
        <v>3868800</v>
      </c>
      <c r="H13" s="52">
        <v>0.1</v>
      </c>
      <c r="I13" s="58">
        <v>386880</v>
      </c>
      <c r="J13" s="130">
        <v>4255680</v>
      </c>
      <c r="K13" s="13"/>
    </row>
    <row r="14" spans="1:11" ht="26.4" x14ac:dyDescent="0.25">
      <c r="A14" s="40">
        <v>44181</v>
      </c>
      <c r="B14" s="40">
        <v>44166</v>
      </c>
      <c r="C14" s="43">
        <v>2901</v>
      </c>
      <c r="D14" s="7" t="s">
        <v>270</v>
      </c>
      <c r="E14" s="8" t="s">
        <v>271</v>
      </c>
      <c r="F14" s="9" t="s">
        <v>274</v>
      </c>
      <c r="G14" s="9">
        <v>28413600</v>
      </c>
      <c r="H14" s="52">
        <v>0.1</v>
      </c>
      <c r="I14" s="58">
        <v>2841360</v>
      </c>
      <c r="J14" s="130">
        <v>31254960</v>
      </c>
      <c r="K14" s="13"/>
    </row>
    <row r="15" spans="1:11" ht="26.4" x14ac:dyDescent="0.25">
      <c r="A15" s="40">
        <v>44181</v>
      </c>
      <c r="B15" s="40">
        <v>44167</v>
      </c>
      <c r="C15" s="43">
        <v>2921</v>
      </c>
      <c r="D15" s="7" t="s">
        <v>270</v>
      </c>
      <c r="E15" s="8" t="s">
        <v>271</v>
      </c>
      <c r="F15" s="9" t="s">
        <v>275</v>
      </c>
      <c r="G15" s="9">
        <v>27610800</v>
      </c>
      <c r="H15" s="52">
        <v>0.1</v>
      </c>
      <c r="I15" s="58">
        <v>2761080</v>
      </c>
      <c r="J15" s="130">
        <v>30371880</v>
      </c>
      <c r="K15" s="13"/>
    </row>
    <row r="16" spans="1:11" s="106" customFormat="1" x14ac:dyDescent="0.25">
      <c r="A16" s="40"/>
      <c r="B16" s="40"/>
      <c r="C16" s="43"/>
      <c r="D16" s="7"/>
      <c r="E16" s="133"/>
      <c r="F16" s="9"/>
      <c r="G16" s="134"/>
      <c r="H16" s="135"/>
      <c r="I16" s="136"/>
      <c r="J16" s="130"/>
      <c r="K16" s="13"/>
    </row>
    <row r="17" spans="1:11" x14ac:dyDescent="0.25">
      <c r="A17" s="40"/>
      <c r="B17" s="40"/>
      <c r="C17" s="43"/>
      <c r="D17" s="7"/>
      <c r="E17" s="8"/>
      <c r="F17" s="9"/>
      <c r="G17" s="9"/>
      <c r="H17" s="52"/>
      <c r="I17" s="58"/>
      <c r="J17" s="130"/>
      <c r="K17" s="13"/>
    </row>
    <row r="18" spans="1:11" s="106" customFormat="1" x14ac:dyDescent="0.25">
      <c r="A18" s="40"/>
      <c r="B18" s="40"/>
      <c r="C18" s="43"/>
      <c r="D18" s="7"/>
      <c r="E18" s="8"/>
      <c r="F18" s="9"/>
      <c r="G18" s="134"/>
      <c r="H18" s="135"/>
      <c r="I18" s="136"/>
      <c r="J18" s="130"/>
      <c r="K18" s="13"/>
    </row>
    <row r="19" spans="1:11" s="106" customFormat="1" x14ac:dyDescent="0.25">
      <c r="A19" s="40"/>
      <c r="B19" s="40"/>
      <c r="C19" s="43"/>
      <c r="D19" s="7"/>
      <c r="E19" s="8"/>
      <c r="F19" s="9"/>
      <c r="G19" s="134"/>
      <c r="H19" s="135"/>
      <c r="I19" s="136"/>
      <c r="J19" s="130"/>
      <c r="K19" s="13"/>
    </row>
    <row r="20" spans="1:11" s="106" customFormat="1" x14ac:dyDescent="0.25">
      <c r="A20" s="40"/>
      <c r="B20" s="40"/>
      <c r="C20" s="43"/>
      <c r="D20" s="7"/>
      <c r="E20" s="8"/>
      <c r="F20" s="9"/>
      <c r="G20" s="134"/>
      <c r="H20" s="135"/>
      <c r="I20" s="136"/>
      <c r="J20" s="130"/>
      <c r="K20" s="13"/>
    </row>
    <row r="21" spans="1:11" s="106" customFormat="1" x14ac:dyDescent="0.25">
      <c r="A21" s="40"/>
      <c r="B21" s="40"/>
      <c r="C21" s="43"/>
      <c r="D21" s="7"/>
      <c r="E21" s="133"/>
      <c r="F21" s="9"/>
      <c r="G21" s="134"/>
      <c r="H21" s="135"/>
      <c r="I21" s="136"/>
      <c r="J21" s="130"/>
      <c r="K21" s="13"/>
    </row>
    <row r="22" spans="1:11" x14ac:dyDescent="0.25">
      <c r="A22" s="40"/>
      <c r="B22" s="40"/>
      <c r="C22" s="43"/>
      <c r="D22" s="7"/>
      <c r="E22" s="8"/>
      <c r="F22" s="9"/>
      <c r="G22" s="9"/>
      <c r="H22" s="52"/>
      <c r="I22" s="58"/>
      <c r="J22" s="130"/>
      <c r="K22" s="13"/>
    </row>
    <row r="23" spans="1:11" x14ac:dyDescent="0.25">
      <c r="G23" s="318" t="s">
        <v>10</v>
      </c>
      <c r="H23" s="318"/>
      <c r="I23" s="318"/>
      <c r="J23" s="17"/>
    </row>
    <row r="24" spans="1:11" x14ac:dyDescent="0.25">
      <c r="G24" s="318" t="s">
        <v>11</v>
      </c>
      <c r="H24" s="318"/>
      <c r="I24" s="318"/>
      <c r="J24" s="132">
        <f>SUM(J4:J23)</f>
        <v>202360070</v>
      </c>
    </row>
    <row r="25" spans="1:11" s="99" customFormat="1" x14ac:dyDescent="0.25">
      <c r="A25" s="36"/>
      <c r="B25" s="37" t="s">
        <v>12</v>
      </c>
      <c r="C25" s="41"/>
      <c r="D25"/>
      <c r="E25"/>
      <c r="F25"/>
      <c r="G25"/>
      <c r="H25" s="50"/>
      <c r="I25" s="1"/>
      <c r="J25" s="20"/>
      <c r="K25" s="98"/>
    </row>
    <row r="26" spans="1:11" s="99" customFormat="1" x14ac:dyDescent="0.25">
      <c r="A26" s="21"/>
      <c r="B26" s="21"/>
      <c r="C26" s="44"/>
      <c r="D26" s="7"/>
      <c r="E26" s="8"/>
      <c r="F26" s="138"/>
      <c r="G26" s="23"/>
      <c r="H26" s="53"/>
      <c r="I26" s="59"/>
      <c r="J26" s="60"/>
      <c r="K26" s="101"/>
    </row>
    <row r="27" spans="1:11" s="99" customFormat="1" x14ac:dyDescent="0.25">
      <c r="A27" s="21"/>
      <c r="B27" s="21"/>
      <c r="C27" s="45"/>
      <c r="D27" s="7"/>
      <c r="E27" s="139"/>
      <c r="F27" s="27"/>
      <c r="G27" s="9"/>
      <c r="H27" s="54"/>
      <c r="I27" s="61"/>
      <c r="J27" s="62"/>
      <c r="K27" s="101"/>
    </row>
    <row r="28" spans="1:11" s="99" customFormat="1" x14ac:dyDescent="0.25">
      <c r="A28" s="21"/>
      <c r="B28" s="21"/>
      <c r="C28" s="45"/>
      <c r="D28" s="7"/>
      <c r="E28" s="27"/>
      <c r="F28" s="7"/>
      <c r="G28" s="9"/>
      <c r="H28" s="54"/>
      <c r="I28" s="61"/>
      <c r="J28" s="62"/>
      <c r="K28" s="101"/>
    </row>
    <row r="29" spans="1:11" s="99" customFormat="1" x14ac:dyDescent="0.25">
      <c r="A29" s="40"/>
      <c r="B29" s="40"/>
      <c r="C29" s="43"/>
      <c r="D29" s="7"/>
      <c r="E29" s="8"/>
      <c r="F29" s="29"/>
      <c r="G29" s="9"/>
      <c r="H29" s="52"/>
      <c r="I29" s="59"/>
      <c r="J29" s="60"/>
      <c r="K29" s="101"/>
    </row>
    <row r="30" spans="1:11" s="99" customFormat="1" x14ac:dyDescent="0.25">
      <c r="A30" s="21"/>
      <c r="B30" s="21"/>
      <c r="C30" s="45"/>
      <c r="D30" s="7"/>
      <c r="E30" s="27"/>
      <c r="F30" s="7"/>
      <c r="G30" s="9"/>
      <c r="H30" s="54"/>
      <c r="I30" s="61"/>
      <c r="J30" s="62"/>
      <c r="K30" s="101"/>
    </row>
    <row r="31" spans="1:11" s="99" customFormat="1" x14ac:dyDescent="0.25">
      <c r="A31" s="21"/>
      <c r="B31" s="21"/>
      <c r="C31" s="44"/>
      <c r="D31" s="7"/>
      <c r="E31" s="27"/>
      <c r="F31" s="7"/>
      <c r="G31" s="32"/>
      <c r="H31" s="55"/>
      <c r="I31" s="64"/>
      <c r="J31" s="60"/>
      <c r="K31" s="101"/>
    </row>
    <row r="32" spans="1:11" x14ac:dyDescent="0.25">
      <c r="A32" s="96"/>
      <c r="B32" s="35"/>
      <c r="C32" s="48"/>
      <c r="D32" s="30"/>
      <c r="E32" s="31"/>
      <c r="F32" s="7"/>
      <c r="G32" s="34"/>
      <c r="H32" s="56"/>
      <c r="I32" s="66"/>
      <c r="J32" s="62"/>
      <c r="K32" s="28"/>
    </row>
    <row r="33" spans="1:11" x14ac:dyDescent="0.25">
      <c r="A33" s="39"/>
      <c r="B33" s="33"/>
      <c r="C33" s="48"/>
      <c r="D33" s="30"/>
      <c r="E33" s="31"/>
      <c r="F33" s="7"/>
      <c r="G33" s="318"/>
      <c r="H33" s="318"/>
      <c r="I33" s="318"/>
      <c r="J33" s="62"/>
      <c r="K33" s="28"/>
    </row>
    <row r="34" spans="1:11" x14ac:dyDescent="0.25">
      <c r="A34" s="39"/>
      <c r="B34" s="33"/>
      <c r="C34" s="48"/>
      <c r="D34" s="30"/>
      <c r="E34" s="31"/>
      <c r="F34" s="7"/>
      <c r="G34" s="318" t="s">
        <v>11</v>
      </c>
      <c r="H34" s="318"/>
      <c r="I34" s="318"/>
      <c r="J34" s="140">
        <f>SUM(J26:J33)</f>
        <v>0</v>
      </c>
      <c r="K34" s="28"/>
    </row>
    <row r="35" spans="1:11" x14ac:dyDescent="0.25">
      <c r="A35" s="39"/>
      <c r="B35" s="39"/>
      <c r="C35" s="49"/>
      <c r="D35" s="28"/>
      <c r="E35" s="28"/>
      <c r="F35" s="28"/>
      <c r="G35" s="318" t="s">
        <v>11</v>
      </c>
      <c r="H35" s="318"/>
      <c r="I35" s="318"/>
      <c r="J35" s="69"/>
    </row>
  </sheetData>
  <mergeCells count="6">
    <mergeCell ref="G35:I35"/>
    <mergeCell ref="A1:K1"/>
    <mergeCell ref="G23:I23"/>
    <mergeCell ref="G24:I24"/>
    <mergeCell ref="G33:I33"/>
    <mergeCell ref="G34:I3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EDB37-50FE-449B-93BC-A99CF24B3A3C}">
  <dimension ref="A1:K27"/>
  <sheetViews>
    <sheetView workbookViewId="0">
      <pane xSplit="3" ySplit="3" topLeftCell="D4" activePane="bottomRight" state="frozen"/>
      <selection activeCell="I8" sqref="I8"/>
      <selection pane="topRight" activeCell="I8" sqref="I8"/>
      <selection pane="bottomLeft" activeCell="I8" sqref="I8"/>
      <selection pane="bottomRight" activeCell="C4" sqref="C4:C7"/>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339</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44264</v>
      </c>
      <c r="B4" s="40">
        <v>44253</v>
      </c>
      <c r="C4" s="43" t="s">
        <v>77</v>
      </c>
      <c r="D4" s="7" t="s">
        <v>171</v>
      </c>
      <c r="E4" s="8" t="s">
        <v>172</v>
      </c>
      <c r="F4" s="9" t="s">
        <v>316</v>
      </c>
      <c r="G4" s="134">
        <v>600000</v>
      </c>
      <c r="H4" s="135"/>
      <c r="I4" s="136">
        <v>0</v>
      </c>
      <c r="J4" s="130">
        <v>600000</v>
      </c>
      <c r="K4" s="13"/>
    </row>
    <row r="5" spans="1:11" s="106" customFormat="1" x14ac:dyDescent="0.25">
      <c r="A5" s="40">
        <v>44264</v>
      </c>
      <c r="B5" s="40">
        <v>44260</v>
      </c>
      <c r="C5" s="43" t="s">
        <v>77</v>
      </c>
      <c r="D5" s="7" t="s">
        <v>171</v>
      </c>
      <c r="E5" s="8" t="s">
        <v>172</v>
      </c>
      <c r="F5" s="9" t="s">
        <v>317</v>
      </c>
      <c r="G5" s="134">
        <v>1100000</v>
      </c>
      <c r="H5" s="135">
        <v>0.1</v>
      </c>
      <c r="I5" s="136">
        <v>110000</v>
      </c>
      <c r="J5" s="130">
        <v>1210000</v>
      </c>
      <c r="K5" s="13"/>
    </row>
    <row r="6" spans="1:11" s="106" customFormat="1" ht="26.4" x14ac:dyDescent="0.25">
      <c r="A6" s="40">
        <v>44264</v>
      </c>
      <c r="B6" s="40">
        <v>44261</v>
      </c>
      <c r="C6" s="43">
        <v>8183</v>
      </c>
      <c r="D6" s="7" t="s">
        <v>318</v>
      </c>
      <c r="E6" s="8"/>
      <c r="F6" s="9" t="s">
        <v>319</v>
      </c>
      <c r="G6" s="134">
        <v>773922</v>
      </c>
      <c r="H6" s="135"/>
      <c r="I6" s="136">
        <v>0</v>
      </c>
      <c r="J6" s="130">
        <v>773922</v>
      </c>
      <c r="K6" s="13"/>
    </row>
    <row r="7" spans="1:11" s="106" customFormat="1" x14ac:dyDescent="0.25">
      <c r="A7" s="40">
        <v>44264</v>
      </c>
      <c r="B7" s="40">
        <v>44255</v>
      </c>
      <c r="C7" s="43">
        <v>13</v>
      </c>
      <c r="D7" s="7" t="s">
        <v>320</v>
      </c>
      <c r="E7" s="8" t="s">
        <v>120</v>
      </c>
      <c r="F7" s="9" t="s">
        <v>321</v>
      </c>
      <c r="G7" s="134">
        <v>905455</v>
      </c>
      <c r="H7" s="135">
        <v>0.1</v>
      </c>
      <c r="I7" s="136">
        <v>49545</v>
      </c>
      <c r="J7" s="130">
        <v>955000</v>
      </c>
      <c r="K7" s="13"/>
    </row>
    <row r="8" spans="1:11" s="106" customFormat="1" x14ac:dyDescent="0.25">
      <c r="A8" s="40"/>
      <c r="B8" s="40"/>
      <c r="C8" s="43"/>
      <c r="D8" s="7"/>
      <c r="E8" s="133"/>
      <c r="F8" s="9"/>
      <c r="G8" s="134"/>
      <c r="H8" s="135"/>
      <c r="I8" s="136"/>
      <c r="J8" s="130"/>
      <c r="K8" s="13"/>
    </row>
    <row r="9" spans="1:11" x14ac:dyDescent="0.25">
      <c r="A9" s="40"/>
      <c r="B9" s="40"/>
      <c r="C9" s="43"/>
      <c r="D9" s="7"/>
      <c r="E9" s="8"/>
      <c r="F9" s="9"/>
      <c r="G9" s="9"/>
      <c r="H9" s="52"/>
      <c r="I9" s="58"/>
      <c r="J9" s="130"/>
      <c r="K9" s="13"/>
    </row>
    <row r="10" spans="1:11" s="106" customFormat="1" x14ac:dyDescent="0.25">
      <c r="A10" s="40"/>
      <c r="B10" s="40"/>
      <c r="C10" s="43"/>
      <c r="D10" s="7"/>
      <c r="E10" s="8"/>
      <c r="F10" s="9"/>
      <c r="G10" s="134"/>
      <c r="H10" s="135"/>
      <c r="I10" s="136"/>
      <c r="J10" s="130"/>
      <c r="K10" s="13"/>
    </row>
    <row r="11" spans="1:11" s="106" customFormat="1" x14ac:dyDescent="0.25">
      <c r="A11" s="40"/>
      <c r="B11" s="40"/>
      <c r="C11" s="43"/>
      <c r="D11" s="7"/>
      <c r="E11" s="8"/>
      <c r="F11" s="9"/>
      <c r="G11" s="134"/>
      <c r="H11" s="135"/>
      <c r="I11" s="136"/>
      <c r="J11" s="130"/>
      <c r="K11" s="13"/>
    </row>
    <row r="12" spans="1:11" s="106" customFormat="1" x14ac:dyDescent="0.25">
      <c r="A12" s="40"/>
      <c r="B12" s="40"/>
      <c r="C12" s="43"/>
      <c r="D12" s="7"/>
      <c r="E12" s="8"/>
      <c r="F12" s="9"/>
      <c r="G12" s="134"/>
      <c r="H12" s="135"/>
      <c r="I12" s="136"/>
      <c r="J12" s="130"/>
      <c r="K12" s="13"/>
    </row>
    <row r="13" spans="1:11" s="106" customFormat="1" x14ac:dyDescent="0.25">
      <c r="A13" s="40"/>
      <c r="B13" s="40"/>
      <c r="C13" s="43"/>
      <c r="D13" s="7"/>
      <c r="E13" s="133"/>
      <c r="F13" s="9"/>
      <c r="G13" s="134"/>
      <c r="H13" s="135"/>
      <c r="I13" s="136"/>
      <c r="J13" s="130"/>
      <c r="K13" s="13"/>
    </row>
    <row r="14" spans="1:11" x14ac:dyDescent="0.25">
      <c r="A14" s="40"/>
      <c r="B14" s="40"/>
      <c r="C14" s="43"/>
      <c r="D14" s="7"/>
      <c r="E14" s="8"/>
      <c r="F14" s="9"/>
      <c r="G14" s="9"/>
      <c r="H14" s="52"/>
      <c r="I14" s="58"/>
      <c r="J14" s="130"/>
      <c r="K14" s="13"/>
    </row>
    <row r="15" spans="1:11" x14ac:dyDescent="0.25">
      <c r="G15" s="318" t="s">
        <v>10</v>
      </c>
      <c r="H15" s="318"/>
      <c r="I15" s="318"/>
      <c r="J15" s="17"/>
    </row>
    <row r="16" spans="1:11" x14ac:dyDescent="0.25">
      <c r="G16" s="318" t="s">
        <v>11</v>
      </c>
      <c r="H16" s="318"/>
      <c r="I16" s="318"/>
      <c r="J16" s="132">
        <f>SUM(J8:J15)</f>
        <v>0</v>
      </c>
    </row>
    <row r="17" spans="1:11" s="99" customFormat="1" x14ac:dyDescent="0.25">
      <c r="A17" s="36"/>
      <c r="B17" s="37" t="s">
        <v>12</v>
      </c>
      <c r="C17" s="41"/>
      <c r="D17"/>
      <c r="E17"/>
      <c r="F17"/>
      <c r="G17"/>
      <c r="H17" s="50"/>
      <c r="I17" s="1"/>
      <c r="J17" s="20"/>
      <c r="K17" s="98"/>
    </row>
    <row r="18" spans="1:11" s="99" customFormat="1" x14ac:dyDescent="0.25">
      <c r="A18" s="21"/>
      <c r="B18" s="21"/>
      <c r="C18" s="44"/>
      <c r="D18" s="7"/>
      <c r="E18" s="8"/>
      <c r="F18" s="138"/>
      <c r="G18" s="23"/>
      <c r="H18" s="53"/>
      <c r="I18" s="59"/>
      <c r="J18" s="60"/>
      <c r="K18" s="101"/>
    </row>
    <row r="19" spans="1:11" s="99" customFormat="1" x14ac:dyDescent="0.25">
      <c r="A19" s="21"/>
      <c r="B19" s="21"/>
      <c r="C19" s="45"/>
      <c r="D19" s="7"/>
      <c r="E19" s="139"/>
      <c r="F19" s="27"/>
      <c r="G19" s="9"/>
      <c r="H19" s="54"/>
      <c r="I19" s="61"/>
      <c r="J19" s="62"/>
      <c r="K19" s="101"/>
    </row>
    <row r="20" spans="1:11" s="99" customFormat="1" x14ac:dyDescent="0.25">
      <c r="A20" s="21"/>
      <c r="B20" s="21"/>
      <c r="C20" s="45"/>
      <c r="D20" s="7"/>
      <c r="E20" s="27"/>
      <c r="F20" s="7"/>
      <c r="G20" s="9"/>
      <c r="H20" s="54"/>
      <c r="I20" s="61"/>
      <c r="J20" s="62"/>
      <c r="K20" s="101"/>
    </row>
    <row r="21" spans="1:11" s="99" customFormat="1" x14ac:dyDescent="0.25">
      <c r="A21" s="40"/>
      <c r="B21" s="40"/>
      <c r="C21" s="43"/>
      <c r="D21" s="7"/>
      <c r="E21" s="8"/>
      <c r="F21" s="29"/>
      <c r="G21" s="9"/>
      <c r="H21" s="52"/>
      <c r="I21" s="59"/>
      <c r="J21" s="60"/>
      <c r="K21" s="101"/>
    </row>
    <row r="22" spans="1:11" s="99" customFormat="1" x14ac:dyDescent="0.25">
      <c r="A22" s="21"/>
      <c r="B22" s="21"/>
      <c r="C22" s="45"/>
      <c r="D22" s="7"/>
      <c r="E22" s="27"/>
      <c r="F22" s="7"/>
      <c r="G22" s="9"/>
      <c r="H22" s="54"/>
      <c r="I22" s="61"/>
      <c r="J22" s="62"/>
      <c r="K22" s="101"/>
    </row>
    <row r="23" spans="1:11" s="99" customFormat="1" x14ac:dyDescent="0.25">
      <c r="A23" s="21"/>
      <c r="B23" s="21"/>
      <c r="C23" s="44"/>
      <c r="D23" s="7"/>
      <c r="E23" s="27"/>
      <c r="F23" s="7"/>
      <c r="G23" s="32"/>
      <c r="H23" s="55"/>
      <c r="I23" s="64"/>
      <c r="J23" s="60"/>
      <c r="K23" s="101"/>
    </row>
    <row r="24" spans="1:11" x14ac:dyDescent="0.25">
      <c r="A24" s="96"/>
      <c r="B24" s="35"/>
      <c r="C24" s="48"/>
      <c r="D24" s="30"/>
      <c r="E24" s="31"/>
      <c r="F24" s="7"/>
      <c r="G24" s="34"/>
      <c r="H24" s="56"/>
      <c r="I24" s="66"/>
      <c r="J24" s="62"/>
      <c r="K24" s="28"/>
    </row>
    <row r="25" spans="1:11" x14ac:dyDescent="0.25">
      <c r="A25" s="39"/>
      <c r="B25" s="33"/>
      <c r="C25" s="48"/>
      <c r="D25" s="30"/>
      <c r="E25" s="31"/>
      <c r="F25" s="7"/>
      <c r="G25" s="318"/>
      <c r="H25" s="318"/>
      <c r="I25" s="318"/>
      <c r="J25" s="62"/>
      <c r="K25" s="28"/>
    </row>
    <row r="26" spans="1:11" x14ac:dyDescent="0.25">
      <c r="A26" s="39"/>
      <c r="B26" s="33"/>
      <c r="C26" s="48"/>
      <c r="D26" s="30"/>
      <c r="E26" s="31"/>
      <c r="F26" s="7"/>
      <c r="G26" s="318" t="s">
        <v>11</v>
      </c>
      <c r="H26" s="318"/>
      <c r="I26" s="318"/>
      <c r="J26" s="140">
        <f>SUM(J18:J25)</f>
        <v>0</v>
      </c>
      <c r="K26" s="28"/>
    </row>
    <row r="27" spans="1:11" x14ac:dyDescent="0.25">
      <c r="A27" s="39"/>
      <c r="B27" s="39"/>
      <c r="C27" s="49"/>
      <c r="D27" s="28"/>
      <c r="E27" s="28"/>
      <c r="F27" s="28"/>
      <c r="G27" s="318" t="s">
        <v>11</v>
      </c>
      <c r="H27" s="318"/>
      <c r="I27" s="318"/>
      <c r="J27" s="69"/>
    </row>
  </sheetData>
  <mergeCells count="6">
    <mergeCell ref="G27:I27"/>
    <mergeCell ref="A1:K1"/>
    <mergeCell ref="G15:I15"/>
    <mergeCell ref="G16:I16"/>
    <mergeCell ref="G25:I25"/>
    <mergeCell ref="G26:I2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E937E-F71C-4565-81E0-B4E4B51CC118}">
  <dimension ref="A1:K27"/>
  <sheetViews>
    <sheetView workbookViewId="0">
      <pane xSplit="3" ySplit="3" topLeftCell="D4" activePane="bottomRight" state="frozen"/>
      <selection activeCell="I8" sqref="I8"/>
      <selection pane="topRight" activeCell="I8" sqref="I8"/>
      <selection pane="bottomLeft" activeCell="I8" sqref="I8"/>
      <selection pane="bottomRight" activeCell="E21" sqref="E21"/>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251</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44273</v>
      </c>
      <c r="B4" s="40">
        <v>44273</v>
      </c>
      <c r="C4" s="43" t="s">
        <v>100</v>
      </c>
      <c r="D4" s="7" t="s">
        <v>340</v>
      </c>
      <c r="E4" s="8"/>
      <c r="F4" s="9" t="s">
        <v>341</v>
      </c>
      <c r="G4" s="134"/>
      <c r="H4" s="135"/>
      <c r="I4" s="136"/>
      <c r="J4" s="130">
        <v>2871000</v>
      </c>
      <c r="K4" s="13" t="s">
        <v>41</v>
      </c>
    </row>
    <row r="5" spans="1:11" s="106" customFormat="1" x14ac:dyDescent="0.25">
      <c r="A5" s="40">
        <v>44272</v>
      </c>
      <c r="B5" s="40">
        <v>44272</v>
      </c>
      <c r="C5" s="43" t="s">
        <v>95</v>
      </c>
      <c r="D5" s="7" t="s">
        <v>23</v>
      </c>
      <c r="E5" s="8"/>
      <c r="F5" s="9" t="s">
        <v>24</v>
      </c>
      <c r="G5" s="134"/>
      <c r="H5" s="135"/>
      <c r="I5" s="136"/>
      <c r="J5" s="130">
        <v>15000000</v>
      </c>
      <c r="K5" s="13" t="s">
        <v>41</v>
      </c>
    </row>
    <row r="6" spans="1:11" s="106" customFormat="1" ht="26.4" x14ac:dyDescent="0.25">
      <c r="A6" s="40">
        <v>44265</v>
      </c>
      <c r="B6" s="40">
        <v>44203</v>
      </c>
      <c r="C6" s="43" t="s">
        <v>328</v>
      </c>
      <c r="D6" s="7" t="s">
        <v>108</v>
      </c>
      <c r="E6" s="8"/>
      <c r="F6" s="9" t="s">
        <v>331</v>
      </c>
      <c r="G6" s="134"/>
      <c r="H6" s="135"/>
      <c r="I6" s="136"/>
      <c r="J6" s="130">
        <v>6007726.0273972601</v>
      </c>
      <c r="K6" s="13"/>
    </row>
    <row r="7" spans="1:11" s="106" customFormat="1" ht="26.4" x14ac:dyDescent="0.25">
      <c r="A7" s="40">
        <v>44265</v>
      </c>
      <c r="B7" s="40">
        <v>44259</v>
      </c>
      <c r="C7" s="43" t="s">
        <v>329</v>
      </c>
      <c r="D7" s="7" t="s">
        <v>108</v>
      </c>
      <c r="E7" s="8"/>
      <c r="F7" s="9" t="s">
        <v>332</v>
      </c>
      <c r="G7" s="134"/>
      <c r="H7" s="135"/>
      <c r="I7" s="136"/>
      <c r="J7" s="130">
        <v>5141917.8082191786</v>
      </c>
      <c r="K7" s="13"/>
    </row>
    <row r="8" spans="1:11" s="106" customFormat="1" ht="26.4" x14ac:dyDescent="0.25">
      <c r="A8" s="40">
        <v>44265</v>
      </c>
      <c r="B8" s="40">
        <v>44265</v>
      </c>
      <c r="C8" s="43" t="s">
        <v>330</v>
      </c>
      <c r="D8" s="7" t="s">
        <v>108</v>
      </c>
      <c r="E8" s="8"/>
      <c r="F8" s="9" t="s">
        <v>333</v>
      </c>
      <c r="G8" s="134"/>
      <c r="H8" s="135"/>
      <c r="I8" s="136"/>
      <c r="J8" s="130">
        <v>2079452.0547945208</v>
      </c>
      <c r="K8" s="13"/>
    </row>
    <row r="9" spans="1:11" s="106" customFormat="1" ht="26.4" x14ac:dyDescent="0.25">
      <c r="A9" s="40">
        <v>44256</v>
      </c>
      <c r="B9" s="40">
        <v>44256</v>
      </c>
      <c r="C9" s="43" t="s">
        <v>95</v>
      </c>
      <c r="D9" s="7" t="s">
        <v>96</v>
      </c>
      <c r="E9" s="8"/>
      <c r="F9" s="9" t="s">
        <v>252</v>
      </c>
      <c r="G9" s="134"/>
      <c r="H9" s="135"/>
      <c r="I9" s="136"/>
      <c r="J9" s="130">
        <v>20000000</v>
      </c>
      <c r="K9" s="13" t="s">
        <v>41</v>
      </c>
    </row>
    <row r="10" spans="1:11" s="106" customFormat="1" x14ac:dyDescent="0.25">
      <c r="A10" s="40"/>
      <c r="B10" s="40"/>
      <c r="C10" s="43"/>
      <c r="D10" s="7"/>
      <c r="E10" s="133"/>
      <c r="F10" s="9"/>
      <c r="G10" s="134"/>
      <c r="H10" s="135"/>
      <c r="I10" s="136"/>
      <c r="J10" s="152"/>
      <c r="K10" s="13"/>
    </row>
    <row r="11" spans="1:11" x14ac:dyDescent="0.25">
      <c r="A11" s="40"/>
      <c r="B11" s="40"/>
      <c r="C11" s="43"/>
      <c r="D11" s="7"/>
      <c r="E11" s="8"/>
      <c r="F11" s="9"/>
      <c r="G11" s="9"/>
      <c r="H11" s="52"/>
      <c r="I11" s="58"/>
      <c r="J11" s="130"/>
      <c r="K11" s="13"/>
    </row>
    <row r="12" spans="1:11" s="106" customFormat="1" x14ac:dyDescent="0.25">
      <c r="A12" s="40"/>
      <c r="B12" s="40"/>
      <c r="C12" s="43"/>
      <c r="D12" s="7"/>
      <c r="E12" s="8"/>
      <c r="F12" s="9"/>
      <c r="G12" s="134"/>
      <c r="H12" s="135"/>
      <c r="I12" s="136"/>
      <c r="J12" s="130"/>
      <c r="K12" s="13"/>
    </row>
    <row r="13" spans="1:11" s="106" customFormat="1" x14ac:dyDescent="0.25">
      <c r="A13" s="40"/>
      <c r="B13" s="40"/>
      <c r="C13" s="43"/>
      <c r="D13" s="7"/>
      <c r="E13" s="8"/>
      <c r="F13" s="9"/>
      <c r="G13" s="134"/>
      <c r="H13" s="135"/>
      <c r="I13" s="136"/>
      <c r="J13" s="130"/>
      <c r="K13" s="13"/>
    </row>
    <row r="14" spans="1:11" s="106" customFormat="1" x14ac:dyDescent="0.25">
      <c r="A14" s="40"/>
      <c r="B14" s="40"/>
      <c r="C14" s="43"/>
      <c r="D14" s="7"/>
      <c r="E14" s="8"/>
      <c r="F14" s="9"/>
      <c r="G14" s="134"/>
      <c r="H14" s="135"/>
      <c r="I14" s="136"/>
      <c r="J14" s="130"/>
      <c r="K14" s="13"/>
    </row>
    <row r="15" spans="1:11" s="106" customFormat="1" x14ac:dyDescent="0.25">
      <c r="A15" s="40"/>
      <c r="B15" s="40"/>
      <c r="C15" s="43"/>
      <c r="D15" s="7"/>
      <c r="E15" s="133"/>
      <c r="F15" s="9"/>
      <c r="G15" s="134"/>
      <c r="H15" s="135"/>
      <c r="I15" s="136"/>
      <c r="J15" s="130"/>
      <c r="K15" s="13"/>
    </row>
    <row r="16" spans="1:11" x14ac:dyDescent="0.25">
      <c r="A16" s="40"/>
      <c r="B16" s="40"/>
      <c r="C16" s="43"/>
      <c r="D16" s="7"/>
      <c r="E16" s="8"/>
      <c r="F16" s="9"/>
      <c r="G16" s="9"/>
      <c r="H16" s="52"/>
      <c r="I16" s="58"/>
      <c r="J16" s="130"/>
      <c r="K16" s="13"/>
    </row>
    <row r="17" spans="1:11" x14ac:dyDescent="0.25">
      <c r="G17" s="318" t="s">
        <v>10</v>
      </c>
      <c r="H17" s="318"/>
      <c r="I17" s="318"/>
      <c r="J17" s="17"/>
    </row>
    <row r="18" spans="1:11" x14ac:dyDescent="0.25">
      <c r="G18" s="318" t="s">
        <v>11</v>
      </c>
      <c r="H18" s="318"/>
      <c r="I18" s="318"/>
      <c r="J18" s="132">
        <f>SUM(J4:J17)</f>
        <v>51100095.89041096</v>
      </c>
    </row>
    <row r="19" spans="1:11" s="99" customFormat="1" x14ac:dyDescent="0.25">
      <c r="A19" s="36"/>
      <c r="B19" s="37" t="s">
        <v>12</v>
      </c>
      <c r="C19" s="41"/>
      <c r="D19"/>
      <c r="E19"/>
      <c r="F19"/>
      <c r="G19"/>
      <c r="H19" s="50"/>
      <c r="I19" s="1"/>
      <c r="J19" s="20"/>
      <c r="K19" s="98"/>
    </row>
    <row r="20" spans="1:11" s="99" customFormat="1" ht="27.6" x14ac:dyDescent="0.25">
      <c r="A20" s="21">
        <v>44250</v>
      </c>
      <c r="B20" s="21">
        <v>44250</v>
      </c>
      <c r="C20" s="44" t="s">
        <v>342</v>
      </c>
      <c r="D20" s="7" t="s">
        <v>43</v>
      </c>
      <c r="E20" s="8"/>
      <c r="F20" s="138" t="s">
        <v>343</v>
      </c>
      <c r="G20" s="23"/>
      <c r="H20" s="53"/>
      <c r="I20" s="59"/>
      <c r="J20" s="60">
        <v>8000000</v>
      </c>
      <c r="K20" s="101"/>
    </row>
    <row r="21" spans="1:11" s="99" customFormat="1" x14ac:dyDescent="0.25">
      <c r="A21" s="40"/>
      <c r="B21" s="40"/>
      <c r="C21" s="43"/>
      <c r="D21" s="7"/>
      <c r="E21" s="8"/>
      <c r="F21" s="29"/>
      <c r="G21" s="9"/>
      <c r="H21" s="52"/>
      <c r="I21" s="59"/>
      <c r="J21" s="60"/>
      <c r="K21" s="101"/>
    </row>
    <row r="22" spans="1:11" s="99" customFormat="1" x14ac:dyDescent="0.25">
      <c r="A22" s="21"/>
      <c r="B22" s="21"/>
      <c r="C22" s="45"/>
      <c r="D22" s="7"/>
      <c r="E22" s="27"/>
      <c r="F22" s="7"/>
      <c r="G22" s="9"/>
      <c r="H22" s="54"/>
      <c r="I22" s="61"/>
      <c r="J22" s="62"/>
      <c r="K22" s="101"/>
    </row>
    <row r="23" spans="1:11" s="99" customFormat="1" x14ac:dyDescent="0.25">
      <c r="A23" s="21"/>
      <c r="B23" s="21"/>
      <c r="C23" s="44"/>
      <c r="D23" s="7"/>
      <c r="E23" s="27"/>
      <c r="F23" s="7"/>
      <c r="G23" s="32"/>
      <c r="H23" s="55"/>
      <c r="I23" s="64"/>
      <c r="J23" s="60"/>
      <c r="K23" s="101"/>
    </row>
    <row r="24" spans="1:11" x14ac:dyDescent="0.25">
      <c r="A24" s="96"/>
      <c r="B24" s="35"/>
      <c r="C24" s="48"/>
      <c r="D24" s="30"/>
      <c r="E24" s="31"/>
      <c r="F24" s="7"/>
      <c r="G24" s="34"/>
      <c r="H24" s="56"/>
      <c r="I24" s="66"/>
      <c r="J24" s="62"/>
      <c r="K24" s="28"/>
    </row>
    <row r="25" spans="1:11" x14ac:dyDescent="0.25">
      <c r="A25" s="39"/>
      <c r="B25" s="33"/>
      <c r="C25" s="48"/>
      <c r="D25" s="30"/>
      <c r="E25" s="31"/>
      <c r="F25" s="7"/>
      <c r="G25" s="318"/>
      <c r="H25" s="318"/>
      <c r="I25" s="318"/>
      <c r="J25" s="62"/>
      <c r="K25" s="28"/>
    </row>
    <row r="26" spans="1:11" x14ac:dyDescent="0.25">
      <c r="A26" s="39"/>
      <c r="B26" s="33"/>
      <c r="C26" s="48"/>
      <c r="D26" s="30"/>
      <c r="E26" s="31"/>
      <c r="F26" s="7"/>
      <c r="G26" s="318" t="s">
        <v>11</v>
      </c>
      <c r="H26" s="318"/>
      <c r="I26" s="318"/>
      <c r="J26" s="140">
        <f>SUM(J20:J25)</f>
        <v>8000000</v>
      </c>
      <c r="K26" s="28"/>
    </row>
    <row r="27" spans="1:11" x14ac:dyDescent="0.25">
      <c r="A27" s="39"/>
      <c r="B27" s="39"/>
      <c r="C27" s="49"/>
      <c r="D27" s="28"/>
      <c r="E27" s="28"/>
      <c r="F27" s="28"/>
      <c r="G27" s="318" t="s">
        <v>11</v>
      </c>
      <c r="H27" s="318"/>
      <c r="I27" s="318"/>
      <c r="J27" s="69"/>
    </row>
  </sheetData>
  <autoFilter ref="A3:K12" xr:uid="{FE11675D-482E-4F7B-A3E9-DF6F9A870858}"/>
  <mergeCells count="6">
    <mergeCell ref="G27:I27"/>
    <mergeCell ref="A1:K1"/>
    <mergeCell ref="G17:I17"/>
    <mergeCell ref="G18:I18"/>
    <mergeCell ref="G25:I25"/>
    <mergeCell ref="G26:I2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00ED-673D-4F83-BBC7-DA6570CD5DCA}">
  <dimension ref="A1:K29"/>
  <sheetViews>
    <sheetView workbookViewId="0">
      <pane xSplit="3" ySplit="3" topLeftCell="D4" activePane="bottomRight" state="frozen"/>
      <selection activeCell="I8" sqref="I8"/>
      <selection pane="topRight" activeCell="I8" sqref="I8"/>
      <selection pane="bottomLeft" activeCell="I8" sqref="I8"/>
      <selection pane="bottomRight" activeCell="D8" sqref="D8"/>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353</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44271</v>
      </c>
      <c r="B4" s="40">
        <v>44265</v>
      </c>
      <c r="C4" s="43" t="s">
        <v>77</v>
      </c>
      <c r="D4" s="7" t="s">
        <v>93</v>
      </c>
      <c r="E4" s="8">
        <v>4400115690</v>
      </c>
      <c r="F4" s="9" t="s">
        <v>345</v>
      </c>
      <c r="G4" s="134">
        <v>23670000.078900002</v>
      </c>
      <c r="H4" s="135">
        <v>0.05</v>
      </c>
      <c r="I4" s="136">
        <v>1183500.0039450002</v>
      </c>
      <c r="J4" s="153">
        <v>24853500.082845002</v>
      </c>
      <c r="K4" s="13"/>
    </row>
    <row r="5" spans="1:11" s="106" customFormat="1" ht="26.4" x14ac:dyDescent="0.25">
      <c r="A5" s="40">
        <v>44174</v>
      </c>
      <c r="B5" s="40">
        <v>44145</v>
      </c>
      <c r="C5" s="43">
        <v>225</v>
      </c>
      <c r="D5" s="7" t="s">
        <v>129</v>
      </c>
      <c r="E5" s="8" t="s">
        <v>130</v>
      </c>
      <c r="F5" s="9" t="s">
        <v>281</v>
      </c>
      <c r="G5" s="134">
        <v>112908000</v>
      </c>
      <c r="H5" s="135"/>
      <c r="I5" s="136">
        <v>0</v>
      </c>
      <c r="J5" s="130">
        <v>112908000</v>
      </c>
      <c r="K5" s="13">
        <v>112908000</v>
      </c>
    </row>
    <row r="6" spans="1:11" s="106" customFormat="1" ht="39.6" x14ac:dyDescent="0.25">
      <c r="A6" s="40">
        <v>44174</v>
      </c>
      <c r="B6" s="40">
        <v>44145</v>
      </c>
      <c r="C6" s="43">
        <v>226</v>
      </c>
      <c r="D6" s="7" t="s">
        <v>129</v>
      </c>
      <c r="E6" s="133" t="s">
        <v>130</v>
      </c>
      <c r="F6" s="9" t="s">
        <v>282</v>
      </c>
      <c r="G6" s="134">
        <v>10150080</v>
      </c>
      <c r="H6" s="135">
        <v>0.1</v>
      </c>
      <c r="I6" s="136">
        <v>1015008</v>
      </c>
      <c r="J6" s="130">
        <f>G6+I6</f>
        <v>11165088</v>
      </c>
      <c r="K6" s="13">
        <v>11165088</v>
      </c>
    </row>
    <row r="7" spans="1:11" s="106" customFormat="1" ht="26.4" x14ac:dyDescent="0.25">
      <c r="A7" s="40">
        <v>44196</v>
      </c>
      <c r="B7" s="40">
        <v>44164</v>
      </c>
      <c r="C7" s="43">
        <v>236</v>
      </c>
      <c r="D7" s="7" t="s">
        <v>129</v>
      </c>
      <c r="E7" s="133" t="s">
        <v>130</v>
      </c>
      <c r="F7" s="9" t="s">
        <v>283</v>
      </c>
      <c r="G7" s="134">
        <v>111648000</v>
      </c>
      <c r="H7" s="135"/>
      <c r="I7" s="136">
        <v>0</v>
      </c>
      <c r="J7" s="130">
        <v>111648000</v>
      </c>
      <c r="K7" s="13"/>
    </row>
    <row r="8" spans="1:11" s="106" customFormat="1" ht="39.6" x14ac:dyDescent="0.25">
      <c r="A8" s="40">
        <v>44196</v>
      </c>
      <c r="B8" s="40">
        <v>44164</v>
      </c>
      <c r="C8" s="43">
        <v>237</v>
      </c>
      <c r="D8" s="7" t="s">
        <v>129</v>
      </c>
      <c r="E8" s="133" t="s">
        <v>130</v>
      </c>
      <c r="F8" s="9" t="s">
        <v>284</v>
      </c>
      <c r="G8" s="134">
        <v>9094660</v>
      </c>
      <c r="H8" s="135">
        <v>0.1</v>
      </c>
      <c r="I8" s="136">
        <v>909466</v>
      </c>
      <c r="J8" s="130">
        <v>10004126</v>
      </c>
      <c r="K8" s="13"/>
    </row>
    <row r="9" spans="1:11" s="106" customFormat="1" x14ac:dyDescent="0.25">
      <c r="A9" s="40"/>
      <c r="B9" s="40"/>
      <c r="C9" s="43"/>
      <c r="D9" s="7"/>
      <c r="E9" s="133"/>
      <c r="F9" s="9"/>
      <c r="G9" s="134"/>
      <c r="H9" s="135"/>
      <c r="I9" s="136"/>
      <c r="J9" s="153">
        <f>SUM(J5:J8)</f>
        <v>245725214</v>
      </c>
      <c r="K9" s="13"/>
    </row>
    <row r="10" spans="1:11" x14ac:dyDescent="0.25">
      <c r="A10" s="40">
        <v>44209</v>
      </c>
      <c r="B10" s="40">
        <v>44179</v>
      </c>
      <c r="C10" s="43">
        <v>3111</v>
      </c>
      <c r="D10" s="7" t="s">
        <v>270</v>
      </c>
      <c r="E10" s="8" t="s">
        <v>271</v>
      </c>
      <c r="F10" s="9" t="s">
        <v>276</v>
      </c>
      <c r="G10" s="9">
        <v>21920000</v>
      </c>
      <c r="H10" s="52">
        <v>0.1</v>
      </c>
      <c r="I10" s="58">
        <v>2192000</v>
      </c>
      <c r="J10" s="130">
        <v>24112000</v>
      </c>
      <c r="K10" s="13"/>
    </row>
    <row r="11" spans="1:11" x14ac:dyDescent="0.25">
      <c r="A11" s="40">
        <v>44209</v>
      </c>
      <c r="B11" s="40">
        <v>44181</v>
      </c>
      <c r="C11" s="43">
        <v>3173</v>
      </c>
      <c r="D11" s="7" t="s">
        <v>270</v>
      </c>
      <c r="E11" s="8" t="s">
        <v>271</v>
      </c>
      <c r="F11" s="9" t="s">
        <v>277</v>
      </c>
      <c r="G11" s="9">
        <v>10688000</v>
      </c>
      <c r="H11" s="52">
        <v>0.1</v>
      </c>
      <c r="I11" s="58">
        <v>1068800</v>
      </c>
      <c r="J11" s="130">
        <v>11756800</v>
      </c>
      <c r="K11" s="13"/>
    </row>
    <row r="12" spans="1:11" ht="26.4" x14ac:dyDescent="0.25">
      <c r="A12" s="40">
        <v>44209</v>
      </c>
      <c r="B12" s="40">
        <v>44191</v>
      </c>
      <c r="C12" s="43">
        <v>3367</v>
      </c>
      <c r="D12" s="7" t="s">
        <v>270</v>
      </c>
      <c r="E12" s="8" t="s">
        <v>271</v>
      </c>
      <c r="F12" s="9" t="s">
        <v>278</v>
      </c>
      <c r="G12" s="9">
        <v>19958000</v>
      </c>
      <c r="H12" s="52">
        <v>0.1</v>
      </c>
      <c r="I12" s="58">
        <v>1995800</v>
      </c>
      <c r="J12" s="130">
        <v>21953800</v>
      </c>
      <c r="K12" s="13"/>
    </row>
    <row r="13" spans="1:11" ht="26.4" x14ac:dyDescent="0.25">
      <c r="A13" s="40">
        <v>44209</v>
      </c>
      <c r="B13" s="40">
        <v>44194</v>
      </c>
      <c r="C13" s="43">
        <v>3429</v>
      </c>
      <c r="D13" s="7" t="s">
        <v>270</v>
      </c>
      <c r="E13" s="8" t="s">
        <v>271</v>
      </c>
      <c r="F13" s="9" t="s">
        <v>279</v>
      </c>
      <c r="G13" s="9">
        <v>30952000</v>
      </c>
      <c r="H13" s="52">
        <v>0.1</v>
      </c>
      <c r="I13" s="58">
        <v>3095200</v>
      </c>
      <c r="J13" s="130">
        <v>34047200</v>
      </c>
      <c r="K13" s="13"/>
    </row>
    <row r="14" spans="1:11" ht="26.4" x14ac:dyDescent="0.25">
      <c r="A14" s="40">
        <v>44214</v>
      </c>
      <c r="B14" s="40">
        <v>44198</v>
      </c>
      <c r="C14" s="43">
        <v>3601</v>
      </c>
      <c r="D14" s="7" t="s">
        <v>270</v>
      </c>
      <c r="E14" s="8" t="s">
        <v>271</v>
      </c>
      <c r="F14" s="9" t="s">
        <v>280</v>
      </c>
      <c r="G14" s="9">
        <v>64379200</v>
      </c>
      <c r="H14" s="52">
        <v>0.1</v>
      </c>
      <c r="I14" s="58">
        <v>6437920</v>
      </c>
      <c r="J14" s="130">
        <v>70817120</v>
      </c>
      <c r="K14" s="13"/>
    </row>
    <row r="15" spans="1:11" s="106" customFormat="1" x14ac:dyDescent="0.25">
      <c r="A15" s="40"/>
      <c r="B15" s="40"/>
      <c r="C15" s="43"/>
      <c r="D15" s="7"/>
      <c r="E15" s="133"/>
      <c r="F15" s="9"/>
      <c r="G15" s="134"/>
      <c r="H15" s="135"/>
      <c r="I15" s="136"/>
      <c r="J15" s="153">
        <f>SUM(J10:J14)</f>
        <v>162686920</v>
      </c>
      <c r="K15" s="13"/>
    </row>
    <row r="16" spans="1:11" x14ac:dyDescent="0.25">
      <c r="A16" s="40"/>
      <c r="B16" s="40"/>
      <c r="C16" s="43"/>
      <c r="D16" s="7"/>
      <c r="E16" s="8"/>
      <c r="F16" s="9"/>
      <c r="G16" s="9"/>
      <c r="H16" s="52"/>
      <c r="I16" s="58"/>
      <c r="J16" s="130"/>
      <c r="K16" s="13"/>
    </row>
    <row r="17" spans="1:11" x14ac:dyDescent="0.25">
      <c r="G17" s="318" t="s">
        <v>10</v>
      </c>
      <c r="H17" s="318"/>
      <c r="I17" s="318"/>
      <c r="J17" s="17"/>
    </row>
    <row r="18" spans="1:11" x14ac:dyDescent="0.25">
      <c r="G18" s="318" t="s">
        <v>11</v>
      </c>
      <c r="H18" s="318"/>
      <c r="I18" s="318"/>
      <c r="J18" s="132">
        <f>J15+J9+J4</f>
        <v>433265634.08284497</v>
      </c>
    </row>
    <row r="19" spans="1:11" s="99" customFormat="1" x14ac:dyDescent="0.25">
      <c r="A19" s="36"/>
      <c r="B19" s="37" t="s">
        <v>12</v>
      </c>
      <c r="C19" s="41"/>
      <c r="D19"/>
      <c r="E19"/>
      <c r="F19"/>
      <c r="G19"/>
      <c r="H19" s="50"/>
      <c r="I19" s="1"/>
      <c r="J19" s="20"/>
      <c r="K19" s="98"/>
    </row>
    <row r="20" spans="1:11" s="99" customFormat="1" x14ac:dyDescent="0.25">
      <c r="A20" s="21"/>
      <c r="B20" s="21"/>
      <c r="C20" s="44"/>
      <c r="D20" s="7"/>
      <c r="E20" s="8"/>
      <c r="F20" s="138"/>
      <c r="G20" s="23"/>
      <c r="H20" s="53"/>
      <c r="I20" s="59"/>
      <c r="J20" s="60"/>
      <c r="K20" s="101"/>
    </row>
    <row r="21" spans="1:11" s="99" customFormat="1" x14ac:dyDescent="0.25">
      <c r="A21" s="21"/>
      <c r="B21" s="21"/>
      <c r="C21" s="45"/>
      <c r="D21" s="7"/>
      <c r="E21" s="139"/>
      <c r="F21" s="27"/>
      <c r="G21" s="9"/>
      <c r="H21" s="54"/>
      <c r="I21" s="61"/>
      <c r="J21" s="62"/>
      <c r="K21" s="101"/>
    </row>
    <row r="22" spans="1:11" s="99" customFormat="1" x14ac:dyDescent="0.25">
      <c r="A22" s="21"/>
      <c r="B22" s="21"/>
      <c r="C22" s="45"/>
      <c r="D22" s="7"/>
      <c r="E22" s="27"/>
      <c r="F22" s="7"/>
      <c r="G22" s="9"/>
      <c r="H22" s="54"/>
      <c r="I22" s="61"/>
      <c r="J22" s="62"/>
      <c r="K22" s="101"/>
    </row>
    <row r="23" spans="1:11" s="99" customFormat="1" x14ac:dyDescent="0.25">
      <c r="A23" s="40"/>
      <c r="B23" s="40"/>
      <c r="C23" s="43"/>
      <c r="D23" s="7"/>
      <c r="E23" s="8"/>
      <c r="F23" s="29"/>
      <c r="G23" s="9"/>
      <c r="H23" s="52"/>
      <c r="I23" s="59"/>
      <c r="J23" s="60"/>
      <c r="K23" s="101"/>
    </row>
    <row r="24" spans="1:11" s="99" customFormat="1" x14ac:dyDescent="0.25">
      <c r="A24" s="21"/>
      <c r="B24" s="21"/>
      <c r="C24" s="45"/>
      <c r="D24" s="7"/>
      <c r="E24" s="27"/>
      <c r="F24" s="7"/>
      <c r="G24" s="9"/>
      <c r="H24" s="54"/>
      <c r="I24" s="61"/>
      <c r="J24" s="62"/>
      <c r="K24" s="101"/>
    </row>
    <row r="25" spans="1:11" s="99" customFormat="1" x14ac:dyDescent="0.25">
      <c r="A25" s="21"/>
      <c r="B25" s="21"/>
      <c r="C25" s="44"/>
      <c r="D25" s="7"/>
      <c r="E25" s="27"/>
      <c r="F25" s="7"/>
      <c r="G25" s="32"/>
      <c r="H25" s="55"/>
      <c r="I25" s="64"/>
      <c r="J25" s="60"/>
      <c r="K25" s="101"/>
    </row>
    <row r="26" spans="1:11" x14ac:dyDescent="0.25">
      <c r="A26" s="96"/>
      <c r="B26" s="35"/>
      <c r="C26" s="48"/>
      <c r="D26" s="30"/>
      <c r="E26" s="31"/>
      <c r="F26" s="7"/>
      <c r="G26" s="34"/>
      <c r="H26" s="56"/>
      <c r="I26" s="66"/>
      <c r="J26" s="62"/>
      <c r="K26" s="28"/>
    </row>
    <row r="27" spans="1:11" x14ac:dyDescent="0.25">
      <c r="A27" s="39"/>
      <c r="B27" s="33"/>
      <c r="C27" s="48"/>
      <c r="D27" s="30"/>
      <c r="E27" s="31"/>
      <c r="F27" s="7"/>
      <c r="G27" s="318"/>
      <c r="H27" s="318"/>
      <c r="I27" s="318"/>
      <c r="J27" s="62"/>
      <c r="K27" s="28"/>
    </row>
    <row r="28" spans="1:11" x14ac:dyDescent="0.25">
      <c r="A28" s="39"/>
      <c r="B28" s="33"/>
      <c r="C28" s="48"/>
      <c r="D28" s="30"/>
      <c r="E28" s="31"/>
      <c r="F28" s="7"/>
      <c r="G28" s="318" t="s">
        <v>11</v>
      </c>
      <c r="H28" s="318"/>
      <c r="I28" s="318"/>
      <c r="J28" s="140">
        <f>SUM(J20:J27)</f>
        <v>0</v>
      </c>
      <c r="K28" s="28"/>
    </row>
    <row r="29" spans="1:11" x14ac:dyDescent="0.25">
      <c r="A29" s="39"/>
      <c r="B29" s="39"/>
      <c r="C29" s="49"/>
      <c r="D29" s="28"/>
      <c r="E29" s="28"/>
      <c r="F29" s="28"/>
      <c r="G29" s="318" t="s">
        <v>11</v>
      </c>
      <c r="H29" s="318"/>
      <c r="I29" s="318"/>
      <c r="J29" s="69"/>
    </row>
  </sheetData>
  <mergeCells count="6">
    <mergeCell ref="G29:I29"/>
    <mergeCell ref="A1:K1"/>
    <mergeCell ref="G17:I17"/>
    <mergeCell ref="G18:I18"/>
    <mergeCell ref="G27:I27"/>
    <mergeCell ref="G28:I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78409-F062-4D2F-AAE5-4D133917AEB7}">
  <dimension ref="A1:K30"/>
  <sheetViews>
    <sheetView workbookViewId="0">
      <pane xSplit="3" ySplit="3" topLeftCell="D4" activePane="bottomRight" state="frozen"/>
      <selection pane="topRight" activeCell="C1" sqref="C1"/>
      <selection pane="bottomLeft" activeCell="A4" sqref="A4"/>
      <selection pane="bottomRight" activeCell="E26" sqref="E26"/>
    </sheetView>
  </sheetViews>
  <sheetFormatPr defaultRowHeight="13.8" x14ac:dyDescent="0.25"/>
  <cols>
    <col min="1" max="1" width="13.19921875" style="36" customWidth="1"/>
    <col min="2" max="2" width="12.69921875" style="36" customWidth="1"/>
    <col min="3" max="3" width="10.59765625" style="41" customWidth="1"/>
    <col min="4" max="4" width="2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56</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ht="37.5" customHeight="1" x14ac:dyDescent="0.25">
      <c r="A4" s="40"/>
      <c r="B4" s="40"/>
      <c r="C4" s="43"/>
      <c r="D4" s="7"/>
      <c r="E4" s="8"/>
      <c r="F4" s="9"/>
      <c r="G4" s="9"/>
      <c r="H4" s="52"/>
      <c r="I4" s="58"/>
      <c r="J4" s="11"/>
      <c r="K4" s="12"/>
    </row>
    <row r="5" spans="1:11" x14ac:dyDescent="0.25">
      <c r="A5" s="40"/>
      <c r="B5" s="40"/>
      <c r="C5" s="43"/>
      <c r="D5" s="7"/>
      <c r="E5" s="8"/>
      <c r="F5" s="9"/>
      <c r="G5" s="9"/>
      <c r="H5" s="52"/>
      <c r="I5" s="58"/>
      <c r="J5" s="11"/>
      <c r="K5" s="13"/>
    </row>
    <row r="6" spans="1:11" x14ac:dyDescent="0.25">
      <c r="A6" s="40"/>
      <c r="B6" s="40"/>
      <c r="C6" s="43"/>
      <c r="D6" s="7"/>
      <c r="E6" s="8"/>
      <c r="F6" s="9"/>
      <c r="G6" s="9"/>
      <c r="H6" s="52"/>
      <c r="I6" s="58"/>
      <c r="J6" s="11"/>
      <c r="K6" s="12"/>
    </row>
    <row r="7" spans="1:11" x14ac:dyDescent="0.25">
      <c r="A7" s="40"/>
      <c r="B7" s="40"/>
      <c r="C7" s="43"/>
      <c r="D7" s="7"/>
      <c r="E7" s="8"/>
      <c r="F7" s="9"/>
      <c r="G7" s="9"/>
      <c r="H7" s="52"/>
      <c r="I7" s="58"/>
      <c r="J7" s="11"/>
      <c r="K7" s="14"/>
    </row>
    <row r="8" spans="1:11" x14ac:dyDescent="0.25">
      <c r="A8" s="40"/>
      <c r="B8" s="40"/>
      <c r="C8" s="43"/>
      <c r="D8" s="7"/>
      <c r="E8" s="8"/>
      <c r="F8" s="9"/>
      <c r="G8" s="9"/>
      <c r="H8" s="52"/>
      <c r="I8" s="58"/>
      <c r="J8" s="11"/>
      <c r="K8" s="13"/>
    </row>
    <row r="9" spans="1:11" x14ac:dyDescent="0.25">
      <c r="A9" s="40"/>
      <c r="B9" s="40"/>
      <c r="C9" s="43"/>
      <c r="D9" s="7"/>
      <c r="E9" s="8"/>
      <c r="F9" s="9"/>
      <c r="G9" s="9"/>
      <c r="H9" s="52"/>
      <c r="I9" s="58"/>
      <c r="J9" s="11"/>
      <c r="K9" s="12"/>
    </row>
    <row r="10" spans="1:11" x14ac:dyDescent="0.25">
      <c r="A10" s="40"/>
      <c r="B10" s="40"/>
      <c r="C10" s="43"/>
      <c r="D10" s="7"/>
      <c r="E10" s="8"/>
      <c r="F10" s="9"/>
      <c r="G10" s="9"/>
      <c r="H10" s="52"/>
      <c r="I10" s="58"/>
      <c r="J10" s="11"/>
      <c r="K10" s="13"/>
    </row>
    <row r="11" spans="1:11" x14ac:dyDescent="0.25">
      <c r="A11" s="40"/>
      <c r="B11" s="40"/>
      <c r="C11" s="43"/>
      <c r="D11" s="7"/>
      <c r="E11" s="8"/>
      <c r="F11" s="9"/>
      <c r="G11" s="9"/>
      <c r="H11" s="52"/>
      <c r="I11" s="58"/>
      <c r="J11" s="11"/>
      <c r="K11" s="13"/>
    </row>
    <row r="12" spans="1:11" x14ac:dyDescent="0.25">
      <c r="A12" s="40"/>
      <c r="B12" s="40"/>
      <c r="C12" s="43"/>
      <c r="D12" s="7"/>
      <c r="E12" s="8"/>
      <c r="F12" s="9"/>
      <c r="G12" s="9"/>
      <c r="H12" s="52"/>
      <c r="I12" s="58"/>
      <c r="J12" s="11"/>
      <c r="K12" s="16"/>
    </row>
    <row r="13" spans="1:11" x14ac:dyDescent="0.25">
      <c r="A13" s="39"/>
      <c r="B13" s="40"/>
      <c r="C13" s="43"/>
      <c r="D13" s="7"/>
      <c r="E13" s="8"/>
      <c r="F13" s="9"/>
      <c r="G13" s="9"/>
      <c r="H13" s="52"/>
      <c r="I13" s="58"/>
      <c r="J13" s="70"/>
      <c r="K13" s="16"/>
    </row>
    <row r="14" spans="1:11" x14ac:dyDescent="0.25">
      <c r="A14" s="39"/>
      <c r="B14" s="40"/>
      <c r="C14" s="43"/>
      <c r="D14" s="7"/>
      <c r="E14" s="8"/>
      <c r="F14" s="9"/>
      <c r="G14" s="9"/>
      <c r="H14" s="52"/>
      <c r="I14" s="58"/>
      <c r="J14" s="11"/>
      <c r="K14" s="16"/>
    </row>
    <row r="15" spans="1:11" x14ac:dyDescent="0.25">
      <c r="A15" s="39"/>
      <c r="B15" s="40"/>
      <c r="C15" s="43"/>
      <c r="D15" s="10"/>
      <c r="E15" s="8"/>
      <c r="F15" s="9"/>
      <c r="G15" s="9"/>
      <c r="H15" s="52"/>
      <c r="I15" s="58"/>
      <c r="J15" s="11"/>
      <c r="K15" s="15"/>
    </row>
    <row r="16" spans="1:11" x14ac:dyDescent="0.25">
      <c r="A16" s="39"/>
      <c r="B16" s="40"/>
      <c r="C16" s="43"/>
      <c r="D16" s="10"/>
      <c r="E16" s="8"/>
      <c r="F16" s="9"/>
      <c r="G16" s="9"/>
      <c r="H16" s="52"/>
      <c r="I16" s="58"/>
      <c r="J16" s="11"/>
      <c r="K16" s="15"/>
    </row>
    <row r="17" spans="1:11" x14ac:dyDescent="0.25">
      <c r="G17" s="318" t="s">
        <v>10</v>
      </c>
      <c r="H17" s="318"/>
      <c r="I17" s="318"/>
      <c r="J17" s="17"/>
      <c r="K17" s="18"/>
    </row>
    <row r="18" spans="1:11" x14ac:dyDescent="0.25">
      <c r="G18" s="318" t="s">
        <v>11</v>
      </c>
      <c r="H18" s="318"/>
      <c r="I18" s="318"/>
      <c r="J18" s="19">
        <f>SUM(J4:J16)</f>
        <v>0</v>
      </c>
    </row>
    <row r="19" spans="1:11" x14ac:dyDescent="0.25">
      <c r="B19" s="37" t="s">
        <v>12</v>
      </c>
      <c r="J19" s="20"/>
    </row>
    <row r="20" spans="1:11" x14ac:dyDescent="0.25">
      <c r="A20" s="71">
        <v>44190</v>
      </c>
      <c r="B20" s="72">
        <v>44190</v>
      </c>
      <c r="C20" s="73" t="s">
        <v>42</v>
      </c>
      <c r="D20" s="74" t="s">
        <v>43</v>
      </c>
      <c r="E20" s="75"/>
      <c r="F20" s="76" t="s">
        <v>44</v>
      </c>
      <c r="G20" s="77"/>
      <c r="H20" s="78"/>
      <c r="I20" s="79"/>
      <c r="J20" s="80">
        <v>6512000</v>
      </c>
      <c r="K20" s="81"/>
    </row>
    <row r="21" spans="1:11" x14ac:dyDescent="0.25">
      <c r="A21" s="71">
        <v>44191</v>
      </c>
      <c r="B21" s="72">
        <v>44191</v>
      </c>
      <c r="C21" s="82" t="s">
        <v>42</v>
      </c>
      <c r="D21" s="74" t="s">
        <v>43</v>
      </c>
      <c r="E21" s="83"/>
      <c r="F21" s="84" t="s">
        <v>45</v>
      </c>
      <c r="G21" s="85"/>
      <c r="H21" s="86"/>
      <c r="I21" s="87"/>
      <c r="J21" s="88">
        <v>22091000</v>
      </c>
      <c r="K21" s="89"/>
    </row>
    <row r="22" spans="1:11" x14ac:dyDescent="0.25">
      <c r="A22" s="71">
        <v>44193</v>
      </c>
      <c r="B22" s="72">
        <v>44193</v>
      </c>
      <c r="C22" s="82" t="s">
        <v>42</v>
      </c>
      <c r="D22" s="74" t="s">
        <v>43</v>
      </c>
      <c r="E22" s="84"/>
      <c r="F22" s="74" t="s">
        <v>46</v>
      </c>
      <c r="G22" s="85"/>
      <c r="H22" s="86"/>
      <c r="I22" s="87"/>
      <c r="J22" s="88">
        <v>30973000</v>
      </c>
      <c r="K22" s="89"/>
    </row>
    <row r="23" spans="1:11" x14ac:dyDescent="0.25">
      <c r="A23" s="71">
        <v>44195</v>
      </c>
      <c r="B23" s="90">
        <v>44195</v>
      </c>
      <c r="C23" s="91" t="s">
        <v>42</v>
      </c>
      <c r="D23" s="74" t="s">
        <v>43</v>
      </c>
      <c r="E23" s="75"/>
      <c r="F23" s="92" t="s">
        <v>51</v>
      </c>
      <c r="G23" s="85"/>
      <c r="H23" s="93"/>
      <c r="I23" s="79"/>
      <c r="J23" s="80">
        <v>19802000</v>
      </c>
      <c r="K23" s="89"/>
    </row>
    <row r="24" spans="1:11" x14ac:dyDescent="0.25">
      <c r="A24" s="71">
        <v>44196</v>
      </c>
      <c r="B24" s="94">
        <v>44196</v>
      </c>
      <c r="C24" s="82" t="s">
        <v>42</v>
      </c>
      <c r="D24" s="74" t="s">
        <v>43</v>
      </c>
      <c r="E24" s="84"/>
      <c r="F24" s="74" t="s">
        <v>52</v>
      </c>
      <c r="G24" s="85"/>
      <c r="H24" s="86"/>
      <c r="I24" s="87"/>
      <c r="J24" s="95">
        <v>9557000</v>
      </c>
      <c r="K24" s="89"/>
    </row>
    <row r="25" spans="1:11" ht="26.4" x14ac:dyDescent="0.25">
      <c r="A25" s="39">
        <v>44193</v>
      </c>
      <c r="B25" s="21">
        <v>44193</v>
      </c>
      <c r="C25" s="45" t="s">
        <v>47</v>
      </c>
      <c r="D25" s="7" t="s">
        <v>48</v>
      </c>
      <c r="E25" s="27" t="s">
        <v>49</v>
      </c>
      <c r="F25" s="7" t="s">
        <v>50</v>
      </c>
      <c r="G25" s="9"/>
      <c r="H25" s="54"/>
      <c r="I25" s="61"/>
      <c r="J25" s="62">
        <v>257552000</v>
      </c>
      <c r="K25" s="28"/>
    </row>
    <row r="26" spans="1:11" ht="26.4" x14ac:dyDescent="0.25">
      <c r="A26" s="39">
        <v>44195</v>
      </c>
      <c r="B26" s="35">
        <v>44195</v>
      </c>
      <c r="C26" s="47" t="s">
        <v>47</v>
      </c>
      <c r="D26" s="30" t="s">
        <v>48</v>
      </c>
      <c r="E26" s="31" t="s">
        <v>49</v>
      </c>
      <c r="F26" s="7" t="s">
        <v>53</v>
      </c>
      <c r="G26" s="32"/>
      <c r="H26" s="55"/>
      <c r="I26" s="64"/>
      <c r="J26" s="60">
        <v>157310000</v>
      </c>
      <c r="K26" s="28"/>
    </row>
    <row r="27" spans="1:11" ht="26.4" x14ac:dyDescent="0.25">
      <c r="A27" s="39">
        <v>44196</v>
      </c>
      <c r="B27" s="35">
        <v>44196</v>
      </c>
      <c r="C27" s="48" t="s">
        <v>47</v>
      </c>
      <c r="D27" s="30" t="s">
        <v>48</v>
      </c>
      <c r="E27" s="31" t="s">
        <v>49</v>
      </c>
      <c r="F27" s="7" t="s">
        <v>54</v>
      </c>
      <c r="G27" s="34"/>
      <c r="H27" s="56"/>
      <c r="I27" s="66"/>
      <c r="J27" s="62">
        <v>26989000</v>
      </c>
      <c r="K27" s="28"/>
    </row>
    <row r="28" spans="1:11" ht="26.4" x14ac:dyDescent="0.25">
      <c r="A28" s="39">
        <v>44191</v>
      </c>
      <c r="B28" s="33">
        <v>44191</v>
      </c>
      <c r="C28" s="48" t="s">
        <v>47</v>
      </c>
      <c r="D28" s="30" t="s">
        <v>48</v>
      </c>
      <c r="E28" s="31" t="s">
        <v>49</v>
      </c>
      <c r="F28" s="7" t="s">
        <v>55</v>
      </c>
      <c r="G28" s="318"/>
      <c r="H28" s="318"/>
      <c r="I28" s="318"/>
      <c r="J28" s="62">
        <v>658518000</v>
      </c>
      <c r="K28" s="28"/>
    </row>
    <row r="29" spans="1:11" x14ac:dyDescent="0.25">
      <c r="A29" s="39"/>
      <c r="B29" s="33"/>
      <c r="C29" s="48"/>
      <c r="D29" s="30"/>
      <c r="E29" s="31"/>
      <c r="F29" s="7"/>
      <c r="G29" s="318" t="s">
        <v>11</v>
      </c>
      <c r="H29" s="318"/>
      <c r="I29" s="318"/>
      <c r="J29" s="68">
        <f>SUM(J20:J28)</f>
        <v>1189304000</v>
      </c>
      <c r="K29" s="28"/>
    </row>
    <row r="30" spans="1:11" x14ac:dyDescent="0.25">
      <c r="A30" s="39"/>
      <c r="B30" s="39"/>
      <c r="C30" s="49"/>
      <c r="D30" s="28"/>
      <c r="E30" s="28"/>
      <c r="F30" s="28"/>
      <c r="G30" s="318" t="s">
        <v>11</v>
      </c>
      <c r="H30" s="318"/>
      <c r="I30" s="318"/>
      <c r="J30" s="69"/>
      <c r="K30" s="28"/>
    </row>
  </sheetData>
  <mergeCells count="6">
    <mergeCell ref="A1:K1"/>
    <mergeCell ref="G17:I17"/>
    <mergeCell ref="G18:I18"/>
    <mergeCell ref="G28:I28"/>
    <mergeCell ref="G30:I30"/>
    <mergeCell ref="G29:I2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9683C-6CDD-430A-8A5E-377F282569AB}">
  <dimension ref="A1:XFD34"/>
  <sheetViews>
    <sheetView workbookViewId="0">
      <pane xSplit="3" ySplit="3" topLeftCell="D4" activePane="bottomRight" state="frozen"/>
      <selection activeCell="I8" sqref="I8"/>
      <selection pane="topRight" activeCell="I8" sqref="I8"/>
      <selection pane="bottomLeft" activeCell="I8" sqref="I8"/>
      <selection pane="bottomRight" activeCell="E16" sqref="E16"/>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6384" x14ac:dyDescent="0.25">
      <c r="A1" s="317" t="s">
        <v>360</v>
      </c>
      <c r="B1" s="317"/>
      <c r="C1" s="317"/>
      <c r="D1" s="317"/>
      <c r="E1" s="317"/>
      <c r="F1" s="317"/>
      <c r="G1" s="317"/>
      <c r="H1" s="317"/>
      <c r="I1" s="317"/>
      <c r="J1" s="317"/>
      <c r="K1" s="317"/>
    </row>
    <row r="2" spans="1:16384" x14ac:dyDescent="0.25">
      <c r="B2" s="37" t="s">
        <v>0</v>
      </c>
    </row>
    <row r="3" spans="1:16384" ht="26.4" x14ac:dyDescent="0.25">
      <c r="A3" s="38" t="s">
        <v>18</v>
      </c>
      <c r="B3" s="38" t="s">
        <v>13</v>
      </c>
      <c r="C3" s="42" t="s">
        <v>1</v>
      </c>
      <c r="D3" s="3" t="s">
        <v>2</v>
      </c>
      <c r="E3" s="4" t="s">
        <v>3</v>
      </c>
      <c r="F3" s="5" t="s">
        <v>4</v>
      </c>
      <c r="G3" s="5" t="s">
        <v>5</v>
      </c>
      <c r="H3" s="51" t="s">
        <v>6</v>
      </c>
      <c r="I3" s="57" t="s">
        <v>7</v>
      </c>
      <c r="J3" s="6" t="s">
        <v>8</v>
      </c>
      <c r="K3" s="2" t="s">
        <v>9</v>
      </c>
    </row>
    <row r="4" spans="1:16384" s="106" customFormat="1" ht="39.6" x14ac:dyDescent="0.25">
      <c r="A4" s="40">
        <v>44252</v>
      </c>
      <c r="B4" s="40">
        <v>44233</v>
      </c>
      <c r="C4" s="43">
        <v>222</v>
      </c>
      <c r="D4" s="7" t="s">
        <v>30</v>
      </c>
      <c r="E4" s="8" t="s">
        <v>31</v>
      </c>
      <c r="F4" s="9" t="s">
        <v>240</v>
      </c>
      <c r="G4" s="134">
        <v>49500000</v>
      </c>
      <c r="H4" s="135">
        <v>0.1</v>
      </c>
      <c r="I4" s="136">
        <v>4950000</v>
      </c>
      <c r="J4" s="130">
        <v>54450000</v>
      </c>
      <c r="K4" s="13"/>
    </row>
    <row r="5" spans="1:16384" s="106" customFormat="1" ht="26.4" x14ac:dyDescent="0.25">
      <c r="A5" s="40">
        <v>44272</v>
      </c>
      <c r="B5" s="40">
        <v>44258</v>
      </c>
      <c r="C5" s="43">
        <v>233</v>
      </c>
      <c r="D5" s="7" t="s">
        <v>30</v>
      </c>
      <c r="E5" s="8" t="s">
        <v>31</v>
      </c>
      <c r="F5" s="9" t="s">
        <v>344</v>
      </c>
      <c r="G5" s="134">
        <v>16500000</v>
      </c>
      <c r="H5" s="135">
        <v>0.1</v>
      </c>
      <c r="I5" s="136">
        <v>1650000</v>
      </c>
      <c r="J5" s="130">
        <v>18150000</v>
      </c>
      <c r="K5" s="13"/>
    </row>
    <row r="6" spans="1:16384" s="106" customFormat="1" x14ac:dyDescent="0.25">
      <c r="A6" s="40">
        <v>44245</v>
      </c>
      <c r="B6" s="40">
        <v>44223</v>
      </c>
      <c r="C6" s="43">
        <v>106</v>
      </c>
      <c r="D6" s="7" t="s">
        <v>149</v>
      </c>
      <c r="E6" s="8" t="s">
        <v>150</v>
      </c>
      <c r="F6" s="9" t="s">
        <v>224</v>
      </c>
      <c r="G6" s="134">
        <v>17000000</v>
      </c>
      <c r="H6" s="135">
        <v>0.1</v>
      </c>
      <c r="I6" s="136">
        <v>1700000</v>
      </c>
      <c r="J6" s="130">
        <v>18700000</v>
      </c>
      <c r="K6" s="13"/>
    </row>
    <row r="7" spans="1:16384" s="106" customFormat="1" x14ac:dyDescent="0.25">
      <c r="A7" s="40">
        <v>44247</v>
      </c>
      <c r="B7" s="40">
        <v>44229</v>
      </c>
      <c r="C7" s="43">
        <v>142</v>
      </c>
      <c r="D7" s="7" t="s">
        <v>149</v>
      </c>
      <c r="E7" s="8" t="s">
        <v>150</v>
      </c>
      <c r="F7" s="9" t="s">
        <v>225</v>
      </c>
      <c r="G7" s="134">
        <v>34000000</v>
      </c>
      <c r="H7" s="135">
        <v>0.1</v>
      </c>
      <c r="I7" s="136">
        <v>3400000</v>
      </c>
      <c r="J7" s="130">
        <v>37400000</v>
      </c>
      <c r="K7" s="13"/>
    </row>
    <row r="8" spans="1:16384" s="106" customFormat="1" x14ac:dyDescent="0.25">
      <c r="A8" s="40">
        <v>44247</v>
      </c>
      <c r="B8" s="40">
        <v>44233</v>
      </c>
      <c r="C8" s="43">
        <v>147</v>
      </c>
      <c r="D8" s="7" t="s">
        <v>149</v>
      </c>
      <c r="E8" s="8" t="s">
        <v>150</v>
      </c>
      <c r="F8" s="9" t="s">
        <v>226</v>
      </c>
      <c r="G8" s="134">
        <v>16500000</v>
      </c>
      <c r="H8" s="135">
        <v>0.1</v>
      </c>
      <c r="I8" s="136">
        <v>1650000</v>
      </c>
      <c r="J8" s="130">
        <v>18150000</v>
      </c>
      <c r="K8" s="13"/>
    </row>
    <row r="9" spans="1:16384" s="106" customFormat="1" x14ac:dyDescent="0.25">
      <c r="A9" s="40">
        <v>44267</v>
      </c>
      <c r="B9" s="40">
        <v>44258</v>
      </c>
      <c r="C9" s="43">
        <v>184</v>
      </c>
      <c r="D9" s="7" t="s">
        <v>149</v>
      </c>
      <c r="E9" s="8" t="s">
        <v>150</v>
      </c>
      <c r="F9" s="9" t="s">
        <v>327</v>
      </c>
      <c r="G9" s="134">
        <v>16500000</v>
      </c>
      <c r="H9" s="135">
        <v>0.1</v>
      </c>
      <c r="I9" s="136">
        <v>1650000</v>
      </c>
      <c r="J9" s="130">
        <v>18150000</v>
      </c>
      <c r="K9" s="13"/>
    </row>
    <row r="10" spans="1:16384" s="106" customFormat="1" x14ac:dyDescent="0.25">
      <c r="A10" s="40">
        <v>44270</v>
      </c>
      <c r="B10" s="40">
        <v>44267</v>
      </c>
      <c r="C10" s="43">
        <v>200</v>
      </c>
      <c r="D10" s="7" t="s">
        <v>149</v>
      </c>
      <c r="E10" s="8" t="s">
        <v>150</v>
      </c>
      <c r="F10" s="9" t="s">
        <v>346</v>
      </c>
      <c r="G10" s="134">
        <v>16500000</v>
      </c>
      <c r="H10" s="135">
        <v>0.1</v>
      </c>
      <c r="I10" s="136">
        <v>1650000</v>
      </c>
      <c r="J10" s="130">
        <v>18150000</v>
      </c>
      <c r="K10" s="13"/>
    </row>
    <row r="11" spans="1:16384" s="106" customFormat="1" x14ac:dyDescent="0.25">
      <c r="A11" s="40">
        <v>44270</v>
      </c>
      <c r="B11" s="40">
        <v>44263</v>
      </c>
      <c r="C11" s="43" t="s">
        <v>77</v>
      </c>
      <c r="D11" s="7" t="s">
        <v>78</v>
      </c>
      <c r="E11" s="8" t="s">
        <v>79</v>
      </c>
      <c r="F11" s="9" t="s">
        <v>347</v>
      </c>
      <c r="G11" s="134">
        <v>58140300</v>
      </c>
      <c r="H11" s="135">
        <v>0.1</v>
      </c>
      <c r="I11" s="136">
        <v>5814030</v>
      </c>
      <c r="J11" s="130">
        <v>63954330</v>
      </c>
      <c r="K11" s="13"/>
    </row>
    <row r="12" spans="1:16384" s="106" customFormat="1" x14ac:dyDescent="0.25">
      <c r="A12" s="40">
        <v>44273</v>
      </c>
      <c r="B12" s="40">
        <v>44270</v>
      </c>
      <c r="C12" s="43" t="s">
        <v>77</v>
      </c>
      <c r="D12" s="7" t="s">
        <v>78</v>
      </c>
      <c r="E12" s="8" t="s">
        <v>79</v>
      </c>
      <c r="F12" s="9" t="s">
        <v>348</v>
      </c>
      <c r="G12" s="134">
        <v>63810900</v>
      </c>
      <c r="H12" s="135">
        <v>0.1</v>
      </c>
      <c r="I12" s="136">
        <v>6381090</v>
      </c>
      <c r="J12" s="130">
        <v>70191990</v>
      </c>
      <c r="K12" s="13"/>
    </row>
    <row r="13" spans="1:16384" s="106" customFormat="1" ht="52.8" x14ac:dyDescent="0.25">
      <c r="A13" s="40">
        <v>44272</v>
      </c>
      <c r="B13" s="40">
        <v>44271</v>
      </c>
      <c r="C13" s="43" t="s">
        <v>19</v>
      </c>
      <c r="D13" s="7" t="s">
        <v>350</v>
      </c>
      <c r="E13" s="8" t="s">
        <v>351</v>
      </c>
      <c r="F13" s="9" t="s">
        <v>352</v>
      </c>
      <c r="G13" s="134">
        <v>40560000</v>
      </c>
      <c r="H13" s="135">
        <v>0.1</v>
      </c>
      <c r="I13" s="136">
        <v>4056000</v>
      </c>
      <c r="J13" s="130">
        <v>44616000</v>
      </c>
      <c r="K13" s="13"/>
    </row>
    <row r="14" spans="1:16384" s="106" customFormat="1" ht="26.4" x14ac:dyDescent="0.25">
      <c r="A14" s="40">
        <v>44265</v>
      </c>
      <c r="B14" s="40">
        <v>44260</v>
      </c>
      <c r="C14" s="43">
        <v>452</v>
      </c>
      <c r="D14" s="7" t="s">
        <v>74</v>
      </c>
      <c r="E14" s="8" t="s">
        <v>75</v>
      </c>
      <c r="F14" s="9" t="s">
        <v>325</v>
      </c>
      <c r="G14" s="134">
        <v>17648720</v>
      </c>
      <c r="H14" s="135">
        <v>0.1</v>
      </c>
      <c r="I14" s="136">
        <v>1764872</v>
      </c>
      <c r="J14" s="130">
        <v>19413592</v>
      </c>
      <c r="K14" s="13"/>
    </row>
    <row r="15" spans="1:16384" s="106" customFormat="1" ht="26.4" x14ac:dyDescent="0.25">
      <c r="A15" s="40">
        <v>44279</v>
      </c>
      <c r="B15" s="40">
        <v>44279</v>
      </c>
      <c r="C15" s="43" t="s">
        <v>355</v>
      </c>
      <c r="D15" s="7" t="s">
        <v>356</v>
      </c>
      <c r="E15" s="8"/>
      <c r="F15" s="9" t="s">
        <v>357</v>
      </c>
      <c r="G15" s="134"/>
      <c r="H15" s="135"/>
      <c r="I15" s="40"/>
      <c r="J15" s="130">
        <v>29754851</v>
      </c>
      <c r="K15" s="43" t="s">
        <v>362</v>
      </c>
      <c r="L15" s="7"/>
      <c r="M15" s="8"/>
      <c r="N15" s="9"/>
      <c r="O15" s="134"/>
      <c r="P15" s="135"/>
      <c r="Q15" s="40"/>
      <c r="R15" s="40"/>
      <c r="S15" s="43"/>
      <c r="T15" s="7"/>
      <c r="U15" s="8"/>
      <c r="V15" s="9"/>
      <c r="W15" s="134"/>
      <c r="X15" s="135"/>
      <c r="Y15" s="40"/>
      <c r="Z15" s="40"/>
      <c r="AA15" s="43"/>
      <c r="AB15" s="7"/>
      <c r="AC15" s="8"/>
      <c r="AD15" s="9"/>
      <c r="AE15" s="134"/>
      <c r="AF15" s="135"/>
      <c r="AG15" s="40"/>
      <c r="AH15" s="40"/>
      <c r="AI15" s="43"/>
      <c r="AJ15" s="7"/>
      <c r="AK15" s="8"/>
      <c r="AL15" s="9"/>
      <c r="AM15" s="134"/>
      <c r="AN15" s="135"/>
      <c r="AO15" s="40"/>
      <c r="AP15" s="40"/>
      <c r="AQ15" s="43"/>
      <c r="AR15" s="7"/>
      <c r="AS15" s="8"/>
      <c r="AT15" s="9"/>
      <c r="AU15" s="134"/>
      <c r="AV15" s="135"/>
      <c r="AW15" s="40"/>
      <c r="AX15" s="40"/>
      <c r="AY15" s="43"/>
      <c r="AZ15" s="7"/>
      <c r="BA15" s="8"/>
      <c r="BB15" s="9"/>
      <c r="BC15" s="134"/>
      <c r="BD15" s="135"/>
      <c r="BE15" s="40"/>
      <c r="BF15" s="40"/>
      <c r="BG15" s="43"/>
      <c r="BH15" s="7"/>
      <c r="BI15" s="8"/>
      <c r="BJ15" s="9"/>
      <c r="BK15" s="134"/>
      <c r="BL15" s="135"/>
      <c r="BM15" s="40"/>
      <c r="BN15" s="40"/>
      <c r="BO15" s="43"/>
      <c r="BP15" s="7"/>
      <c r="BQ15" s="8"/>
      <c r="BR15" s="9"/>
      <c r="BS15" s="134"/>
      <c r="BT15" s="135"/>
      <c r="BU15" s="40"/>
      <c r="BV15" s="40"/>
      <c r="BW15" s="43"/>
      <c r="BX15" s="7"/>
      <c r="BY15" s="8"/>
      <c r="BZ15" s="9"/>
      <c r="CA15" s="134"/>
      <c r="CB15" s="135"/>
      <c r="CC15" s="40"/>
      <c r="CD15" s="40"/>
      <c r="CE15" s="43"/>
      <c r="CF15" s="7"/>
      <c r="CG15" s="8"/>
      <c r="CH15" s="9"/>
      <c r="CI15" s="134"/>
      <c r="CJ15" s="135"/>
      <c r="CK15" s="40"/>
      <c r="CL15" s="40"/>
      <c r="CM15" s="43"/>
      <c r="CN15" s="7"/>
      <c r="CO15" s="8"/>
      <c r="CP15" s="9"/>
      <c r="CQ15" s="134"/>
      <c r="CR15" s="135"/>
      <c r="CS15" s="40"/>
      <c r="CT15" s="40"/>
      <c r="CU15" s="43"/>
      <c r="CV15" s="7"/>
      <c r="CW15" s="8"/>
      <c r="CX15" s="9"/>
      <c r="CY15" s="134"/>
      <c r="CZ15" s="135"/>
      <c r="DA15" s="40"/>
      <c r="DB15" s="40"/>
      <c r="DC15" s="43"/>
      <c r="DD15" s="7"/>
      <c r="DE15" s="8"/>
      <c r="DF15" s="9"/>
      <c r="DG15" s="134"/>
      <c r="DH15" s="135"/>
      <c r="DI15" s="40"/>
      <c r="DJ15" s="40"/>
      <c r="DK15" s="43"/>
      <c r="DL15" s="7"/>
      <c r="DM15" s="8"/>
      <c r="DN15" s="9"/>
      <c r="DO15" s="134"/>
      <c r="DP15" s="135"/>
      <c r="DQ15" s="40"/>
      <c r="DR15" s="40"/>
      <c r="DS15" s="43"/>
      <c r="DT15" s="7"/>
      <c r="DU15" s="8"/>
      <c r="DV15" s="9"/>
      <c r="DW15" s="134"/>
      <c r="DX15" s="135"/>
      <c r="DY15" s="40"/>
      <c r="DZ15" s="40"/>
      <c r="EA15" s="43"/>
      <c r="EB15" s="7"/>
      <c r="EC15" s="8"/>
      <c r="ED15" s="9"/>
      <c r="EE15" s="134"/>
      <c r="EF15" s="135"/>
      <c r="EG15" s="40"/>
      <c r="EH15" s="40"/>
      <c r="EI15" s="43"/>
      <c r="EJ15" s="7"/>
      <c r="EK15" s="8"/>
      <c r="EL15" s="9"/>
      <c r="EM15" s="134"/>
      <c r="EN15" s="135"/>
      <c r="EO15" s="40"/>
      <c r="EP15" s="40"/>
      <c r="EQ15" s="43"/>
      <c r="ER15" s="7"/>
      <c r="ES15" s="8"/>
      <c r="ET15" s="9"/>
      <c r="EU15" s="134"/>
      <c r="EV15" s="135"/>
      <c r="EW15" s="40"/>
      <c r="EX15" s="40"/>
      <c r="EY15" s="43"/>
      <c r="EZ15" s="7"/>
      <c r="FA15" s="8"/>
      <c r="FB15" s="9"/>
      <c r="FC15" s="134"/>
      <c r="FD15" s="135"/>
      <c r="FE15" s="40"/>
      <c r="FF15" s="40"/>
      <c r="FG15" s="43"/>
      <c r="FH15" s="7"/>
      <c r="FI15" s="8"/>
      <c r="FJ15" s="9"/>
      <c r="FK15" s="134"/>
      <c r="FL15" s="135"/>
      <c r="FM15" s="40"/>
      <c r="FN15" s="40"/>
      <c r="FO15" s="43"/>
      <c r="FP15" s="7"/>
      <c r="FQ15" s="8"/>
      <c r="FR15" s="9"/>
      <c r="FS15" s="134"/>
      <c r="FT15" s="135"/>
      <c r="FU15" s="40"/>
      <c r="FV15" s="40"/>
      <c r="FW15" s="43"/>
      <c r="FX15" s="7"/>
      <c r="FY15" s="8"/>
      <c r="FZ15" s="9"/>
      <c r="GA15" s="134"/>
      <c r="GB15" s="135"/>
      <c r="GC15" s="40"/>
      <c r="GD15" s="40"/>
      <c r="GE15" s="43"/>
      <c r="GF15" s="7"/>
      <c r="GG15" s="8"/>
      <c r="GH15" s="9"/>
      <c r="GI15" s="134"/>
      <c r="GJ15" s="135"/>
      <c r="GK15" s="40"/>
      <c r="GL15" s="40"/>
      <c r="GM15" s="43"/>
      <c r="GN15" s="7"/>
      <c r="GO15" s="8"/>
      <c r="GP15" s="9"/>
      <c r="GQ15" s="134"/>
      <c r="GR15" s="135"/>
      <c r="GS15" s="40"/>
      <c r="GT15" s="40"/>
      <c r="GU15" s="43"/>
      <c r="GV15" s="7"/>
      <c r="GW15" s="8"/>
      <c r="GX15" s="9"/>
      <c r="GY15" s="134"/>
      <c r="GZ15" s="135"/>
      <c r="HA15" s="40"/>
      <c r="HB15" s="40"/>
      <c r="HC15" s="43"/>
      <c r="HD15" s="7"/>
      <c r="HE15" s="8"/>
      <c r="HF15" s="9"/>
      <c r="HG15" s="134"/>
      <c r="HH15" s="135"/>
      <c r="HI15" s="40"/>
      <c r="HJ15" s="40"/>
      <c r="HK15" s="43"/>
      <c r="HL15" s="7"/>
      <c r="HM15" s="8"/>
      <c r="HN15" s="9"/>
      <c r="HO15" s="134"/>
      <c r="HP15" s="135"/>
      <c r="HQ15" s="40"/>
      <c r="HR15" s="40"/>
      <c r="HS15" s="43"/>
      <c r="HT15" s="7"/>
      <c r="HU15" s="8"/>
      <c r="HV15" s="9"/>
      <c r="HW15" s="134"/>
      <c r="HX15" s="135"/>
      <c r="HY15" s="40"/>
      <c r="HZ15" s="40"/>
      <c r="IA15" s="43"/>
      <c r="IB15" s="7"/>
      <c r="IC15" s="8"/>
      <c r="ID15" s="9"/>
      <c r="IE15" s="134"/>
      <c r="IF15" s="135"/>
      <c r="IG15" s="40"/>
      <c r="IH15" s="40"/>
      <c r="II15" s="43"/>
      <c r="IJ15" s="7"/>
      <c r="IK15" s="8"/>
      <c r="IL15" s="9"/>
      <c r="IM15" s="134"/>
      <c r="IN15" s="135"/>
      <c r="IO15" s="40"/>
      <c r="IP15" s="40"/>
      <c r="IQ15" s="43"/>
      <c r="IR15" s="7"/>
      <c r="IS15" s="8"/>
      <c r="IT15" s="9"/>
      <c r="IU15" s="134"/>
      <c r="IV15" s="135"/>
      <c r="IW15" s="40"/>
      <c r="IX15" s="40"/>
      <c r="IY15" s="43"/>
      <c r="IZ15" s="7"/>
      <c r="JA15" s="8"/>
      <c r="JB15" s="9"/>
      <c r="JC15" s="134"/>
      <c r="JD15" s="135"/>
      <c r="JE15" s="40"/>
      <c r="JF15" s="40"/>
      <c r="JG15" s="43"/>
      <c r="JH15" s="7"/>
      <c r="JI15" s="8"/>
      <c r="JJ15" s="9"/>
      <c r="JK15" s="134"/>
      <c r="JL15" s="135"/>
      <c r="JM15" s="40"/>
      <c r="JN15" s="40"/>
      <c r="JO15" s="43"/>
      <c r="JP15" s="7"/>
      <c r="JQ15" s="8"/>
      <c r="JR15" s="9"/>
      <c r="JS15" s="134"/>
      <c r="JT15" s="135"/>
      <c r="JU15" s="40"/>
      <c r="JV15" s="40"/>
      <c r="JW15" s="43"/>
      <c r="JX15" s="7"/>
      <c r="JY15" s="8"/>
      <c r="JZ15" s="9"/>
      <c r="KA15" s="134"/>
      <c r="KB15" s="135"/>
      <c r="KC15" s="40"/>
      <c r="KD15" s="40"/>
      <c r="KE15" s="43"/>
      <c r="KF15" s="7"/>
      <c r="KG15" s="8"/>
      <c r="KH15" s="9"/>
      <c r="KI15" s="134"/>
      <c r="KJ15" s="135"/>
      <c r="KK15" s="40"/>
      <c r="KL15" s="40"/>
      <c r="KM15" s="43"/>
      <c r="KN15" s="7"/>
      <c r="KO15" s="8"/>
      <c r="KP15" s="9"/>
      <c r="KQ15" s="134"/>
      <c r="KR15" s="135"/>
      <c r="KS15" s="40"/>
      <c r="KT15" s="40"/>
      <c r="KU15" s="43"/>
      <c r="KV15" s="7"/>
      <c r="KW15" s="8"/>
      <c r="KX15" s="9"/>
      <c r="KY15" s="134"/>
      <c r="KZ15" s="135"/>
      <c r="LA15" s="40"/>
      <c r="LB15" s="40"/>
      <c r="LC15" s="43"/>
      <c r="LD15" s="7"/>
      <c r="LE15" s="8"/>
      <c r="LF15" s="9"/>
      <c r="LG15" s="134"/>
      <c r="LH15" s="135"/>
      <c r="LI15" s="40"/>
      <c r="LJ15" s="40"/>
      <c r="LK15" s="43"/>
      <c r="LL15" s="7"/>
      <c r="LM15" s="8"/>
      <c r="LN15" s="9"/>
      <c r="LO15" s="134"/>
      <c r="LP15" s="135"/>
      <c r="LQ15" s="40"/>
      <c r="LR15" s="40"/>
      <c r="LS15" s="43"/>
      <c r="LT15" s="7"/>
      <c r="LU15" s="8"/>
      <c r="LV15" s="9"/>
      <c r="LW15" s="134"/>
      <c r="LX15" s="135"/>
      <c r="LY15" s="40"/>
      <c r="LZ15" s="40"/>
      <c r="MA15" s="43"/>
      <c r="MB15" s="7"/>
      <c r="MC15" s="8"/>
      <c r="MD15" s="9"/>
      <c r="ME15" s="134"/>
      <c r="MF15" s="135"/>
      <c r="MG15" s="40"/>
      <c r="MH15" s="40"/>
      <c r="MI15" s="43"/>
      <c r="MJ15" s="7"/>
      <c r="MK15" s="8"/>
      <c r="ML15" s="9"/>
      <c r="MM15" s="134"/>
      <c r="MN15" s="135"/>
      <c r="MO15" s="40"/>
      <c r="MP15" s="40"/>
      <c r="MQ15" s="43"/>
      <c r="MR15" s="7"/>
      <c r="MS15" s="8"/>
      <c r="MT15" s="9"/>
      <c r="MU15" s="134"/>
      <c r="MV15" s="135"/>
      <c r="MW15" s="40"/>
      <c r="MX15" s="40"/>
      <c r="MY15" s="43"/>
      <c r="MZ15" s="7"/>
      <c r="NA15" s="8"/>
      <c r="NB15" s="9"/>
      <c r="NC15" s="134"/>
      <c r="ND15" s="135"/>
      <c r="NE15" s="40"/>
      <c r="NF15" s="40"/>
      <c r="NG15" s="43"/>
      <c r="NH15" s="7"/>
      <c r="NI15" s="8"/>
      <c r="NJ15" s="9"/>
      <c r="NK15" s="134"/>
      <c r="NL15" s="135"/>
      <c r="NM15" s="40"/>
      <c r="NN15" s="40"/>
      <c r="NO15" s="43"/>
      <c r="NP15" s="7"/>
      <c r="NQ15" s="8"/>
      <c r="NR15" s="9"/>
      <c r="NS15" s="134"/>
      <c r="NT15" s="135"/>
      <c r="NU15" s="40"/>
      <c r="NV15" s="40"/>
      <c r="NW15" s="43"/>
      <c r="NX15" s="7"/>
      <c r="NY15" s="8"/>
      <c r="NZ15" s="9"/>
      <c r="OA15" s="134"/>
      <c r="OB15" s="135"/>
      <c r="OC15" s="40"/>
      <c r="OD15" s="40"/>
      <c r="OE15" s="43"/>
      <c r="OF15" s="7"/>
      <c r="OG15" s="8"/>
      <c r="OH15" s="9"/>
      <c r="OI15" s="134"/>
      <c r="OJ15" s="135"/>
      <c r="OK15" s="40"/>
      <c r="OL15" s="40"/>
      <c r="OM15" s="43"/>
      <c r="ON15" s="7"/>
      <c r="OO15" s="8"/>
      <c r="OP15" s="9"/>
      <c r="OQ15" s="134"/>
      <c r="OR15" s="135"/>
      <c r="OS15" s="40"/>
      <c r="OT15" s="40"/>
      <c r="OU15" s="43"/>
      <c r="OV15" s="7"/>
      <c r="OW15" s="8"/>
      <c r="OX15" s="9"/>
      <c r="OY15" s="134"/>
      <c r="OZ15" s="135"/>
      <c r="PA15" s="40"/>
      <c r="PB15" s="40"/>
      <c r="PC15" s="43"/>
      <c r="PD15" s="7"/>
      <c r="PE15" s="8"/>
      <c r="PF15" s="9"/>
      <c r="PG15" s="134"/>
      <c r="PH15" s="135"/>
      <c r="PI15" s="40"/>
      <c r="PJ15" s="40"/>
      <c r="PK15" s="43"/>
      <c r="PL15" s="7"/>
      <c r="PM15" s="8"/>
      <c r="PN15" s="9"/>
      <c r="PO15" s="134"/>
      <c r="PP15" s="135"/>
      <c r="PQ15" s="40"/>
      <c r="PR15" s="40"/>
      <c r="PS15" s="43"/>
      <c r="PT15" s="7"/>
      <c r="PU15" s="8"/>
      <c r="PV15" s="9"/>
      <c r="PW15" s="134"/>
      <c r="PX15" s="135"/>
      <c r="PY15" s="40"/>
      <c r="PZ15" s="40"/>
      <c r="QA15" s="43"/>
      <c r="QB15" s="7"/>
      <c r="QC15" s="8"/>
      <c r="QD15" s="9"/>
      <c r="QE15" s="134"/>
      <c r="QF15" s="135"/>
      <c r="QG15" s="40"/>
      <c r="QH15" s="40"/>
      <c r="QI15" s="43"/>
      <c r="QJ15" s="7"/>
      <c r="QK15" s="8"/>
      <c r="QL15" s="9"/>
      <c r="QM15" s="134"/>
      <c r="QN15" s="135"/>
      <c r="QO15" s="40"/>
      <c r="QP15" s="40"/>
      <c r="QQ15" s="43"/>
      <c r="QR15" s="7"/>
      <c r="QS15" s="8"/>
      <c r="QT15" s="9"/>
      <c r="QU15" s="134"/>
      <c r="QV15" s="135"/>
      <c r="QW15" s="40"/>
      <c r="QX15" s="40"/>
      <c r="QY15" s="43"/>
      <c r="QZ15" s="7"/>
      <c r="RA15" s="8"/>
      <c r="RB15" s="9"/>
      <c r="RC15" s="134"/>
      <c r="RD15" s="135"/>
      <c r="RE15" s="40"/>
      <c r="RF15" s="40"/>
      <c r="RG15" s="43"/>
      <c r="RH15" s="7"/>
      <c r="RI15" s="8"/>
      <c r="RJ15" s="9"/>
      <c r="RK15" s="134"/>
      <c r="RL15" s="135"/>
      <c r="RM15" s="40"/>
      <c r="RN15" s="40"/>
      <c r="RO15" s="43"/>
      <c r="RP15" s="7"/>
      <c r="RQ15" s="8"/>
      <c r="RR15" s="9"/>
      <c r="RS15" s="134"/>
      <c r="RT15" s="135"/>
      <c r="RU15" s="40"/>
      <c r="RV15" s="40"/>
      <c r="RW15" s="43"/>
      <c r="RX15" s="7"/>
      <c r="RY15" s="8"/>
      <c r="RZ15" s="9"/>
      <c r="SA15" s="134"/>
      <c r="SB15" s="135"/>
      <c r="SC15" s="40"/>
      <c r="SD15" s="40"/>
      <c r="SE15" s="43"/>
      <c r="SF15" s="7"/>
      <c r="SG15" s="8"/>
      <c r="SH15" s="9"/>
      <c r="SI15" s="134"/>
      <c r="SJ15" s="135"/>
      <c r="SK15" s="40"/>
      <c r="SL15" s="40"/>
      <c r="SM15" s="43"/>
      <c r="SN15" s="7"/>
      <c r="SO15" s="8"/>
      <c r="SP15" s="9"/>
      <c r="SQ15" s="134"/>
      <c r="SR15" s="135"/>
      <c r="SS15" s="40"/>
      <c r="ST15" s="40"/>
      <c r="SU15" s="43"/>
      <c r="SV15" s="7"/>
      <c r="SW15" s="8"/>
      <c r="SX15" s="9"/>
      <c r="SY15" s="134"/>
      <c r="SZ15" s="135"/>
      <c r="TA15" s="40"/>
      <c r="TB15" s="40"/>
      <c r="TC15" s="43"/>
      <c r="TD15" s="7"/>
      <c r="TE15" s="8"/>
      <c r="TF15" s="9"/>
      <c r="TG15" s="134"/>
      <c r="TH15" s="135"/>
      <c r="TI15" s="40"/>
      <c r="TJ15" s="40"/>
      <c r="TK15" s="43"/>
      <c r="TL15" s="7"/>
      <c r="TM15" s="8"/>
      <c r="TN15" s="9"/>
      <c r="TO15" s="134"/>
      <c r="TP15" s="135"/>
      <c r="TQ15" s="40"/>
      <c r="TR15" s="40"/>
      <c r="TS15" s="43"/>
      <c r="TT15" s="7"/>
      <c r="TU15" s="8"/>
      <c r="TV15" s="9"/>
      <c r="TW15" s="134"/>
      <c r="TX15" s="135"/>
      <c r="TY15" s="40"/>
      <c r="TZ15" s="40"/>
      <c r="UA15" s="43"/>
      <c r="UB15" s="7"/>
      <c r="UC15" s="8"/>
      <c r="UD15" s="9"/>
      <c r="UE15" s="134"/>
      <c r="UF15" s="135"/>
      <c r="UG15" s="40"/>
      <c r="UH15" s="40"/>
      <c r="UI15" s="43"/>
      <c r="UJ15" s="7"/>
      <c r="UK15" s="8"/>
      <c r="UL15" s="9"/>
      <c r="UM15" s="134"/>
      <c r="UN15" s="135"/>
      <c r="UO15" s="40"/>
      <c r="UP15" s="40"/>
      <c r="UQ15" s="43"/>
      <c r="UR15" s="7"/>
      <c r="US15" s="8"/>
      <c r="UT15" s="9"/>
      <c r="UU15" s="134"/>
      <c r="UV15" s="135"/>
      <c r="UW15" s="40"/>
      <c r="UX15" s="40"/>
      <c r="UY15" s="43"/>
      <c r="UZ15" s="7"/>
      <c r="VA15" s="8"/>
      <c r="VB15" s="9"/>
      <c r="VC15" s="134"/>
      <c r="VD15" s="135"/>
      <c r="VE15" s="40"/>
      <c r="VF15" s="40"/>
      <c r="VG15" s="43"/>
      <c r="VH15" s="7"/>
      <c r="VI15" s="8"/>
      <c r="VJ15" s="9"/>
      <c r="VK15" s="134"/>
      <c r="VL15" s="135"/>
      <c r="VM15" s="40"/>
      <c r="VN15" s="40"/>
      <c r="VO15" s="43"/>
      <c r="VP15" s="7"/>
      <c r="VQ15" s="8"/>
      <c r="VR15" s="9"/>
      <c r="VS15" s="134"/>
      <c r="VT15" s="135"/>
      <c r="VU15" s="40"/>
      <c r="VV15" s="40"/>
      <c r="VW15" s="43"/>
      <c r="VX15" s="7"/>
      <c r="VY15" s="8"/>
      <c r="VZ15" s="9"/>
      <c r="WA15" s="134"/>
      <c r="WB15" s="135"/>
      <c r="WC15" s="40"/>
      <c r="WD15" s="40"/>
      <c r="WE15" s="43"/>
      <c r="WF15" s="7"/>
      <c r="WG15" s="8"/>
      <c r="WH15" s="9"/>
      <c r="WI15" s="134"/>
      <c r="WJ15" s="135"/>
      <c r="WK15" s="40"/>
      <c r="WL15" s="40"/>
      <c r="WM15" s="43"/>
      <c r="WN15" s="7"/>
      <c r="WO15" s="8"/>
      <c r="WP15" s="9"/>
      <c r="WQ15" s="134"/>
      <c r="WR15" s="135"/>
      <c r="WS15" s="40"/>
      <c r="WT15" s="40"/>
      <c r="WU15" s="43"/>
      <c r="WV15" s="7"/>
      <c r="WW15" s="8"/>
      <c r="WX15" s="9"/>
      <c r="WY15" s="134"/>
      <c r="WZ15" s="135"/>
      <c r="XA15" s="40"/>
      <c r="XB15" s="40"/>
      <c r="XC15" s="43"/>
      <c r="XD15" s="7"/>
      <c r="XE15" s="8"/>
      <c r="XF15" s="9"/>
      <c r="XG15" s="134"/>
      <c r="XH15" s="135"/>
      <c r="XI15" s="40"/>
      <c r="XJ15" s="40"/>
      <c r="XK15" s="43"/>
      <c r="XL15" s="7"/>
      <c r="XM15" s="8"/>
      <c r="XN15" s="9"/>
      <c r="XO15" s="134"/>
      <c r="XP15" s="135"/>
      <c r="XQ15" s="40"/>
      <c r="XR15" s="40"/>
      <c r="XS15" s="43"/>
      <c r="XT15" s="7"/>
      <c r="XU15" s="8"/>
      <c r="XV15" s="9"/>
      <c r="XW15" s="134"/>
      <c r="XX15" s="135"/>
      <c r="XY15" s="40"/>
      <c r="XZ15" s="40"/>
      <c r="YA15" s="43"/>
      <c r="YB15" s="7"/>
      <c r="YC15" s="8"/>
      <c r="YD15" s="9"/>
      <c r="YE15" s="134"/>
      <c r="YF15" s="135"/>
      <c r="YG15" s="40"/>
      <c r="YH15" s="40"/>
      <c r="YI15" s="43"/>
      <c r="YJ15" s="7"/>
      <c r="YK15" s="8"/>
      <c r="YL15" s="9"/>
      <c r="YM15" s="134"/>
      <c r="YN15" s="135"/>
      <c r="YO15" s="40"/>
      <c r="YP15" s="40"/>
      <c r="YQ15" s="43"/>
      <c r="YR15" s="7"/>
      <c r="YS15" s="8"/>
      <c r="YT15" s="9"/>
      <c r="YU15" s="134"/>
      <c r="YV15" s="135"/>
      <c r="YW15" s="40"/>
      <c r="YX15" s="40"/>
      <c r="YY15" s="43"/>
      <c r="YZ15" s="7"/>
      <c r="ZA15" s="8"/>
      <c r="ZB15" s="9"/>
      <c r="ZC15" s="134"/>
      <c r="ZD15" s="135"/>
      <c r="ZE15" s="40"/>
      <c r="ZF15" s="40"/>
      <c r="ZG15" s="43"/>
      <c r="ZH15" s="7"/>
      <c r="ZI15" s="8"/>
      <c r="ZJ15" s="9"/>
      <c r="ZK15" s="134"/>
      <c r="ZL15" s="135"/>
      <c r="ZM15" s="40"/>
      <c r="ZN15" s="40"/>
      <c r="ZO15" s="43"/>
      <c r="ZP15" s="7"/>
      <c r="ZQ15" s="8"/>
      <c r="ZR15" s="9"/>
      <c r="ZS15" s="134"/>
      <c r="ZT15" s="135"/>
      <c r="ZU15" s="40"/>
      <c r="ZV15" s="40"/>
      <c r="ZW15" s="43"/>
      <c r="ZX15" s="7"/>
      <c r="ZY15" s="8"/>
      <c r="ZZ15" s="9"/>
      <c r="AAA15" s="134"/>
      <c r="AAB15" s="135"/>
      <c r="AAC15" s="40"/>
      <c r="AAD15" s="40"/>
      <c r="AAE15" s="43"/>
      <c r="AAF15" s="7"/>
      <c r="AAG15" s="8"/>
      <c r="AAH15" s="9"/>
      <c r="AAI15" s="134"/>
      <c r="AAJ15" s="135"/>
      <c r="AAK15" s="40"/>
      <c r="AAL15" s="40"/>
      <c r="AAM15" s="43"/>
      <c r="AAN15" s="7"/>
      <c r="AAO15" s="8"/>
      <c r="AAP15" s="9"/>
      <c r="AAQ15" s="134"/>
      <c r="AAR15" s="135"/>
      <c r="AAS15" s="40"/>
      <c r="AAT15" s="40"/>
      <c r="AAU15" s="43"/>
      <c r="AAV15" s="7"/>
      <c r="AAW15" s="8"/>
      <c r="AAX15" s="9"/>
      <c r="AAY15" s="134"/>
      <c r="AAZ15" s="135"/>
      <c r="ABA15" s="40"/>
      <c r="ABB15" s="40"/>
      <c r="ABC15" s="43"/>
      <c r="ABD15" s="7"/>
      <c r="ABE15" s="8"/>
      <c r="ABF15" s="9"/>
      <c r="ABG15" s="134"/>
      <c r="ABH15" s="135"/>
      <c r="ABI15" s="40"/>
      <c r="ABJ15" s="40"/>
      <c r="ABK15" s="43"/>
      <c r="ABL15" s="7"/>
      <c r="ABM15" s="8"/>
      <c r="ABN15" s="9"/>
      <c r="ABO15" s="134"/>
      <c r="ABP15" s="135"/>
      <c r="ABQ15" s="40"/>
      <c r="ABR15" s="40"/>
      <c r="ABS15" s="43"/>
      <c r="ABT15" s="7"/>
      <c r="ABU15" s="8"/>
      <c r="ABV15" s="9"/>
      <c r="ABW15" s="134"/>
      <c r="ABX15" s="135"/>
      <c r="ABY15" s="40"/>
      <c r="ABZ15" s="40"/>
      <c r="ACA15" s="43"/>
      <c r="ACB15" s="7"/>
      <c r="ACC15" s="8"/>
      <c r="ACD15" s="9"/>
      <c r="ACE15" s="134"/>
      <c r="ACF15" s="135"/>
      <c r="ACG15" s="40"/>
      <c r="ACH15" s="40"/>
      <c r="ACI15" s="43"/>
      <c r="ACJ15" s="7"/>
      <c r="ACK15" s="8"/>
      <c r="ACL15" s="9"/>
      <c r="ACM15" s="134"/>
      <c r="ACN15" s="135"/>
      <c r="ACO15" s="40"/>
      <c r="ACP15" s="40"/>
      <c r="ACQ15" s="43"/>
      <c r="ACR15" s="7"/>
      <c r="ACS15" s="8"/>
      <c r="ACT15" s="9"/>
      <c r="ACU15" s="134"/>
      <c r="ACV15" s="135"/>
      <c r="ACW15" s="40"/>
      <c r="ACX15" s="40"/>
      <c r="ACY15" s="43"/>
      <c r="ACZ15" s="7"/>
      <c r="ADA15" s="8"/>
      <c r="ADB15" s="9"/>
      <c r="ADC15" s="134"/>
      <c r="ADD15" s="135"/>
      <c r="ADE15" s="40"/>
      <c r="ADF15" s="40"/>
      <c r="ADG15" s="43"/>
      <c r="ADH15" s="7"/>
      <c r="ADI15" s="8"/>
      <c r="ADJ15" s="9"/>
      <c r="ADK15" s="134"/>
      <c r="ADL15" s="135"/>
      <c r="ADM15" s="40"/>
      <c r="ADN15" s="40"/>
      <c r="ADO15" s="43"/>
      <c r="ADP15" s="7"/>
      <c r="ADQ15" s="8"/>
      <c r="ADR15" s="9"/>
      <c r="ADS15" s="134"/>
      <c r="ADT15" s="135"/>
      <c r="ADU15" s="40"/>
      <c r="ADV15" s="40"/>
      <c r="ADW15" s="43"/>
      <c r="ADX15" s="7"/>
      <c r="ADY15" s="8"/>
      <c r="ADZ15" s="9"/>
      <c r="AEA15" s="134"/>
      <c r="AEB15" s="135"/>
      <c r="AEC15" s="40"/>
      <c r="AED15" s="40"/>
      <c r="AEE15" s="43"/>
      <c r="AEF15" s="7"/>
      <c r="AEG15" s="8"/>
      <c r="AEH15" s="9"/>
      <c r="AEI15" s="134"/>
      <c r="AEJ15" s="135"/>
      <c r="AEK15" s="40"/>
      <c r="AEL15" s="40"/>
      <c r="AEM15" s="43"/>
      <c r="AEN15" s="7"/>
      <c r="AEO15" s="8"/>
      <c r="AEP15" s="9"/>
      <c r="AEQ15" s="134"/>
      <c r="AER15" s="135"/>
      <c r="AES15" s="40"/>
      <c r="AET15" s="40"/>
      <c r="AEU15" s="43"/>
      <c r="AEV15" s="7"/>
      <c r="AEW15" s="8"/>
      <c r="AEX15" s="9"/>
      <c r="AEY15" s="134"/>
      <c r="AEZ15" s="135"/>
      <c r="AFA15" s="40"/>
      <c r="AFB15" s="40"/>
      <c r="AFC15" s="43"/>
      <c r="AFD15" s="7"/>
      <c r="AFE15" s="8"/>
      <c r="AFF15" s="9"/>
      <c r="AFG15" s="134"/>
      <c r="AFH15" s="135"/>
      <c r="AFI15" s="40"/>
      <c r="AFJ15" s="40"/>
      <c r="AFK15" s="43"/>
      <c r="AFL15" s="7"/>
      <c r="AFM15" s="8"/>
      <c r="AFN15" s="9"/>
      <c r="AFO15" s="134"/>
      <c r="AFP15" s="135"/>
      <c r="AFQ15" s="40"/>
      <c r="AFR15" s="40"/>
      <c r="AFS15" s="43"/>
      <c r="AFT15" s="7"/>
      <c r="AFU15" s="8"/>
      <c r="AFV15" s="9"/>
      <c r="AFW15" s="134"/>
      <c r="AFX15" s="135"/>
      <c r="AFY15" s="40"/>
      <c r="AFZ15" s="40"/>
      <c r="AGA15" s="43"/>
      <c r="AGB15" s="7"/>
      <c r="AGC15" s="8"/>
      <c r="AGD15" s="9"/>
      <c r="AGE15" s="134"/>
      <c r="AGF15" s="135"/>
      <c r="AGG15" s="40"/>
      <c r="AGH15" s="40"/>
      <c r="AGI15" s="43"/>
      <c r="AGJ15" s="7"/>
      <c r="AGK15" s="8"/>
      <c r="AGL15" s="9"/>
      <c r="AGM15" s="134"/>
      <c r="AGN15" s="135"/>
      <c r="AGO15" s="40"/>
      <c r="AGP15" s="40"/>
      <c r="AGQ15" s="43"/>
      <c r="AGR15" s="7"/>
      <c r="AGS15" s="8"/>
      <c r="AGT15" s="9"/>
      <c r="AGU15" s="134"/>
      <c r="AGV15" s="135"/>
      <c r="AGW15" s="40"/>
      <c r="AGX15" s="40"/>
      <c r="AGY15" s="43"/>
      <c r="AGZ15" s="7"/>
      <c r="AHA15" s="8"/>
      <c r="AHB15" s="9"/>
      <c r="AHC15" s="134"/>
      <c r="AHD15" s="135"/>
      <c r="AHE15" s="40"/>
      <c r="AHF15" s="40"/>
      <c r="AHG15" s="43"/>
      <c r="AHH15" s="7"/>
      <c r="AHI15" s="8"/>
      <c r="AHJ15" s="9"/>
      <c r="AHK15" s="134"/>
      <c r="AHL15" s="135"/>
      <c r="AHM15" s="40"/>
      <c r="AHN15" s="40"/>
      <c r="AHO15" s="43"/>
      <c r="AHP15" s="7"/>
      <c r="AHQ15" s="8"/>
      <c r="AHR15" s="9"/>
      <c r="AHS15" s="134"/>
      <c r="AHT15" s="135"/>
      <c r="AHU15" s="40"/>
      <c r="AHV15" s="40"/>
      <c r="AHW15" s="43"/>
      <c r="AHX15" s="7"/>
      <c r="AHY15" s="8"/>
      <c r="AHZ15" s="9"/>
      <c r="AIA15" s="134"/>
      <c r="AIB15" s="135"/>
      <c r="AIC15" s="40"/>
      <c r="AID15" s="40"/>
      <c r="AIE15" s="43"/>
      <c r="AIF15" s="7"/>
      <c r="AIG15" s="8"/>
      <c r="AIH15" s="9"/>
      <c r="AII15" s="134"/>
      <c r="AIJ15" s="135"/>
      <c r="AIK15" s="40"/>
      <c r="AIL15" s="40"/>
      <c r="AIM15" s="43"/>
      <c r="AIN15" s="7"/>
      <c r="AIO15" s="8"/>
      <c r="AIP15" s="9"/>
      <c r="AIQ15" s="134"/>
      <c r="AIR15" s="135"/>
      <c r="AIS15" s="40"/>
      <c r="AIT15" s="40"/>
      <c r="AIU15" s="43"/>
      <c r="AIV15" s="7"/>
      <c r="AIW15" s="8"/>
      <c r="AIX15" s="9"/>
      <c r="AIY15" s="134"/>
      <c r="AIZ15" s="135"/>
      <c r="AJA15" s="40"/>
      <c r="AJB15" s="40"/>
      <c r="AJC15" s="43"/>
      <c r="AJD15" s="7"/>
      <c r="AJE15" s="8"/>
      <c r="AJF15" s="9"/>
      <c r="AJG15" s="134"/>
      <c r="AJH15" s="135"/>
      <c r="AJI15" s="40"/>
      <c r="AJJ15" s="40"/>
      <c r="AJK15" s="43"/>
      <c r="AJL15" s="7"/>
      <c r="AJM15" s="8"/>
      <c r="AJN15" s="9"/>
      <c r="AJO15" s="134"/>
      <c r="AJP15" s="135"/>
      <c r="AJQ15" s="40"/>
      <c r="AJR15" s="40"/>
      <c r="AJS15" s="43"/>
      <c r="AJT15" s="7"/>
      <c r="AJU15" s="8"/>
      <c r="AJV15" s="9"/>
      <c r="AJW15" s="134"/>
      <c r="AJX15" s="135"/>
      <c r="AJY15" s="40"/>
      <c r="AJZ15" s="40"/>
      <c r="AKA15" s="43"/>
      <c r="AKB15" s="7"/>
      <c r="AKC15" s="8"/>
      <c r="AKD15" s="9"/>
      <c r="AKE15" s="134"/>
      <c r="AKF15" s="135"/>
      <c r="AKG15" s="40"/>
      <c r="AKH15" s="40"/>
      <c r="AKI15" s="43"/>
      <c r="AKJ15" s="7"/>
      <c r="AKK15" s="8"/>
      <c r="AKL15" s="9"/>
      <c r="AKM15" s="134"/>
      <c r="AKN15" s="135"/>
      <c r="AKO15" s="40"/>
      <c r="AKP15" s="40"/>
      <c r="AKQ15" s="43"/>
      <c r="AKR15" s="7"/>
      <c r="AKS15" s="8"/>
      <c r="AKT15" s="9"/>
      <c r="AKU15" s="134"/>
      <c r="AKV15" s="135"/>
      <c r="AKW15" s="40"/>
      <c r="AKX15" s="40"/>
      <c r="AKY15" s="43"/>
      <c r="AKZ15" s="7"/>
      <c r="ALA15" s="8"/>
      <c r="ALB15" s="9"/>
      <c r="ALC15" s="134"/>
      <c r="ALD15" s="135"/>
      <c r="ALE15" s="40"/>
      <c r="ALF15" s="40"/>
      <c r="ALG15" s="43"/>
      <c r="ALH15" s="7"/>
      <c r="ALI15" s="8"/>
      <c r="ALJ15" s="9"/>
      <c r="ALK15" s="134"/>
      <c r="ALL15" s="135"/>
      <c r="ALM15" s="40"/>
      <c r="ALN15" s="40"/>
      <c r="ALO15" s="43"/>
      <c r="ALP15" s="7"/>
      <c r="ALQ15" s="8"/>
      <c r="ALR15" s="9"/>
      <c r="ALS15" s="134"/>
      <c r="ALT15" s="135"/>
      <c r="ALU15" s="40"/>
      <c r="ALV15" s="40"/>
      <c r="ALW15" s="43"/>
      <c r="ALX15" s="7"/>
      <c r="ALY15" s="8"/>
      <c r="ALZ15" s="9"/>
      <c r="AMA15" s="134"/>
      <c r="AMB15" s="135"/>
      <c r="AMC15" s="40"/>
      <c r="AMD15" s="40"/>
      <c r="AME15" s="43"/>
      <c r="AMF15" s="7"/>
      <c r="AMG15" s="8"/>
      <c r="AMH15" s="9"/>
      <c r="AMI15" s="134"/>
      <c r="AMJ15" s="135"/>
      <c r="AMK15" s="40"/>
      <c r="AML15" s="40"/>
      <c r="AMM15" s="43"/>
      <c r="AMN15" s="7"/>
      <c r="AMO15" s="8"/>
      <c r="AMP15" s="9"/>
      <c r="AMQ15" s="134"/>
      <c r="AMR15" s="135"/>
      <c r="AMS15" s="40"/>
      <c r="AMT15" s="40"/>
      <c r="AMU15" s="43"/>
      <c r="AMV15" s="7"/>
      <c r="AMW15" s="8"/>
      <c r="AMX15" s="9"/>
      <c r="AMY15" s="134"/>
      <c r="AMZ15" s="135"/>
      <c r="ANA15" s="40"/>
      <c r="ANB15" s="40"/>
      <c r="ANC15" s="43"/>
      <c r="AND15" s="7"/>
      <c r="ANE15" s="8"/>
      <c r="ANF15" s="9"/>
      <c r="ANG15" s="134"/>
      <c r="ANH15" s="135"/>
      <c r="ANI15" s="40"/>
      <c r="ANJ15" s="40"/>
      <c r="ANK15" s="43"/>
      <c r="ANL15" s="7"/>
      <c r="ANM15" s="8"/>
      <c r="ANN15" s="9"/>
      <c r="ANO15" s="134"/>
      <c r="ANP15" s="135"/>
      <c r="ANQ15" s="40"/>
      <c r="ANR15" s="40"/>
      <c r="ANS15" s="43"/>
      <c r="ANT15" s="7"/>
      <c r="ANU15" s="8"/>
      <c r="ANV15" s="9"/>
      <c r="ANW15" s="134"/>
      <c r="ANX15" s="135"/>
      <c r="ANY15" s="40"/>
      <c r="ANZ15" s="40"/>
      <c r="AOA15" s="43"/>
      <c r="AOB15" s="7"/>
      <c r="AOC15" s="8"/>
      <c r="AOD15" s="9"/>
      <c r="AOE15" s="134"/>
      <c r="AOF15" s="135"/>
      <c r="AOG15" s="40"/>
      <c r="AOH15" s="40"/>
      <c r="AOI15" s="43"/>
      <c r="AOJ15" s="7"/>
      <c r="AOK15" s="8"/>
      <c r="AOL15" s="9"/>
      <c r="AOM15" s="134"/>
      <c r="AON15" s="135"/>
      <c r="AOO15" s="40"/>
      <c r="AOP15" s="40"/>
      <c r="AOQ15" s="43"/>
      <c r="AOR15" s="7"/>
      <c r="AOS15" s="8"/>
      <c r="AOT15" s="9"/>
      <c r="AOU15" s="134"/>
      <c r="AOV15" s="135"/>
      <c r="AOW15" s="40"/>
      <c r="AOX15" s="40"/>
      <c r="AOY15" s="43"/>
      <c r="AOZ15" s="7"/>
      <c r="APA15" s="8"/>
      <c r="APB15" s="9"/>
      <c r="APC15" s="134"/>
      <c r="APD15" s="135"/>
      <c r="APE15" s="40"/>
      <c r="APF15" s="40"/>
      <c r="APG15" s="43"/>
      <c r="APH15" s="7"/>
      <c r="API15" s="8"/>
      <c r="APJ15" s="9"/>
      <c r="APK15" s="134"/>
      <c r="APL15" s="135"/>
      <c r="APM15" s="40"/>
      <c r="APN15" s="40"/>
      <c r="APO15" s="43"/>
      <c r="APP15" s="7"/>
      <c r="APQ15" s="8"/>
      <c r="APR15" s="9"/>
      <c r="APS15" s="134"/>
      <c r="APT15" s="135"/>
      <c r="APU15" s="40"/>
      <c r="APV15" s="40"/>
      <c r="APW15" s="43"/>
      <c r="APX15" s="7"/>
      <c r="APY15" s="8"/>
      <c r="APZ15" s="9"/>
      <c r="AQA15" s="134"/>
      <c r="AQB15" s="135"/>
      <c r="AQC15" s="40"/>
      <c r="AQD15" s="40"/>
      <c r="AQE15" s="43"/>
      <c r="AQF15" s="7"/>
      <c r="AQG15" s="8"/>
      <c r="AQH15" s="9"/>
      <c r="AQI15" s="134"/>
      <c r="AQJ15" s="135"/>
      <c r="AQK15" s="40"/>
      <c r="AQL15" s="40"/>
      <c r="AQM15" s="43"/>
      <c r="AQN15" s="7"/>
      <c r="AQO15" s="8"/>
      <c r="AQP15" s="9"/>
      <c r="AQQ15" s="134"/>
      <c r="AQR15" s="135"/>
      <c r="AQS15" s="40"/>
      <c r="AQT15" s="40"/>
      <c r="AQU15" s="43"/>
      <c r="AQV15" s="7"/>
      <c r="AQW15" s="8"/>
      <c r="AQX15" s="9"/>
      <c r="AQY15" s="134"/>
      <c r="AQZ15" s="135"/>
      <c r="ARA15" s="40"/>
      <c r="ARB15" s="40"/>
      <c r="ARC15" s="43"/>
      <c r="ARD15" s="7"/>
      <c r="ARE15" s="8"/>
      <c r="ARF15" s="9"/>
      <c r="ARG15" s="134"/>
      <c r="ARH15" s="135"/>
      <c r="ARI15" s="40"/>
      <c r="ARJ15" s="40"/>
      <c r="ARK15" s="43"/>
      <c r="ARL15" s="7"/>
      <c r="ARM15" s="8"/>
      <c r="ARN15" s="9"/>
      <c r="ARO15" s="134"/>
      <c r="ARP15" s="135"/>
      <c r="ARQ15" s="40"/>
      <c r="ARR15" s="40"/>
      <c r="ARS15" s="43"/>
      <c r="ART15" s="7"/>
      <c r="ARU15" s="8"/>
      <c r="ARV15" s="9"/>
      <c r="ARW15" s="134"/>
      <c r="ARX15" s="135"/>
      <c r="ARY15" s="40"/>
      <c r="ARZ15" s="40"/>
      <c r="ASA15" s="43"/>
      <c r="ASB15" s="7"/>
      <c r="ASC15" s="8"/>
      <c r="ASD15" s="9"/>
      <c r="ASE15" s="134"/>
      <c r="ASF15" s="135"/>
      <c r="ASG15" s="40"/>
      <c r="ASH15" s="40"/>
      <c r="ASI15" s="43"/>
      <c r="ASJ15" s="7"/>
      <c r="ASK15" s="8"/>
      <c r="ASL15" s="9"/>
      <c r="ASM15" s="134"/>
      <c r="ASN15" s="135"/>
      <c r="ASO15" s="40"/>
      <c r="ASP15" s="40"/>
      <c r="ASQ15" s="43"/>
      <c r="ASR15" s="7"/>
      <c r="ASS15" s="8"/>
      <c r="AST15" s="9"/>
      <c r="ASU15" s="134"/>
      <c r="ASV15" s="135"/>
      <c r="ASW15" s="40"/>
      <c r="ASX15" s="40"/>
      <c r="ASY15" s="43"/>
      <c r="ASZ15" s="7"/>
      <c r="ATA15" s="8"/>
      <c r="ATB15" s="9"/>
      <c r="ATC15" s="134"/>
      <c r="ATD15" s="135"/>
      <c r="ATE15" s="40"/>
      <c r="ATF15" s="40"/>
      <c r="ATG15" s="43"/>
      <c r="ATH15" s="7"/>
      <c r="ATI15" s="8"/>
      <c r="ATJ15" s="9"/>
      <c r="ATK15" s="134"/>
      <c r="ATL15" s="135"/>
      <c r="ATM15" s="40"/>
      <c r="ATN15" s="40"/>
      <c r="ATO15" s="43"/>
      <c r="ATP15" s="7"/>
      <c r="ATQ15" s="8"/>
      <c r="ATR15" s="9"/>
      <c r="ATS15" s="134"/>
      <c r="ATT15" s="135"/>
      <c r="ATU15" s="40"/>
      <c r="ATV15" s="40"/>
      <c r="ATW15" s="43"/>
      <c r="ATX15" s="7"/>
      <c r="ATY15" s="8"/>
      <c r="ATZ15" s="9"/>
      <c r="AUA15" s="134"/>
      <c r="AUB15" s="135"/>
      <c r="AUC15" s="40"/>
      <c r="AUD15" s="40"/>
      <c r="AUE15" s="43"/>
      <c r="AUF15" s="7"/>
      <c r="AUG15" s="8"/>
      <c r="AUH15" s="9"/>
      <c r="AUI15" s="134"/>
      <c r="AUJ15" s="135"/>
      <c r="AUK15" s="40"/>
      <c r="AUL15" s="40"/>
      <c r="AUM15" s="43"/>
      <c r="AUN15" s="7"/>
      <c r="AUO15" s="8"/>
      <c r="AUP15" s="9"/>
      <c r="AUQ15" s="134"/>
      <c r="AUR15" s="135"/>
      <c r="AUS15" s="40"/>
      <c r="AUT15" s="40"/>
      <c r="AUU15" s="43"/>
      <c r="AUV15" s="7"/>
      <c r="AUW15" s="8"/>
      <c r="AUX15" s="9"/>
      <c r="AUY15" s="134"/>
      <c r="AUZ15" s="135"/>
      <c r="AVA15" s="40"/>
      <c r="AVB15" s="40"/>
      <c r="AVC15" s="43"/>
      <c r="AVD15" s="7"/>
      <c r="AVE15" s="8"/>
      <c r="AVF15" s="9"/>
      <c r="AVG15" s="134"/>
      <c r="AVH15" s="135"/>
      <c r="AVI15" s="40"/>
      <c r="AVJ15" s="40"/>
      <c r="AVK15" s="43"/>
      <c r="AVL15" s="7"/>
      <c r="AVM15" s="8"/>
      <c r="AVN15" s="9"/>
      <c r="AVO15" s="134"/>
      <c r="AVP15" s="135"/>
      <c r="AVQ15" s="40"/>
      <c r="AVR15" s="40"/>
      <c r="AVS15" s="43"/>
      <c r="AVT15" s="7"/>
      <c r="AVU15" s="8"/>
      <c r="AVV15" s="9"/>
      <c r="AVW15" s="134"/>
      <c r="AVX15" s="135"/>
      <c r="AVY15" s="40"/>
      <c r="AVZ15" s="40"/>
      <c r="AWA15" s="43"/>
      <c r="AWB15" s="7"/>
      <c r="AWC15" s="8"/>
      <c r="AWD15" s="9"/>
      <c r="AWE15" s="134"/>
      <c r="AWF15" s="135"/>
      <c r="AWG15" s="40"/>
      <c r="AWH15" s="40"/>
      <c r="AWI15" s="43"/>
      <c r="AWJ15" s="7"/>
      <c r="AWK15" s="8"/>
      <c r="AWL15" s="9"/>
      <c r="AWM15" s="134"/>
      <c r="AWN15" s="135"/>
      <c r="AWO15" s="40"/>
      <c r="AWP15" s="40"/>
      <c r="AWQ15" s="43"/>
      <c r="AWR15" s="7"/>
      <c r="AWS15" s="8"/>
      <c r="AWT15" s="9"/>
      <c r="AWU15" s="134"/>
      <c r="AWV15" s="135"/>
      <c r="AWW15" s="40"/>
      <c r="AWX15" s="40"/>
      <c r="AWY15" s="43"/>
      <c r="AWZ15" s="7"/>
      <c r="AXA15" s="8"/>
      <c r="AXB15" s="9"/>
      <c r="AXC15" s="134"/>
      <c r="AXD15" s="135"/>
      <c r="AXE15" s="40"/>
      <c r="AXF15" s="40"/>
      <c r="AXG15" s="43"/>
      <c r="AXH15" s="7"/>
      <c r="AXI15" s="8"/>
      <c r="AXJ15" s="9"/>
      <c r="AXK15" s="134"/>
      <c r="AXL15" s="135"/>
      <c r="AXM15" s="40"/>
      <c r="AXN15" s="40"/>
      <c r="AXO15" s="43"/>
      <c r="AXP15" s="7"/>
      <c r="AXQ15" s="8"/>
      <c r="AXR15" s="9"/>
      <c r="AXS15" s="134"/>
      <c r="AXT15" s="135"/>
      <c r="AXU15" s="40"/>
      <c r="AXV15" s="40"/>
      <c r="AXW15" s="43"/>
      <c r="AXX15" s="7"/>
      <c r="AXY15" s="8"/>
      <c r="AXZ15" s="9"/>
      <c r="AYA15" s="134"/>
      <c r="AYB15" s="135"/>
      <c r="AYC15" s="40"/>
      <c r="AYD15" s="40"/>
      <c r="AYE15" s="43"/>
      <c r="AYF15" s="7"/>
      <c r="AYG15" s="8"/>
      <c r="AYH15" s="9"/>
      <c r="AYI15" s="134"/>
      <c r="AYJ15" s="135"/>
      <c r="AYK15" s="40"/>
      <c r="AYL15" s="40"/>
      <c r="AYM15" s="43"/>
      <c r="AYN15" s="7"/>
      <c r="AYO15" s="8"/>
      <c r="AYP15" s="9"/>
      <c r="AYQ15" s="134"/>
      <c r="AYR15" s="135"/>
      <c r="AYS15" s="40"/>
      <c r="AYT15" s="40"/>
      <c r="AYU15" s="43"/>
      <c r="AYV15" s="7"/>
      <c r="AYW15" s="8"/>
      <c r="AYX15" s="9"/>
      <c r="AYY15" s="134"/>
      <c r="AYZ15" s="135"/>
      <c r="AZA15" s="40"/>
      <c r="AZB15" s="40"/>
      <c r="AZC15" s="43"/>
      <c r="AZD15" s="7"/>
      <c r="AZE15" s="8"/>
      <c r="AZF15" s="9"/>
      <c r="AZG15" s="134"/>
      <c r="AZH15" s="135"/>
      <c r="AZI15" s="40"/>
      <c r="AZJ15" s="40"/>
      <c r="AZK15" s="43"/>
      <c r="AZL15" s="7"/>
      <c r="AZM15" s="8"/>
      <c r="AZN15" s="9"/>
      <c r="AZO15" s="134"/>
      <c r="AZP15" s="135"/>
      <c r="AZQ15" s="40"/>
      <c r="AZR15" s="40"/>
      <c r="AZS15" s="43"/>
      <c r="AZT15" s="7"/>
      <c r="AZU15" s="8"/>
      <c r="AZV15" s="9"/>
      <c r="AZW15" s="134"/>
      <c r="AZX15" s="135"/>
      <c r="AZY15" s="40"/>
      <c r="AZZ15" s="40"/>
      <c r="BAA15" s="43"/>
      <c r="BAB15" s="7"/>
      <c r="BAC15" s="8"/>
      <c r="BAD15" s="9"/>
      <c r="BAE15" s="134"/>
      <c r="BAF15" s="135"/>
      <c r="BAG15" s="40"/>
      <c r="BAH15" s="40"/>
      <c r="BAI15" s="43"/>
      <c r="BAJ15" s="7"/>
      <c r="BAK15" s="8"/>
      <c r="BAL15" s="9"/>
      <c r="BAM15" s="134"/>
      <c r="BAN15" s="135"/>
      <c r="BAO15" s="40"/>
      <c r="BAP15" s="40"/>
      <c r="BAQ15" s="43"/>
      <c r="BAR15" s="7"/>
      <c r="BAS15" s="8"/>
      <c r="BAT15" s="9"/>
      <c r="BAU15" s="134"/>
      <c r="BAV15" s="135"/>
      <c r="BAW15" s="40"/>
      <c r="BAX15" s="40"/>
      <c r="BAY15" s="43"/>
      <c r="BAZ15" s="7"/>
      <c r="BBA15" s="8"/>
      <c r="BBB15" s="9"/>
      <c r="BBC15" s="134"/>
      <c r="BBD15" s="135"/>
      <c r="BBE15" s="40"/>
      <c r="BBF15" s="40"/>
      <c r="BBG15" s="43"/>
      <c r="BBH15" s="7"/>
      <c r="BBI15" s="8"/>
      <c r="BBJ15" s="9"/>
      <c r="BBK15" s="134"/>
      <c r="BBL15" s="135"/>
      <c r="BBM15" s="40"/>
      <c r="BBN15" s="40"/>
      <c r="BBO15" s="43"/>
      <c r="BBP15" s="7"/>
      <c r="BBQ15" s="8"/>
      <c r="BBR15" s="9"/>
      <c r="BBS15" s="134"/>
      <c r="BBT15" s="135"/>
      <c r="BBU15" s="40"/>
      <c r="BBV15" s="40"/>
      <c r="BBW15" s="43"/>
      <c r="BBX15" s="7"/>
      <c r="BBY15" s="8"/>
      <c r="BBZ15" s="9"/>
      <c r="BCA15" s="134"/>
      <c r="BCB15" s="135"/>
      <c r="BCC15" s="40"/>
      <c r="BCD15" s="40"/>
      <c r="BCE15" s="43"/>
      <c r="BCF15" s="7"/>
      <c r="BCG15" s="8"/>
      <c r="BCH15" s="9"/>
      <c r="BCI15" s="134"/>
      <c r="BCJ15" s="135"/>
      <c r="BCK15" s="40"/>
      <c r="BCL15" s="40"/>
      <c r="BCM15" s="43"/>
      <c r="BCN15" s="7"/>
      <c r="BCO15" s="8"/>
      <c r="BCP15" s="9"/>
      <c r="BCQ15" s="134"/>
      <c r="BCR15" s="135"/>
      <c r="BCS15" s="40"/>
      <c r="BCT15" s="40"/>
      <c r="BCU15" s="43"/>
      <c r="BCV15" s="7"/>
      <c r="BCW15" s="8"/>
      <c r="BCX15" s="9"/>
      <c r="BCY15" s="134"/>
      <c r="BCZ15" s="135"/>
      <c r="BDA15" s="40"/>
      <c r="BDB15" s="40"/>
      <c r="BDC15" s="43"/>
      <c r="BDD15" s="7"/>
      <c r="BDE15" s="8"/>
      <c r="BDF15" s="9"/>
      <c r="BDG15" s="134"/>
      <c r="BDH15" s="135"/>
      <c r="BDI15" s="40"/>
      <c r="BDJ15" s="40"/>
      <c r="BDK15" s="43"/>
      <c r="BDL15" s="7"/>
      <c r="BDM15" s="8"/>
      <c r="BDN15" s="9"/>
      <c r="BDO15" s="134"/>
      <c r="BDP15" s="135"/>
      <c r="BDQ15" s="40"/>
      <c r="BDR15" s="40"/>
      <c r="BDS15" s="43"/>
      <c r="BDT15" s="7"/>
      <c r="BDU15" s="8"/>
      <c r="BDV15" s="9"/>
      <c r="BDW15" s="134"/>
      <c r="BDX15" s="135"/>
      <c r="BDY15" s="40"/>
      <c r="BDZ15" s="40"/>
      <c r="BEA15" s="43"/>
      <c r="BEB15" s="7"/>
      <c r="BEC15" s="8"/>
      <c r="BED15" s="9"/>
      <c r="BEE15" s="134"/>
      <c r="BEF15" s="135"/>
      <c r="BEG15" s="40"/>
      <c r="BEH15" s="40"/>
      <c r="BEI15" s="43"/>
      <c r="BEJ15" s="7"/>
      <c r="BEK15" s="8"/>
      <c r="BEL15" s="9"/>
      <c r="BEM15" s="134"/>
      <c r="BEN15" s="135"/>
      <c r="BEO15" s="40"/>
      <c r="BEP15" s="40"/>
      <c r="BEQ15" s="43"/>
      <c r="BER15" s="7"/>
      <c r="BES15" s="8"/>
      <c r="BET15" s="9"/>
      <c r="BEU15" s="134"/>
      <c r="BEV15" s="135"/>
      <c r="BEW15" s="40"/>
      <c r="BEX15" s="40"/>
      <c r="BEY15" s="43"/>
      <c r="BEZ15" s="7"/>
      <c r="BFA15" s="8"/>
      <c r="BFB15" s="9"/>
      <c r="BFC15" s="134"/>
      <c r="BFD15" s="135"/>
      <c r="BFE15" s="40"/>
      <c r="BFF15" s="40"/>
      <c r="BFG15" s="43"/>
      <c r="BFH15" s="7"/>
      <c r="BFI15" s="8"/>
      <c r="BFJ15" s="9"/>
      <c r="BFK15" s="134"/>
      <c r="BFL15" s="135"/>
      <c r="BFM15" s="40"/>
      <c r="BFN15" s="40"/>
      <c r="BFO15" s="43"/>
      <c r="BFP15" s="7"/>
      <c r="BFQ15" s="8"/>
      <c r="BFR15" s="9"/>
      <c r="BFS15" s="134"/>
      <c r="BFT15" s="135"/>
      <c r="BFU15" s="40"/>
      <c r="BFV15" s="40"/>
      <c r="BFW15" s="43"/>
      <c r="BFX15" s="7"/>
      <c r="BFY15" s="8"/>
      <c r="BFZ15" s="9"/>
      <c r="BGA15" s="134"/>
      <c r="BGB15" s="135"/>
      <c r="BGC15" s="40"/>
      <c r="BGD15" s="40"/>
      <c r="BGE15" s="43"/>
      <c r="BGF15" s="7"/>
      <c r="BGG15" s="8"/>
      <c r="BGH15" s="9"/>
      <c r="BGI15" s="134"/>
      <c r="BGJ15" s="135"/>
      <c r="BGK15" s="40"/>
      <c r="BGL15" s="40"/>
      <c r="BGM15" s="43"/>
      <c r="BGN15" s="7"/>
      <c r="BGO15" s="8"/>
      <c r="BGP15" s="9"/>
      <c r="BGQ15" s="134"/>
      <c r="BGR15" s="135"/>
      <c r="BGS15" s="40"/>
      <c r="BGT15" s="40"/>
      <c r="BGU15" s="43"/>
      <c r="BGV15" s="7"/>
      <c r="BGW15" s="8"/>
      <c r="BGX15" s="9"/>
      <c r="BGY15" s="134"/>
      <c r="BGZ15" s="135"/>
      <c r="BHA15" s="40"/>
      <c r="BHB15" s="40"/>
      <c r="BHC15" s="43"/>
      <c r="BHD15" s="7"/>
      <c r="BHE15" s="8"/>
      <c r="BHF15" s="9"/>
      <c r="BHG15" s="134"/>
      <c r="BHH15" s="135"/>
      <c r="BHI15" s="40"/>
      <c r="BHJ15" s="40"/>
      <c r="BHK15" s="43"/>
      <c r="BHL15" s="7"/>
      <c r="BHM15" s="8"/>
      <c r="BHN15" s="9"/>
      <c r="BHO15" s="134"/>
      <c r="BHP15" s="135"/>
      <c r="BHQ15" s="40"/>
      <c r="BHR15" s="40"/>
      <c r="BHS15" s="43"/>
      <c r="BHT15" s="7"/>
      <c r="BHU15" s="8"/>
      <c r="BHV15" s="9"/>
      <c r="BHW15" s="134"/>
      <c r="BHX15" s="135"/>
      <c r="BHY15" s="40"/>
      <c r="BHZ15" s="40"/>
      <c r="BIA15" s="43"/>
      <c r="BIB15" s="7"/>
      <c r="BIC15" s="8"/>
      <c r="BID15" s="9"/>
      <c r="BIE15" s="134"/>
      <c r="BIF15" s="135"/>
      <c r="BIG15" s="40"/>
      <c r="BIH15" s="40"/>
      <c r="BII15" s="43"/>
      <c r="BIJ15" s="7"/>
      <c r="BIK15" s="8"/>
      <c r="BIL15" s="9"/>
      <c r="BIM15" s="134"/>
      <c r="BIN15" s="135"/>
      <c r="BIO15" s="40"/>
      <c r="BIP15" s="40"/>
      <c r="BIQ15" s="43"/>
      <c r="BIR15" s="7"/>
      <c r="BIS15" s="8"/>
      <c r="BIT15" s="9"/>
      <c r="BIU15" s="134"/>
      <c r="BIV15" s="135"/>
      <c r="BIW15" s="40"/>
      <c r="BIX15" s="40"/>
      <c r="BIY15" s="43"/>
      <c r="BIZ15" s="7"/>
      <c r="BJA15" s="8"/>
      <c r="BJB15" s="9"/>
      <c r="BJC15" s="134"/>
      <c r="BJD15" s="135"/>
      <c r="BJE15" s="40"/>
      <c r="BJF15" s="40"/>
      <c r="BJG15" s="43"/>
      <c r="BJH15" s="7"/>
      <c r="BJI15" s="8"/>
      <c r="BJJ15" s="9"/>
      <c r="BJK15" s="134"/>
      <c r="BJL15" s="135"/>
      <c r="BJM15" s="40"/>
      <c r="BJN15" s="40"/>
      <c r="BJO15" s="43"/>
      <c r="BJP15" s="7"/>
      <c r="BJQ15" s="8"/>
      <c r="BJR15" s="9"/>
      <c r="BJS15" s="134"/>
      <c r="BJT15" s="135"/>
      <c r="BJU15" s="40"/>
      <c r="BJV15" s="40"/>
      <c r="BJW15" s="43"/>
      <c r="BJX15" s="7"/>
      <c r="BJY15" s="8"/>
      <c r="BJZ15" s="9"/>
      <c r="BKA15" s="134"/>
      <c r="BKB15" s="135"/>
      <c r="BKC15" s="40"/>
      <c r="BKD15" s="40"/>
      <c r="BKE15" s="43"/>
      <c r="BKF15" s="7"/>
      <c r="BKG15" s="8"/>
      <c r="BKH15" s="9"/>
      <c r="BKI15" s="134"/>
      <c r="BKJ15" s="135"/>
      <c r="BKK15" s="40"/>
      <c r="BKL15" s="40"/>
      <c r="BKM15" s="43"/>
      <c r="BKN15" s="7"/>
      <c r="BKO15" s="8"/>
      <c r="BKP15" s="9"/>
      <c r="BKQ15" s="134"/>
      <c r="BKR15" s="135"/>
      <c r="BKS15" s="40"/>
      <c r="BKT15" s="40"/>
      <c r="BKU15" s="43"/>
      <c r="BKV15" s="7"/>
      <c r="BKW15" s="8"/>
      <c r="BKX15" s="9"/>
      <c r="BKY15" s="134"/>
      <c r="BKZ15" s="135"/>
      <c r="BLA15" s="40"/>
      <c r="BLB15" s="40"/>
      <c r="BLC15" s="43"/>
      <c r="BLD15" s="7"/>
      <c r="BLE15" s="8"/>
      <c r="BLF15" s="9"/>
      <c r="BLG15" s="134"/>
      <c r="BLH15" s="135"/>
      <c r="BLI15" s="40"/>
      <c r="BLJ15" s="40"/>
      <c r="BLK15" s="43"/>
      <c r="BLL15" s="7"/>
      <c r="BLM15" s="8"/>
      <c r="BLN15" s="9"/>
      <c r="BLO15" s="134"/>
      <c r="BLP15" s="135"/>
      <c r="BLQ15" s="40"/>
      <c r="BLR15" s="40"/>
      <c r="BLS15" s="43"/>
      <c r="BLT15" s="7"/>
      <c r="BLU15" s="8"/>
      <c r="BLV15" s="9"/>
      <c r="BLW15" s="134"/>
      <c r="BLX15" s="135"/>
      <c r="BLY15" s="40"/>
      <c r="BLZ15" s="40"/>
      <c r="BMA15" s="43"/>
      <c r="BMB15" s="7"/>
      <c r="BMC15" s="8"/>
      <c r="BMD15" s="9"/>
      <c r="BME15" s="134"/>
      <c r="BMF15" s="135"/>
      <c r="BMG15" s="40"/>
      <c r="BMH15" s="40"/>
      <c r="BMI15" s="43"/>
      <c r="BMJ15" s="7"/>
      <c r="BMK15" s="8"/>
      <c r="BML15" s="9"/>
      <c r="BMM15" s="134"/>
      <c r="BMN15" s="135"/>
      <c r="BMO15" s="40"/>
      <c r="BMP15" s="40"/>
      <c r="BMQ15" s="43"/>
      <c r="BMR15" s="7"/>
      <c r="BMS15" s="8"/>
      <c r="BMT15" s="9"/>
      <c r="BMU15" s="134"/>
      <c r="BMV15" s="135"/>
      <c r="BMW15" s="40"/>
      <c r="BMX15" s="40"/>
      <c r="BMY15" s="43"/>
      <c r="BMZ15" s="7"/>
      <c r="BNA15" s="8"/>
      <c r="BNB15" s="9"/>
      <c r="BNC15" s="134"/>
      <c r="BND15" s="135"/>
      <c r="BNE15" s="40"/>
      <c r="BNF15" s="40"/>
      <c r="BNG15" s="43"/>
      <c r="BNH15" s="7"/>
      <c r="BNI15" s="8"/>
      <c r="BNJ15" s="9"/>
      <c r="BNK15" s="134"/>
      <c r="BNL15" s="135"/>
      <c r="BNM15" s="40"/>
      <c r="BNN15" s="40"/>
      <c r="BNO15" s="43"/>
      <c r="BNP15" s="7"/>
      <c r="BNQ15" s="8"/>
      <c r="BNR15" s="9"/>
      <c r="BNS15" s="134"/>
      <c r="BNT15" s="135"/>
      <c r="BNU15" s="40"/>
      <c r="BNV15" s="40"/>
      <c r="BNW15" s="43"/>
      <c r="BNX15" s="7"/>
      <c r="BNY15" s="8"/>
      <c r="BNZ15" s="9"/>
      <c r="BOA15" s="134"/>
      <c r="BOB15" s="135"/>
      <c r="BOC15" s="40"/>
      <c r="BOD15" s="40"/>
      <c r="BOE15" s="43"/>
      <c r="BOF15" s="7"/>
      <c r="BOG15" s="8"/>
      <c r="BOH15" s="9"/>
      <c r="BOI15" s="134"/>
      <c r="BOJ15" s="135"/>
      <c r="BOK15" s="40"/>
      <c r="BOL15" s="40"/>
      <c r="BOM15" s="43"/>
      <c r="BON15" s="7"/>
      <c r="BOO15" s="8"/>
      <c r="BOP15" s="9"/>
      <c r="BOQ15" s="134"/>
      <c r="BOR15" s="135"/>
      <c r="BOS15" s="40"/>
      <c r="BOT15" s="40"/>
      <c r="BOU15" s="43"/>
      <c r="BOV15" s="7"/>
      <c r="BOW15" s="8"/>
      <c r="BOX15" s="9"/>
      <c r="BOY15" s="134"/>
      <c r="BOZ15" s="135"/>
      <c r="BPA15" s="40"/>
      <c r="BPB15" s="40"/>
      <c r="BPC15" s="43"/>
      <c r="BPD15" s="7"/>
      <c r="BPE15" s="8"/>
      <c r="BPF15" s="9"/>
      <c r="BPG15" s="134"/>
      <c r="BPH15" s="135"/>
      <c r="BPI15" s="40"/>
      <c r="BPJ15" s="40"/>
      <c r="BPK15" s="43"/>
      <c r="BPL15" s="7"/>
      <c r="BPM15" s="8"/>
      <c r="BPN15" s="9"/>
      <c r="BPO15" s="134"/>
      <c r="BPP15" s="135"/>
      <c r="BPQ15" s="40"/>
      <c r="BPR15" s="40"/>
      <c r="BPS15" s="43"/>
      <c r="BPT15" s="7"/>
      <c r="BPU15" s="8"/>
      <c r="BPV15" s="9"/>
      <c r="BPW15" s="134"/>
      <c r="BPX15" s="135"/>
      <c r="BPY15" s="40"/>
      <c r="BPZ15" s="40"/>
      <c r="BQA15" s="43"/>
      <c r="BQB15" s="7"/>
      <c r="BQC15" s="8"/>
      <c r="BQD15" s="9"/>
      <c r="BQE15" s="134"/>
      <c r="BQF15" s="135"/>
      <c r="BQG15" s="40"/>
      <c r="BQH15" s="40"/>
      <c r="BQI15" s="43"/>
      <c r="BQJ15" s="7"/>
      <c r="BQK15" s="8"/>
      <c r="BQL15" s="9"/>
      <c r="BQM15" s="134"/>
      <c r="BQN15" s="135"/>
      <c r="BQO15" s="40"/>
      <c r="BQP15" s="40"/>
      <c r="BQQ15" s="43"/>
      <c r="BQR15" s="7"/>
      <c r="BQS15" s="8"/>
      <c r="BQT15" s="9"/>
      <c r="BQU15" s="134"/>
      <c r="BQV15" s="135"/>
      <c r="BQW15" s="40"/>
      <c r="BQX15" s="40"/>
      <c r="BQY15" s="43"/>
      <c r="BQZ15" s="7"/>
      <c r="BRA15" s="8"/>
      <c r="BRB15" s="9"/>
      <c r="BRC15" s="134"/>
      <c r="BRD15" s="135"/>
      <c r="BRE15" s="40"/>
      <c r="BRF15" s="40"/>
      <c r="BRG15" s="43"/>
      <c r="BRH15" s="7"/>
      <c r="BRI15" s="8"/>
      <c r="BRJ15" s="9"/>
      <c r="BRK15" s="134"/>
      <c r="BRL15" s="135"/>
      <c r="BRM15" s="40"/>
      <c r="BRN15" s="40"/>
      <c r="BRO15" s="43"/>
      <c r="BRP15" s="7"/>
      <c r="BRQ15" s="8"/>
      <c r="BRR15" s="9"/>
      <c r="BRS15" s="134"/>
      <c r="BRT15" s="135"/>
      <c r="BRU15" s="40"/>
      <c r="BRV15" s="40"/>
      <c r="BRW15" s="43"/>
      <c r="BRX15" s="7"/>
      <c r="BRY15" s="8"/>
      <c r="BRZ15" s="9"/>
      <c r="BSA15" s="134"/>
      <c r="BSB15" s="135"/>
      <c r="BSC15" s="40"/>
      <c r="BSD15" s="40"/>
      <c r="BSE15" s="43"/>
      <c r="BSF15" s="7"/>
      <c r="BSG15" s="8"/>
      <c r="BSH15" s="9"/>
      <c r="BSI15" s="134"/>
      <c r="BSJ15" s="135"/>
      <c r="BSK15" s="40"/>
      <c r="BSL15" s="40"/>
      <c r="BSM15" s="43"/>
      <c r="BSN15" s="7"/>
      <c r="BSO15" s="8"/>
      <c r="BSP15" s="9"/>
      <c r="BSQ15" s="134"/>
      <c r="BSR15" s="135"/>
      <c r="BSS15" s="40"/>
      <c r="BST15" s="40"/>
      <c r="BSU15" s="43"/>
      <c r="BSV15" s="7"/>
      <c r="BSW15" s="8"/>
      <c r="BSX15" s="9"/>
      <c r="BSY15" s="134"/>
      <c r="BSZ15" s="135"/>
      <c r="BTA15" s="40"/>
      <c r="BTB15" s="40"/>
      <c r="BTC15" s="43"/>
      <c r="BTD15" s="7"/>
      <c r="BTE15" s="8"/>
      <c r="BTF15" s="9"/>
      <c r="BTG15" s="134"/>
      <c r="BTH15" s="135"/>
      <c r="BTI15" s="40"/>
      <c r="BTJ15" s="40"/>
      <c r="BTK15" s="43"/>
      <c r="BTL15" s="7"/>
      <c r="BTM15" s="8"/>
      <c r="BTN15" s="9"/>
      <c r="BTO15" s="134"/>
      <c r="BTP15" s="135"/>
      <c r="BTQ15" s="40"/>
      <c r="BTR15" s="40"/>
      <c r="BTS15" s="43"/>
      <c r="BTT15" s="7"/>
      <c r="BTU15" s="8"/>
      <c r="BTV15" s="9"/>
      <c r="BTW15" s="134"/>
      <c r="BTX15" s="135"/>
      <c r="BTY15" s="40"/>
      <c r="BTZ15" s="40"/>
      <c r="BUA15" s="43"/>
      <c r="BUB15" s="7"/>
      <c r="BUC15" s="8"/>
      <c r="BUD15" s="9"/>
      <c r="BUE15" s="134"/>
      <c r="BUF15" s="135"/>
      <c r="BUG15" s="40"/>
      <c r="BUH15" s="40"/>
      <c r="BUI15" s="43"/>
      <c r="BUJ15" s="7"/>
      <c r="BUK15" s="8"/>
      <c r="BUL15" s="9"/>
      <c r="BUM15" s="134"/>
      <c r="BUN15" s="135"/>
      <c r="BUO15" s="40"/>
      <c r="BUP15" s="40"/>
      <c r="BUQ15" s="43"/>
      <c r="BUR15" s="7"/>
      <c r="BUS15" s="8"/>
      <c r="BUT15" s="9"/>
      <c r="BUU15" s="134"/>
      <c r="BUV15" s="135"/>
      <c r="BUW15" s="40"/>
      <c r="BUX15" s="40"/>
      <c r="BUY15" s="43"/>
      <c r="BUZ15" s="7"/>
      <c r="BVA15" s="8"/>
      <c r="BVB15" s="9"/>
      <c r="BVC15" s="134"/>
      <c r="BVD15" s="135"/>
      <c r="BVE15" s="40"/>
      <c r="BVF15" s="40"/>
      <c r="BVG15" s="43"/>
      <c r="BVH15" s="7"/>
      <c r="BVI15" s="8"/>
      <c r="BVJ15" s="9"/>
      <c r="BVK15" s="134"/>
      <c r="BVL15" s="135"/>
      <c r="BVM15" s="40"/>
      <c r="BVN15" s="40"/>
      <c r="BVO15" s="43"/>
      <c r="BVP15" s="7"/>
      <c r="BVQ15" s="8"/>
      <c r="BVR15" s="9"/>
      <c r="BVS15" s="134"/>
      <c r="BVT15" s="135"/>
      <c r="BVU15" s="40"/>
      <c r="BVV15" s="40"/>
      <c r="BVW15" s="43"/>
      <c r="BVX15" s="7"/>
      <c r="BVY15" s="8"/>
      <c r="BVZ15" s="9"/>
      <c r="BWA15" s="134"/>
      <c r="BWB15" s="135"/>
      <c r="BWC15" s="40"/>
      <c r="BWD15" s="40"/>
      <c r="BWE15" s="43"/>
      <c r="BWF15" s="7"/>
      <c r="BWG15" s="8"/>
      <c r="BWH15" s="9"/>
      <c r="BWI15" s="134"/>
      <c r="BWJ15" s="135"/>
      <c r="BWK15" s="40"/>
      <c r="BWL15" s="40"/>
      <c r="BWM15" s="43"/>
      <c r="BWN15" s="7"/>
      <c r="BWO15" s="8"/>
      <c r="BWP15" s="9"/>
      <c r="BWQ15" s="134"/>
      <c r="BWR15" s="135"/>
      <c r="BWS15" s="40"/>
      <c r="BWT15" s="40"/>
      <c r="BWU15" s="43"/>
      <c r="BWV15" s="7"/>
      <c r="BWW15" s="8"/>
      <c r="BWX15" s="9"/>
      <c r="BWY15" s="134"/>
      <c r="BWZ15" s="135"/>
      <c r="BXA15" s="40"/>
      <c r="BXB15" s="40"/>
      <c r="BXC15" s="43"/>
      <c r="BXD15" s="7"/>
      <c r="BXE15" s="8"/>
      <c r="BXF15" s="9"/>
      <c r="BXG15" s="134"/>
      <c r="BXH15" s="135"/>
      <c r="BXI15" s="40"/>
      <c r="BXJ15" s="40"/>
      <c r="BXK15" s="43"/>
      <c r="BXL15" s="7"/>
      <c r="BXM15" s="8"/>
      <c r="BXN15" s="9"/>
      <c r="BXO15" s="134"/>
      <c r="BXP15" s="135"/>
      <c r="BXQ15" s="40"/>
      <c r="BXR15" s="40"/>
      <c r="BXS15" s="43"/>
      <c r="BXT15" s="7"/>
      <c r="BXU15" s="8"/>
      <c r="BXV15" s="9"/>
      <c r="BXW15" s="134"/>
      <c r="BXX15" s="135"/>
      <c r="BXY15" s="40"/>
      <c r="BXZ15" s="40"/>
      <c r="BYA15" s="43"/>
      <c r="BYB15" s="7"/>
      <c r="BYC15" s="8"/>
      <c r="BYD15" s="9"/>
      <c r="BYE15" s="134"/>
      <c r="BYF15" s="135"/>
      <c r="BYG15" s="40"/>
      <c r="BYH15" s="40"/>
      <c r="BYI15" s="43"/>
      <c r="BYJ15" s="7"/>
      <c r="BYK15" s="8"/>
      <c r="BYL15" s="9"/>
      <c r="BYM15" s="134"/>
      <c r="BYN15" s="135"/>
      <c r="BYO15" s="40"/>
      <c r="BYP15" s="40"/>
      <c r="BYQ15" s="43"/>
      <c r="BYR15" s="7"/>
      <c r="BYS15" s="8"/>
      <c r="BYT15" s="9"/>
      <c r="BYU15" s="134"/>
      <c r="BYV15" s="135"/>
      <c r="BYW15" s="40"/>
      <c r="BYX15" s="40"/>
      <c r="BYY15" s="43"/>
      <c r="BYZ15" s="7"/>
      <c r="BZA15" s="8"/>
      <c r="BZB15" s="9"/>
      <c r="BZC15" s="134"/>
      <c r="BZD15" s="135"/>
      <c r="BZE15" s="40"/>
      <c r="BZF15" s="40"/>
      <c r="BZG15" s="43"/>
      <c r="BZH15" s="7"/>
      <c r="BZI15" s="8"/>
      <c r="BZJ15" s="9"/>
      <c r="BZK15" s="134"/>
      <c r="BZL15" s="135"/>
      <c r="BZM15" s="40"/>
      <c r="BZN15" s="40"/>
      <c r="BZO15" s="43"/>
      <c r="BZP15" s="7"/>
      <c r="BZQ15" s="8"/>
      <c r="BZR15" s="9"/>
      <c r="BZS15" s="134"/>
      <c r="BZT15" s="135"/>
      <c r="BZU15" s="40"/>
      <c r="BZV15" s="40"/>
      <c r="BZW15" s="43"/>
      <c r="BZX15" s="7"/>
      <c r="BZY15" s="8"/>
      <c r="BZZ15" s="9"/>
      <c r="CAA15" s="134"/>
      <c r="CAB15" s="135"/>
      <c r="CAC15" s="40"/>
      <c r="CAD15" s="40"/>
      <c r="CAE15" s="43"/>
      <c r="CAF15" s="7"/>
      <c r="CAG15" s="8"/>
      <c r="CAH15" s="9"/>
      <c r="CAI15" s="134"/>
      <c r="CAJ15" s="135"/>
      <c r="CAK15" s="40"/>
      <c r="CAL15" s="40"/>
      <c r="CAM15" s="43"/>
      <c r="CAN15" s="7"/>
      <c r="CAO15" s="8"/>
      <c r="CAP15" s="9"/>
      <c r="CAQ15" s="134"/>
      <c r="CAR15" s="135"/>
      <c r="CAS15" s="40"/>
      <c r="CAT15" s="40"/>
      <c r="CAU15" s="43"/>
      <c r="CAV15" s="7"/>
      <c r="CAW15" s="8"/>
      <c r="CAX15" s="9"/>
      <c r="CAY15" s="134"/>
      <c r="CAZ15" s="135"/>
      <c r="CBA15" s="40"/>
      <c r="CBB15" s="40"/>
      <c r="CBC15" s="43"/>
      <c r="CBD15" s="7"/>
      <c r="CBE15" s="8"/>
      <c r="CBF15" s="9"/>
      <c r="CBG15" s="134"/>
      <c r="CBH15" s="135"/>
      <c r="CBI15" s="40"/>
      <c r="CBJ15" s="40"/>
      <c r="CBK15" s="43"/>
      <c r="CBL15" s="7"/>
      <c r="CBM15" s="8"/>
      <c r="CBN15" s="9"/>
      <c r="CBO15" s="134"/>
      <c r="CBP15" s="135"/>
      <c r="CBQ15" s="40"/>
      <c r="CBR15" s="40"/>
      <c r="CBS15" s="43"/>
      <c r="CBT15" s="7"/>
      <c r="CBU15" s="8"/>
      <c r="CBV15" s="9"/>
      <c r="CBW15" s="134"/>
      <c r="CBX15" s="135"/>
      <c r="CBY15" s="40"/>
      <c r="CBZ15" s="40"/>
      <c r="CCA15" s="43"/>
      <c r="CCB15" s="7"/>
      <c r="CCC15" s="8"/>
      <c r="CCD15" s="9"/>
      <c r="CCE15" s="134"/>
      <c r="CCF15" s="135"/>
      <c r="CCG15" s="40"/>
      <c r="CCH15" s="40"/>
      <c r="CCI15" s="43"/>
      <c r="CCJ15" s="7"/>
      <c r="CCK15" s="8"/>
      <c r="CCL15" s="9"/>
      <c r="CCM15" s="134"/>
      <c r="CCN15" s="135"/>
      <c r="CCO15" s="40"/>
      <c r="CCP15" s="40"/>
      <c r="CCQ15" s="43"/>
      <c r="CCR15" s="7"/>
      <c r="CCS15" s="8"/>
      <c r="CCT15" s="9"/>
      <c r="CCU15" s="134"/>
      <c r="CCV15" s="135"/>
      <c r="CCW15" s="40"/>
      <c r="CCX15" s="40"/>
      <c r="CCY15" s="43"/>
      <c r="CCZ15" s="7"/>
      <c r="CDA15" s="8"/>
      <c r="CDB15" s="9"/>
      <c r="CDC15" s="134"/>
      <c r="CDD15" s="135"/>
      <c r="CDE15" s="40"/>
      <c r="CDF15" s="40"/>
      <c r="CDG15" s="43"/>
      <c r="CDH15" s="7"/>
      <c r="CDI15" s="8"/>
      <c r="CDJ15" s="9"/>
      <c r="CDK15" s="134"/>
      <c r="CDL15" s="135"/>
      <c r="CDM15" s="40"/>
      <c r="CDN15" s="40"/>
      <c r="CDO15" s="43"/>
      <c r="CDP15" s="7"/>
      <c r="CDQ15" s="8"/>
      <c r="CDR15" s="9"/>
      <c r="CDS15" s="134"/>
      <c r="CDT15" s="135"/>
      <c r="CDU15" s="40"/>
      <c r="CDV15" s="40"/>
      <c r="CDW15" s="43"/>
      <c r="CDX15" s="7"/>
      <c r="CDY15" s="8"/>
      <c r="CDZ15" s="9"/>
      <c r="CEA15" s="134"/>
      <c r="CEB15" s="135"/>
      <c r="CEC15" s="40"/>
      <c r="CED15" s="40"/>
      <c r="CEE15" s="43"/>
      <c r="CEF15" s="7"/>
      <c r="CEG15" s="8"/>
      <c r="CEH15" s="9"/>
      <c r="CEI15" s="134"/>
      <c r="CEJ15" s="135"/>
      <c r="CEK15" s="40"/>
      <c r="CEL15" s="40"/>
      <c r="CEM15" s="43"/>
      <c r="CEN15" s="7"/>
      <c r="CEO15" s="8"/>
      <c r="CEP15" s="9"/>
      <c r="CEQ15" s="134"/>
      <c r="CER15" s="135"/>
      <c r="CES15" s="40"/>
      <c r="CET15" s="40"/>
      <c r="CEU15" s="43"/>
      <c r="CEV15" s="7"/>
      <c r="CEW15" s="8"/>
      <c r="CEX15" s="9"/>
      <c r="CEY15" s="134"/>
      <c r="CEZ15" s="135"/>
      <c r="CFA15" s="40"/>
      <c r="CFB15" s="40"/>
      <c r="CFC15" s="43"/>
      <c r="CFD15" s="7"/>
      <c r="CFE15" s="8"/>
      <c r="CFF15" s="9"/>
      <c r="CFG15" s="134"/>
      <c r="CFH15" s="135"/>
      <c r="CFI15" s="40"/>
      <c r="CFJ15" s="40"/>
      <c r="CFK15" s="43"/>
      <c r="CFL15" s="7"/>
      <c r="CFM15" s="8"/>
      <c r="CFN15" s="9"/>
      <c r="CFO15" s="134"/>
      <c r="CFP15" s="135"/>
      <c r="CFQ15" s="40"/>
      <c r="CFR15" s="40"/>
      <c r="CFS15" s="43"/>
      <c r="CFT15" s="7"/>
      <c r="CFU15" s="8"/>
      <c r="CFV15" s="9"/>
      <c r="CFW15" s="134"/>
      <c r="CFX15" s="135"/>
      <c r="CFY15" s="40"/>
      <c r="CFZ15" s="40"/>
      <c r="CGA15" s="43"/>
      <c r="CGB15" s="7"/>
      <c r="CGC15" s="8"/>
      <c r="CGD15" s="9"/>
      <c r="CGE15" s="134"/>
      <c r="CGF15" s="135"/>
      <c r="CGG15" s="40"/>
      <c r="CGH15" s="40"/>
      <c r="CGI15" s="43"/>
      <c r="CGJ15" s="7"/>
      <c r="CGK15" s="8"/>
      <c r="CGL15" s="9"/>
      <c r="CGM15" s="134"/>
      <c r="CGN15" s="135"/>
      <c r="CGO15" s="40"/>
      <c r="CGP15" s="40"/>
      <c r="CGQ15" s="43"/>
      <c r="CGR15" s="7"/>
      <c r="CGS15" s="8"/>
      <c r="CGT15" s="9"/>
      <c r="CGU15" s="134"/>
      <c r="CGV15" s="135"/>
      <c r="CGW15" s="40"/>
      <c r="CGX15" s="40"/>
      <c r="CGY15" s="43"/>
      <c r="CGZ15" s="7"/>
      <c r="CHA15" s="8"/>
      <c r="CHB15" s="9"/>
      <c r="CHC15" s="134"/>
      <c r="CHD15" s="135"/>
      <c r="CHE15" s="40"/>
      <c r="CHF15" s="40"/>
      <c r="CHG15" s="43"/>
      <c r="CHH15" s="7"/>
      <c r="CHI15" s="8"/>
      <c r="CHJ15" s="9"/>
      <c r="CHK15" s="134"/>
      <c r="CHL15" s="135"/>
      <c r="CHM15" s="40"/>
      <c r="CHN15" s="40"/>
      <c r="CHO15" s="43"/>
      <c r="CHP15" s="7"/>
      <c r="CHQ15" s="8"/>
      <c r="CHR15" s="9"/>
      <c r="CHS15" s="134"/>
      <c r="CHT15" s="135"/>
      <c r="CHU15" s="40"/>
      <c r="CHV15" s="40"/>
      <c r="CHW15" s="43"/>
      <c r="CHX15" s="7"/>
      <c r="CHY15" s="8"/>
      <c r="CHZ15" s="9"/>
      <c r="CIA15" s="134"/>
      <c r="CIB15" s="135"/>
      <c r="CIC15" s="40"/>
      <c r="CID15" s="40"/>
      <c r="CIE15" s="43"/>
      <c r="CIF15" s="7"/>
      <c r="CIG15" s="8"/>
      <c r="CIH15" s="9"/>
      <c r="CII15" s="134"/>
      <c r="CIJ15" s="135"/>
      <c r="CIK15" s="40"/>
      <c r="CIL15" s="40"/>
      <c r="CIM15" s="43"/>
      <c r="CIN15" s="7"/>
      <c r="CIO15" s="8"/>
      <c r="CIP15" s="9"/>
      <c r="CIQ15" s="134"/>
      <c r="CIR15" s="135"/>
      <c r="CIS15" s="40"/>
      <c r="CIT15" s="40"/>
      <c r="CIU15" s="43"/>
      <c r="CIV15" s="7"/>
      <c r="CIW15" s="8"/>
      <c r="CIX15" s="9"/>
      <c r="CIY15" s="134"/>
      <c r="CIZ15" s="135"/>
      <c r="CJA15" s="40"/>
      <c r="CJB15" s="40"/>
      <c r="CJC15" s="43"/>
      <c r="CJD15" s="7"/>
      <c r="CJE15" s="8"/>
      <c r="CJF15" s="9"/>
      <c r="CJG15" s="134"/>
      <c r="CJH15" s="135"/>
      <c r="CJI15" s="40"/>
      <c r="CJJ15" s="40"/>
      <c r="CJK15" s="43"/>
      <c r="CJL15" s="7"/>
      <c r="CJM15" s="8"/>
      <c r="CJN15" s="9"/>
      <c r="CJO15" s="134"/>
      <c r="CJP15" s="135"/>
      <c r="CJQ15" s="40"/>
      <c r="CJR15" s="40"/>
      <c r="CJS15" s="43"/>
      <c r="CJT15" s="7"/>
      <c r="CJU15" s="8"/>
      <c r="CJV15" s="9"/>
      <c r="CJW15" s="134"/>
      <c r="CJX15" s="135"/>
      <c r="CJY15" s="40"/>
      <c r="CJZ15" s="40"/>
      <c r="CKA15" s="43"/>
      <c r="CKB15" s="7"/>
      <c r="CKC15" s="8"/>
      <c r="CKD15" s="9"/>
      <c r="CKE15" s="134"/>
      <c r="CKF15" s="135"/>
      <c r="CKG15" s="40"/>
      <c r="CKH15" s="40"/>
      <c r="CKI15" s="43"/>
      <c r="CKJ15" s="7"/>
      <c r="CKK15" s="8"/>
      <c r="CKL15" s="9"/>
      <c r="CKM15" s="134"/>
      <c r="CKN15" s="135"/>
      <c r="CKO15" s="40"/>
      <c r="CKP15" s="40"/>
      <c r="CKQ15" s="43"/>
      <c r="CKR15" s="7"/>
      <c r="CKS15" s="8"/>
      <c r="CKT15" s="9"/>
      <c r="CKU15" s="134"/>
      <c r="CKV15" s="135"/>
      <c r="CKW15" s="40"/>
      <c r="CKX15" s="40"/>
      <c r="CKY15" s="43"/>
      <c r="CKZ15" s="7"/>
      <c r="CLA15" s="8"/>
      <c r="CLB15" s="9"/>
      <c r="CLC15" s="134"/>
      <c r="CLD15" s="135"/>
      <c r="CLE15" s="40"/>
      <c r="CLF15" s="40"/>
      <c r="CLG15" s="43"/>
      <c r="CLH15" s="7"/>
      <c r="CLI15" s="8"/>
      <c r="CLJ15" s="9"/>
      <c r="CLK15" s="134"/>
      <c r="CLL15" s="135"/>
      <c r="CLM15" s="40"/>
      <c r="CLN15" s="40"/>
      <c r="CLO15" s="43"/>
      <c r="CLP15" s="7"/>
      <c r="CLQ15" s="8"/>
      <c r="CLR15" s="9"/>
      <c r="CLS15" s="134"/>
      <c r="CLT15" s="135"/>
      <c r="CLU15" s="40"/>
      <c r="CLV15" s="40"/>
      <c r="CLW15" s="43"/>
      <c r="CLX15" s="7"/>
      <c r="CLY15" s="8"/>
      <c r="CLZ15" s="9"/>
      <c r="CMA15" s="134"/>
      <c r="CMB15" s="135"/>
      <c r="CMC15" s="40"/>
      <c r="CMD15" s="40"/>
      <c r="CME15" s="43"/>
      <c r="CMF15" s="7"/>
      <c r="CMG15" s="8"/>
      <c r="CMH15" s="9"/>
      <c r="CMI15" s="134"/>
      <c r="CMJ15" s="135"/>
      <c r="CMK15" s="40"/>
      <c r="CML15" s="40"/>
      <c r="CMM15" s="43"/>
      <c r="CMN15" s="7"/>
      <c r="CMO15" s="8"/>
      <c r="CMP15" s="9"/>
      <c r="CMQ15" s="134"/>
      <c r="CMR15" s="135"/>
      <c r="CMS15" s="40"/>
      <c r="CMT15" s="40"/>
      <c r="CMU15" s="43"/>
      <c r="CMV15" s="7"/>
      <c r="CMW15" s="8"/>
      <c r="CMX15" s="9"/>
      <c r="CMY15" s="134"/>
      <c r="CMZ15" s="135"/>
      <c r="CNA15" s="40"/>
      <c r="CNB15" s="40"/>
      <c r="CNC15" s="43"/>
      <c r="CND15" s="7"/>
      <c r="CNE15" s="8"/>
      <c r="CNF15" s="9"/>
      <c r="CNG15" s="134"/>
      <c r="CNH15" s="135"/>
      <c r="CNI15" s="40"/>
      <c r="CNJ15" s="40"/>
      <c r="CNK15" s="43"/>
      <c r="CNL15" s="7"/>
      <c r="CNM15" s="8"/>
      <c r="CNN15" s="9"/>
      <c r="CNO15" s="134"/>
      <c r="CNP15" s="135"/>
      <c r="CNQ15" s="40"/>
      <c r="CNR15" s="40"/>
      <c r="CNS15" s="43"/>
      <c r="CNT15" s="7"/>
      <c r="CNU15" s="8"/>
      <c r="CNV15" s="9"/>
      <c r="CNW15" s="134"/>
      <c r="CNX15" s="135"/>
      <c r="CNY15" s="40"/>
      <c r="CNZ15" s="40"/>
      <c r="COA15" s="43"/>
      <c r="COB15" s="7"/>
      <c r="COC15" s="8"/>
      <c r="COD15" s="9"/>
      <c r="COE15" s="134"/>
      <c r="COF15" s="135"/>
      <c r="COG15" s="40"/>
      <c r="COH15" s="40"/>
      <c r="COI15" s="43"/>
      <c r="COJ15" s="7"/>
      <c r="COK15" s="8"/>
      <c r="COL15" s="9"/>
      <c r="COM15" s="134"/>
      <c r="CON15" s="135"/>
      <c r="COO15" s="40"/>
      <c r="COP15" s="40"/>
      <c r="COQ15" s="43"/>
      <c r="COR15" s="7"/>
      <c r="COS15" s="8"/>
      <c r="COT15" s="9"/>
      <c r="COU15" s="134"/>
      <c r="COV15" s="135"/>
      <c r="COW15" s="40"/>
      <c r="COX15" s="40"/>
      <c r="COY15" s="43"/>
      <c r="COZ15" s="7"/>
      <c r="CPA15" s="8"/>
      <c r="CPB15" s="9"/>
      <c r="CPC15" s="134"/>
      <c r="CPD15" s="135"/>
      <c r="CPE15" s="40"/>
      <c r="CPF15" s="40"/>
      <c r="CPG15" s="43"/>
      <c r="CPH15" s="7"/>
      <c r="CPI15" s="8"/>
      <c r="CPJ15" s="9"/>
      <c r="CPK15" s="134"/>
      <c r="CPL15" s="135"/>
      <c r="CPM15" s="40"/>
      <c r="CPN15" s="40"/>
      <c r="CPO15" s="43"/>
      <c r="CPP15" s="7"/>
      <c r="CPQ15" s="8"/>
      <c r="CPR15" s="9"/>
      <c r="CPS15" s="134"/>
      <c r="CPT15" s="135"/>
      <c r="CPU15" s="40"/>
      <c r="CPV15" s="40"/>
      <c r="CPW15" s="43"/>
      <c r="CPX15" s="7"/>
      <c r="CPY15" s="8"/>
      <c r="CPZ15" s="9"/>
      <c r="CQA15" s="134"/>
      <c r="CQB15" s="135"/>
      <c r="CQC15" s="40"/>
      <c r="CQD15" s="40"/>
      <c r="CQE15" s="43"/>
      <c r="CQF15" s="7"/>
      <c r="CQG15" s="8"/>
      <c r="CQH15" s="9"/>
      <c r="CQI15" s="134"/>
      <c r="CQJ15" s="135"/>
      <c r="CQK15" s="40"/>
      <c r="CQL15" s="40"/>
      <c r="CQM15" s="43"/>
      <c r="CQN15" s="7"/>
      <c r="CQO15" s="8"/>
      <c r="CQP15" s="9"/>
      <c r="CQQ15" s="134"/>
      <c r="CQR15" s="135"/>
      <c r="CQS15" s="40"/>
      <c r="CQT15" s="40"/>
      <c r="CQU15" s="43"/>
      <c r="CQV15" s="7"/>
      <c r="CQW15" s="8"/>
      <c r="CQX15" s="9"/>
      <c r="CQY15" s="134"/>
      <c r="CQZ15" s="135"/>
      <c r="CRA15" s="40"/>
      <c r="CRB15" s="40"/>
      <c r="CRC15" s="43"/>
      <c r="CRD15" s="7"/>
      <c r="CRE15" s="8"/>
      <c r="CRF15" s="9"/>
      <c r="CRG15" s="134"/>
      <c r="CRH15" s="135"/>
      <c r="CRI15" s="40"/>
      <c r="CRJ15" s="40"/>
      <c r="CRK15" s="43"/>
      <c r="CRL15" s="7"/>
      <c r="CRM15" s="8"/>
      <c r="CRN15" s="9"/>
      <c r="CRO15" s="134"/>
      <c r="CRP15" s="135"/>
      <c r="CRQ15" s="40"/>
      <c r="CRR15" s="40"/>
      <c r="CRS15" s="43"/>
      <c r="CRT15" s="7"/>
      <c r="CRU15" s="8"/>
      <c r="CRV15" s="9"/>
      <c r="CRW15" s="134"/>
      <c r="CRX15" s="135"/>
      <c r="CRY15" s="40"/>
      <c r="CRZ15" s="40"/>
      <c r="CSA15" s="43"/>
      <c r="CSB15" s="7"/>
      <c r="CSC15" s="8"/>
      <c r="CSD15" s="9"/>
      <c r="CSE15" s="134"/>
      <c r="CSF15" s="135"/>
      <c r="CSG15" s="40"/>
      <c r="CSH15" s="40"/>
      <c r="CSI15" s="43"/>
      <c r="CSJ15" s="7"/>
      <c r="CSK15" s="8"/>
      <c r="CSL15" s="9"/>
      <c r="CSM15" s="134"/>
      <c r="CSN15" s="135"/>
      <c r="CSO15" s="40"/>
      <c r="CSP15" s="40"/>
      <c r="CSQ15" s="43"/>
      <c r="CSR15" s="7"/>
      <c r="CSS15" s="8"/>
      <c r="CST15" s="9"/>
      <c r="CSU15" s="134"/>
      <c r="CSV15" s="135"/>
      <c r="CSW15" s="40"/>
      <c r="CSX15" s="40"/>
      <c r="CSY15" s="43"/>
      <c r="CSZ15" s="7"/>
      <c r="CTA15" s="8"/>
      <c r="CTB15" s="9"/>
      <c r="CTC15" s="134"/>
      <c r="CTD15" s="135"/>
      <c r="CTE15" s="40"/>
      <c r="CTF15" s="40"/>
      <c r="CTG15" s="43"/>
      <c r="CTH15" s="7"/>
      <c r="CTI15" s="8"/>
      <c r="CTJ15" s="9"/>
      <c r="CTK15" s="134"/>
      <c r="CTL15" s="135"/>
      <c r="CTM15" s="40"/>
      <c r="CTN15" s="40"/>
      <c r="CTO15" s="43"/>
      <c r="CTP15" s="7"/>
      <c r="CTQ15" s="8"/>
      <c r="CTR15" s="9"/>
      <c r="CTS15" s="134"/>
      <c r="CTT15" s="135"/>
      <c r="CTU15" s="40"/>
      <c r="CTV15" s="40"/>
      <c r="CTW15" s="43"/>
      <c r="CTX15" s="7"/>
      <c r="CTY15" s="8"/>
      <c r="CTZ15" s="9"/>
      <c r="CUA15" s="134"/>
      <c r="CUB15" s="135"/>
      <c r="CUC15" s="40"/>
      <c r="CUD15" s="40"/>
      <c r="CUE15" s="43"/>
      <c r="CUF15" s="7"/>
      <c r="CUG15" s="8"/>
      <c r="CUH15" s="9"/>
      <c r="CUI15" s="134"/>
      <c r="CUJ15" s="135"/>
      <c r="CUK15" s="40"/>
      <c r="CUL15" s="40"/>
      <c r="CUM15" s="43"/>
      <c r="CUN15" s="7"/>
      <c r="CUO15" s="8"/>
      <c r="CUP15" s="9"/>
      <c r="CUQ15" s="134"/>
      <c r="CUR15" s="135"/>
      <c r="CUS15" s="40"/>
      <c r="CUT15" s="40"/>
      <c r="CUU15" s="43"/>
      <c r="CUV15" s="7"/>
      <c r="CUW15" s="8"/>
      <c r="CUX15" s="9"/>
      <c r="CUY15" s="134"/>
      <c r="CUZ15" s="135"/>
      <c r="CVA15" s="40"/>
      <c r="CVB15" s="40"/>
      <c r="CVC15" s="43"/>
      <c r="CVD15" s="7"/>
      <c r="CVE15" s="8"/>
      <c r="CVF15" s="9"/>
      <c r="CVG15" s="134"/>
      <c r="CVH15" s="135"/>
      <c r="CVI15" s="40"/>
      <c r="CVJ15" s="40"/>
      <c r="CVK15" s="43"/>
      <c r="CVL15" s="7"/>
      <c r="CVM15" s="8"/>
      <c r="CVN15" s="9"/>
      <c r="CVO15" s="134"/>
      <c r="CVP15" s="135"/>
      <c r="CVQ15" s="40"/>
      <c r="CVR15" s="40"/>
      <c r="CVS15" s="43"/>
      <c r="CVT15" s="7"/>
      <c r="CVU15" s="8"/>
      <c r="CVV15" s="9"/>
      <c r="CVW15" s="134"/>
      <c r="CVX15" s="135"/>
      <c r="CVY15" s="40"/>
      <c r="CVZ15" s="40"/>
      <c r="CWA15" s="43"/>
      <c r="CWB15" s="7"/>
      <c r="CWC15" s="8"/>
      <c r="CWD15" s="9"/>
      <c r="CWE15" s="134"/>
      <c r="CWF15" s="135"/>
      <c r="CWG15" s="40"/>
      <c r="CWH15" s="40"/>
      <c r="CWI15" s="43"/>
      <c r="CWJ15" s="7"/>
      <c r="CWK15" s="8"/>
      <c r="CWL15" s="9"/>
      <c r="CWM15" s="134"/>
      <c r="CWN15" s="135"/>
      <c r="CWO15" s="40"/>
      <c r="CWP15" s="40"/>
      <c r="CWQ15" s="43"/>
      <c r="CWR15" s="7"/>
      <c r="CWS15" s="8"/>
      <c r="CWT15" s="9"/>
      <c r="CWU15" s="134"/>
      <c r="CWV15" s="135"/>
      <c r="CWW15" s="40"/>
      <c r="CWX15" s="40"/>
      <c r="CWY15" s="43"/>
      <c r="CWZ15" s="7"/>
      <c r="CXA15" s="8"/>
      <c r="CXB15" s="9"/>
      <c r="CXC15" s="134"/>
      <c r="CXD15" s="135"/>
      <c r="CXE15" s="40"/>
      <c r="CXF15" s="40"/>
      <c r="CXG15" s="43"/>
      <c r="CXH15" s="7"/>
      <c r="CXI15" s="8"/>
      <c r="CXJ15" s="9"/>
      <c r="CXK15" s="134"/>
      <c r="CXL15" s="135"/>
      <c r="CXM15" s="40"/>
      <c r="CXN15" s="40"/>
      <c r="CXO15" s="43"/>
      <c r="CXP15" s="7"/>
      <c r="CXQ15" s="8"/>
      <c r="CXR15" s="9"/>
      <c r="CXS15" s="134"/>
      <c r="CXT15" s="135"/>
      <c r="CXU15" s="40"/>
      <c r="CXV15" s="40"/>
      <c r="CXW15" s="43"/>
      <c r="CXX15" s="7"/>
      <c r="CXY15" s="8"/>
      <c r="CXZ15" s="9"/>
      <c r="CYA15" s="134"/>
      <c r="CYB15" s="135"/>
      <c r="CYC15" s="40"/>
      <c r="CYD15" s="40"/>
      <c r="CYE15" s="43"/>
      <c r="CYF15" s="7"/>
      <c r="CYG15" s="8"/>
      <c r="CYH15" s="9"/>
      <c r="CYI15" s="134"/>
      <c r="CYJ15" s="135"/>
      <c r="CYK15" s="40"/>
      <c r="CYL15" s="40"/>
      <c r="CYM15" s="43"/>
      <c r="CYN15" s="7"/>
      <c r="CYO15" s="8"/>
      <c r="CYP15" s="9"/>
      <c r="CYQ15" s="134"/>
      <c r="CYR15" s="135"/>
      <c r="CYS15" s="40"/>
      <c r="CYT15" s="40"/>
      <c r="CYU15" s="43"/>
      <c r="CYV15" s="7"/>
      <c r="CYW15" s="8"/>
      <c r="CYX15" s="9"/>
      <c r="CYY15" s="134"/>
      <c r="CYZ15" s="135"/>
      <c r="CZA15" s="40"/>
      <c r="CZB15" s="40"/>
      <c r="CZC15" s="43"/>
      <c r="CZD15" s="7"/>
      <c r="CZE15" s="8"/>
      <c r="CZF15" s="9"/>
      <c r="CZG15" s="134"/>
      <c r="CZH15" s="135"/>
      <c r="CZI15" s="40"/>
      <c r="CZJ15" s="40"/>
      <c r="CZK15" s="43"/>
      <c r="CZL15" s="7"/>
      <c r="CZM15" s="8"/>
      <c r="CZN15" s="9"/>
      <c r="CZO15" s="134"/>
      <c r="CZP15" s="135"/>
      <c r="CZQ15" s="40"/>
      <c r="CZR15" s="40"/>
      <c r="CZS15" s="43"/>
      <c r="CZT15" s="7"/>
      <c r="CZU15" s="8"/>
      <c r="CZV15" s="9"/>
      <c r="CZW15" s="134"/>
      <c r="CZX15" s="135"/>
      <c r="CZY15" s="40"/>
      <c r="CZZ15" s="40"/>
      <c r="DAA15" s="43"/>
      <c r="DAB15" s="7"/>
      <c r="DAC15" s="8"/>
      <c r="DAD15" s="9"/>
      <c r="DAE15" s="134"/>
      <c r="DAF15" s="135"/>
      <c r="DAG15" s="40"/>
      <c r="DAH15" s="40"/>
      <c r="DAI15" s="43"/>
      <c r="DAJ15" s="7"/>
      <c r="DAK15" s="8"/>
      <c r="DAL15" s="9"/>
      <c r="DAM15" s="134"/>
      <c r="DAN15" s="135"/>
      <c r="DAO15" s="40"/>
      <c r="DAP15" s="40"/>
      <c r="DAQ15" s="43"/>
      <c r="DAR15" s="7"/>
      <c r="DAS15" s="8"/>
      <c r="DAT15" s="9"/>
      <c r="DAU15" s="134"/>
      <c r="DAV15" s="135"/>
      <c r="DAW15" s="40"/>
      <c r="DAX15" s="40"/>
      <c r="DAY15" s="43"/>
      <c r="DAZ15" s="7"/>
      <c r="DBA15" s="8"/>
      <c r="DBB15" s="9"/>
      <c r="DBC15" s="134"/>
      <c r="DBD15" s="135"/>
      <c r="DBE15" s="40"/>
      <c r="DBF15" s="40"/>
      <c r="DBG15" s="43"/>
      <c r="DBH15" s="7"/>
      <c r="DBI15" s="8"/>
      <c r="DBJ15" s="9"/>
      <c r="DBK15" s="134"/>
      <c r="DBL15" s="135"/>
      <c r="DBM15" s="40"/>
      <c r="DBN15" s="40"/>
      <c r="DBO15" s="43"/>
      <c r="DBP15" s="7"/>
      <c r="DBQ15" s="8"/>
      <c r="DBR15" s="9"/>
      <c r="DBS15" s="134"/>
      <c r="DBT15" s="135"/>
      <c r="DBU15" s="40"/>
      <c r="DBV15" s="40"/>
      <c r="DBW15" s="43"/>
      <c r="DBX15" s="7"/>
      <c r="DBY15" s="8"/>
      <c r="DBZ15" s="9"/>
      <c r="DCA15" s="134"/>
      <c r="DCB15" s="135"/>
      <c r="DCC15" s="40"/>
      <c r="DCD15" s="40"/>
      <c r="DCE15" s="43"/>
      <c r="DCF15" s="7"/>
      <c r="DCG15" s="8"/>
      <c r="DCH15" s="9"/>
      <c r="DCI15" s="134"/>
      <c r="DCJ15" s="135"/>
      <c r="DCK15" s="40"/>
      <c r="DCL15" s="40"/>
      <c r="DCM15" s="43"/>
      <c r="DCN15" s="7"/>
      <c r="DCO15" s="8"/>
      <c r="DCP15" s="9"/>
      <c r="DCQ15" s="134"/>
      <c r="DCR15" s="135"/>
      <c r="DCS15" s="40"/>
      <c r="DCT15" s="40"/>
      <c r="DCU15" s="43"/>
      <c r="DCV15" s="7"/>
      <c r="DCW15" s="8"/>
      <c r="DCX15" s="9"/>
      <c r="DCY15" s="134"/>
      <c r="DCZ15" s="135"/>
      <c r="DDA15" s="40"/>
      <c r="DDB15" s="40"/>
      <c r="DDC15" s="43"/>
      <c r="DDD15" s="7"/>
      <c r="DDE15" s="8"/>
      <c r="DDF15" s="9"/>
      <c r="DDG15" s="134"/>
      <c r="DDH15" s="135"/>
      <c r="DDI15" s="40"/>
      <c r="DDJ15" s="40"/>
      <c r="DDK15" s="43"/>
      <c r="DDL15" s="7"/>
      <c r="DDM15" s="8"/>
      <c r="DDN15" s="9"/>
      <c r="DDO15" s="134"/>
      <c r="DDP15" s="135"/>
      <c r="DDQ15" s="40"/>
      <c r="DDR15" s="40"/>
      <c r="DDS15" s="43"/>
      <c r="DDT15" s="7"/>
      <c r="DDU15" s="8"/>
      <c r="DDV15" s="9"/>
      <c r="DDW15" s="134"/>
      <c r="DDX15" s="135"/>
      <c r="DDY15" s="40"/>
      <c r="DDZ15" s="40"/>
      <c r="DEA15" s="43"/>
      <c r="DEB15" s="7"/>
      <c r="DEC15" s="8"/>
      <c r="DED15" s="9"/>
      <c r="DEE15" s="134"/>
      <c r="DEF15" s="135"/>
      <c r="DEG15" s="40"/>
      <c r="DEH15" s="40"/>
      <c r="DEI15" s="43"/>
      <c r="DEJ15" s="7"/>
      <c r="DEK15" s="8"/>
      <c r="DEL15" s="9"/>
      <c r="DEM15" s="134"/>
      <c r="DEN15" s="135"/>
      <c r="DEO15" s="40"/>
      <c r="DEP15" s="40"/>
      <c r="DEQ15" s="43"/>
      <c r="DER15" s="7"/>
      <c r="DES15" s="8"/>
      <c r="DET15" s="9"/>
      <c r="DEU15" s="134"/>
      <c r="DEV15" s="135"/>
      <c r="DEW15" s="40"/>
      <c r="DEX15" s="40"/>
      <c r="DEY15" s="43"/>
      <c r="DEZ15" s="7"/>
      <c r="DFA15" s="8"/>
      <c r="DFB15" s="9"/>
      <c r="DFC15" s="134"/>
      <c r="DFD15" s="135"/>
      <c r="DFE15" s="40"/>
      <c r="DFF15" s="40"/>
      <c r="DFG15" s="43"/>
      <c r="DFH15" s="7"/>
      <c r="DFI15" s="8"/>
      <c r="DFJ15" s="9"/>
      <c r="DFK15" s="134"/>
      <c r="DFL15" s="135"/>
      <c r="DFM15" s="40"/>
      <c r="DFN15" s="40"/>
      <c r="DFO15" s="43"/>
      <c r="DFP15" s="7"/>
      <c r="DFQ15" s="8"/>
      <c r="DFR15" s="9"/>
      <c r="DFS15" s="134"/>
      <c r="DFT15" s="135"/>
      <c r="DFU15" s="40"/>
      <c r="DFV15" s="40"/>
      <c r="DFW15" s="43"/>
      <c r="DFX15" s="7"/>
      <c r="DFY15" s="8"/>
      <c r="DFZ15" s="9"/>
      <c r="DGA15" s="134"/>
      <c r="DGB15" s="135"/>
      <c r="DGC15" s="40"/>
      <c r="DGD15" s="40"/>
      <c r="DGE15" s="43"/>
      <c r="DGF15" s="7"/>
      <c r="DGG15" s="8"/>
      <c r="DGH15" s="9"/>
      <c r="DGI15" s="134"/>
      <c r="DGJ15" s="135"/>
      <c r="DGK15" s="40"/>
      <c r="DGL15" s="40"/>
      <c r="DGM15" s="43"/>
      <c r="DGN15" s="7"/>
      <c r="DGO15" s="8"/>
      <c r="DGP15" s="9"/>
      <c r="DGQ15" s="134"/>
      <c r="DGR15" s="135"/>
      <c r="DGS15" s="40"/>
      <c r="DGT15" s="40"/>
      <c r="DGU15" s="43"/>
      <c r="DGV15" s="7"/>
      <c r="DGW15" s="8"/>
      <c r="DGX15" s="9"/>
      <c r="DGY15" s="134"/>
      <c r="DGZ15" s="135"/>
      <c r="DHA15" s="40"/>
      <c r="DHB15" s="40"/>
      <c r="DHC15" s="43"/>
      <c r="DHD15" s="7"/>
      <c r="DHE15" s="8"/>
      <c r="DHF15" s="9"/>
      <c r="DHG15" s="134"/>
      <c r="DHH15" s="135"/>
      <c r="DHI15" s="40"/>
      <c r="DHJ15" s="40"/>
      <c r="DHK15" s="43"/>
      <c r="DHL15" s="7"/>
      <c r="DHM15" s="8"/>
      <c r="DHN15" s="9"/>
      <c r="DHO15" s="134"/>
      <c r="DHP15" s="135"/>
      <c r="DHQ15" s="40"/>
      <c r="DHR15" s="40"/>
      <c r="DHS15" s="43"/>
      <c r="DHT15" s="7"/>
      <c r="DHU15" s="8"/>
      <c r="DHV15" s="9"/>
      <c r="DHW15" s="134"/>
      <c r="DHX15" s="135"/>
      <c r="DHY15" s="40"/>
      <c r="DHZ15" s="40"/>
      <c r="DIA15" s="43"/>
      <c r="DIB15" s="7"/>
      <c r="DIC15" s="8"/>
      <c r="DID15" s="9"/>
      <c r="DIE15" s="134"/>
      <c r="DIF15" s="135"/>
      <c r="DIG15" s="40"/>
      <c r="DIH15" s="40"/>
      <c r="DII15" s="43"/>
      <c r="DIJ15" s="7"/>
      <c r="DIK15" s="8"/>
      <c r="DIL15" s="9"/>
      <c r="DIM15" s="134"/>
      <c r="DIN15" s="135"/>
      <c r="DIO15" s="40"/>
      <c r="DIP15" s="40"/>
      <c r="DIQ15" s="43"/>
      <c r="DIR15" s="7"/>
      <c r="DIS15" s="8"/>
      <c r="DIT15" s="9"/>
      <c r="DIU15" s="134"/>
      <c r="DIV15" s="135"/>
      <c r="DIW15" s="40"/>
      <c r="DIX15" s="40"/>
      <c r="DIY15" s="43"/>
      <c r="DIZ15" s="7"/>
      <c r="DJA15" s="8"/>
      <c r="DJB15" s="9"/>
      <c r="DJC15" s="134"/>
      <c r="DJD15" s="135"/>
      <c r="DJE15" s="40"/>
      <c r="DJF15" s="40"/>
      <c r="DJG15" s="43"/>
      <c r="DJH15" s="7"/>
      <c r="DJI15" s="8"/>
      <c r="DJJ15" s="9"/>
      <c r="DJK15" s="134"/>
      <c r="DJL15" s="135"/>
      <c r="DJM15" s="40"/>
      <c r="DJN15" s="40"/>
      <c r="DJO15" s="43"/>
      <c r="DJP15" s="7"/>
      <c r="DJQ15" s="8"/>
      <c r="DJR15" s="9"/>
      <c r="DJS15" s="134"/>
      <c r="DJT15" s="135"/>
      <c r="DJU15" s="40"/>
      <c r="DJV15" s="40"/>
      <c r="DJW15" s="43"/>
      <c r="DJX15" s="7"/>
      <c r="DJY15" s="8"/>
      <c r="DJZ15" s="9"/>
      <c r="DKA15" s="134"/>
      <c r="DKB15" s="135"/>
      <c r="DKC15" s="40"/>
      <c r="DKD15" s="40"/>
      <c r="DKE15" s="43"/>
      <c r="DKF15" s="7"/>
      <c r="DKG15" s="8"/>
      <c r="DKH15" s="9"/>
      <c r="DKI15" s="134"/>
      <c r="DKJ15" s="135"/>
      <c r="DKK15" s="40"/>
      <c r="DKL15" s="40"/>
      <c r="DKM15" s="43"/>
      <c r="DKN15" s="7"/>
      <c r="DKO15" s="8"/>
      <c r="DKP15" s="9"/>
      <c r="DKQ15" s="134"/>
      <c r="DKR15" s="135"/>
      <c r="DKS15" s="40"/>
      <c r="DKT15" s="40"/>
      <c r="DKU15" s="43"/>
      <c r="DKV15" s="7"/>
      <c r="DKW15" s="8"/>
      <c r="DKX15" s="9"/>
      <c r="DKY15" s="134"/>
      <c r="DKZ15" s="135"/>
      <c r="DLA15" s="40"/>
      <c r="DLB15" s="40"/>
      <c r="DLC15" s="43"/>
      <c r="DLD15" s="7"/>
      <c r="DLE15" s="8"/>
      <c r="DLF15" s="9"/>
      <c r="DLG15" s="134"/>
      <c r="DLH15" s="135"/>
      <c r="DLI15" s="40"/>
      <c r="DLJ15" s="40"/>
      <c r="DLK15" s="43"/>
      <c r="DLL15" s="7"/>
      <c r="DLM15" s="8"/>
      <c r="DLN15" s="9"/>
      <c r="DLO15" s="134"/>
      <c r="DLP15" s="135"/>
      <c r="DLQ15" s="40"/>
      <c r="DLR15" s="40"/>
      <c r="DLS15" s="43"/>
      <c r="DLT15" s="7"/>
      <c r="DLU15" s="8"/>
      <c r="DLV15" s="9"/>
      <c r="DLW15" s="134"/>
      <c r="DLX15" s="135"/>
      <c r="DLY15" s="40"/>
      <c r="DLZ15" s="40"/>
      <c r="DMA15" s="43"/>
      <c r="DMB15" s="7"/>
      <c r="DMC15" s="8"/>
      <c r="DMD15" s="9"/>
      <c r="DME15" s="134"/>
      <c r="DMF15" s="135"/>
      <c r="DMG15" s="40"/>
      <c r="DMH15" s="40"/>
      <c r="DMI15" s="43"/>
      <c r="DMJ15" s="7"/>
      <c r="DMK15" s="8"/>
      <c r="DML15" s="9"/>
      <c r="DMM15" s="134"/>
      <c r="DMN15" s="135"/>
      <c r="DMO15" s="40"/>
      <c r="DMP15" s="40"/>
      <c r="DMQ15" s="43"/>
      <c r="DMR15" s="7"/>
      <c r="DMS15" s="8"/>
      <c r="DMT15" s="9"/>
      <c r="DMU15" s="134"/>
      <c r="DMV15" s="135"/>
      <c r="DMW15" s="40"/>
      <c r="DMX15" s="40"/>
      <c r="DMY15" s="43"/>
      <c r="DMZ15" s="7"/>
      <c r="DNA15" s="8"/>
      <c r="DNB15" s="9"/>
      <c r="DNC15" s="134"/>
      <c r="DND15" s="135"/>
      <c r="DNE15" s="40"/>
      <c r="DNF15" s="40"/>
      <c r="DNG15" s="43"/>
      <c r="DNH15" s="7"/>
      <c r="DNI15" s="8"/>
      <c r="DNJ15" s="9"/>
      <c r="DNK15" s="134"/>
      <c r="DNL15" s="135"/>
      <c r="DNM15" s="40"/>
      <c r="DNN15" s="40"/>
      <c r="DNO15" s="43"/>
      <c r="DNP15" s="7"/>
      <c r="DNQ15" s="8"/>
      <c r="DNR15" s="9"/>
      <c r="DNS15" s="134"/>
      <c r="DNT15" s="135"/>
      <c r="DNU15" s="40"/>
      <c r="DNV15" s="40"/>
      <c r="DNW15" s="43"/>
      <c r="DNX15" s="7"/>
      <c r="DNY15" s="8"/>
      <c r="DNZ15" s="9"/>
      <c r="DOA15" s="134"/>
      <c r="DOB15" s="135"/>
      <c r="DOC15" s="40"/>
      <c r="DOD15" s="40"/>
      <c r="DOE15" s="43"/>
      <c r="DOF15" s="7"/>
      <c r="DOG15" s="8"/>
      <c r="DOH15" s="9"/>
      <c r="DOI15" s="134"/>
      <c r="DOJ15" s="135"/>
      <c r="DOK15" s="40"/>
      <c r="DOL15" s="40"/>
      <c r="DOM15" s="43"/>
      <c r="DON15" s="7"/>
      <c r="DOO15" s="8"/>
      <c r="DOP15" s="9"/>
      <c r="DOQ15" s="134"/>
      <c r="DOR15" s="135"/>
      <c r="DOS15" s="40"/>
      <c r="DOT15" s="40"/>
      <c r="DOU15" s="43"/>
      <c r="DOV15" s="7"/>
      <c r="DOW15" s="8"/>
      <c r="DOX15" s="9"/>
      <c r="DOY15" s="134"/>
      <c r="DOZ15" s="135"/>
      <c r="DPA15" s="40"/>
      <c r="DPB15" s="40"/>
      <c r="DPC15" s="43"/>
      <c r="DPD15" s="7"/>
      <c r="DPE15" s="8"/>
      <c r="DPF15" s="9"/>
      <c r="DPG15" s="134"/>
      <c r="DPH15" s="135"/>
      <c r="DPI15" s="40"/>
      <c r="DPJ15" s="40"/>
      <c r="DPK15" s="43"/>
      <c r="DPL15" s="7"/>
      <c r="DPM15" s="8"/>
      <c r="DPN15" s="9"/>
      <c r="DPO15" s="134"/>
      <c r="DPP15" s="135"/>
      <c r="DPQ15" s="40"/>
      <c r="DPR15" s="40"/>
      <c r="DPS15" s="43"/>
      <c r="DPT15" s="7"/>
      <c r="DPU15" s="8"/>
      <c r="DPV15" s="9"/>
      <c r="DPW15" s="134"/>
      <c r="DPX15" s="135"/>
      <c r="DPY15" s="40"/>
      <c r="DPZ15" s="40"/>
      <c r="DQA15" s="43"/>
      <c r="DQB15" s="7"/>
      <c r="DQC15" s="8"/>
      <c r="DQD15" s="9"/>
      <c r="DQE15" s="134"/>
      <c r="DQF15" s="135"/>
      <c r="DQG15" s="40"/>
      <c r="DQH15" s="40"/>
      <c r="DQI15" s="43"/>
      <c r="DQJ15" s="7"/>
      <c r="DQK15" s="8"/>
      <c r="DQL15" s="9"/>
      <c r="DQM15" s="134"/>
      <c r="DQN15" s="135"/>
      <c r="DQO15" s="40"/>
      <c r="DQP15" s="40"/>
      <c r="DQQ15" s="43"/>
      <c r="DQR15" s="7"/>
      <c r="DQS15" s="8"/>
      <c r="DQT15" s="9"/>
      <c r="DQU15" s="134"/>
      <c r="DQV15" s="135"/>
      <c r="DQW15" s="40"/>
      <c r="DQX15" s="40"/>
      <c r="DQY15" s="43"/>
      <c r="DQZ15" s="7"/>
      <c r="DRA15" s="8"/>
      <c r="DRB15" s="9"/>
      <c r="DRC15" s="134"/>
      <c r="DRD15" s="135"/>
      <c r="DRE15" s="40"/>
      <c r="DRF15" s="40"/>
      <c r="DRG15" s="43"/>
      <c r="DRH15" s="7"/>
      <c r="DRI15" s="8"/>
      <c r="DRJ15" s="9"/>
      <c r="DRK15" s="134"/>
      <c r="DRL15" s="135"/>
      <c r="DRM15" s="40"/>
      <c r="DRN15" s="40"/>
      <c r="DRO15" s="43"/>
      <c r="DRP15" s="7"/>
      <c r="DRQ15" s="8"/>
      <c r="DRR15" s="9"/>
      <c r="DRS15" s="134"/>
      <c r="DRT15" s="135"/>
      <c r="DRU15" s="40"/>
      <c r="DRV15" s="40"/>
      <c r="DRW15" s="43"/>
      <c r="DRX15" s="7"/>
      <c r="DRY15" s="8"/>
      <c r="DRZ15" s="9"/>
      <c r="DSA15" s="134"/>
      <c r="DSB15" s="135"/>
      <c r="DSC15" s="40"/>
      <c r="DSD15" s="40"/>
      <c r="DSE15" s="43"/>
      <c r="DSF15" s="7"/>
      <c r="DSG15" s="8"/>
      <c r="DSH15" s="9"/>
      <c r="DSI15" s="134"/>
      <c r="DSJ15" s="135"/>
      <c r="DSK15" s="40"/>
      <c r="DSL15" s="40"/>
      <c r="DSM15" s="43"/>
      <c r="DSN15" s="7"/>
      <c r="DSO15" s="8"/>
      <c r="DSP15" s="9"/>
      <c r="DSQ15" s="134"/>
      <c r="DSR15" s="135"/>
      <c r="DSS15" s="40"/>
      <c r="DST15" s="40"/>
      <c r="DSU15" s="43"/>
      <c r="DSV15" s="7"/>
      <c r="DSW15" s="8"/>
      <c r="DSX15" s="9"/>
      <c r="DSY15" s="134"/>
      <c r="DSZ15" s="135"/>
      <c r="DTA15" s="40"/>
      <c r="DTB15" s="40"/>
      <c r="DTC15" s="43"/>
      <c r="DTD15" s="7"/>
      <c r="DTE15" s="8"/>
      <c r="DTF15" s="9"/>
      <c r="DTG15" s="134"/>
      <c r="DTH15" s="135"/>
      <c r="DTI15" s="40"/>
      <c r="DTJ15" s="40"/>
      <c r="DTK15" s="43"/>
      <c r="DTL15" s="7"/>
      <c r="DTM15" s="8"/>
      <c r="DTN15" s="9"/>
      <c r="DTO15" s="134"/>
      <c r="DTP15" s="135"/>
      <c r="DTQ15" s="40"/>
      <c r="DTR15" s="40"/>
      <c r="DTS15" s="43"/>
      <c r="DTT15" s="7"/>
      <c r="DTU15" s="8"/>
      <c r="DTV15" s="9"/>
      <c r="DTW15" s="134"/>
      <c r="DTX15" s="135"/>
      <c r="DTY15" s="40"/>
      <c r="DTZ15" s="40"/>
      <c r="DUA15" s="43"/>
      <c r="DUB15" s="7"/>
      <c r="DUC15" s="8"/>
      <c r="DUD15" s="9"/>
      <c r="DUE15" s="134"/>
      <c r="DUF15" s="135"/>
      <c r="DUG15" s="40"/>
      <c r="DUH15" s="40"/>
      <c r="DUI15" s="43"/>
      <c r="DUJ15" s="7"/>
      <c r="DUK15" s="8"/>
      <c r="DUL15" s="9"/>
      <c r="DUM15" s="134"/>
      <c r="DUN15" s="135"/>
      <c r="DUO15" s="40"/>
      <c r="DUP15" s="40"/>
      <c r="DUQ15" s="43"/>
      <c r="DUR15" s="7"/>
      <c r="DUS15" s="8"/>
      <c r="DUT15" s="9"/>
      <c r="DUU15" s="134"/>
      <c r="DUV15" s="135"/>
      <c r="DUW15" s="40"/>
      <c r="DUX15" s="40"/>
      <c r="DUY15" s="43"/>
      <c r="DUZ15" s="7"/>
      <c r="DVA15" s="8"/>
      <c r="DVB15" s="9"/>
      <c r="DVC15" s="134"/>
      <c r="DVD15" s="135"/>
      <c r="DVE15" s="40"/>
      <c r="DVF15" s="40"/>
      <c r="DVG15" s="43"/>
      <c r="DVH15" s="7"/>
      <c r="DVI15" s="8"/>
      <c r="DVJ15" s="9"/>
      <c r="DVK15" s="134"/>
      <c r="DVL15" s="135"/>
      <c r="DVM15" s="40"/>
      <c r="DVN15" s="40"/>
      <c r="DVO15" s="43"/>
      <c r="DVP15" s="7"/>
      <c r="DVQ15" s="8"/>
      <c r="DVR15" s="9"/>
      <c r="DVS15" s="134"/>
      <c r="DVT15" s="135"/>
      <c r="DVU15" s="40"/>
      <c r="DVV15" s="40"/>
      <c r="DVW15" s="43"/>
      <c r="DVX15" s="7"/>
      <c r="DVY15" s="8"/>
      <c r="DVZ15" s="9"/>
      <c r="DWA15" s="134"/>
      <c r="DWB15" s="135"/>
      <c r="DWC15" s="40"/>
      <c r="DWD15" s="40"/>
      <c r="DWE15" s="43"/>
      <c r="DWF15" s="7"/>
      <c r="DWG15" s="8"/>
      <c r="DWH15" s="9"/>
      <c r="DWI15" s="134"/>
      <c r="DWJ15" s="135"/>
      <c r="DWK15" s="40"/>
      <c r="DWL15" s="40"/>
      <c r="DWM15" s="43"/>
      <c r="DWN15" s="7"/>
      <c r="DWO15" s="8"/>
      <c r="DWP15" s="9"/>
      <c r="DWQ15" s="134"/>
      <c r="DWR15" s="135"/>
      <c r="DWS15" s="40"/>
      <c r="DWT15" s="40"/>
      <c r="DWU15" s="43"/>
      <c r="DWV15" s="7"/>
      <c r="DWW15" s="8"/>
      <c r="DWX15" s="9"/>
      <c r="DWY15" s="134"/>
      <c r="DWZ15" s="135"/>
      <c r="DXA15" s="40"/>
      <c r="DXB15" s="40"/>
      <c r="DXC15" s="43"/>
      <c r="DXD15" s="7"/>
      <c r="DXE15" s="8"/>
      <c r="DXF15" s="9"/>
      <c r="DXG15" s="134"/>
      <c r="DXH15" s="135"/>
      <c r="DXI15" s="40"/>
      <c r="DXJ15" s="40"/>
      <c r="DXK15" s="43"/>
      <c r="DXL15" s="7"/>
      <c r="DXM15" s="8"/>
      <c r="DXN15" s="9"/>
      <c r="DXO15" s="134"/>
      <c r="DXP15" s="135"/>
      <c r="DXQ15" s="40"/>
      <c r="DXR15" s="40"/>
      <c r="DXS15" s="43"/>
      <c r="DXT15" s="7"/>
      <c r="DXU15" s="8"/>
      <c r="DXV15" s="9"/>
      <c r="DXW15" s="134"/>
      <c r="DXX15" s="135"/>
      <c r="DXY15" s="40"/>
      <c r="DXZ15" s="40"/>
      <c r="DYA15" s="43"/>
      <c r="DYB15" s="7"/>
      <c r="DYC15" s="8"/>
      <c r="DYD15" s="9"/>
      <c r="DYE15" s="134"/>
      <c r="DYF15" s="135"/>
      <c r="DYG15" s="40"/>
      <c r="DYH15" s="40"/>
      <c r="DYI15" s="43"/>
      <c r="DYJ15" s="7"/>
      <c r="DYK15" s="8"/>
      <c r="DYL15" s="9"/>
      <c r="DYM15" s="134"/>
      <c r="DYN15" s="135"/>
      <c r="DYO15" s="40"/>
      <c r="DYP15" s="40"/>
      <c r="DYQ15" s="43"/>
      <c r="DYR15" s="7"/>
      <c r="DYS15" s="8"/>
      <c r="DYT15" s="9"/>
      <c r="DYU15" s="134"/>
      <c r="DYV15" s="135"/>
      <c r="DYW15" s="40"/>
      <c r="DYX15" s="40"/>
      <c r="DYY15" s="43"/>
      <c r="DYZ15" s="7"/>
      <c r="DZA15" s="8"/>
      <c r="DZB15" s="9"/>
      <c r="DZC15" s="134"/>
      <c r="DZD15" s="135"/>
      <c r="DZE15" s="40"/>
      <c r="DZF15" s="40"/>
      <c r="DZG15" s="43"/>
      <c r="DZH15" s="7"/>
      <c r="DZI15" s="8"/>
      <c r="DZJ15" s="9"/>
      <c r="DZK15" s="134"/>
      <c r="DZL15" s="135"/>
      <c r="DZM15" s="40"/>
      <c r="DZN15" s="40"/>
      <c r="DZO15" s="43"/>
      <c r="DZP15" s="7"/>
      <c r="DZQ15" s="8"/>
      <c r="DZR15" s="9"/>
      <c r="DZS15" s="134"/>
      <c r="DZT15" s="135"/>
      <c r="DZU15" s="40"/>
      <c r="DZV15" s="40"/>
      <c r="DZW15" s="43"/>
      <c r="DZX15" s="7"/>
      <c r="DZY15" s="8"/>
      <c r="DZZ15" s="9"/>
      <c r="EAA15" s="134"/>
      <c r="EAB15" s="135"/>
      <c r="EAC15" s="40"/>
      <c r="EAD15" s="40"/>
      <c r="EAE15" s="43"/>
      <c r="EAF15" s="7"/>
      <c r="EAG15" s="8"/>
      <c r="EAH15" s="9"/>
      <c r="EAI15" s="134"/>
      <c r="EAJ15" s="135"/>
      <c r="EAK15" s="40"/>
      <c r="EAL15" s="40"/>
      <c r="EAM15" s="43"/>
      <c r="EAN15" s="7"/>
      <c r="EAO15" s="8"/>
      <c r="EAP15" s="9"/>
      <c r="EAQ15" s="134"/>
      <c r="EAR15" s="135"/>
      <c r="EAS15" s="40"/>
      <c r="EAT15" s="40"/>
      <c r="EAU15" s="43"/>
      <c r="EAV15" s="7"/>
      <c r="EAW15" s="8"/>
      <c r="EAX15" s="9"/>
      <c r="EAY15" s="134"/>
      <c r="EAZ15" s="135"/>
      <c r="EBA15" s="40"/>
      <c r="EBB15" s="40"/>
      <c r="EBC15" s="43"/>
      <c r="EBD15" s="7"/>
      <c r="EBE15" s="8"/>
      <c r="EBF15" s="9"/>
      <c r="EBG15" s="134"/>
      <c r="EBH15" s="135"/>
      <c r="EBI15" s="40"/>
      <c r="EBJ15" s="40"/>
      <c r="EBK15" s="43"/>
      <c r="EBL15" s="7"/>
      <c r="EBM15" s="8"/>
      <c r="EBN15" s="9"/>
      <c r="EBO15" s="134"/>
      <c r="EBP15" s="135"/>
      <c r="EBQ15" s="40"/>
      <c r="EBR15" s="40"/>
      <c r="EBS15" s="43"/>
      <c r="EBT15" s="7"/>
      <c r="EBU15" s="8"/>
      <c r="EBV15" s="9"/>
      <c r="EBW15" s="134"/>
      <c r="EBX15" s="135"/>
      <c r="EBY15" s="40"/>
      <c r="EBZ15" s="40"/>
      <c r="ECA15" s="43"/>
      <c r="ECB15" s="7"/>
      <c r="ECC15" s="8"/>
      <c r="ECD15" s="9"/>
      <c r="ECE15" s="134"/>
      <c r="ECF15" s="135"/>
      <c r="ECG15" s="40"/>
      <c r="ECH15" s="40"/>
      <c r="ECI15" s="43"/>
      <c r="ECJ15" s="7"/>
      <c r="ECK15" s="8"/>
      <c r="ECL15" s="9"/>
      <c r="ECM15" s="134"/>
      <c r="ECN15" s="135"/>
      <c r="ECO15" s="40"/>
      <c r="ECP15" s="40"/>
      <c r="ECQ15" s="43"/>
      <c r="ECR15" s="7"/>
      <c r="ECS15" s="8"/>
      <c r="ECT15" s="9"/>
      <c r="ECU15" s="134"/>
      <c r="ECV15" s="135"/>
      <c r="ECW15" s="40"/>
      <c r="ECX15" s="40"/>
      <c r="ECY15" s="43"/>
      <c r="ECZ15" s="7"/>
      <c r="EDA15" s="8"/>
      <c r="EDB15" s="9"/>
      <c r="EDC15" s="134"/>
      <c r="EDD15" s="135"/>
      <c r="EDE15" s="40"/>
      <c r="EDF15" s="40"/>
      <c r="EDG15" s="43"/>
      <c r="EDH15" s="7"/>
      <c r="EDI15" s="8"/>
      <c r="EDJ15" s="9"/>
      <c r="EDK15" s="134"/>
      <c r="EDL15" s="135"/>
      <c r="EDM15" s="40"/>
      <c r="EDN15" s="40"/>
      <c r="EDO15" s="43"/>
      <c r="EDP15" s="7"/>
      <c r="EDQ15" s="8"/>
      <c r="EDR15" s="9"/>
      <c r="EDS15" s="134"/>
      <c r="EDT15" s="135"/>
      <c r="EDU15" s="40"/>
      <c r="EDV15" s="40"/>
      <c r="EDW15" s="43"/>
      <c r="EDX15" s="7"/>
      <c r="EDY15" s="8"/>
      <c r="EDZ15" s="9"/>
      <c r="EEA15" s="134"/>
      <c r="EEB15" s="135"/>
      <c r="EEC15" s="40"/>
      <c r="EED15" s="40"/>
      <c r="EEE15" s="43"/>
      <c r="EEF15" s="7"/>
      <c r="EEG15" s="8"/>
      <c r="EEH15" s="9"/>
      <c r="EEI15" s="134"/>
      <c r="EEJ15" s="135"/>
      <c r="EEK15" s="40"/>
      <c r="EEL15" s="40"/>
      <c r="EEM15" s="43"/>
      <c r="EEN15" s="7"/>
      <c r="EEO15" s="8"/>
      <c r="EEP15" s="9"/>
      <c r="EEQ15" s="134"/>
      <c r="EER15" s="135"/>
      <c r="EES15" s="40"/>
      <c r="EET15" s="40"/>
      <c r="EEU15" s="43"/>
      <c r="EEV15" s="7"/>
      <c r="EEW15" s="8"/>
      <c r="EEX15" s="9"/>
      <c r="EEY15" s="134"/>
      <c r="EEZ15" s="135"/>
      <c r="EFA15" s="40"/>
      <c r="EFB15" s="40"/>
      <c r="EFC15" s="43"/>
      <c r="EFD15" s="7"/>
      <c r="EFE15" s="8"/>
      <c r="EFF15" s="9"/>
      <c r="EFG15" s="134"/>
      <c r="EFH15" s="135"/>
      <c r="EFI15" s="40"/>
      <c r="EFJ15" s="40"/>
      <c r="EFK15" s="43"/>
      <c r="EFL15" s="7"/>
      <c r="EFM15" s="8"/>
      <c r="EFN15" s="9"/>
      <c r="EFO15" s="134"/>
      <c r="EFP15" s="135"/>
      <c r="EFQ15" s="40"/>
      <c r="EFR15" s="40"/>
      <c r="EFS15" s="43"/>
      <c r="EFT15" s="7"/>
      <c r="EFU15" s="8"/>
      <c r="EFV15" s="9"/>
      <c r="EFW15" s="134"/>
      <c r="EFX15" s="135"/>
      <c r="EFY15" s="40"/>
      <c r="EFZ15" s="40"/>
      <c r="EGA15" s="43"/>
      <c r="EGB15" s="7"/>
      <c r="EGC15" s="8"/>
      <c r="EGD15" s="9"/>
      <c r="EGE15" s="134"/>
      <c r="EGF15" s="135"/>
      <c r="EGG15" s="40"/>
      <c r="EGH15" s="40"/>
      <c r="EGI15" s="43"/>
      <c r="EGJ15" s="7"/>
      <c r="EGK15" s="8"/>
      <c r="EGL15" s="9"/>
      <c r="EGM15" s="134"/>
      <c r="EGN15" s="135"/>
      <c r="EGO15" s="40"/>
      <c r="EGP15" s="40"/>
      <c r="EGQ15" s="43"/>
      <c r="EGR15" s="7"/>
      <c r="EGS15" s="8"/>
      <c r="EGT15" s="9"/>
      <c r="EGU15" s="134"/>
      <c r="EGV15" s="135"/>
      <c r="EGW15" s="40"/>
      <c r="EGX15" s="40"/>
      <c r="EGY15" s="43"/>
      <c r="EGZ15" s="7"/>
      <c r="EHA15" s="8"/>
      <c r="EHB15" s="9"/>
      <c r="EHC15" s="134"/>
      <c r="EHD15" s="135"/>
      <c r="EHE15" s="40"/>
      <c r="EHF15" s="40"/>
      <c r="EHG15" s="43"/>
      <c r="EHH15" s="7"/>
      <c r="EHI15" s="8"/>
      <c r="EHJ15" s="9"/>
      <c r="EHK15" s="134"/>
      <c r="EHL15" s="135"/>
      <c r="EHM15" s="40"/>
      <c r="EHN15" s="40"/>
      <c r="EHO15" s="43"/>
      <c r="EHP15" s="7"/>
      <c r="EHQ15" s="8"/>
      <c r="EHR15" s="9"/>
      <c r="EHS15" s="134"/>
      <c r="EHT15" s="135"/>
      <c r="EHU15" s="40"/>
      <c r="EHV15" s="40"/>
      <c r="EHW15" s="43"/>
      <c r="EHX15" s="7"/>
      <c r="EHY15" s="8"/>
      <c r="EHZ15" s="9"/>
      <c r="EIA15" s="134"/>
      <c r="EIB15" s="135"/>
      <c r="EIC15" s="40"/>
      <c r="EID15" s="40"/>
      <c r="EIE15" s="43"/>
      <c r="EIF15" s="7"/>
      <c r="EIG15" s="8"/>
      <c r="EIH15" s="9"/>
      <c r="EII15" s="134"/>
      <c r="EIJ15" s="135"/>
      <c r="EIK15" s="40"/>
      <c r="EIL15" s="40"/>
      <c r="EIM15" s="43"/>
      <c r="EIN15" s="7"/>
      <c r="EIO15" s="8"/>
      <c r="EIP15" s="9"/>
      <c r="EIQ15" s="134"/>
      <c r="EIR15" s="135"/>
      <c r="EIS15" s="40"/>
      <c r="EIT15" s="40"/>
      <c r="EIU15" s="43"/>
      <c r="EIV15" s="7"/>
      <c r="EIW15" s="8"/>
      <c r="EIX15" s="9"/>
      <c r="EIY15" s="134"/>
      <c r="EIZ15" s="135"/>
      <c r="EJA15" s="40"/>
      <c r="EJB15" s="40"/>
      <c r="EJC15" s="43"/>
      <c r="EJD15" s="7"/>
      <c r="EJE15" s="8"/>
      <c r="EJF15" s="9"/>
      <c r="EJG15" s="134"/>
      <c r="EJH15" s="135"/>
      <c r="EJI15" s="40"/>
      <c r="EJJ15" s="40"/>
      <c r="EJK15" s="43"/>
      <c r="EJL15" s="7"/>
      <c r="EJM15" s="8"/>
      <c r="EJN15" s="9"/>
      <c r="EJO15" s="134"/>
      <c r="EJP15" s="135"/>
      <c r="EJQ15" s="40"/>
      <c r="EJR15" s="40"/>
      <c r="EJS15" s="43"/>
      <c r="EJT15" s="7"/>
      <c r="EJU15" s="8"/>
      <c r="EJV15" s="9"/>
      <c r="EJW15" s="134"/>
      <c r="EJX15" s="135"/>
      <c r="EJY15" s="40"/>
      <c r="EJZ15" s="40"/>
      <c r="EKA15" s="43"/>
      <c r="EKB15" s="7"/>
      <c r="EKC15" s="8"/>
      <c r="EKD15" s="9"/>
      <c r="EKE15" s="134"/>
      <c r="EKF15" s="135"/>
      <c r="EKG15" s="40"/>
      <c r="EKH15" s="40"/>
      <c r="EKI15" s="43"/>
      <c r="EKJ15" s="7"/>
      <c r="EKK15" s="8"/>
      <c r="EKL15" s="9"/>
      <c r="EKM15" s="134"/>
      <c r="EKN15" s="135"/>
      <c r="EKO15" s="40"/>
      <c r="EKP15" s="40"/>
      <c r="EKQ15" s="43"/>
      <c r="EKR15" s="7"/>
      <c r="EKS15" s="8"/>
      <c r="EKT15" s="9"/>
      <c r="EKU15" s="134"/>
      <c r="EKV15" s="135"/>
      <c r="EKW15" s="40"/>
      <c r="EKX15" s="40"/>
      <c r="EKY15" s="43"/>
      <c r="EKZ15" s="7"/>
      <c r="ELA15" s="8"/>
      <c r="ELB15" s="9"/>
      <c r="ELC15" s="134"/>
      <c r="ELD15" s="135"/>
      <c r="ELE15" s="40"/>
      <c r="ELF15" s="40"/>
      <c r="ELG15" s="43"/>
      <c r="ELH15" s="7"/>
      <c r="ELI15" s="8"/>
      <c r="ELJ15" s="9"/>
      <c r="ELK15" s="134"/>
      <c r="ELL15" s="135"/>
      <c r="ELM15" s="40"/>
      <c r="ELN15" s="40"/>
      <c r="ELO15" s="43"/>
      <c r="ELP15" s="7"/>
      <c r="ELQ15" s="8"/>
      <c r="ELR15" s="9"/>
      <c r="ELS15" s="134"/>
      <c r="ELT15" s="135"/>
      <c r="ELU15" s="40"/>
      <c r="ELV15" s="40"/>
      <c r="ELW15" s="43"/>
      <c r="ELX15" s="7"/>
      <c r="ELY15" s="8"/>
      <c r="ELZ15" s="9"/>
      <c r="EMA15" s="134"/>
      <c r="EMB15" s="135"/>
      <c r="EMC15" s="40"/>
      <c r="EMD15" s="40"/>
      <c r="EME15" s="43"/>
      <c r="EMF15" s="7"/>
      <c r="EMG15" s="8"/>
      <c r="EMH15" s="9"/>
      <c r="EMI15" s="134"/>
      <c r="EMJ15" s="135"/>
      <c r="EMK15" s="40"/>
      <c r="EML15" s="40"/>
      <c r="EMM15" s="43"/>
      <c r="EMN15" s="7"/>
      <c r="EMO15" s="8"/>
      <c r="EMP15" s="9"/>
      <c r="EMQ15" s="134"/>
      <c r="EMR15" s="135"/>
      <c r="EMS15" s="40"/>
      <c r="EMT15" s="40"/>
      <c r="EMU15" s="43"/>
      <c r="EMV15" s="7"/>
      <c r="EMW15" s="8"/>
      <c r="EMX15" s="9"/>
      <c r="EMY15" s="134"/>
      <c r="EMZ15" s="135"/>
      <c r="ENA15" s="40"/>
      <c r="ENB15" s="40"/>
      <c r="ENC15" s="43"/>
      <c r="END15" s="7"/>
      <c r="ENE15" s="8"/>
      <c r="ENF15" s="9"/>
      <c r="ENG15" s="134"/>
      <c r="ENH15" s="135"/>
      <c r="ENI15" s="40"/>
      <c r="ENJ15" s="40"/>
      <c r="ENK15" s="43"/>
      <c r="ENL15" s="7"/>
      <c r="ENM15" s="8"/>
      <c r="ENN15" s="9"/>
      <c r="ENO15" s="134"/>
      <c r="ENP15" s="135"/>
      <c r="ENQ15" s="40"/>
      <c r="ENR15" s="40"/>
      <c r="ENS15" s="43"/>
      <c r="ENT15" s="7"/>
      <c r="ENU15" s="8"/>
      <c r="ENV15" s="9"/>
      <c r="ENW15" s="134"/>
      <c r="ENX15" s="135"/>
      <c r="ENY15" s="40"/>
      <c r="ENZ15" s="40"/>
      <c r="EOA15" s="43"/>
      <c r="EOB15" s="7"/>
      <c r="EOC15" s="8"/>
      <c r="EOD15" s="9"/>
      <c r="EOE15" s="134"/>
      <c r="EOF15" s="135"/>
      <c r="EOG15" s="40"/>
      <c r="EOH15" s="40"/>
      <c r="EOI15" s="43"/>
      <c r="EOJ15" s="7"/>
      <c r="EOK15" s="8"/>
      <c r="EOL15" s="9"/>
      <c r="EOM15" s="134"/>
      <c r="EON15" s="135"/>
      <c r="EOO15" s="40"/>
      <c r="EOP15" s="40"/>
      <c r="EOQ15" s="43"/>
      <c r="EOR15" s="7"/>
      <c r="EOS15" s="8"/>
      <c r="EOT15" s="9"/>
      <c r="EOU15" s="134"/>
      <c r="EOV15" s="135"/>
      <c r="EOW15" s="40"/>
      <c r="EOX15" s="40"/>
      <c r="EOY15" s="43"/>
      <c r="EOZ15" s="7"/>
      <c r="EPA15" s="8"/>
      <c r="EPB15" s="9"/>
      <c r="EPC15" s="134"/>
      <c r="EPD15" s="135"/>
      <c r="EPE15" s="40"/>
      <c r="EPF15" s="40"/>
      <c r="EPG15" s="43"/>
      <c r="EPH15" s="7"/>
      <c r="EPI15" s="8"/>
      <c r="EPJ15" s="9"/>
      <c r="EPK15" s="134"/>
      <c r="EPL15" s="135"/>
      <c r="EPM15" s="40"/>
      <c r="EPN15" s="40"/>
      <c r="EPO15" s="43"/>
      <c r="EPP15" s="7"/>
      <c r="EPQ15" s="8"/>
      <c r="EPR15" s="9"/>
      <c r="EPS15" s="134"/>
      <c r="EPT15" s="135"/>
      <c r="EPU15" s="40"/>
      <c r="EPV15" s="40"/>
      <c r="EPW15" s="43"/>
      <c r="EPX15" s="7"/>
      <c r="EPY15" s="8"/>
      <c r="EPZ15" s="9"/>
      <c r="EQA15" s="134"/>
      <c r="EQB15" s="135"/>
      <c r="EQC15" s="40"/>
      <c r="EQD15" s="40"/>
      <c r="EQE15" s="43"/>
      <c r="EQF15" s="7"/>
      <c r="EQG15" s="8"/>
      <c r="EQH15" s="9"/>
      <c r="EQI15" s="134"/>
      <c r="EQJ15" s="135"/>
      <c r="EQK15" s="40"/>
      <c r="EQL15" s="40"/>
      <c r="EQM15" s="43"/>
      <c r="EQN15" s="7"/>
      <c r="EQO15" s="8"/>
      <c r="EQP15" s="9"/>
      <c r="EQQ15" s="134"/>
      <c r="EQR15" s="135"/>
      <c r="EQS15" s="40"/>
      <c r="EQT15" s="40"/>
      <c r="EQU15" s="43"/>
      <c r="EQV15" s="7"/>
      <c r="EQW15" s="8"/>
      <c r="EQX15" s="9"/>
      <c r="EQY15" s="134"/>
      <c r="EQZ15" s="135"/>
      <c r="ERA15" s="40"/>
      <c r="ERB15" s="40"/>
      <c r="ERC15" s="43"/>
      <c r="ERD15" s="7"/>
      <c r="ERE15" s="8"/>
      <c r="ERF15" s="9"/>
      <c r="ERG15" s="134"/>
      <c r="ERH15" s="135"/>
      <c r="ERI15" s="40"/>
      <c r="ERJ15" s="40"/>
      <c r="ERK15" s="43"/>
      <c r="ERL15" s="7"/>
      <c r="ERM15" s="8"/>
      <c r="ERN15" s="9"/>
      <c r="ERO15" s="134"/>
      <c r="ERP15" s="135"/>
      <c r="ERQ15" s="40"/>
      <c r="ERR15" s="40"/>
      <c r="ERS15" s="43"/>
      <c r="ERT15" s="7"/>
      <c r="ERU15" s="8"/>
      <c r="ERV15" s="9"/>
      <c r="ERW15" s="134"/>
      <c r="ERX15" s="135"/>
      <c r="ERY15" s="40"/>
      <c r="ERZ15" s="40"/>
      <c r="ESA15" s="43"/>
      <c r="ESB15" s="7"/>
      <c r="ESC15" s="8"/>
      <c r="ESD15" s="9"/>
      <c r="ESE15" s="134"/>
      <c r="ESF15" s="135"/>
      <c r="ESG15" s="40"/>
      <c r="ESH15" s="40"/>
      <c r="ESI15" s="43"/>
      <c r="ESJ15" s="7"/>
      <c r="ESK15" s="8"/>
      <c r="ESL15" s="9"/>
      <c r="ESM15" s="134"/>
      <c r="ESN15" s="135"/>
      <c r="ESO15" s="40"/>
      <c r="ESP15" s="40"/>
      <c r="ESQ15" s="43"/>
      <c r="ESR15" s="7"/>
      <c r="ESS15" s="8"/>
      <c r="EST15" s="9"/>
      <c r="ESU15" s="134"/>
      <c r="ESV15" s="135"/>
      <c r="ESW15" s="40"/>
      <c r="ESX15" s="40"/>
      <c r="ESY15" s="43"/>
      <c r="ESZ15" s="7"/>
      <c r="ETA15" s="8"/>
      <c r="ETB15" s="9"/>
      <c r="ETC15" s="134"/>
      <c r="ETD15" s="135"/>
      <c r="ETE15" s="40"/>
      <c r="ETF15" s="40"/>
      <c r="ETG15" s="43"/>
      <c r="ETH15" s="7"/>
      <c r="ETI15" s="8"/>
      <c r="ETJ15" s="9"/>
      <c r="ETK15" s="134"/>
      <c r="ETL15" s="135"/>
      <c r="ETM15" s="40"/>
      <c r="ETN15" s="40"/>
      <c r="ETO15" s="43"/>
      <c r="ETP15" s="7"/>
      <c r="ETQ15" s="8"/>
      <c r="ETR15" s="9"/>
      <c r="ETS15" s="134"/>
      <c r="ETT15" s="135"/>
      <c r="ETU15" s="40"/>
      <c r="ETV15" s="40"/>
      <c r="ETW15" s="43"/>
      <c r="ETX15" s="7"/>
      <c r="ETY15" s="8"/>
      <c r="ETZ15" s="9"/>
      <c r="EUA15" s="134"/>
      <c r="EUB15" s="135"/>
      <c r="EUC15" s="40"/>
      <c r="EUD15" s="40"/>
      <c r="EUE15" s="43"/>
      <c r="EUF15" s="7"/>
      <c r="EUG15" s="8"/>
      <c r="EUH15" s="9"/>
      <c r="EUI15" s="134"/>
      <c r="EUJ15" s="135"/>
      <c r="EUK15" s="40"/>
      <c r="EUL15" s="40"/>
      <c r="EUM15" s="43"/>
      <c r="EUN15" s="7"/>
      <c r="EUO15" s="8"/>
      <c r="EUP15" s="9"/>
      <c r="EUQ15" s="134"/>
      <c r="EUR15" s="135"/>
      <c r="EUS15" s="40"/>
      <c r="EUT15" s="40"/>
      <c r="EUU15" s="43"/>
      <c r="EUV15" s="7"/>
      <c r="EUW15" s="8"/>
      <c r="EUX15" s="9"/>
      <c r="EUY15" s="134"/>
      <c r="EUZ15" s="135"/>
      <c r="EVA15" s="40"/>
      <c r="EVB15" s="40"/>
      <c r="EVC15" s="43"/>
      <c r="EVD15" s="7"/>
      <c r="EVE15" s="8"/>
      <c r="EVF15" s="9"/>
      <c r="EVG15" s="134"/>
      <c r="EVH15" s="135"/>
      <c r="EVI15" s="40"/>
      <c r="EVJ15" s="40"/>
      <c r="EVK15" s="43"/>
      <c r="EVL15" s="7"/>
      <c r="EVM15" s="8"/>
      <c r="EVN15" s="9"/>
      <c r="EVO15" s="134"/>
      <c r="EVP15" s="135"/>
      <c r="EVQ15" s="40"/>
      <c r="EVR15" s="40"/>
      <c r="EVS15" s="43"/>
      <c r="EVT15" s="7"/>
      <c r="EVU15" s="8"/>
      <c r="EVV15" s="9"/>
      <c r="EVW15" s="134"/>
      <c r="EVX15" s="135"/>
      <c r="EVY15" s="40"/>
      <c r="EVZ15" s="40"/>
      <c r="EWA15" s="43"/>
      <c r="EWB15" s="7"/>
      <c r="EWC15" s="8"/>
      <c r="EWD15" s="9"/>
      <c r="EWE15" s="134"/>
      <c r="EWF15" s="135"/>
      <c r="EWG15" s="40"/>
      <c r="EWH15" s="40"/>
      <c r="EWI15" s="43"/>
      <c r="EWJ15" s="7"/>
      <c r="EWK15" s="8"/>
      <c r="EWL15" s="9"/>
      <c r="EWM15" s="134"/>
      <c r="EWN15" s="135"/>
      <c r="EWO15" s="40"/>
      <c r="EWP15" s="40"/>
      <c r="EWQ15" s="43"/>
      <c r="EWR15" s="7"/>
      <c r="EWS15" s="8"/>
      <c r="EWT15" s="9"/>
      <c r="EWU15" s="134"/>
      <c r="EWV15" s="135"/>
      <c r="EWW15" s="40"/>
      <c r="EWX15" s="40"/>
      <c r="EWY15" s="43"/>
      <c r="EWZ15" s="7"/>
      <c r="EXA15" s="8"/>
      <c r="EXB15" s="9"/>
      <c r="EXC15" s="134"/>
      <c r="EXD15" s="135"/>
      <c r="EXE15" s="40"/>
      <c r="EXF15" s="40"/>
      <c r="EXG15" s="43"/>
      <c r="EXH15" s="7"/>
      <c r="EXI15" s="8"/>
      <c r="EXJ15" s="9"/>
      <c r="EXK15" s="134"/>
      <c r="EXL15" s="135"/>
      <c r="EXM15" s="40"/>
      <c r="EXN15" s="40"/>
      <c r="EXO15" s="43"/>
      <c r="EXP15" s="7"/>
      <c r="EXQ15" s="8"/>
      <c r="EXR15" s="9"/>
      <c r="EXS15" s="134"/>
      <c r="EXT15" s="135"/>
      <c r="EXU15" s="40"/>
      <c r="EXV15" s="40"/>
      <c r="EXW15" s="43"/>
      <c r="EXX15" s="7"/>
      <c r="EXY15" s="8"/>
      <c r="EXZ15" s="9"/>
      <c r="EYA15" s="134"/>
      <c r="EYB15" s="135"/>
      <c r="EYC15" s="40"/>
      <c r="EYD15" s="40"/>
      <c r="EYE15" s="43"/>
      <c r="EYF15" s="7"/>
      <c r="EYG15" s="8"/>
      <c r="EYH15" s="9"/>
      <c r="EYI15" s="134"/>
      <c r="EYJ15" s="135"/>
      <c r="EYK15" s="40"/>
      <c r="EYL15" s="40"/>
      <c r="EYM15" s="43"/>
      <c r="EYN15" s="7"/>
      <c r="EYO15" s="8"/>
      <c r="EYP15" s="9"/>
      <c r="EYQ15" s="134"/>
      <c r="EYR15" s="135"/>
      <c r="EYS15" s="40"/>
      <c r="EYT15" s="40"/>
      <c r="EYU15" s="43"/>
      <c r="EYV15" s="7"/>
      <c r="EYW15" s="8"/>
      <c r="EYX15" s="9"/>
      <c r="EYY15" s="134"/>
      <c r="EYZ15" s="135"/>
      <c r="EZA15" s="40"/>
      <c r="EZB15" s="40"/>
      <c r="EZC15" s="43"/>
      <c r="EZD15" s="7"/>
      <c r="EZE15" s="8"/>
      <c r="EZF15" s="9"/>
      <c r="EZG15" s="134"/>
      <c r="EZH15" s="135"/>
      <c r="EZI15" s="40"/>
      <c r="EZJ15" s="40"/>
      <c r="EZK15" s="43"/>
      <c r="EZL15" s="7"/>
      <c r="EZM15" s="8"/>
      <c r="EZN15" s="9"/>
      <c r="EZO15" s="134"/>
      <c r="EZP15" s="135"/>
      <c r="EZQ15" s="40"/>
      <c r="EZR15" s="40"/>
      <c r="EZS15" s="43"/>
      <c r="EZT15" s="7"/>
      <c r="EZU15" s="8"/>
      <c r="EZV15" s="9"/>
      <c r="EZW15" s="134"/>
      <c r="EZX15" s="135"/>
      <c r="EZY15" s="40"/>
      <c r="EZZ15" s="40"/>
      <c r="FAA15" s="43"/>
      <c r="FAB15" s="7"/>
      <c r="FAC15" s="8"/>
      <c r="FAD15" s="9"/>
      <c r="FAE15" s="134"/>
      <c r="FAF15" s="135"/>
      <c r="FAG15" s="40"/>
      <c r="FAH15" s="40"/>
      <c r="FAI15" s="43"/>
      <c r="FAJ15" s="7"/>
      <c r="FAK15" s="8"/>
      <c r="FAL15" s="9"/>
      <c r="FAM15" s="134"/>
      <c r="FAN15" s="135"/>
      <c r="FAO15" s="40"/>
      <c r="FAP15" s="40"/>
      <c r="FAQ15" s="43"/>
      <c r="FAR15" s="7"/>
      <c r="FAS15" s="8"/>
      <c r="FAT15" s="9"/>
      <c r="FAU15" s="134"/>
      <c r="FAV15" s="135"/>
      <c r="FAW15" s="40"/>
      <c r="FAX15" s="40"/>
      <c r="FAY15" s="43"/>
      <c r="FAZ15" s="7"/>
      <c r="FBA15" s="8"/>
      <c r="FBB15" s="9"/>
      <c r="FBC15" s="134"/>
      <c r="FBD15" s="135"/>
      <c r="FBE15" s="40"/>
      <c r="FBF15" s="40"/>
      <c r="FBG15" s="43"/>
      <c r="FBH15" s="7"/>
      <c r="FBI15" s="8"/>
      <c r="FBJ15" s="9"/>
      <c r="FBK15" s="134"/>
      <c r="FBL15" s="135"/>
      <c r="FBM15" s="40"/>
      <c r="FBN15" s="40"/>
      <c r="FBO15" s="43"/>
      <c r="FBP15" s="7"/>
      <c r="FBQ15" s="8"/>
      <c r="FBR15" s="9"/>
      <c r="FBS15" s="134"/>
      <c r="FBT15" s="135"/>
      <c r="FBU15" s="40"/>
      <c r="FBV15" s="40"/>
      <c r="FBW15" s="43"/>
      <c r="FBX15" s="7"/>
      <c r="FBY15" s="8"/>
      <c r="FBZ15" s="9"/>
      <c r="FCA15" s="134"/>
      <c r="FCB15" s="135"/>
      <c r="FCC15" s="40"/>
      <c r="FCD15" s="40"/>
      <c r="FCE15" s="43"/>
      <c r="FCF15" s="7"/>
      <c r="FCG15" s="8"/>
      <c r="FCH15" s="9"/>
      <c r="FCI15" s="134"/>
      <c r="FCJ15" s="135"/>
      <c r="FCK15" s="40"/>
      <c r="FCL15" s="40"/>
      <c r="FCM15" s="43"/>
      <c r="FCN15" s="7"/>
      <c r="FCO15" s="8"/>
      <c r="FCP15" s="9"/>
      <c r="FCQ15" s="134"/>
      <c r="FCR15" s="135"/>
      <c r="FCS15" s="40"/>
      <c r="FCT15" s="40"/>
      <c r="FCU15" s="43"/>
      <c r="FCV15" s="7"/>
      <c r="FCW15" s="8"/>
      <c r="FCX15" s="9"/>
      <c r="FCY15" s="134"/>
      <c r="FCZ15" s="135"/>
      <c r="FDA15" s="40"/>
      <c r="FDB15" s="40"/>
      <c r="FDC15" s="43"/>
      <c r="FDD15" s="7"/>
      <c r="FDE15" s="8"/>
      <c r="FDF15" s="9"/>
      <c r="FDG15" s="134"/>
      <c r="FDH15" s="135"/>
      <c r="FDI15" s="40"/>
      <c r="FDJ15" s="40"/>
      <c r="FDK15" s="43"/>
      <c r="FDL15" s="7"/>
      <c r="FDM15" s="8"/>
      <c r="FDN15" s="9"/>
      <c r="FDO15" s="134"/>
      <c r="FDP15" s="135"/>
      <c r="FDQ15" s="40"/>
      <c r="FDR15" s="40"/>
      <c r="FDS15" s="43"/>
      <c r="FDT15" s="7"/>
      <c r="FDU15" s="8"/>
      <c r="FDV15" s="9"/>
      <c r="FDW15" s="134"/>
      <c r="FDX15" s="135"/>
      <c r="FDY15" s="40"/>
      <c r="FDZ15" s="40"/>
      <c r="FEA15" s="43"/>
      <c r="FEB15" s="7"/>
      <c r="FEC15" s="8"/>
      <c r="FED15" s="9"/>
      <c r="FEE15" s="134"/>
      <c r="FEF15" s="135"/>
      <c r="FEG15" s="40"/>
      <c r="FEH15" s="40"/>
      <c r="FEI15" s="43"/>
      <c r="FEJ15" s="7"/>
      <c r="FEK15" s="8"/>
      <c r="FEL15" s="9"/>
      <c r="FEM15" s="134"/>
      <c r="FEN15" s="135"/>
      <c r="FEO15" s="40"/>
      <c r="FEP15" s="40"/>
      <c r="FEQ15" s="43"/>
      <c r="FER15" s="7"/>
      <c r="FES15" s="8"/>
      <c r="FET15" s="9"/>
      <c r="FEU15" s="134"/>
      <c r="FEV15" s="135"/>
      <c r="FEW15" s="40"/>
      <c r="FEX15" s="40"/>
      <c r="FEY15" s="43"/>
      <c r="FEZ15" s="7"/>
      <c r="FFA15" s="8"/>
      <c r="FFB15" s="9"/>
      <c r="FFC15" s="134"/>
      <c r="FFD15" s="135"/>
      <c r="FFE15" s="40"/>
      <c r="FFF15" s="40"/>
      <c r="FFG15" s="43"/>
      <c r="FFH15" s="7"/>
      <c r="FFI15" s="8"/>
      <c r="FFJ15" s="9"/>
      <c r="FFK15" s="134"/>
      <c r="FFL15" s="135"/>
      <c r="FFM15" s="40"/>
      <c r="FFN15" s="40"/>
      <c r="FFO15" s="43"/>
      <c r="FFP15" s="7"/>
      <c r="FFQ15" s="8"/>
      <c r="FFR15" s="9"/>
      <c r="FFS15" s="134"/>
      <c r="FFT15" s="135"/>
      <c r="FFU15" s="40"/>
      <c r="FFV15" s="40"/>
      <c r="FFW15" s="43"/>
      <c r="FFX15" s="7"/>
      <c r="FFY15" s="8"/>
      <c r="FFZ15" s="9"/>
      <c r="FGA15" s="134"/>
      <c r="FGB15" s="135"/>
      <c r="FGC15" s="40"/>
      <c r="FGD15" s="40"/>
      <c r="FGE15" s="43"/>
      <c r="FGF15" s="7"/>
      <c r="FGG15" s="8"/>
      <c r="FGH15" s="9"/>
      <c r="FGI15" s="134"/>
      <c r="FGJ15" s="135"/>
      <c r="FGK15" s="40"/>
      <c r="FGL15" s="40"/>
      <c r="FGM15" s="43"/>
      <c r="FGN15" s="7"/>
      <c r="FGO15" s="8"/>
      <c r="FGP15" s="9"/>
      <c r="FGQ15" s="134"/>
      <c r="FGR15" s="135"/>
      <c r="FGS15" s="40"/>
      <c r="FGT15" s="40"/>
      <c r="FGU15" s="43"/>
      <c r="FGV15" s="7"/>
      <c r="FGW15" s="8"/>
      <c r="FGX15" s="9"/>
      <c r="FGY15" s="134"/>
      <c r="FGZ15" s="135"/>
      <c r="FHA15" s="40"/>
      <c r="FHB15" s="40"/>
      <c r="FHC15" s="43"/>
      <c r="FHD15" s="7"/>
      <c r="FHE15" s="8"/>
      <c r="FHF15" s="9"/>
      <c r="FHG15" s="134"/>
      <c r="FHH15" s="135"/>
      <c r="FHI15" s="40"/>
      <c r="FHJ15" s="40"/>
      <c r="FHK15" s="43"/>
      <c r="FHL15" s="7"/>
      <c r="FHM15" s="8"/>
      <c r="FHN15" s="9"/>
      <c r="FHO15" s="134"/>
      <c r="FHP15" s="135"/>
      <c r="FHQ15" s="40"/>
      <c r="FHR15" s="40"/>
      <c r="FHS15" s="43"/>
      <c r="FHT15" s="7"/>
      <c r="FHU15" s="8"/>
      <c r="FHV15" s="9"/>
      <c r="FHW15" s="134"/>
      <c r="FHX15" s="135"/>
      <c r="FHY15" s="40"/>
      <c r="FHZ15" s="40"/>
      <c r="FIA15" s="43"/>
      <c r="FIB15" s="7"/>
      <c r="FIC15" s="8"/>
      <c r="FID15" s="9"/>
      <c r="FIE15" s="134"/>
      <c r="FIF15" s="135"/>
      <c r="FIG15" s="40"/>
      <c r="FIH15" s="40"/>
      <c r="FII15" s="43"/>
      <c r="FIJ15" s="7"/>
      <c r="FIK15" s="8"/>
      <c r="FIL15" s="9"/>
      <c r="FIM15" s="134"/>
      <c r="FIN15" s="135"/>
      <c r="FIO15" s="40"/>
      <c r="FIP15" s="40"/>
      <c r="FIQ15" s="43"/>
      <c r="FIR15" s="7"/>
      <c r="FIS15" s="8"/>
      <c r="FIT15" s="9"/>
      <c r="FIU15" s="134"/>
      <c r="FIV15" s="135"/>
      <c r="FIW15" s="40"/>
      <c r="FIX15" s="40"/>
      <c r="FIY15" s="43"/>
      <c r="FIZ15" s="7"/>
      <c r="FJA15" s="8"/>
      <c r="FJB15" s="9"/>
      <c r="FJC15" s="134"/>
      <c r="FJD15" s="135"/>
      <c r="FJE15" s="40"/>
      <c r="FJF15" s="40"/>
      <c r="FJG15" s="43"/>
      <c r="FJH15" s="7"/>
      <c r="FJI15" s="8"/>
      <c r="FJJ15" s="9"/>
      <c r="FJK15" s="134"/>
      <c r="FJL15" s="135"/>
      <c r="FJM15" s="40"/>
      <c r="FJN15" s="40"/>
      <c r="FJO15" s="43"/>
      <c r="FJP15" s="7"/>
      <c r="FJQ15" s="8"/>
      <c r="FJR15" s="9"/>
      <c r="FJS15" s="134"/>
      <c r="FJT15" s="135"/>
      <c r="FJU15" s="40"/>
      <c r="FJV15" s="40"/>
      <c r="FJW15" s="43"/>
      <c r="FJX15" s="7"/>
      <c r="FJY15" s="8"/>
      <c r="FJZ15" s="9"/>
      <c r="FKA15" s="134"/>
      <c r="FKB15" s="135"/>
      <c r="FKC15" s="40"/>
      <c r="FKD15" s="40"/>
      <c r="FKE15" s="43"/>
      <c r="FKF15" s="7"/>
      <c r="FKG15" s="8"/>
      <c r="FKH15" s="9"/>
      <c r="FKI15" s="134"/>
      <c r="FKJ15" s="135"/>
      <c r="FKK15" s="40"/>
      <c r="FKL15" s="40"/>
      <c r="FKM15" s="43"/>
      <c r="FKN15" s="7"/>
      <c r="FKO15" s="8"/>
      <c r="FKP15" s="9"/>
      <c r="FKQ15" s="134"/>
      <c r="FKR15" s="135"/>
      <c r="FKS15" s="40"/>
      <c r="FKT15" s="40"/>
      <c r="FKU15" s="43"/>
      <c r="FKV15" s="7"/>
      <c r="FKW15" s="8"/>
      <c r="FKX15" s="9"/>
      <c r="FKY15" s="134"/>
      <c r="FKZ15" s="135"/>
      <c r="FLA15" s="40"/>
      <c r="FLB15" s="40"/>
      <c r="FLC15" s="43"/>
      <c r="FLD15" s="7"/>
      <c r="FLE15" s="8"/>
      <c r="FLF15" s="9"/>
      <c r="FLG15" s="134"/>
      <c r="FLH15" s="135"/>
      <c r="FLI15" s="40"/>
      <c r="FLJ15" s="40"/>
      <c r="FLK15" s="43"/>
      <c r="FLL15" s="7"/>
      <c r="FLM15" s="8"/>
      <c r="FLN15" s="9"/>
      <c r="FLO15" s="134"/>
      <c r="FLP15" s="135"/>
      <c r="FLQ15" s="40"/>
      <c r="FLR15" s="40"/>
      <c r="FLS15" s="43"/>
      <c r="FLT15" s="7"/>
      <c r="FLU15" s="8"/>
      <c r="FLV15" s="9"/>
      <c r="FLW15" s="134"/>
      <c r="FLX15" s="135"/>
      <c r="FLY15" s="40"/>
      <c r="FLZ15" s="40"/>
      <c r="FMA15" s="43"/>
      <c r="FMB15" s="7"/>
      <c r="FMC15" s="8"/>
      <c r="FMD15" s="9"/>
      <c r="FME15" s="134"/>
      <c r="FMF15" s="135"/>
      <c r="FMG15" s="40"/>
      <c r="FMH15" s="40"/>
      <c r="FMI15" s="43"/>
      <c r="FMJ15" s="7"/>
      <c r="FMK15" s="8"/>
      <c r="FML15" s="9"/>
      <c r="FMM15" s="134"/>
      <c r="FMN15" s="135"/>
      <c r="FMO15" s="40"/>
      <c r="FMP15" s="40"/>
      <c r="FMQ15" s="43"/>
      <c r="FMR15" s="7"/>
      <c r="FMS15" s="8"/>
      <c r="FMT15" s="9"/>
      <c r="FMU15" s="134"/>
      <c r="FMV15" s="135"/>
      <c r="FMW15" s="40"/>
      <c r="FMX15" s="40"/>
      <c r="FMY15" s="43"/>
      <c r="FMZ15" s="7"/>
      <c r="FNA15" s="8"/>
      <c r="FNB15" s="9"/>
      <c r="FNC15" s="134"/>
      <c r="FND15" s="135"/>
      <c r="FNE15" s="40"/>
      <c r="FNF15" s="40"/>
      <c r="FNG15" s="43"/>
      <c r="FNH15" s="7"/>
      <c r="FNI15" s="8"/>
      <c r="FNJ15" s="9"/>
      <c r="FNK15" s="134"/>
      <c r="FNL15" s="135"/>
      <c r="FNM15" s="40"/>
      <c r="FNN15" s="40"/>
      <c r="FNO15" s="43"/>
      <c r="FNP15" s="7"/>
      <c r="FNQ15" s="8"/>
      <c r="FNR15" s="9"/>
      <c r="FNS15" s="134"/>
      <c r="FNT15" s="135"/>
      <c r="FNU15" s="40"/>
      <c r="FNV15" s="40"/>
      <c r="FNW15" s="43"/>
      <c r="FNX15" s="7"/>
      <c r="FNY15" s="8"/>
      <c r="FNZ15" s="9"/>
      <c r="FOA15" s="134"/>
      <c r="FOB15" s="135"/>
      <c r="FOC15" s="40"/>
      <c r="FOD15" s="40"/>
      <c r="FOE15" s="43"/>
      <c r="FOF15" s="7"/>
      <c r="FOG15" s="8"/>
      <c r="FOH15" s="9"/>
      <c r="FOI15" s="134"/>
      <c r="FOJ15" s="135"/>
      <c r="FOK15" s="40"/>
      <c r="FOL15" s="40"/>
      <c r="FOM15" s="43"/>
      <c r="FON15" s="7"/>
      <c r="FOO15" s="8"/>
      <c r="FOP15" s="9"/>
      <c r="FOQ15" s="134"/>
      <c r="FOR15" s="135"/>
      <c r="FOS15" s="40"/>
      <c r="FOT15" s="40"/>
      <c r="FOU15" s="43"/>
      <c r="FOV15" s="7"/>
      <c r="FOW15" s="8"/>
      <c r="FOX15" s="9"/>
      <c r="FOY15" s="134"/>
      <c r="FOZ15" s="135"/>
      <c r="FPA15" s="40"/>
      <c r="FPB15" s="40"/>
      <c r="FPC15" s="43"/>
      <c r="FPD15" s="7"/>
      <c r="FPE15" s="8"/>
      <c r="FPF15" s="9"/>
      <c r="FPG15" s="134"/>
      <c r="FPH15" s="135"/>
      <c r="FPI15" s="40"/>
      <c r="FPJ15" s="40"/>
      <c r="FPK15" s="43"/>
      <c r="FPL15" s="7"/>
      <c r="FPM15" s="8"/>
      <c r="FPN15" s="9"/>
      <c r="FPO15" s="134"/>
      <c r="FPP15" s="135"/>
      <c r="FPQ15" s="40"/>
      <c r="FPR15" s="40"/>
      <c r="FPS15" s="43"/>
      <c r="FPT15" s="7"/>
      <c r="FPU15" s="8"/>
      <c r="FPV15" s="9"/>
      <c r="FPW15" s="134"/>
      <c r="FPX15" s="135"/>
      <c r="FPY15" s="40"/>
      <c r="FPZ15" s="40"/>
      <c r="FQA15" s="43"/>
      <c r="FQB15" s="7"/>
      <c r="FQC15" s="8"/>
      <c r="FQD15" s="9"/>
      <c r="FQE15" s="134"/>
      <c r="FQF15" s="135"/>
      <c r="FQG15" s="40"/>
      <c r="FQH15" s="40"/>
      <c r="FQI15" s="43"/>
      <c r="FQJ15" s="7"/>
      <c r="FQK15" s="8"/>
      <c r="FQL15" s="9"/>
      <c r="FQM15" s="134"/>
      <c r="FQN15" s="135"/>
      <c r="FQO15" s="40"/>
      <c r="FQP15" s="40"/>
      <c r="FQQ15" s="43"/>
      <c r="FQR15" s="7"/>
      <c r="FQS15" s="8"/>
      <c r="FQT15" s="9"/>
      <c r="FQU15" s="134"/>
      <c r="FQV15" s="135"/>
      <c r="FQW15" s="40"/>
      <c r="FQX15" s="40"/>
      <c r="FQY15" s="43"/>
      <c r="FQZ15" s="7"/>
      <c r="FRA15" s="8"/>
      <c r="FRB15" s="9"/>
      <c r="FRC15" s="134"/>
      <c r="FRD15" s="135"/>
      <c r="FRE15" s="40"/>
      <c r="FRF15" s="40"/>
      <c r="FRG15" s="43"/>
      <c r="FRH15" s="7"/>
      <c r="FRI15" s="8"/>
      <c r="FRJ15" s="9"/>
      <c r="FRK15" s="134"/>
      <c r="FRL15" s="135"/>
      <c r="FRM15" s="40"/>
      <c r="FRN15" s="40"/>
      <c r="FRO15" s="43"/>
      <c r="FRP15" s="7"/>
      <c r="FRQ15" s="8"/>
      <c r="FRR15" s="9"/>
      <c r="FRS15" s="134"/>
      <c r="FRT15" s="135"/>
      <c r="FRU15" s="40"/>
      <c r="FRV15" s="40"/>
      <c r="FRW15" s="43"/>
      <c r="FRX15" s="7"/>
      <c r="FRY15" s="8"/>
      <c r="FRZ15" s="9"/>
      <c r="FSA15" s="134"/>
      <c r="FSB15" s="135"/>
      <c r="FSC15" s="40"/>
      <c r="FSD15" s="40"/>
      <c r="FSE15" s="43"/>
      <c r="FSF15" s="7"/>
      <c r="FSG15" s="8"/>
      <c r="FSH15" s="9"/>
      <c r="FSI15" s="134"/>
      <c r="FSJ15" s="135"/>
      <c r="FSK15" s="40"/>
      <c r="FSL15" s="40"/>
      <c r="FSM15" s="43"/>
      <c r="FSN15" s="7"/>
      <c r="FSO15" s="8"/>
      <c r="FSP15" s="9"/>
      <c r="FSQ15" s="134"/>
      <c r="FSR15" s="135"/>
      <c r="FSS15" s="40"/>
      <c r="FST15" s="40"/>
      <c r="FSU15" s="43"/>
      <c r="FSV15" s="7"/>
      <c r="FSW15" s="8"/>
      <c r="FSX15" s="9"/>
      <c r="FSY15" s="134"/>
      <c r="FSZ15" s="135"/>
      <c r="FTA15" s="40"/>
      <c r="FTB15" s="40"/>
      <c r="FTC15" s="43"/>
      <c r="FTD15" s="7"/>
      <c r="FTE15" s="8"/>
      <c r="FTF15" s="9"/>
      <c r="FTG15" s="134"/>
      <c r="FTH15" s="135"/>
      <c r="FTI15" s="40"/>
      <c r="FTJ15" s="40"/>
      <c r="FTK15" s="43"/>
      <c r="FTL15" s="7"/>
      <c r="FTM15" s="8"/>
      <c r="FTN15" s="9"/>
      <c r="FTO15" s="134"/>
      <c r="FTP15" s="135"/>
      <c r="FTQ15" s="40"/>
      <c r="FTR15" s="40"/>
      <c r="FTS15" s="43"/>
      <c r="FTT15" s="7"/>
      <c r="FTU15" s="8"/>
      <c r="FTV15" s="9"/>
      <c r="FTW15" s="134"/>
      <c r="FTX15" s="135"/>
      <c r="FTY15" s="40"/>
      <c r="FTZ15" s="40"/>
      <c r="FUA15" s="43"/>
      <c r="FUB15" s="7"/>
      <c r="FUC15" s="8"/>
      <c r="FUD15" s="9"/>
      <c r="FUE15" s="134"/>
      <c r="FUF15" s="135"/>
      <c r="FUG15" s="40"/>
      <c r="FUH15" s="40"/>
      <c r="FUI15" s="43"/>
      <c r="FUJ15" s="7"/>
      <c r="FUK15" s="8"/>
      <c r="FUL15" s="9"/>
      <c r="FUM15" s="134"/>
      <c r="FUN15" s="135"/>
      <c r="FUO15" s="40"/>
      <c r="FUP15" s="40"/>
      <c r="FUQ15" s="43"/>
      <c r="FUR15" s="7"/>
      <c r="FUS15" s="8"/>
      <c r="FUT15" s="9"/>
      <c r="FUU15" s="134"/>
      <c r="FUV15" s="135"/>
      <c r="FUW15" s="40"/>
      <c r="FUX15" s="40"/>
      <c r="FUY15" s="43"/>
      <c r="FUZ15" s="7"/>
      <c r="FVA15" s="8"/>
      <c r="FVB15" s="9"/>
      <c r="FVC15" s="134"/>
      <c r="FVD15" s="135"/>
      <c r="FVE15" s="40"/>
      <c r="FVF15" s="40"/>
      <c r="FVG15" s="43"/>
      <c r="FVH15" s="7"/>
      <c r="FVI15" s="8"/>
      <c r="FVJ15" s="9"/>
      <c r="FVK15" s="134"/>
      <c r="FVL15" s="135"/>
      <c r="FVM15" s="40"/>
      <c r="FVN15" s="40"/>
      <c r="FVO15" s="43"/>
      <c r="FVP15" s="7"/>
      <c r="FVQ15" s="8"/>
      <c r="FVR15" s="9"/>
      <c r="FVS15" s="134"/>
      <c r="FVT15" s="135"/>
      <c r="FVU15" s="40"/>
      <c r="FVV15" s="40"/>
      <c r="FVW15" s="43"/>
      <c r="FVX15" s="7"/>
      <c r="FVY15" s="8"/>
      <c r="FVZ15" s="9"/>
      <c r="FWA15" s="134"/>
      <c r="FWB15" s="135"/>
      <c r="FWC15" s="40"/>
      <c r="FWD15" s="40"/>
      <c r="FWE15" s="43"/>
      <c r="FWF15" s="7"/>
      <c r="FWG15" s="8"/>
      <c r="FWH15" s="9"/>
      <c r="FWI15" s="134"/>
      <c r="FWJ15" s="135"/>
      <c r="FWK15" s="40"/>
      <c r="FWL15" s="40"/>
      <c r="FWM15" s="43"/>
      <c r="FWN15" s="7"/>
      <c r="FWO15" s="8"/>
      <c r="FWP15" s="9"/>
      <c r="FWQ15" s="134"/>
      <c r="FWR15" s="135"/>
      <c r="FWS15" s="40"/>
      <c r="FWT15" s="40"/>
      <c r="FWU15" s="43"/>
      <c r="FWV15" s="7"/>
      <c r="FWW15" s="8"/>
      <c r="FWX15" s="9"/>
      <c r="FWY15" s="134"/>
      <c r="FWZ15" s="135"/>
      <c r="FXA15" s="40"/>
      <c r="FXB15" s="40"/>
      <c r="FXC15" s="43"/>
      <c r="FXD15" s="7"/>
      <c r="FXE15" s="8"/>
      <c r="FXF15" s="9"/>
      <c r="FXG15" s="134"/>
      <c r="FXH15" s="135"/>
      <c r="FXI15" s="40"/>
      <c r="FXJ15" s="40"/>
      <c r="FXK15" s="43"/>
      <c r="FXL15" s="7"/>
      <c r="FXM15" s="8"/>
      <c r="FXN15" s="9"/>
      <c r="FXO15" s="134"/>
      <c r="FXP15" s="135"/>
      <c r="FXQ15" s="40"/>
      <c r="FXR15" s="40"/>
      <c r="FXS15" s="43"/>
      <c r="FXT15" s="7"/>
      <c r="FXU15" s="8"/>
      <c r="FXV15" s="9"/>
      <c r="FXW15" s="134"/>
      <c r="FXX15" s="135"/>
      <c r="FXY15" s="40"/>
      <c r="FXZ15" s="40"/>
      <c r="FYA15" s="43"/>
      <c r="FYB15" s="7"/>
      <c r="FYC15" s="8"/>
      <c r="FYD15" s="9"/>
      <c r="FYE15" s="134"/>
      <c r="FYF15" s="135"/>
      <c r="FYG15" s="40"/>
      <c r="FYH15" s="40"/>
      <c r="FYI15" s="43"/>
      <c r="FYJ15" s="7"/>
      <c r="FYK15" s="8"/>
      <c r="FYL15" s="9"/>
      <c r="FYM15" s="134"/>
      <c r="FYN15" s="135"/>
      <c r="FYO15" s="40"/>
      <c r="FYP15" s="40"/>
      <c r="FYQ15" s="43"/>
      <c r="FYR15" s="7"/>
      <c r="FYS15" s="8"/>
      <c r="FYT15" s="9"/>
      <c r="FYU15" s="134"/>
      <c r="FYV15" s="135"/>
      <c r="FYW15" s="40"/>
      <c r="FYX15" s="40"/>
      <c r="FYY15" s="43"/>
      <c r="FYZ15" s="7"/>
      <c r="FZA15" s="8"/>
      <c r="FZB15" s="9"/>
      <c r="FZC15" s="134"/>
      <c r="FZD15" s="135"/>
      <c r="FZE15" s="40"/>
      <c r="FZF15" s="40"/>
      <c r="FZG15" s="43"/>
      <c r="FZH15" s="7"/>
      <c r="FZI15" s="8"/>
      <c r="FZJ15" s="9"/>
      <c r="FZK15" s="134"/>
      <c r="FZL15" s="135"/>
      <c r="FZM15" s="40"/>
      <c r="FZN15" s="40"/>
      <c r="FZO15" s="43"/>
      <c r="FZP15" s="7"/>
      <c r="FZQ15" s="8"/>
      <c r="FZR15" s="9"/>
      <c r="FZS15" s="134"/>
      <c r="FZT15" s="135"/>
      <c r="FZU15" s="40"/>
      <c r="FZV15" s="40"/>
      <c r="FZW15" s="43"/>
      <c r="FZX15" s="7"/>
      <c r="FZY15" s="8"/>
      <c r="FZZ15" s="9"/>
      <c r="GAA15" s="134"/>
      <c r="GAB15" s="135"/>
      <c r="GAC15" s="40"/>
      <c r="GAD15" s="40"/>
      <c r="GAE15" s="43"/>
      <c r="GAF15" s="7"/>
      <c r="GAG15" s="8"/>
      <c r="GAH15" s="9"/>
      <c r="GAI15" s="134"/>
      <c r="GAJ15" s="135"/>
      <c r="GAK15" s="40"/>
      <c r="GAL15" s="40"/>
      <c r="GAM15" s="43"/>
      <c r="GAN15" s="7"/>
      <c r="GAO15" s="8"/>
      <c r="GAP15" s="9"/>
      <c r="GAQ15" s="134"/>
      <c r="GAR15" s="135"/>
      <c r="GAS15" s="40"/>
      <c r="GAT15" s="40"/>
      <c r="GAU15" s="43"/>
      <c r="GAV15" s="7"/>
      <c r="GAW15" s="8"/>
      <c r="GAX15" s="9"/>
      <c r="GAY15" s="134"/>
      <c r="GAZ15" s="135"/>
      <c r="GBA15" s="40"/>
      <c r="GBB15" s="40"/>
      <c r="GBC15" s="43"/>
      <c r="GBD15" s="7"/>
      <c r="GBE15" s="8"/>
      <c r="GBF15" s="9"/>
      <c r="GBG15" s="134"/>
      <c r="GBH15" s="135"/>
      <c r="GBI15" s="40"/>
      <c r="GBJ15" s="40"/>
      <c r="GBK15" s="43"/>
      <c r="GBL15" s="7"/>
      <c r="GBM15" s="8"/>
      <c r="GBN15" s="9"/>
      <c r="GBO15" s="134"/>
      <c r="GBP15" s="135"/>
      <c r="GBQ15" s="40"/>
      <c r="GBR15" s="40"/>
      <c r="GBS15" s="43"/>
      <c r="GBT15" s="7"/>
      <c r="GBU15" s="8"/>
      <c r="GBV15" s="9"/>
      <c r="GBW15" s="134"/>
      <c r="GBX15" s="135"/>
      <c r="GBY15" s="40"/>
      <c r="GBZ15" s="40"/>
      <c r="GCA15" s="43"/>
      <c r="GCB15" s="7"/>
      <c r="GCC15" s="8"/>
      <c r="GCD15" s="9"/>
      <c r="GCE15" s="134"/>
      <c r="GCF15" s="135"/>
      <c r="GCG15" s="40"/>
      <c r="GCH15" s="40"/>
      <c r="GCI15" s="43"/>
      <c r="GCJ15" s="7"/>
      <c r="GCK15" s="8"/>
      <c r="GCL15" s="9"/>
      <c r="GCM15" s="134"/>
      <c r="GCN15" s="135"/>
      <c r="GCO15" s="40"/>
      <c r="GCP15" s="40"/>
      <c r="GCQ15" s="43"/>
      <c r="GCR15" s="7"/>
      <c r="GCS15" s="8"/>
      <c r="GCT15" s="9"/>
      <c r="GCU15" s="134"/>
      <c r="GCV15" s="135"/>
      <c r="GCW15" s="40"/>
      <c r="GCX15" s="40"/>
      <c r="GCY15" s="43"/>
      <c r="GCZ15" s="7"/>
      <c r="GDA15" s="8"/>
      <c r="GDB15" s="9"/>
      <c r="GDC15" s="134"/>
      <c r="GDD15" s="135"/>
      <c r="GDE15" s="40"/>
      <c r="GDF15" s="40"/>
      <c r="GDG15" s="43"/>
      <c r="GDH15" s="7"/>
      <c r="GDI15" s="8"/>
      <c r="GDJ15" s="9"/>
      <c r="GDK15" s="134"/>
      <c r="GDL15" s="135"/>
      <c r="GDM15" s="40"/>
      <c r="GDN15" s="40"/>
      <c r="GDO15" s="43"/>
      <c r="GDP15" s="7"/>
      <c r="GDQ15" s="8"/>
      <c r="GDR15" s="9"/>
      <c r="GDS15" s="134"/>
      <c r="GDT15" s="135"/>
      <c r="GDU15" s="40"/>
      <c r="GDV15" s="40"/>
      <c r="GDW15" s="43"/>
      <c r="GDX15" s="7"/>
      <c r="GDY15" s="8"/>
      <c r="GDZ15" s="9"/>
      <c r="GEA15" s="134"/>
      <c r="GEB15" s="135"/>
      <c r="GEC15" s="40"/>
      <c r="GED15" s="40"/>
      <c r="GEE15" s="43"/>
      <c r="GEF15" s="7"/>
      <c r="GEG15" s="8"/>
      <c r="GEH15" s="9"/>
      <c r="GEI15" s="134"/>
      <c r="GEJ15" s="135"/>
      <c r="GEK15" s="40"/>
      <c r="GEL15" s="40"/>
      <c r="GEM15" s="43"/>
      <c r="GEN15" s="7"/>
      <c r="GEO15" s="8"/>
      <c r="GEP15" s="9"/>
      <c r="GEQ15" s="134"/>
      <c r="GER15" s="135"/>
      <c r="GES15" s="40"/>
      <c r="GET15" s="40"/>
      <c r="GEU15" s="43"/>
      <c r="GEV15" s="7"/>
      <c r="GEW15" s="8"/>
      <c r="GEX15" s="9"/>
      <c r="GEY15" s="134"/>
      <c r="GEZ15" s="135"/>
      <c r="GFA15" s="40"/>
      <c r="GFB15" s="40"/>
      <c r="GFC15" s="43"/>
      <c r="GFD15" s="7"/>
      <c r="GFE15" s="8"/>
      <c r="GFF15" s="9"/>
      <c r="GFG15" s="134"/>
      <c r="GFH15" s="135"/>
      <c r="GFI15" s="40"/>
      <c r="GFJ15" s="40"/>
      <c r="GFK15" s="43"/>
      <c r="GFL15" s="7"/>
      <c r="GFM15" s="8"/>
      <c r="GFN15" s="9"/>
      <c r="GFO15" s="134"/>
      <c r="GFP15" s="135"/>
      <c r="GFQ15" s="40"/>
      <c r="GFR15" s="40"/>
      <c r="GFS15" s="43"/>
      <c r="GFT15" s="7"/>
      <c r="GFU15" s="8"/>
      <c r="GFV15" s="9"/>
      <c r="GFW15" s="134"/>
      <c r="GFX15" s="135"/>
      <c r="GFY15" s="40"/>
      <c r="GFZ15" s="40"/>
      <c r="GGA15" s="43"/>
      <c r="GGB15" s="7"/>
      <c r="GGC15" s="8"/>
      <c r="GGD15" s="9"/>
      <c r="GGE15" s="134"/>
      <c r="GGF15" s="135"/>
      <c r="GGG15" s="40"/>
      <c r="GGH15" s="40"/>
      <c r="GGI15" s="43"/>
      <c r="GGJ15" s="7"/>
      <c r="GGK15" s="8"/>
      <c r="GGL15" s="9"/>
      <c r="GGM15" s="134"/>
      <c r="GGN15" s="135"/>
      <c r="GGO15" s="40"/>
      <c r="GGP15" s="40"/>
      <c r="GGQ15" s="43"/>
      <c r="GGR15" s="7"/>
      <c r="GGS15" s="8"/>
      <c r="GGT15" s="9"/>
      <c r="GGU15" s="134"/>
      <c r="GGV15" s="135"/>
      <c r="GGW15" s="40"/>
      <c r="GGX15" s="40"/>
      <c r="GGY15" s="43"/>
      <c r="GGZ15" s="7"/>
      <c r="GHA15" s="8"/>
      <c r="GHB15" s="9"/>
      <c r="GHC15" s="134"/>
      <c r="GHD15" s="135"/>
      <c r="GHE15" s="40"/>
      <c r="GHF15" s="40"/>
      <c r="GHG15" s="43"/>
      <c r="GHH15" s="7"/>
      <c r="GHI15" s="8"/>
      <c r="GHJ15" s="9"/>
      <c r="GHK15" s="134"/>
      <c r="GHL15" s="135"/>
      <c r="GHM15" s="40"/>
      <c r="GHN15" s="40"/>
      <c r="GHO15" s="43"/>
      <c r="GHP15" s="7"/>
      <c r="GHQ15" s="8"/>
      <c r="GHR15" s="9"/>
      <c r="GHS15" s="134"/>
      <c r="GHT15" s="135"/>
      <c r="GHU15" s="40"/>
      <c r="GHV15" s="40"/>
      <c r="GHW15" s="43"/>
      <c r="GHX15" s="7"/>
      <c r="GHY15" s="8"/>
      <c r="GHZ15" s="9"/>
      <c r="GIA15" s="134"/>
      <c r="GIB15" s="135"/>
      <c r="GIC15" s="40"/>
      <c r="GID15" s="40"/>
      <c r="GIE15" s="43"/>
      <c r="GIF15" s="7"/>
      <c r="GIG15" s="8"/>
      <c r="GIH15" s="9"/>
      <c r="GII15" s="134"/>
      <c r="GIJ15" s="135"/>
      <c r="GIK15" s="40"/>
      <c r="GIL15" s="40"/>
      <c r="GIM15" s="43"/>
      <c r="GIN15" s="7"/>
      <c r="GIO15" s="8"/>
      <c r="GIP15" s="9"/>
      <c r="GIQ15" s="134"/>
      <c r="GIR15" s="135"/>
      <c r="GIS15" s="40"/>
      <c r="GIT15" s="40"/>
      <c r="GIU15" s="43"/>
      <c r="GIV15" s="7"/>
      <c r="GIW15" s="8"/>
      <c r="GIX15" s="9"/>
      <c r="GIY15" s="134"/>
      <c r="GIZ15" s="135"/>
      <c r="GJA15" s="40"/>
      <c r="GJB15" s="40"/>
      <c r="GJC15" s="43"/>
      <c r="GJD15" s="7"/>
      <c r="GJE15" s="8"/>
      <c r="GJF15" s="9"/>
      <c r="GJG15" s="134"/>
      <c r="GJH15" s="135"/>
      <c r="GJI15" s="40"/>
      <c r="GJJ15" s="40"/>
      <c r="GJK15" s="43"/>
      <c r="GJL15" s="7"/>
      <c r="GJM15" s="8"/>
      <c r="GJN15" s="9"/>
      <c r="GJO15" s="134"/>
      <c r="GJP15" s="135"/>
      <c r="GJQ15" s="40"/>
      <c r="GJR15" s="40"/>
      <c r="GJS15" s="43"/>
      <c r="GJT15" s="7"/>
      <c r="GJU15" s="8"/>
      <c r="GJV15" s="9"/>
      <c r="GJW15" s="134"/>
      <c r="GJX15" s="135"/>
      <c r="GJY15" s="40"/>
      <c r="GJZ15" s="40"/>
      <c r="GKA15" s="43"/>
      <c r="GKB15" s="7"/>
      <c r="GKC15" s="8"/>
      <c r="GKD15" s="9"/>
      <c r="GKE15" s="134"/>
      <c r="GKF15" s="135"/>
      <c r="GKG15" s="40"/>
      <c r="GKH15" s="40"/>
      <c r="GKI15" s="43"/>
      <c r="GKJ15" s="7"/>
      <c r="GKK15" s="8"/>
      <c r="GKL15" s="9"/>
      <c r="GKM15" s="134"/>
      <c r="GKN15" s="135"/>
      <c r="GKO15" s="40"/>
      <c r="GKP15" s="40"/>
      <c r="GKQ15" s="43"/>
      <c r="GKR15" s="7"/>
      <c r="GKS15" s="8"/>
      <c r="GKT15" s="9"/>
      <c r="GKU15" s="134"/>
      <c r="GKV15" s="135"/>
      <c r="GKW15" s="40"/>
      <c r="GKX15" s="40"/>
      <c r="GKY15" s="43"/>
      <c r="GKZ15" s="7"/>
      <c r="GLA15" s="8"/>
      <c r="GLB15" s="9"/>
      <c r="GLC15" s="134"/>
      <c r="GLD15" s="135"/>
      <c r="GLE15" s="40"/>
      <c r="GLF15" s="40"/>
      <c r="GLG15" s="43"/>
      <c r="GLH15" s="7"/>
      <c r="GLI15" s="8"/>
      <c r="GLJ15" s="9"/>
      <c r="GLK15" s="134"/>
      <c r="GLL15" s="135"/>
      <c r="GLM15" s="40"/>
      <c r="GLN15" s="40"/>
      <c r="GLO15" s="43"/>
      <c r="GLP15" s="7"/>
      <c r="GLQ15" s="8"/>
      <c r="GLR15" s="9"/>
      <c r="GLS15" s="134"/>
      <c r="GLT15" s="135"/>
      <c r="GLU15" s="40"/>
      <c r="GLV15" s="40"/>
      <c r="GLW15" s="43"/>
      <c r="GLX15" s="7"/>
      <c r="GLY15" s="8"/>
      <c r="GLZ15" s="9"/>
      <c r="GMA15" s="134"/>
      <c r="GMB15" s="135"/>
      <c r="GMC15" s="40"/>
      <c r="GMD15" s="40"/>
      <c r="GME15" s="43"/>
      <c r="GMF15" s="7"/>
      <c r="GMG15" s="8"/>
      <c r="GMH15" s="9"/>
      <c r="GMI15" s="134"/>
      <c r="GMJ15" s="135"/>
      <c r="GMK15" s="40"/>
      <c r="GML15" s="40"/>
      <c r="GMM15" s="43"/>
      <c r="GMN15" s="7"/>
      <c r="GMO15" s="8"/>
      <c r="GMP15" s="9"/>
      <c r="GMQ15" s="134"/>
      <c r="GMR15" s="135"/>
      <c r="GMS15" s="40"/>
      <c r="GMT15" s="40"/>
      <c r="GMU15" s="43"/>
      <c r="GMV15" s="7"/>
      <c r="GMW15" s="8"/>
      <c r="GMX15" s="9"/>
      <c r="GMY15" s="134"/>
      <c r="GMZ15" s="135"/>
      <c r="GNA15" s="40"/>
      <c r="GNB15" s="40"/>
      <c r="GNC15" s="43"/>
      <c r="GND15" s="7"/>
      <c r="GNE15" s="8"/>
      <c r="GNF15" s="9"/>
      <c r="GNG15" s="134"/>
      <c r="GNH15" s="135"/>
      <c r="GNI15" s="40"/>
      <c r="GNJ15" s="40"/>
      <c r="GNK15" s="43"/>
      <c r="GNL15" s="7"/>
      <c r="GNM15" s="8"/>
      <c r="GNN15" s="9"/>
      <c r="GNO15" s="134"/>
      <c r="GNP15" s="135"/>
      <c r="GNQ15" s="40"/>
      <c r="GNR15" s="40"/>
      <c r="GNS15" s="43"/>
      <c r="GNT15" s="7"/>
      <c r="GNU15" s="8"/>
      <c r="GNV15" s="9"/>
      <c r="GNW15" s="134"/>
      <c r="GNX15" s="135"/>
      <c r="GNY15" s="40"/>
      <c r="GNZ15" s="40"/>
      <c r="GOA15" s="43"/>
      <c r="GOB15" s="7"/>
      <c r="GOC15" s="8"/>
      <c r="GOD15" s="9"/>
      <c r="GOE15" s="134"/>
      <c r="GOF15" s="135"/>
      <c r="GOG15" s="40"/>
      <c r="GOH15" s="40"/>
      <c r="GOI15" s="43"/>
      <c r="GOJ15" s="7"/>
      <c r="GOK15" s="8"/>
      <c r="GOL15" s="9"/>
      <c r="GOM15" s="134"/>
      <c r="GON15" s="135"/>
      <c r="GOO15" s="40"/>
      <c r="GOP15" s="40"/>
      <c r="GOQ15" s="43"/>
      <c r="GOR15" s="7"/>
      <c r="GOS15" s="8"/>
      <c r="GOT15" s="9"/>
      <c r="GOU15" s="134"/>
      <c r="GOV15" s="135"/>
      <c r="GOW15" s="40"/>
      <c r="GOX15" s="40"/>
      <c r="GOY15" s="43"/>
      <c r="GOZ15" s="7"/>
      <c r="GPA15" s="8"/>
      <c r="GPB15" s="9"/>
      <c r="GPC15" s="134"/>
      <c r="GPD15" s="135"/>
      <c r="GPE15" s="40"/>
      <c r="GPF15" s="40"/>
      <c r="GPG15" s="43"/>
      <c r="GPH15" s="7"/>
      <c r="GPI15" s="8"/>
      <c r="GPJ15" s="9"/>
      <c r="GPK15" s="134"/>
      <c r="GPL15" s="135"/>
      <c r="GPM15" s="40"/>
      <c r="GPN15" s="40"/>
      <c r="GPO15" s="43"/>
      <c r="GPP15" s="7"/>
      <c r="GPQ15" s="8"/>
      <c r="GPR15" s="9"/>
      <c r="GPS15" s="134"/>
      <c r="GPT15" s="135"/>
      <c r="GPU15" s="40"/>
      <c r="GPV15" s="40"/>
      <c r="GPW15" s="43"/>
      <c r="GPX15" s="7"/>
      <c r="GPY15" s="8"/>
      <c r="GPZ15" s="9"/>
      <c r="GQA15" s="134"/>
      <c r="GQB15" s="135"/>
      <c r="GQC15" s="40"/>
      <c r="GQD15" s="40"/>
      <c r="GQE15" s="43"/>
      <c r="GQF15" s="7"/>
      <c r="GQG15" s="8"/>
      <c r="GQH15" s="9"/>
      <c r="GQI15" s="134"/>
      <c r="GQJ15" s="135"/>
      <c r="GQK15" s="40"/>
      <c r="GQL15" s="40"/>
      <c r="GQM15" s="43"/>
      <c r="GQN15" s="7"/>
      <c r="GQO15" s="8"/>
      <c r="GQP15" s="9"/>
      <c r="GQQ15" s="134"/>
      <c r="GQR15" s="135"/>
      <c r="GQS15" s="40"/>
      <c r="GQT15" s="40"/>
      <c r="GQU15" s="43"/>
      <c r="GQV15" s="7"/>
      <c r="GQW15" s="8"/>
      <c r="GQX15" s="9"/>
      <c r="GQY15" s="134"/>
      <c r="GQZ15" s="135"/>
      <c r="GRA15" s="40"/>
      <c r="GRB15" s="40"/>
      <c r="GRC15" s="43"/>
      <c r="GRD15" s="7"/>
      <c r="GRE15" s="8"/>
      <c r="GRF15" s="9"/>
      <c r="GRG15" s="134"/>
      <c r="GRH15" s="135"/>
      <c r="GRI15" s="40"/>
      <c r="GRJ15" s="40"/>
      <c r="GRK15" s="43"/>
      <c r="GRL15" s="7"/>
      <c r="GRM15" s="8"/>
      <c r="GRN15" s="9"/>
      <c r="GRO15" s="134"/>
      <c r="GRP15" s="135"/>
      <c r="GRQ15" s="40"/>
      <c r="GRR15" s="40"/>
      <c r="GRS15" s="43"/>
      <c r="GRT15" s="7"/>
      <c r="GRU15" s="8"/>
      <c r="GRV15" s="9"/>
      <c r="GRW15" s="134"/>
      <c r="GRX15" s="135"/>
      <c r="GRY15" s="40"/>
      <c r="GRZ15" s="40"/>
      <c r="GSA15" s="43"/>
      <c r="GSB15" s="7"/>
      <c r="GSC15" s="8"/>
      <c r="GSD15" s="9"/>
      <c r="GSE15" s="134"/>
      <c r="GSF15" s="135"/>
      <c r="GSG15" s="40"/>
      <c r="GSH15" s="40"/>
      <c r="GSI15" s="43"/>
      <c r="GSJ15" s="7"/>
      <c r="GSK15" s="8"/>
      <c r="GSL15" s="9"/>
      <c r="GSM15" s="134"/>
      <c r="GSN15" s="135"/>
      <c r="GSO15" s="40"/>
      <c r="GSP15" s="40"/>
      <c r="GSQ15" s="43"/>
      <c r="GSR15" s="7"/>
      <c r="GSS15" s="8"/>
      <c r="GST15" s="9"/>
      <c r="GSU15" s="134"/>
      <c r="GSV15" s="135"/>
      <c r="GSW15" s="40"/>
      <c r="GSX15" s="40"/>
      <c r="GSY15" s="43"/>
      <c r="GSZ15" s="7"/>
      <c r="GTA15" s="8"/>
      <c r="GTB15" s="9"/>
      <c r="GTC15" s="134"/>
      <c r="GTD15" s="135"/>
      <c r="GTE15" s="40"/>
      <c r="GTF15" s="40"/>
      <c r="GTG15" s="43"/>
      <c r="GTH15" s="7"/>
      <c r="GTI15" s="8"/>
      <c r="GTJ15" s="9"/>
      <c r="GTK15" s="134"/>
      <c r="GTL15" s="135"/>
      <c r="GTM15" s="40"/>
      <c r="GTN15" s="40"/>
      <c r="GTO15" s="43"/>
      <c r="GTP15" s="7"/>
      <c r="GTQ15" s="8"/>
      <c r="GTR15" s="9"/>
      <c r="GTS15" s="134"/>
      <c r="GTT15" s="135"/>
      <c r="GTU15" s="40"/>
      <c r="GTV15" s="40"/>
      <c r="GTW15" s="43"/>
      <c r="GTX15" s="7"/>
      <c r="GTY15" s="8"/>
      <c r="GTZ15" s="9"/>
      <c r="GUA15" s="134"/>
      <c r="GUB15" s="135"/>
      <c r="GUC15" s="40"/>
      <c r="GUD15" s="40"/>
      <c r="GUE15" s="43"/>
      <c r="GUF15" s="7"/>
      <c r="GUG15" s="8"/>
      <c r="GUH15" s="9"/>
      <c r="GUI15" s="134"/>
      <c r="GUJ15" s="135"/>
      <c r="GUK15" s="40"/>
      <c r="GUL15" s="40"/>
      <c r="GUM15" s="43"/>
      <c r="GUN15" s="7"/>
      <c r="GUO15" s="8"/>
      <c r="GUP15" s="9"/>
      <c r="GUQ15" s="134"/>
      <c r="GUR15" s="135"/>
      <c r="GUS15" s="40"/>
      <c r="GUT15" s="40"/>
      <c r="GUU15" s="43"/>
      <c r="GUV15" s="7"/>
      <c r="GUW15" s="8"/>
      <c r="GUX15" s="9"/>
      <c r="GUY15" s="134"/>
      <c r="GUZ15" s="135"/>
      <c r="GVA15" s="40"/>
      <c r="GVB15" s="40"/>
      <c r="GVC15" s="43"/>
      <c r="GVD15" s="7"/>
      <c r="GVE15" s="8"/>
      <c r="GVF15" s="9"/>
      <c r="GVG15" s="134"/>
      <c r="GVH15" s="135"/>
      <c r="GVI15" s="40"/>
      <c r="GVJ15" s="40"/>
      <c r="GVK15" s="43"/>
      <c r="GVL15" s="7"/>
      <c r="GVM15" s="8"/>
      <c r="GVN15" s="9"/>
      <c r="GVO15" s="134"/>
      <c r="GVP15" s="135"/>
      <c r="GVQ15" s="40"/>
      <c r="GVR15" s="40"/>
      <c r="GVS15" s="43"/>
      <c r="GVT15" s="7"/>
      <c r="GVU15" s="8"/>
      <c r="GVV15" s="9"/>
      <c r="GVW15" s="134"/>
      <c r="GVX15" s="135"/>
      <c r="GVY15" s="40"/>
      <c r="GVZ15" s="40"/>
      <c r="GWA15" s="43"/>
      <c r="GWB15" s="7"/>
      <c r="GWC15" s="8"/>
      <c r="GWD15" s="9"/>
      <c r="GWE15" s="134"/>
      <c r="GWF15" s="135"/>
      <c r="GWG15" s="40"/>
      <c r="GWH15" s="40"/>
      <c r="GWI15" s="43"/>
      <c r="GWJ15" s="7"/>
      <c r="GWK15" s="8"/>
      <c r="GWL15" s="9"/>
      <c r="GWM15" s="134"/>
      <c r="GWN15" s="135"/>
      <c r="GWO15" s="40"/>
      <c r="GWP15" s="40"/>
      <c r="GWQ15" s="43"/>
      <c r="GWR15" s="7"/>
      <c r="GWS15" s="8"/>
      <c r="GWT15" s="9"/>
      <c r="GWU15" s="134"/>
      <c r="GWV15" s="135"/>
      <c r="GWW15" s="40"/>
      <c r="GWX15" s="40"/>
      <c r="GWY15" s="43"/>
      <c r="GWZ15" s="7"/>
      <c r="GXA15" s="8"/>
      <c r="GXB15" s="9"/>
      <c r="GXC15" s="134"/>
      <c r="GXD15" s="135"/>
      <c r="GXE15" s="40"/>
      <c r="GXF15" s="40"/>
      <c r="GXG15" s="43"/>
      <c r="GXH15" s="7"/>
      <c r="GXI15" s="8"/>
      <c r="GXJ15" s="9"/>
      <c r="GXK15" s="134"/>
      <c r="GXL15" s="135"/>
      <c r="GXM15" s="40"/>
      <c r="GXN15" s="40"/>
      <c r="GXO15" s="43"/>
      <c r="GXP15" s="7"/>
      <c r="GXQ15" s="8"/>
      <c r="GXR15" s="9"/>
      <c r="GXS15" s="134"/>
      <c r="GXT15" s="135"/>
      <c r="GXU15" s="40"/>
      <c r="GXV15" s="40"/>
      <c r="GXW15" s="43"/>
      <c r="GXX15" s="7"/>
      <c r="GXY15" s="8"/>
      <c r="GXZ15" s="9"/>
      <c r="GYA15" s="134"/>
      <c r="GYB15" s="135"/>
      <c r="GYC15" s="40"/>
      <c r="GYD15" s="40"/>
      <c r="GYE15" s="43"/>
      <c r="GYF15" s="7"/>
      <c r="GYG15" s="8"/>
      <c r="GYH15" s="9"/>
      <c r="GYI15" s="134"/>
      <c r="GYJ15" s="135"/>
      <c r="GYK15" s="40"/>
      <c r="GYL15" s="40"/>
      <c r="GYM15" s="43"/>
      <c r="GYN15" s="7"/>
      <c r="GYO15" s="8"/>
      <c r="GYP15" s="9"/>
      <c r="GYQ15" s="134"/>
      <c r="GYR15" s="135"/>
      <c r="GYS15" s="40"/>
      <c r="GYT15" s="40"/>
      <c r="GYU15" s="43"/>
      <c r="GYV15" s="7"/>
      <c r="GYW15" s="8"/>
      <c r="GYX15" s="9"/>
      <c r="GYY15" s="134"/>
      <c r="GYZ15" s="135"/>
      <c r="GZA15" s="40"/>
      <c r="GZB15" s="40"/>
      <c r="GZC15" s="43"/>
      <c r="GZD15" s="7"/>
      <c r="GZE15" s="8"/>
      <c r="GZF15" s="9"/>
      <c r="GZG15" s="134"/>
      <c r="GZH15" s="135"/>
      <c r="GZI15" s="40"/>
      <c r="GZJ15" s="40"/>
      <c r="GZK15" s="43"/>
      <c r="GZL15" s="7"/>
      <c r="GZM15" s="8"/>
      <c r="GZN15" s="9"/>
      <c r="GZO15" s="134"/>
      <c r="GZP15" s="135"/>
      <c r="GZQ15" s="40"/>
      <c r="GZR15" s="40"/>
      <c r="GZS15" s="43"/>
      <c r="GZT15" s="7"/>
      <c r="GZU15" s="8"/>
      <c r="GZV15" s="9"/>
      <c r="GZW15" s="134"/>
      <c r="GZX15" s="135"/>
      <c r="GZY15" s="40"/>
      <c r="GZZ15" s="40"/>
      <c r="HAA15" s="43"/>
      <c r="HAB15" s="7"/>
      <c r="HAC15" s="8"/>
      <c r="HAD15" s="9"/>
      <c r="HAE15" s="134"/>
      <c r="HAF15" s="135"/>
      <c r="HAG15" s="40"/>
      <c r="HAH15" s="40"/>
      <c r="HAI15" s="43"/>
      <c r="HAJ15" s="7"/>
      <c r="HAK15" s="8"/>
      <c r="HAL15" s="9"/>
      <c r="HAM15" s="134"/>
      <c r="HAN15" s="135"/>
      <c r="HAO15" s="40"/>
      <c r="HAP15" s="40"/>
      <c r="HAQ15" s="43"/>
      <c r="HAR15" s="7"/>
      <c r="HAS15" s="8"/>
      <c r="HAT15" s="9"/>
      <c r="HAU15" s="134"/>
      <c r="HAV15" s="135"/>
      <c r="HAW15" s="40"/>
      <c r="HAX15" s="40"/>
      <c r="HAY15" s="43"/>
      <c r="HAZ15" s="7"/>
      <c r="HBA15" s="8"/>
      <c r="HBB15" s="9"/>
      <c r="HBC15" s="134"/>
      <c r="HBD15" s="135"/>
      <c r="HBE15" s="40"/>
      <c r="HBF15" s="40"/>
      <c r="HBG15" s="43"/>
      <c r="HBH15" s="7"/>
      <c r="HBI15" s="8"/>
      <c r="HBJ15" s="9"/>
      <c r="HBK15" s="134"/>
      <c r="HBL15" s="135"/>
      <c r="HBM15" s="40"/>
      <c r="HBN15" s="40"/>
      <c r="HBO15" s="43"/>
      <c r="HBP15" s="7"/>
      <c r="HBQ15" s="8"/>
      <c r="HBR15" s="9"/>
      <c r="HBS15" s="134"/>
      <c r="HBT15" s="135"/>
      <c r="HBU15" s="40"/>
      <c r="HBV15" s="40"/>
      <c r="HBW15" s="43"/>
      <c r="HBX15" s="7"/>
      <c r="HBY15" s="8"/>
      <c r="HBZ15" s="9"/>
      <c r="HCA15" s="134"/>
      <c r="HCB15" s="135"/>
      <c r="HCC15" s="40"/>
      <c r="HCD15" s="40"/>
      <c r="HCE15" s="43"/>
      <c r="HCF15" s="7"/>
      <c r="HCG15" s="8"/>
      <c r="HCH15" s="9"/>
      <c r="HCI15" s="134"/>
      <c r="HCJ15" s="135"/>
      <c r="HCK15" s="40"/>
      <c r="HCL15" s="40"/>
      <c r="HCM15" s="43"/>
      <c r="HCN15" s="7"/>
      <c r="HCO15" s="8"/>
      <c r="HCP15" s="9"/>
      <c r="HCQ15" s="134"/>
      <c r="HCR15" s="135"/>
      <c r="HCS15" s="40"/>
      <c r="HCT15" s="40"/>
      <c r="HCU15" s="43"/>
      <c r="HCV15" s="7"/>
      <c r="HCW15" s="8"/>
      <c r="HCX15" s="9"/>
      <c r="HCY15" s="134"/>
      <c r="HCZ15" s="135"/>
      <c r="HDA15" s="40"/>
      <c r="HDB15" s="40"/>
      <c r="HDC15" s="43"/>
      <c r="HDD15" s="7"/>
      <c r="HDE15" s="8"/>
      <c r="HDF15" s="9"/>
      <c r="HDG15" s="134"/>
      <c r="HDH15" s="135"/>
      <c r="HDI15" s="40"/>
      <c r="HDJ15" s="40"/>
      <c r="HDK15" s="43"/>
      <c r="HDL15" s="7"/>
      <c r="HDM15" s="8"/>
      <c r="HDN15" s="9"/>
      <c r="HDO15" s="134"/>
      <c r="HDP15" s="135"/>
      <c r="HDQ15" s="40"/>
      <c r="HDR15" s="40"/>
      <c r="HDS15" s="43"/>
      <c r="HDT15" s="7"/>
      <c r="HDU15" s="8"/>
      <c r="HDV15" s="9"/>
      <c r="HDW15" s="134"/>
      <c r="HDX15" s="135"/>
      <c r="HDY15" s="40"/>
      <c r="HDZ15" s="40"/>
      <c r="HEA15" s="43"/>
      <c r="HEB15" s="7"/>
      <c r="HEC15" s="8"/>
      <c r="HED15" s="9"/>
      <c r="HEE15" s="134"/>
      <c r="HEF15" s="135"/>
      <c r="HEG15" s="40"/>
      <c r="HEH15" s="40"/>
      <c r="HEI15" s="43"/>
      <c r="HEJ15" s="7"/>
      <c r="HEK15" s="8"/>
      <c r="HEL15" s="9"/>
      <c r="HEM15" s="134"/>
      <c r="HEN15" s="135"/>
      <c r="HEO15" s="40"/>
      <c r="HEP15" s="40"/>
      <c r="HEQ15" s="43"/>
      <c r="HER15" s="7"/>
      <c r="HES15" s="8"/>
      <c r="HET15" s="9"/>
      <c r="HEU15" s="134"/>
      <c r="HEV15" s="135"/>
      <c r="HEW15" s="40"/>
      <c r="HEX15" s="40"/>
      <c r="HEY15" s="43"/>
      <c r="HEZ15" s="7"/>
      <c r="HFA15" s="8"/>
      <c r="HFB15" s="9"/>
      <c r="HFC15" s="134"/>
      <c r="HFD15" s="135"/>
      <c r="HFE15" s="40"/>
      <c r="HFF15" s="40"/>
      <c r="HFG15" s="43"/>
      <c r="HFH15" s="7"/>
      <c r="HFI15" s="8"/>
      <c r="HFJ15" s="9"/>
      <c r="HFK15" s="134"/>
      <c r="HFL15" s="135"/>
      <c r="HFM15" s="40"/>
      <c r="HFN15" s="40"/>
      <c r="HFO15" s="43"/>
      <c r="HFP15" s="7"/>
      <c r="HFQ15" s="8"/>
      <c r="HFR15" s="9"/>
      <c r="HFS15" s="134"/>
      <c r="HFT15" s="135"/>
      <c r="HFU15" s="40"/>
      <c r="HFV15" s="40"/>
      <c r="HFW15" s="43"/>
      <c r="HFX15" s="7"/>
      <c r="HFY15" s="8"/>
      <c r="HFZ15" s="9"/>
      <c r="HGA15" s="134"/>
      <c r="HGB15" s="135"/>
      <c r="HGC15" s="40"/>
      <c r="HGD15" s="40"/>
      <c r="HGE15" s="43"/>
      <c r="HGF15" s="7"/>
      <c r="HGG15" s="8"/>
      <c r="HGH15" s="9"/>
      <c r="HGI15" s="134"/>
      <c r="HGJ15" s="135"/>
      <c r="HGK15" s="40"/>
      <c r="HGL15" s="40"/>
      <c r="HGM15" s="43"/>
      <c r="HGN15" s="7"/>
      <c r="HGO15" s="8"/>
      <c r="HGP15" s="9"/>
      <c r="HGQ15" s="134"/>
      <c r="HGR15" s="135"/>
      <c r="HGS15" s="40"/>
      <c r="HGT15" s="40"/>
      <c r="HGU15" s="43"/>
      <c r="HGV15" s="7"/>
      <c r="HGW15" s="8"/>
      <c r="HGX15" s="9"/>
      <c r="HGY15" s="134"/>
      <c r="HGZ15" s="135"/>
      <c r="HHA15" s="40"/>
      <c r="HHB15" s="40"/>
      <c r="HHC15" s="43"/>
      <c r="HHD15" s="7"/>
      <c r="HHE15" s="8"/>
      <c r="HHF15" s="9"/>
      <c r="HHG15" s="134"/>
      <c r="HHH15" s="135"/>
      <c r="HHI15" s="40"/>
      <c r="HHJ15" s="40"/>
      <c r="HHK15" s="43"/>
      <c r="HHL15" s="7"/>
      <c r="HHM15" s="8"/>
      <c r="HHN15" s="9"/>
      <c r="HHO15" s="134"/>
      <c r="HHP15" s="135"/>
      <c r="HHQ15" s="40"/>
      <c r="HHR15" s="40"/>
      <c r="HHS15" s="43"/>
      <c r="HHT15" s="7"/>
      <c r="HHU15" s="8"/>
      <c r="HHV15" s="9"/>
      <c r="HHW15" s="134"/>
      <c r="HHX15" s="135"/>
      <c r="HHY15" s="40"/>
      <c r="HHZ15" s="40"/>
      <c r="HIA15" s="43"/>
      <c r="HIB15" s="7"/>
      <c r="HIC15" s="8"/>
      <c r="HID15" s="9"/>
      <c r="HIE15" s="134"/>
      <c r="HIF15" s="135"/>
      <c r="HIG15" s="40"/>
      <c r="HIH15" s="40"/>
      <c r="HII15" s="43"/>
      <c r="HIJ15" s="7"/>
      <c r="HIK15" s="8"/>
      <c r="HIL15" s="9"/>
      <c r="HIM15" s="134"/>
      <c r="HIN15" s="135"/>
      <c r="HIO15" s="40"/>
      <c r="HIP15" s="40"/>
      <c r="HIQ15" s="43"/>
      <c r="HIR15" s="7"/>
      <c r="HIS15" s="8"/>
      <c r="HIT15" s="9"/>
      <c r="HIU15" s="134"/>
      <c r="HIV15" s="135"/>
      <c r="HIW15" s="40"/>
      <c r="HIX15" s="40"/>
      <c r="HIY15" s="43"/>
      <c r="HIZ15" s="7"/>
      <c r="HJA15" s="8"/>
      <c r="HJB15" s="9"/>
      <c r="HJC15" s="134"/>
      <c r="HJD15" s="135"/>
      <c r="HJE15" s="40"/>
      <c r="HJF15" s="40"/>
      <c r="HJG15" s="43"/>
      <c r="HJH15" s="7"/>
      <c r="HJI15" s="8"/>
      <c r="HJJ15" s="9"/>
      <c r="HJK15" s="134"/>
      <c r="HJL15" s="135"/>
      <c r="HJM15" s="40"/>
      <c r="HJN15" s="40"/>
      <c r="HJO15" s="43"/>
      <c r="HJP15" s="7"/>
      <c r="HJQ15" s="8"/>
      <c r="HJR15" s="9"/>
      <c r="HJS15" s="134"/>
      <c r="HJT15" s="135"/>
      <c r="HJU15" s="40"/>
      <c r="HJV15" s="40"/>
      <c r="HJW15" s="43"/>
      <c r="HJX15" s="7"/>
      <c r="HJY15" s="8"/>
      <c r="HJZ15" s="9"/>
      <c r="HKA15" s="134"/>
      <c r="HKB15" s="135"/>
      <c r="HKC15" s="40"/>
      <c r="HKD15" s="40"/>
      <c r="HKE15" s="43"/>
      <c r="HKF15" s="7"/>
      <c r="HKG15" s="8"/>
      <c r="HKH15" s="9"/>
      <c r="HKI15" s="134"/>
      <c r="HKJ15" s="135"/>
      <c r="HKK15" s="40"/>
      <c r="HKL15" s="40"/>
      <c r="HKM15" s="43"/>
      <c r="HKN15" s="7"/>
      <c r="HKO15" s="8"/>
      <c r="HKP15" s="9"/>
      <c r="HKQ15" s="134"/>
      <c r="HKR15" s="135"/>
      <c r="HKS15" s="40"/>
      <c r="HKT15" s="40"/>
      <c r="HKU15" s="43"/>
      <c r="HKV15" s="7"/>
      <c r="HKW15" s="8"/>
      <c r="HKX15" s="9"/>
      <c r="HKY15" s="134"/>
      <c r="HKZ15" s="135"/>
      <c r="HLA15" s="40"/>
      <c r="HLB15" s="40"/>
      <c r="HLC15" s="43"/>
      <c r="HLD15" s="7"/>
      <c r="HLE15" s="8"/>
      <c r="HLF15" s="9"/>
      <c r="HLG15" s="134"/>
      <c r="HLH15" s="135"/>
      <c r="HLI15" s="40"/>
      <c r="HLJ15" s="40"/>
      <c r="HLK15" s="43"/>
      <c r="HLL15" s="7"/>
      <c r="HLM15" s="8"/>
      <c r="HLN15" s="9"/>
      <c r="HLO15" s="134"/>
      <c r="HLP15" s="135"/>
      <c r="HLQ15" s="40"/>
      <c r="HLR15" s="40"/>
      <c r="HLS15" s="43"/>
      <c r="HLT15" s="7"/>
      <c r="HLU15" s="8"/>
      <c r="HLV15" s="9"/>
      <c r="HLW15" s="134"/>
      <c r="HLX15" s="135"/>
      <c r="HLY15" s="40"/>
      <c r="HLZ15" s="40"/>
      <c r="HMA15" s="43"/>
      <c r="HMB15" s="7"/>
      <c r="HMC15" s="8"/>
      <c r="HMD15" s="9"/>
      <c r="HME15" s="134"/>
      <c r="HMF15" s="135"/>
      <c r="HMG15" s="40"/>
      <c r="HMH15" s="40"/>
      <c r="HMI15" s="43"/>
      <c r="HMJ15" s="7"/>
      <c r="HMK15" s="8"/>
      <c r="HML15" s="9"/>
      <c r="HMM15" s="134"/>
      <c r="HMN15" s="135"/>
      <c r="HMO15" s="40"/>
      <c r="HMP15" s="40"/>
      <c r="HMQ15" s="43"/>
      <c r="HMR15" s="7"/>
      <c r="HMS15" s="8"/>
      <c r="HMT15" s="9"/>
      <c r="HMU15" s="134"/>
      <c r="HMV15" s="135"/>
      <c r="HMW15" s="40"/>
      <c r="HMX15" s="40"/>
      <c r="HMY15" s="43"/>
      <c r="HMZ15" s="7"/>
      <c r="HNA15" s="8"/>
      <c r="HNB15" s="9"/>
      <c r="HNC15" s="134"/>
      <c r="HND15" s="135"/>
      <c r="HNE15" s="40"/>
      <c r="HNF15" s="40"/>
      <c r="HNG15" s="43"/>
      <c r="HNH15" s="7"/>
      <c r="HNI15" s="8"/>
      <c r="HNJ15" s="9"/>
      <c r="HNK15" s="134"/>
      <c r="HNL15" s="135"/>
      <c r="HNM15" s="40"/>
      <c r="HNN15" s="40"/>
      <c r="HNO15" s="43"/>
      <c r="HNP15" s="7"/>
      <c r="HNQ15" s="8"/>
      <c r="HNR15" s="9"/>
      <c r="HNS15" s="134"/>
      <c r="HNT15" s="135"/>
      <c r="HNU15" s="40"/>
      <c r="HNV15" s="40"/>
      <c r="HNW15" s="43"/>
      <c r="HNX15" s="7"/>
      <c r="HNY15" s="8"/>
      <c r="HNZ15" s="9"/>
      <c r="HOA15" s="134"/>
      <c r="HOB15" s="135"/>
      <c r="HOC15" s="40"/>
      <c r="HOD15" s="40"/>
      <c r="HOE15" s="43"/>
      <c r="HOF15" s="7"/>
      <c r="HOG15" s="8"/>
      <c r="HOH15" s="9"/>
      <c r="HOI15" s="134"/>
      <c r="HOJ15" s="135"/>
      <c r="HOK15" s="40"/>
      <c r="HOL15" s="40"/>
      <c r="HOM15" s="43"/>
      <c r="HON15" s="7"/>
      <c r="HOO15" s="8"/>
      <c r="HOP15" s="9"/>
      <c r="HOQ15" s="134"/>
      <c r="HOR15" s="135"/>
      <c r="HOS15" s="40"/>
      <c r="HOT15" s="40"/>
      <c r="HOU15" s="43"/>
      <c r="HOV15" s="7"/>
      <c r="HOW15" s="8"/>
      <c r="HOX15" s="9"/>
      <c r="HOY15" s="134"/>
      <c r="HOZ15" s="135"/>
      <c r="HPA15" s="40"/>
      <c r="HPB15" s="40"/>
      <c r="HPC15" s="43"/>
      <c r="HPD15" s="7"/>
      <c r="HPE15" s="8"/>
      <c r="HPF15" s="9"/>
      <c r="HPG15" s="134"/>
      <c r="HPH15" s="135"/>
      <c r="HPI15" s="40"/>
      <c r="HPJ15" s="40"/>
      <c r="HPK15" s="43"/>
      <c r="HPL15" s="7"/>
      <c r="HPM15" s="8"/>
      <c r="HPN15" s="9"/>
      <c r="HPO15" s="134"/>
      <c r="HPP15" s="135"/>
      <c r="HPQ15" s="40"/>
      <c r="HPR15" s="40"/>
      <c r="HPS15" s="43"/>
      <c r="HPT15" s="7"/>
      <c r="HPU15" s="8"/>
      <c r="HPV15" s="9"/>
      <c r="HPW15" s="134"/>
      <c r="HPX15" s="135"/>
      <c r="HPY15" s="40"/>
      <c r="HPZ15" s="40"/>
      <c r="HQA15" s="43"/>
      <c r="HQB15" s="7"/>
      <c r="HQC15" s="8"/>
      <c r="HQD15" s="9"/>
      <c r="HQE15" s="134"/>
      <c r="HQF15" s="135"/>
      <c r="HQG15" s="40"/>
      <c r="HQH15" s="40"/>
      <c r="HQI15" s="43"/>
      <c r="HQJ15" s="7"/>
      <c r="HQK15" s="8"/>
      <c r="HQL15" s="9"/>
      <c r="HQM15" s="134"/>
      <c r="HQN15" s="135"/>
      <c r="HQO15" s="40"/>
      <c r="HQP15" s="40"/>
      <c r="HQQ15" s="43"/>
      <c r="HQR15" s="7"/>
      <c r="HQS15" s="8"/>
      <c r="HQT15" s="9"/>
      <c r="HQU15" s="134"/>
      <c r="HQV15" s="135"/>
      <c r="HQW15" s="40"/>
      <c r="HQX15" s="40"/>
      <c r="HQY15" s="43"/>
      <c r="HQZ15" s="7"/>
      <c r="HRA15" s="8"/>
      <c r="HRB15" s="9"/>
      <c r="HRC15" s="134"/>
      <c r="HRD15" s="135"/>
      <c r="HRE15" s="40"/>
      <c r="HRF15" s="40"/>
      <c r="HRG15" s="43"/>
      <c r="HRH15" s="7"/>
      <c r="HRI15" s="8"/>
      <c r="HRJ15" s="9"/>
      <c r="HRK15" s="134"/>
      <c r="HRL15" s="135"/>
      <c r="HRM15" s="40"/>
      <c r="HRN15" s="40"/>
      <c r="HRO15" s="43"/>
      <c r="HRP15" s="7"/>
      <c r="HRQ15" s="8"/>
      <c r="HRR15" s="9"/>
      <c r="HRS15" s="134"/>
      <c r="HRT15" s="135"/>
      <c r="HRU15" s="40"/>
      <c r="HRV15" s="40"/>
      <c r="HRW15" s="43"/>
      <c r="HRX15" s="7"/>
      <c r="HRY15" s="8"/>
      <c r="HRZ15" s="9"/>
      <c r="HSA15" s="134"/>
      <c r="HSB15" s="135"/>
      <c r="HSC15" s="40"/>
      <c r="HSD15" s="40"/>
      <c r="HSE15" s="43"/>
      <c r="HSF15" s="7"/>
      <c r="HSG15" s="8"/>
      <c r="HSH15" s="9"/>
      <c r="HSI15" s="134"/>
      <c r="HSJ15" s="135"/>
      <c r="HSK15" s="40"/>
      <c r="HSL15" s="40"/>
      <c r="HSM15" s="43"/>
      <c r="HSN15" s="7"/>
      <c r="HSO15" s="8"/>
      <c r="HSP15" s="9"/>
      <c r="HSQ15" s="134"/>
      <c r="HSR15" s="135"/>
      <c r="HSS15" s="40"/>
      <c r="HST15" s="40"/>
      <c r="HSU15" s="43"/>
      <c r="HSV15" s="7"/>
      <c r="HSW15" s="8"/>
      <c r="HSX15" s="9"/>
      <c r="HSY15" s="134"/>
      <c r="HSZ15" s="135"/>
      <c r="HTA15" s="40"/>
      <c r="HTB15" s="40"/>
      <c r="HTC15" s="43"/>
      <c r="HTD15" s="7"/>
      <c r="HTE15" s="8"/>
      <c r="HTF15" s="9"/>
      <c r="HTG15" s="134"/>
      <c r="HTH15" s="135"/>
      <c r="HTI15" s="40"/>
      <c r="HTJ15" s="40"/>
      <c r="HTK15" s="43"/>
      <c r="HTL15" s="7"/>
      <c r="HTM15" s="8"/>
      <c r="HTN15" s="9"/>
      <c r="HTO15" s="134"/>
      <c r="HTP15" s="135"/>
      <c r="HTQ15" s="40"/>
      <c r="HTR15" s="40"/>
      <c r="HTS15" s="43"/>
      <c r="HTT15" s="7"/>
      <c r="HTU15" s="8"/>
      <c r="HTV15" s="9"/>
      <c r="HTW15" s="134"/>
      <c r="HTX15" s="135"/>
      <c r="HTY15" s="40"/>
      <c r="HTZ15" s="40"/>
      <c r="HUA15" s="43"/>
      <c r="HUB15" s="7"/>
      <c r="HUC15" s="8"/>
      <c r="HUD15" s="9"/>
      <c r="HUE15" s="134"/>
      <c r="HUF15" s="135"/>
      <c r="HUG15" s="40"/>
      <c r="HUH15" s="40"/>
      <c r="HUI15" s="43"/>
      <c r="HUJ15" s="7"/>
      <c r="HUK15" s="8"/>
      <c r="HUL15" s="9"/>
      <c r="HUM15" s="134"/>
      <c r="HUN15" s="135"/>
      <c r="HUO15" s="40"/>
      <c r="HUP15" s="40"/>
      <c r="HUQ15" s="43"/>
      <c r="HUR15" s="7"/>
      <c r="HUS15" s="8"/>
      <c r="HUT15" s="9"/>
      <c r="HUU15" s="134"/>
      <c r="HUV15" s="135"/>
      <c r="HUW15" s="40"/>
      <c r="HUX15" s="40"/>
      <c r="HUY15" s="43"/>
      <c r="HUZ15" s="7"/>
      <c r="HVA15" s="8"/>
      <c r="HVB15" s="9"/>
      <c r="HVC15" s="134"/>
      <c r="HVD15" s="135"/>
      <c r="HVE15" s="40"/>
      <c r="HVF15" s="40"/>
      <c r="HVG15" s="43"/>
      <c r="HVH15" s="7"/>
      <c r="HVI15" s="8"/>
      <c r="HVJ15" s="9"/>
      <c r="HVK15" s="134"/>
      <c r="HVL15" s="135"/>
      <c r="HVM15" s="40"/>
      <c r="HVN15" s="40"/>
      <c r="HVO15" s="43"/>
      <c r="HVP15" s="7"/>
      <c r="HVQ15" s="8"/>
      <c r="HVR15" s="9"/>
      <c r="HVS15" s="134"/>
      <c r="HVT15" s="135"/>
      <c r="HVU15" s="40"/>
      <c r="HVV15" s="40"/>
      <c r="HVW15" s="43"/>
      <c r="HVX15" s="7"/>
      <c r="HVY15" s="8"/>
      <c r="HVZ15" s="9"/>
      <c r="HWA15" s="134"/>
      <c r="HWB15" s="135"/>
      <c r="HWC15" s="40"/>
      <c r="HWD15" s="40"/>
      <c r="HWE15" s="43"/>
      <c r="HWF15" s="7"/>
      <c r="HWG15" s="8"/>
      <c r="HWH15" s="9"/>
      <c r="HWI15" s="134"/>
      <c r="HWJ15" s="135"/>
      <c r="HWK15" s="40"/>
      <c r="HWL15" s="40"/>
      <c r="HWM15" s="43"/>
      <c r="HWN15" s="7"/>
      <c r="HWO15" s="8"/>
      <c r="HWP15" s="9"/>
      <c r="HWQ15" s="134"/>
      <c r="HWR15" s="135"/>
      <c r="HWS15" s="40"/>
      <c r="HWT15" s="40"/>
      <c r="HWU15" s="43"/>
      <c r="HWV15" s="7"/>
      <c r="HWW15" s="8"/>
      <c r="HWX15" s="9"/>
      <c r="HWY15" s="134"/>
      <c r="HWZ15" s="135"/>
      <c r="HXA15" s="40"/>
      <c r="HXB15" s="40"/>
      <c r="HXC15" s="43"/>
      <c r="HXD15" s="7"/>
      <c r="HXE15" s="8"/>
      <c r="HXF15" s="9"/>
      <c r="HXG15" s="134"/>
      <c r="HXH15" s="135"/>
      <c r="HXI15" s="40"/>
      <c r="HXJ15" s="40"/>
      <c r="HXK15" s="43"/>
      <c r="HXL15" s="7"/>
      <c r="HXM15" s="8"/>
      <c r="HXN15" s="9"/>
      <c r="HXO15" s="134"/>
      <c r="HXP15" s="135"/>
      <c r="HXQ15" s="40"/>
      <c r="HXR15" s="40"/>
      <c r="HXS15" s="43"/>
      <c r="HXT15" s="7"/>
      <c r="HXU15" s="8"/>
      <c r="HXV15" s="9"/>
      <c r="HXW15" s="134"/>
      <c r="HXX15" s="135"/>
      <c r="HXY15" s="40"/>
      <c r="HXZ15" s="40"/>
      <c r="HYA15" s="43"/>
      <c r="HYB15" s="7"/>
      <c r="HYC15" s="8"/>
      <c r="HYD15" s="9"/>
      <c r="HYE15" s="134"/>
      <c r="HYF15" s="135"/>
      <c r="HYG15" s="40"/>
      <c r="HYH15" s="40"/>
      <c r="HYI15" s="43"/>
      <c r="HYJ15" s="7"/>
      <c r="HYK15" s="8"/>
      <c r="HYL15" s="9"/>
      <c r="HYM15" s="134"/>
      <c r="HYN15" s="135"/>
      <c r="HYO15" s="40"/>
      <c r="HYP15" s="40"/>
      <c r="HYQ15" s="43"/>
      <c r="HYR15" s="7"/>
      <c r="HYS15" s="8"/>
      <c r="HYT15" s="9"/>
      <c r="HYU15" s="134"/>
      <c r="HYV15" s="135"/>
      <c r="HYW15" s="40"/>
      <c r="HYX15" s="40"/>
      <c r="HYY15" s="43"/>
      <c r="HYZ15" s="7"/>
      <c r="HZA15" s="8"/>
      <c r="HZB15" s="9"/>
      <c r="HZC15" s="134"/>
      <c r="HZD15" s="135"/>
      <c r="HZE15" s="40"/>
      <c r="HZF15" s="40"/>
      <c r="HZG15" s="43"/>
      <c r="HZH15" s="7"/>
      <c r="HZI15" s="8"/>
      <c r="HZJ15" s="9"/>
      <c r="HZK15" s="134"/>
      <c r="HZL15" s="135"/>
      <c r="HZM15" s="40"/>
      <c r="HZN15" s="40"/>
      <c r="HZO15" s="43"/>
      <c r="HZP15" s="7"/>
      <c r="HZQ15" s="8"/>
      <c r="HZR15" s="9"/>
      <c r="HZS15" s="134"/>
      <c r="HZT15" s="135"/>
      <c r="HZU15" s="40"/>
      <c r="HZV15" s="40"/>
      <c r="HZW15" s="43"/>
      <c r="HZX15" s="7"/>
      <c r="HZY15" s="8"/>
      <c r="HZZ15" s="9"/>
      <c r="IAA15" s="134"/>
      <c r="IAB15" s="135"/>
      <c r="IAC15" s="40"/>
      <c r="IAD15" s="40"/>
      <c r="IAE15" s="43"/>
      <c r="IAF15" s="7"/>
      <c r="IAG15" s="8"/>
      <c r="IAH15" s="9"/>
      <c r="IAI15" s="134"/>
      <c r="IAJ15" s="135"/>
      <c r="IAK15" s="40"/>
      <c r="IAL15" s="40"/>
      <c r="IAM15" s="43"/>
      <c r="IAN15" s="7"/>
      <c r="IAO15" s="8"/>
      <c r="IAP15" s="9"/>
      <c r="IAQ15" s="134"/>
      <c r="IAR15" s="135"/>
      <c r="IAS15" s="40"/>
      <c r="IAT15" s="40"/>
      <c r="IAU15" s="43"/>
      <c r="IAV15" s="7"/>
      <c r="IAW15" s="8"/>
      <c r="IAX15" s="9"/>
      <c r="IAY15" s="134"/>
      <c r="IAZ15" s="135"/>
      <c r="IBA15" s="40"/>
      <c r="IBB15" s="40"/>
      <c r="IBC15" s="43"/>
      <c r="IBD15" s="7"/>
      <c r="IBE15" s="8"/>
      <c r="IBF15" s="9"/>
      <c r="IBG15" s="134"/>
      <c r="IBH15" s="135"/>
      <c r="IBI15" s="40"/>
      <c r="IBJ15" s="40"/>
      <c r="IBK15" s="43"/>
      <c r="IBL15" s="7"/>
      <c r="IBM15" s="8"/>
      <c r="IBN15" s="9"/>
      <c r="IBO15" s="134"/>
      <c r="IBP15" s="135"/>
      <c r="IBQ15" s="40"/>
      <c r="IBR15" s="40"/>
      <c r="IBS15" s="43"/>
      <c r="IBT15" s="7"/>
      <c r="IBU15" s="8"/>
      <c r="IBV15" s="9"/>
      <c r="IBW15" s="134"/>
      <c r="IBX15" s="135"/>
      <c r="IBY15" s="40"/>
      <c r="IBZ15" s="40"/>
      <c r="ICA15" s="43"/>
      <c r="ICB15" s="7"/>
      <c r="ICC15" s="8"/>
      <c r="ICD15" s="9"/>
      <c r="ICE15" s="134"/>
      <c r="ICF15" s="135"/>
      <c r="ICG15" s="40"/>
      <c r="ICH15" s="40"/>
      <c r="ICI15" s="43"/>
      <c r="ICJ15" s="7"/>
      <c r="ICK15" s="8"/>
      <c r="ICL15" s="9"/>
      <c r="ICM15" s="134"/>
      <c r="ICN15" s="135"/>
      <c r="ICO15" s="40"/>
      <c r="ICP15" s="40"/>
      <c r="ICQ15" s="43"/>
      <c r="ICR15" s="7"/>
      <c r="ICS15" s="8"/>
      <c r="ICT15" s="9"/>
      <c r="ICU15" s="134"/>
      <c r="ICV15" s="135"/>
      <c r="ICW15" s="40"/>
      <c r="ICX15" s="40"/>
      <c r="ICY15" s="43"/>
      <c r="ICZ15" s="7"/>
      <c r="IDA15" s="8"/>
      <c r="IDB15" s="9"/>
      <c r="IDC15" s="134"/>
      <c r="IDD15" s="135"/>
      <c r="IDE15" s="40"/>
      <c r="IDF15" s="40"/>
      <c r="IDG15" s="43"/>
      <c r="IDH15" s="7"/>
      <c r="IDI15" s="8"/>
      <c r="IDJ15" s="9"/>
      <c r="IDK15" s="134"/>
      <c r="IDL15" s="135"/>
      <c r="IDM15" s="40"/>
      <c r="IDN15" s="40"/>
      <c r="IDO15" s="43"/>
      <c r="IDP15" s="7"/>
      <c r="IDQ15" s="8"/>
      <c r="IDR15" s="9"/>
      <c r="IDS15" s="134"/>
      <c r="IDT15" s="135"/>
      <c r="IDU15" s="40"/>
      <c r="IDV15" s="40"/>
      <c r="IDW15" s="43"/>
      <c r="IDX15" s="7"/>
      <c r="IDY15" s="8"/>
      <c r="IDZ15" s="9"/>
      <c r="IEA15" s="134"/>
      <c r="IEB15" s="135"/>
      <c r="IEC15" s="40"/>
      <c r="IED15" s="40"/>
      <c r="IEE15" s="43"/>
      <c r="IEF15" s="7"/>
      <c r="IEG15" s="8"/>
      <c r="IEH15" s="9"/>
      <c r="IEI15" s="134"/>
      <c r="IEJ15" s="135"/>
      <c r="IEK15" s="40"/>
      <c r="IEL15" s="40"/>
      <c r="IEM15" s="43"/>
      <c r="IEN15" s="7"/>
      <c r="IEO15" s="8"/>
      <c r="IEP15" s="9"/>
      <c r="IEQ15" s="134"/>
      <c r="IER15" s="135"/>
      <c r="IES15" s="40"/>
      <c r="IET15" s="40"/>
      <c r="IEU15" s="43"/>
      <c r="IEV15" s="7"/>
      <c r="IEW15" s="8"/>
      <c r="IEX15" s="9"/>
      <c r="IEY15" s="134"/>
      <c r="IEZ15" s="135"/>
      <c r="IFA15" s="40"/>
      <c r="IFB15" s="40"/>
      <c r="IFC15" s="43"/>
      <c r="IFD15" s="7"/>
      <c r="IFE15" s="8"/>
      <c r="IFF15" s="9"/>
      <c r="IFG15" s="134"/>
      <c r="IFH15" s="135"/>
      <c r="IFI15" s="40"/>
      <c r="IFJ15" s="40"/>
      <c r="IFK15" s="43"/>
      <c r="IFL15" s="7"/>
      <c r="IFM15" s="8"/>
      <c r="IFN15" s="9"/>
      <c r="IFO15" s="134"/>
      <c r="IFP15" s="135"/>
      <c r="IFQ15" s="40"/>
      <c r="IFR15" s="40"/>
      <c r="IFS15" s="43"/>
      <c r="IFT15" s="7"/>
      <c r="IFU15" s="8"/>
      <c r="IFV15" s="9"/>
      <c r="IFW15" s="134"/>
      <c r="IFX15" s="135"/>
      <c r="IFY15" s="40"/>
      <c r="IFZ15" s="40"/>
      <c r="IGA15" s="43"/>
      <c r="IGB15" s="7"/>
      <c r="IGC15" s="8"/>
      <c r="IGD15" s="9"/>
      <c r="IGE15" s="134"/>
      <c r="IGF15" s="135"/>
      <c r="IGG15" s="40"/>
      <c r="IGH15" s="40"/>
      <c r="IGI15" s="43"/>
      <c r="IGJ15" s="7"/>
      <c r="IGK15" s="8"/>
      <c r="IGL15" s="9"/>
      <c r="IGM15" s="134"/>
      <c r="IGN15" s="135"/>
      <c r="IGO15" s="40"/>
      <c r="IGP15" s="40"/>
      <c r="IGQ15" s="43"/>
      <c r="IGR15" s="7"/>
      <c r="IGS15" s="8"/>
      <c r="IGT15" s="9"/>
      <c r="IGU15" s="134"/>
      <c r="IGV15" s="135"/>
      <c r="IGW15" s="40"/>
      <c r="IGX15" s="40"/>
      <c r="IGY15" s="43"/>
      <c r="IGZ15" s="7"/>
      <c r="IHA15" s="8"/>
      <c r="IHB15" s="9"/>
      <c r="IHC15" s="134"/>
      <c r="IHD15" s="135"/>
      <c r="IHE15" s="40"/>
      <c r="IHF15" s="40"/>
      <c r="IHG15" s="43"/>
      <c r="IHH15" s="7"/>
      <c r="IHI15" s="8"/>
      <c r="IHJ15" s="9"/>
      <c r="IHK15" s="134"/>
      <c r="IHL15" s="135"/>
      <c r="IHM15" s="40"/>
      <c r="IHN15" s="40"/>
      <c r="IHO15" s="43"/>
      <c r="IHP15" s="7"/>
      <c r="IHQ15" s="8"/>
      <c r="IHR15" s="9"/>
      <c r="IHS15" s="134"/>
      <c r="IHT15" s="135"/>
      <c r="IHU15" s="40"/>
      <c r="IHV15" s="40"/>
      <c r="IHW15" s="43"/>
      <c r="IHX15" s="7"/>
      <c r="IHY15" s="8"/>
      <c r="IHZ15" s="9"/>
      <c r="IIA15" s="134"/>
      <c r="IIB15" s="135"/>
      <c r="IIC15" s="40"/>
      <c r="IID15" s="40"/>
      <c r="IIE15" s="43"/>
      <c r="IIF15" s="7"/>
      <c r="IIG15" s="8"/>
      <c r="IIH15" s="9"/>
      <c r="III15" s="134"/>
      <c r="IIJ15" s="135"/>
      <c r="IIK15" s="40"/>
      <c r="IIL15" s="40"/>
      <c r="IIM15" s="43"/>
      <c r="IIN15" s="7"/>
      <c r="IIO15" s="8"/>
      <c r="IIP15" s="9"/>
      <c r="IIQ15" s="134"/>
      <c r="IIR15" s="135"/>
      <c r="IIS15" s="40"/>
      <c r="IIT15" s="40"/>
      <c r="IIU15" s="43"/>
      <c r="IIV15" s="7"/>
      <c r="IIW15" s="8"/>
      <c r="IIX15" s="9"/>
      <c r="IIY15" s="134"/>
      <c r="IIZ15" s="135"/>
      <c r="IJA15" s="40"/>
      <c r="IJB15" s="40"/>
      <c r="IJC15" s="43"/>
      <c r="IJD15" s="7"/>
      <c r="IJE15" s="8"/>
      <c r="IJF15" s="9"/>
      <c r="IJG15" s="134"/>
      <c r="IJH15" s="135"/>
      <c r="IJI15" s="40"/>
      <c r="IJJ15" s="40"/>
      <c r="IJK15" s="43"/>
      <c r="IJL15" s="7"/>
      <c r="IJM15" s="8"/>
      <c r="IJN15" s="9"/>
      <c r="IJO15" s="134"/>
      <c r="IJP15" s="135"/>
      <c r="IJQ15" s="40"/>
      <c r="IJR15" s="40"/>
      <c r="IJS15" s="43"/>
      <c r="IJT15" s="7"/>
      <c r="IJU15" s="8"/>
      <c r="IJV15" s="9"/>
      <c r="IJW15" s="134"/>
      <c r="IJX15" s="135"/>
      <c r="IJY15" s="40"/>
      <c r="IJZ15" s="40"/>
      <c r="IKA15" s="43"/>
      <c r="IKB15" s="7"/>
      <c r="IKC15" s="8"/>
      <c r="IKD15" s="9"/>
      <c r="IKE15" s="134"/>
      <c r="IKF15" s="135"/>
      <c r="IKG15" s="40"/>
      <c r="IKH15" s="40"/>
      <c r="IKI15" s="43"/>
      <c r="IKJ15" s="7"/>
      <c r="IKK15" s="8"/>
      <c r="IKL15" s="9"/>
      <c r="IKM15" s="134"/>
      <c r="IKN15" s="135"/>
      <c r="IKO15" s="40"/>
      <c r="IKP15" s="40"/>
      <c r="IKQ15" s="43"/>
      <c r="IKR15" s="7"/>
      <c r="IKS15" s="8"/>
      <c r="IKT15" s="9"/>
      <c r="IKU15" s="134"/>
      <c r="IKV15" s="135"/>
      <c r="IKW15" s="40"/>
      <c r="IKX15" s="40"/>
      <c r="IKY15" s="43"/>
      <c r="IKZ15" s="7"/>
      <c r="ILA15" s="8"/>
      <c r="ILB15" s="9"/>
      <c r="ILC15" s="134"/>
      <c r="ILD15" s="135"/>
      <c r="ILE15" s="40"/>
      <c r="ILF15" s="40"/>
      <c r="ILG15" s="43"/>
      <c r="ILH15" s="7"/>
      <c r="ILI15" s="8"/>
      <c r="ILJ15" s="9"/>
      <c r="ILK15" s="134"/>
      <c r="ILL15" s="135"/>
      <c r="ILM15" s="40"/>
      <c r="ILN15" s="40"/>
      <c r="ILO15" s="43"/>
      <c r="ILP15" s="7"/>
      <c r="ILQ15" s="8"/>
      <c r="ILR15" s="9"/>
      <c r="ILS15" s="134"/>
      <c r="ILT15" s="135"/>
      <c r="ILU15" s="40"/>
      <c r="ILV15" s="40"/>
      <c r="ILW15" s="43"/>
      <c r="ILX15" s="7"/>
      <c r="ILY15" s="8"/>
      <c r="ILZ15" s="9"/>
      <c r="IMA15" s="134"/>
      <c r="IMB15" s="135"/>
      <c r="IMC15" s="40"/>
      <c r="IMD15" s="40"/>
      <c r="IME15" s="43"/>
      <c r="IMF15" s="7"/>
      <c r="IMG15" s="8"/>
      <c r="IMH15" s="9"/>
      <c r="IMI15" s="134"/>
      <c r="IMJ15" s="135"/>
      <c r="IMK15" s="40"/>
      <c r="IML15" s="40"/>
      <c r="IMM15" s="43"/>
      <c r="IMN15" s="7"/>
      <c r="IMO15" s="8"/>
      <c r="IMP15" s="9"/>
      <c r="IMQ15" s="134"/>
      <c r="IMR15" s="135"/>
      <c r="IMS15" s="40"/>
      <c r="IMT15" s="40"/>
      <c r="IMU15" s="43"/>
      <c r="IMV15" s="7"/>
      <c r="IMW15" s="8"/>
      <c r="IMX15" s="9"/>
      <c r="IMY15" s="134"/>
      <c r="IMZ15" s="135"/>
      <c r="INA15" s="40"/>
      <c r="INB15" s="40"/>
      <c r="INC15" s="43"/>
      <c r="IND15" s="7"/>
      <c r="INE15" s="8"/>
      <c r="INF15" s="9"/>
      <c r="ING15" s="134"/>
      <c r="INH15" s="135"/>
      <c r="INI15" s="40"/>
      <c r="INJ15" s="40"/>
      <c r="INK15" s="43"/>
      <c r="INL15" s="7"/>
      <c r="INM15" s="8"/>
      <c r="INN15" s="9"/>
      <c r="INO15" s="134"/>
      <c r="INP15" s="135"/>
      <c r="INQ15" s="40"/>
      <c r="INR15" s="40"/>
      <c r="INS15" s="43"/>
      <c r="INT15" s="7"/>
      <c r="INU15" s="8"/>
      <c r="INV15" s="9"/>
      <c r="INW15" s="134"/>
      <c r="INX15" s="135"/>
      <c r="INY15" s="40"/>
      <c r="INZ15" s="40"/>
      <c r="IOA15" s="43"/>
      <c r="IOB15" s="7"/>
      <c r="IOC15" s="8"/>
      <c r="IOD15" s="9"/>
      <c r="IOE15" s="134"/>
      <c r="IOF15" s="135"/>
      <c r="IOG15" s="40"/>
      <c r="IOH15" s="40"/>
      <c r="IOI15" s="43"/>
      <c r="IOJ15" s="7"/>
      <c r="IOK15" s="8"/>
      <c r="IOL15" s="9"/>
      <c r="IOM15" s="134"/>
      <c r="ION15" s="135"/>
      <c r="IOO15" s="40"/>
      <c r="IOP15" s="40"/>
      <c r="IOQ15" s="43"/>
      <c r="IOR15" s="7"/>
      <c r="IOS15" s="8"/>
      <c r="IOT15" s="9"/>
      <c r="IOU15" s="134"/>
      <c r="IOV15" s="135"/>
      <c r="IOW15" s="40"/>
      <c r="IOX15" s="40"/>
      <c r="IOY15" s="43"/>
      <c r="IOZ15" s="7"/>
      <c r="IPA15" s="8"/>
      <c r="IPB15" s="9"/>
      <c r="IPC15" s="134"/>
      <c r="IPD15" s="135"/>
      <c r="IPE15" s="40"/>
      <c r="IPF15" s="40"/>
      <c r="IPG15" s="43"/>
      <c r="IPH15" s="7"/>
      <c r="IPI15" s="8"/>
      <c r="IPJ15" s="9"/>
      <c r="IPK15" s="134"/>
      <c r="IPL15" s="135"/>
      <c r="IPM15" s="40"/>
      <c r="IPN15" s="40"/>
      <c r="IPO15" s="43"/>
      <c r="IPP15" s="7"/>
      <c r="IPQ15" s="8"/>
      <c r="IPR15" s="9"/>
      <c r="IPS15" s="134"/>
      <c r="IPT15" s="135"/>
      <c r="IPU15" s="40"/>
      <c r="IPV15" s="40"/>
      <c r="IPW15" s="43"/>
      <c r="IPX15" s="7"/>
      <c r="IPY15" s="8"/>
      <c r="IPZ15" s="9"/>
      <c r="IQA15" s="134"/>
      <c r="IQB15" s="135"/>
      <c r="IQC15" s="40"/>
      <c r="IQD15" s="40"/>
      <c r="IQE15" s="43"/>
      <c r="IQF15" s="7"/>
      <c r="IQG15" s="8"/>
      <c r="IQH15" s="9"/>
      <c r="IQI15" s="134"/>
      <c r="IQJ15" s="135"/>
      <c r="IQK15" s="40"/>
      <c r="IQL15" s="40"/>
      <c r="IQM15" s="43"/>
      <c r="IQN15" s="7"/>
      <c r="IQO15" s="8"/>
      <c r="IQP15" s="9"/>
      <c r="IQQ15" s="134"/>
      <c r="IQR15" s="135"/>
      <c r="IQS15" s="40"/>
      <c r="IQT15" s="40"/>
      <c r="IQU15" s="43"/>
      <c r="IQV15" s="7"/>
      <c r="IQW15" s="8"/>
      <c r="IQX15" s="9"/>
      <c r="IQY15" s="134"/>
      <c r="IQZ15" s="135"/>
      <c r="IRA15" s="40"/>
      <c r="IRB15" s="40"/>
      <c r="IRC15" s="43"/>
      <c r="IRD15" s="7"/>
      <c r="IRE15" s="8"/>
      <c r="IRF15" s="9"/>
      <c r="IRG15" s="134"/>
      <c r="IRH15" s="135"/>
      <c r="IRI15" s="40"/>
      <c r="IRJ15" s="40"/>
      <c r="IRK15" s="43"/>
      <c r="IRL15" s="7"/>
      <c r="IRM15" s="8"/>
      <c r="IRN15" s="9"/>
      <c r="IRO15" s="134"/>
      <c r="IRP15" s="135"/>
      <c r="IRQ15" s="40"/>
      <c r="IRR15" s="40"/>
      <c r="IRS15" s="43"/>
      <c r="IRT15" s="7"/>
      <c r="IRU15" s="8"/>
      <c r="IRV15" s="9"/>
      <c r="IRW15" s="134"/>
      <c r="IRX15" s="135"/>
      <c r="IRY15" s="40"/>
      <c r="IRZ15" s="40"/>
      <c r="ISA15" s="43"/>
      <c r="ISB15" s="7"/>
      <c r="ISC15" s="8"/>
      <c r="ISD15" s="9"/>
      <c r="ISE15" s="134"/>
      <c r="ISF15" s="135"/>
      <c r="ISG15" s="40"/>
      <c r="ISH15" s="40"/>
      <c r="ISI15" s="43"/>
      <c r="ISJ15" s="7"/>
      <c r="ISK15" s="8"/>
      <c r="ISL15" s="9"/>
      <c r="ISM15" s="134"/>
      <c r="ISN15" s="135"/>
      <c r="ISO15" s="40"/>
      <c r="ISP15" s="40"/>
      <c r="ISQ15" s="43"/>
      <c r="ISR15" s="7"/>
      <c r="ISS15" s="8"/>
      <c r="IST15" s="9"/>
      <c r="ISU15" s="134"/>
      <c r="ISV15" s="135"/>
      <c r="ISW15" s="40"/>
      <c r="ISX15" s="40"/>
      <c r="ISY15" s="43"/>
      <c r="ISZ15" s="7"/>
      <c r="ITA15" s="8"/>
      <c r="ITB15" s="9"/>
      <c r="ITC15" s="134"/>
      <c r="ITD15" s="135"/>
      <c r="ITE15" s="40"/>
      <c r="ITF15" s="40"/>
      <c r="ITG15" s="43"/>
      <c r="ITH15" s="7"/>
      <c r="ITI15" s="8"/>
      <c r="ITJ15" s="9"/>
      <c r="ITK15" s="134"/>
      <c r="ITL15" s="135"/>
      <c r="ITM15" s="40"/>
      <c r="ITN15" s="40"/>
      <c r="ITO15" s="43"/>
      <c r="ITP15" s="7"/>
      <c r="ITQ15" s="8"/>
      <c r="ITR15" s="9"/>
      <c r="ITS15" s="134"/>
      <c r="ITT15" s="135"/>
      <c r="ITU15" s="40"/>
      <c r="ITV15" s="40"/>
      <c r="ITW15" s="43"/>
      <c r="ITX15" s="7"/>
      <c r="ITY15" s="8"/>
      <c r="ITZ15" s="9"/>
      <c r="IUA15" s="134"/>
      <c r="IUB15" s="135"/>
      <c r="IUC15" s="40"/>
      <c r="IUD15" s="40"/>
      <c r="IUE15" s="43"/>
      <c r="IUF15" s="7"/>
      <c r="IUG15" s="8"/>
      <c r="IUH15" s="9"/>
      <c r="IUI15" s="134"/>
      <c r="IUJ15" s="135"/>
      <c r="IUK15" s="40"/>
      <c r="IUL15" s="40"/>
      <c r="IUM15" s="43"/>
      <c r="IUN15" s="7"/>
      <c r="IUO15" s="8"/>
      <c r="IUP15" s="9"/>
      <c r="IUQ15" s="134"/>
      <c r="IUR15" s="135"/>
      <c r="IUS15" s="40"/>
      <c r="IUT15" s="40"/>
      <c r="IUU15" s="43"/>
      <c r="IUV15" s="7"/>
      <c r="IUW15" s="8"/>
      <c r="IUX15" s="9"/>
      <c r="IUY15" s="134"/>
      <c r="IUZ15" s="135"/>
      <c r="IVA15" s="40"/>
      <c r="IVB15" s="40"/>
      <c r="IVC15" s="43"/>
      <c r="IVD15" s="7"/>
      <c r="IVE15" s="8"/>
      <c r="IVF15" s="9"/>
      <c r="IVG15" s="134"/>
      <c r="IVH15" s="135"/>
      <c r="IVI15" s="40"/>
      <c r="IVJ15" s="40"/>
      <c r="IVK15" s="43"/>
      <c r="IVL15" s="7"/>
      <c r="IVM15" s="8"/>
      <c r="IVN15" s="9"/>
      <c r="IVO15" s="134"/>
      <c r="IVP15" s="135"/>
      <c r="IVQ15" s="40"/>
      <c r="IVR15" s="40"/>
      <c r="IVS15" s="43"/>
      <c r="IVT15" s="7"/>
      <c r="IVU15" s="8"/>
      <c r="IVV15" s="9"/>
      <c r="IVW15" s="134"/>
      <c r="IVX15" s="135"/>
      <c r="IVY15" s="40"/>
      <c r="IVZ15" s="40"/>
      <c r="IWA15" s="43"/>
      <c r="IWB15" s="7"/>
      <c r="IWC15" s="8"/>
      <c r="IWD15" s="9"/>
      <c r="IWE15" s="134"/>
      <c r="IWF15" s="135"/>
      <c r="IWG15" s="40"/>
      <c r="IWH15" s="40"/>
      <c r="IWI15" s="43"/>
      <c r="IWJ15" s="7"/>
      <c r="IWK15" s="8"/>
      <c r="IWL15" s="9"/>
      <c r="IWM15" s="134"/>
      <c r="IWN15" s="135"/>
      <c r="IWO15" s="40"/>
      <c r="IWP15" s="40"/>
      <c r="IWQ15" s="43"/>
      <c r="IWR15" s="7"/>
      <c r="IWS15" s="8"/>
      <c r="IWT15" s="9"/>
      <c r="IWU15" s="134"/>
      <c r="IWV15" s="135"/>
      <c r="IWW15" s="40"/>
      <c r="IWX15" s="40"/>
      <c r="IWY15" s="43"/>
      <c r="IWZ15" s="7"/>
      <c r="IXA15" s="8"/>
      <c r="IXB15" s="9"/>
      <c r="IXC15" s="134"/>
      <c r="IXD15" s="135"/>
      <c r="IXE15" s="40"/>
      <c r="IXF15" s="40"/>
      <c r="IXG15" s="43"/>
      <c r="IXH15" s="7"/>
      <c r="IXI15" s="8"/>
      <c r="IXJ15" s="9"/>
      <c r="IXK15" s="134"/>
      <c r="IXL15" s="135"/>
      <c r="IXM15" s="40"/>
      <c r="IXN15" s="40"/>
      <c r="IXO15" s="43"/>
      <c r="IXP15" s="7"/>
      <c r="IXQ15" s="8"/>
      <c r="IXR15" s="9"/>
      <c r="IXS15" s="134"/>
      <c r="IXT15" s="135"/>
      <c r="IXU15" s="40"/>
      <c r="IXV15" s="40"/>
      <c r="IXW15" s="43"/>
      <c r="IXX15" s="7"/>
      <c r="IXY15" s="8"/>
      <c r="IXZ15" s="9"/>
      <c r="IYA15" s="134"/>
      <c r="IYB15" s="135"/>
      <c r="IYC15" s="40"/>
      <c r="IYD15" s="40"/>
      <c r="IYE15" s="43"/>
      <c r="IYF15" s="7"/>
      <c r="IYG15" s="8"/>
      <c r="IYH15" s="9"/>
      <c r="IYI15" s="134"/>
      <c r="IYJ15" s="135"/>
      <c r="IYK15" s="40"/>
      <c r="IYL15" s="40"/>
      <c r="IYM15" s="43"/>
      <c r="IYN15" s="7"/>
      <c r="IYO15" s="8"/>
      <c r="IYP15" s="9"/>
      <c r="IYQ15" s="134"/>
      <c r="IYR15" s="135"/>
      <c r="IYS15" s="40"/>
      <c r="IYT15" s="40"/>
      <c r="IYU15" s="43"/>
      <c r="IYV15" s="7"/>
      <c r="IYW15" s="8"/>
      <c r="IYX15" s="9"/>
      <c r="IYY15" s="134"/>
      <c r="IYZ15" s="135"/>
      <c r="IZA15" s="40"/>
      <c r="IZB15" s="40"/>
      <c r="IZC15" s="43"/>
      <c r="IZD15" s="7"/>
      <c r="IZE15" s="8"/>
      <c r="IZF15" s="9"/>
      <c r="IZG15" s="134"/>
      <c r="IZH15" s="135"/>
      <c r="IZI15" s="40"/>
      <c r="IZJ15" s="40"/>
      <c r="IZK15" s="43"/>
      <c r="IZL15" s="7"/>
      <c r="IZM15" s="8"/>
      <c r="IZN15" s="9"/>
      <c r="IZO15" s="134"/>
      <c r="IZP15" s="135"/>
      <c r="IZQ15" s="40"/>
      <c r="IZR15" s="40"/>
      <c r="IZS15" s="43"/>
      <c r="IZT15" s="7"/>
      <c r="IZU15" s="8"/>
      <c r="IZV15" s="9"/>
      <c r="IZW15" s="134"/>
      <c r="IZX15" s="135"/>
      <c r="IZY15" s="40"/>
      <c r="IZZ15" s="40"/>
      <c r="JAA15" s="43"/>
      <c r="JAB15" s="7"/>
      <c r="JAC15" s="8"/>
      <c r="JAD15" s="9"/>
      <c r="JAE15" s="134"/>
      <c r="JAF15" s="135"/>
      <c r="JAG15" s="40"/>
      <c r="JAH15" s="40"/>
      <c r="JAI15" s="43"/>
      <c r="JAJ15" s="7"/>
      <c r="JAK15" s="8"/>
      <c r="JAL15" s="9"/>
      <c r="JAM15" s="134"/>
      <c r="JAN15" s="135"/>
      <c r="JAO15" s="40"/>
      <c r="JAP15" s="40"/>
      <c r="JAQ15" s="43"/>
      <c r="JAR15" s="7"/>
      <c r="JAS15" s="8"/>
      <c r="JAT15" s="9"/>
      <c r="JAU15" s="134"/>
      <c r="JAV15" s="135"/>
      <c r="JAW15" s="40"/>
      <c r="JAX15" s="40"/>
      <c r="JAY15" s="43"/>
      <c r="JAZ15" s="7"/>
      <c r="JBA15" s="8"/>
      <c r="JBB15" s="9"/>
      <c r="JBC15" s="134"/>
      <c r="JBD15" s="135"/>
      <c r="JBE15" s="40"/>
      <c r="JBF15" s="40"/>
      <c r="JBG15" s="43"/>
      <c r="JBH15" s="7"/>
      <c r="JBI15" s="8"/>
      <c r="JBJ15" s="9"/>
      <c r="JBK15" s="134"/>
      <c r="JBL15" s="135"/>
      <c r="JBM15" s="40"/>
      <c r="JBN15" s="40"/>
      <c r="JBO15" s="43"/>
      <c r="JBP15" s="7"/>
      <c r="JBQ15" s="8"/>
      <c r="JBR15" s="9"/>
      <c r="JBS15" s="134"/>
      <c r="JBT15" s="135"/>
      <c r="JBU15" s="40"/>
      <c r="JBV15" s="40"/>
      <c r="JBW15" s="43"/>
      <c r="JBX15" s="7"/>
      <c r="JBY15" s="8"/>
      <c r="JBZ15" s="9"/>
      <c r="JCA15" s="134"/>
      <c r="JCB15" s="135"/>
      <c r="JCC15" s="40"/>
      <c r="JCD15" s="40"/>
      <c r="JCE15" s="43"/>
      <c r="JCF15" s="7"/>
      <c r="JCG15" s="8"/>
      <c r="JCH15" s="9"/>
      <c r="JCI15" s="134"/>
      <c r="JCJ15" s="135"/>
      <c r="JCK15" s="40"/>
      <c r="JCL15" s="40"/>
      <c r="JCM15" s="43"/>
      <c r="JCN15" s="7"/>
      <c r="JCO15" s="8"/>
      <c r="JCP15" s="9"/>
      <c r="JCQ15" s="134"/>
      <c r="JCR15" s="135"/>
      <c r="JCS15" s="40"/>
      <c r="JCT15" s="40"/>
      <c r="JCU15" s="43"/>
      <c r="JCV15" s="7"/>
      <c r="JCW15" s="8"/>
      <c r="JCX15" s="9"/>
      <c r="JCY15" s="134"/>
      <c r="JCZ15" s="135"/>
      <c r="JDA15" s="40"/>
      <c r="JDB15" s="40"/>
      <c r="JDC15" s="43"/>
      <c r="JDD15" s="7"/>
      <c r="JDE15" s="8"/>
      <c r="JDF15" s="9"/>
      <c r="JDG15" s="134"/>
      <c r="JDH15" s="135"/>
      <c r="JDI15" s="40"/>
      <c r="JDJ15" s="40"/>
      <c r="JDK15" s="43"/>
      <c r="JDL15" s="7"/>
      <c r="JDM15" s="8"/>
      <c r="JDN15" s="9"/>
      <c r="JDO15" s="134"/>
      <c r="JDP15" s="135"/>
      <c r="JDQ15" s="40"/>
      <c r="JDR15" s="40"/>
      <c r="JDS15" s="43"/>
      <c r="JDT15" s="7"/>
      <c r="JDU15" s="8"/>
      <c r="JDV15" s="9"/>
      <c r="JDW15" s="134"/>
      <c r="JDX15" s="135"/>
      <c r="JDY15" s="40"/>
      <c r="JDZ15" s="40"/>
      <c r="JEA15" s="43"/>
      <c r="JEB15" s="7"/>
      <c r="JEC15" s="8"/>
      <c r="JED15" s="9"/>
      <c r="JEE15" s="134"/>
      <c r="JEF15" s="135"/>
      <c r="JEG15" s="40"/>
      <c r="JEH15" s="40"/>
      <c r="JEI15" s="43"/>
      <c r="JEJ15" s="7"/>
      <c r="JEK15" s="8"/>
      <c r="JEL15" s="9"/>
      <c r="JEM15" s="134"/>
      <c r="JEN15" s="135"/>
      <c r="JEO15" s="40"/>
      <c r="JEP15" s="40"/>
      <c r="JEQ15" s="43"/>
      <c r="JER15" s="7"/>
      <c r="JES15" s="8"/>
      <c r="JET15" s="9"/>
      <c r="JEU15" s="134"/>
      <c r="JEV15" s="135"/>
      <c r="JEW15" s="40"/>
      <c r="JEX15" s="40"/>
      <c r="JEY15" s="43"/>
      <c r="JEZ15" s="7"/>
      <c r="JFA15" s="8"/>
      <c r="JFB15" s="9"/>
      <c r="JFC15" s="134"/>
      <c r="JFD15" s="135"/>
      <c r="JFE15" s="40"/>
      <c r="JFF15" s="40"/>
      <c r="JFG15" s="43"/>
      <c r="JFH15" s="7"/>
      <c r="JFI15" s="8"/>
      <c r="JFJ15" s="9"/>
      <c r="JFK15" s="134"/>
      <c r="JFL15" s="135"/>
      <c r="JFM15" s="40"/>
      <c r="JFN15" s="40"/>
      <c r="JFO15" s="43"/>
      <c r="JFP15" s="7"/>
      <c r="JFQ15" s="8"/>
      <c r="JFR15" s="9"/>
      <c r="JFS15" s="134"/>
      <c r="JFT15" s="135"/>
      <c r="JFU15" s="40"/>
      <c r="JFV15" s="40"/>
      <c r="JFW15" s="43"/>
      <c r="JFX15" s="7"/>
      <c r="JFY15" s="8"/>
      <c r="JFZ15" s="9"/>
      <c r="JGA15" s="134"/>
      <c r="JGB15" s="135"/>
      <c r="JGC15" s="40"/>
      <c r="JGD15" s="40"/>
      <c r="JGE15" s="43"/>
      <c r="JGF15" s="7"/>
      <c r="JGG15" s="8"/>
      <c r="JGH15" s="9"/>
      <c r="JGI15" s="134"/>
      <c r="JGJ15" s="135"/>
      <c r="JGK15" s="40"/>
      <c r="JGL15" s="40"/>
      <c r="JGM15" s="43"/>
      <c r="JGN15" s="7"/>
      <c r="JGO15" s="8"/>
      <c r="JGP15" s="9"/>
      <c r="JGQ15" s="134"/>
      <c r="JGR15" s="135"/>
      <c r="JGS15" s="40"/>
      <c r="JGT15" s="40"/>
      <c r="JGU15" s="43"/>
      <c r="JGV15" s="7"/>
      <c r="JGW15" s="8"/>
      <c r="JGX15" s="9"/>
      <c r="JGY15" s="134"/>
      <c r="JGZ15" s="135"/>
      <c r="JHA15" s="40"/>
      <c r="JHB15" s="40"/>
      <c r="JHC15" s="43"/>
      <c r="JHD15" s="7"/>
      <c r="JHE15" s="8"/>
      <c r="JHF15" s="9"/>
      <c r="JHG15" s="134"/>
      <c r="JHH15" s="135"/>
      <c r="JHI15" s="40"/>
      <c r="JHJ15" s="40"/>
      <c r="JHK15" s="43"/>
      <c r="JHL15" s="7"/>
      <c r="JHM15" s="8"/>
      <c r="JHN15" s="9"/>
      <c r="JHO15" s="134"/>
      <c r="JHP15" s="135"/>
      <c r="JHQ15" s="40"/>
      <c r="JHR15" s="40"/>
      <c r="JHS15" s="43"/>
      <c r="JHT15" s="7"/>
      <c r="JHU15" s="8"/>
      <c r="JHV15" s="9"/>
      <c r="JHW15" s="134"/>
      <c r="JHX15" s="135"/>
      <c r="JHY15" s="40"/>
      <c r="JHZ15" s="40"/>
      <c r="JIA15" s="43"/>
      <c r="JIB15" s="7"/>
      <c r="JIC15" s="8"/>
      <c r="JID15" s="9"/>
      <c r="JIE15" s="134"/>
      <c r="JIF15" s="135"/>
      <c r="JIG15" s="40"/>
      <c r="JIH15" s="40"/>
      <c r="JII15" s="43"/>
      <c r="JIJ15" s="7"/>
      <c r="JIK15" s="8"/>
      <c r="JIL15" s="9"/>
      <c r="JIM15" s="134"/>
      <c r="JIN15" s="135"/>
      <c r="JIO15" s="40"/>
      <c r="JIP15" s="40"/>
      <c r="JIQ15" s="43"/>
      <c r="JIR15" s="7"/>
      <c r="JIS15" s="8"/>
      <c r="JIT15" s="9"/>
      <c r="JIU15" s="134"/>
      <c r="JIV15" s="135"/>
      <c r="JIW15" s="40"/>
      <c r="JIX15" s="40"/>
      <c r="JIY15" s="43"/>
      <c r="JIZ15" s="7"/>
      <c r="JJA15" s="8"/>
      <c r="JJB15" s="9"/>
      <c r="JJC15" s="134"/>
      <c r="JJD15" s="135"/>
      <c r="JJE15" s="40"/>
      <c r="JJF15" s="40"/>
      <c r="JJG15" s="43"/>
      <c r="JJH15" s="7"/>
      <c r="JJI15" s="8"/>
      <c r="JJJ15" s="9"/>
      <c r="JJK15" s="134"/>
      <c r="JJL15" s="135"/>
      <c r="JJM15" s="40"/>
      <c r="JJN15" s="40"/>
      <c r="JJO15" s="43"/>
      <c r="JJP15" s="7"/>
      <c r="JJQ15" s="8"/>
      <c r="JJR15" s="9"/>
      <c r="JJS15" s="134"/>
      <c r="JJT15" s="135"/>
      <c r="JJU15" s="40"/>
      <c r="JJV15" s="40"/>
      <c r="JJW15" s="43"/>
      <c r="JJX15" s="7"/>
      <c r="JJY15" s="8"/>
      <c r="JJZ15" s="9"/>
      <c r="JKA15" s="134"/>
      <c r="JKB15" s="135"/>
      <c r="JKC15" s="40"/>
      <c r="JKD15" s="40"/>
      <c r="JKE15" s="43"/>
      <c r="JKF15" s="7"/>
      <c r="JKG15" s="8"/>
      <c r="JKH15" s="9"/>
      <c r="JKI15" s="134"/>
      <c r="JKJ15" s="135"/>
      <c r="JKK15" s="40"/>
      <c r="JKL15" s="40"/>
      <c r="JKM15" s="43"/>
      <c r="JKN15" s="7"/>
      <c r="JKO15" s="8"/>
      <c r="JKP15" s="9"/>
      <c r="JKQ15" s="134"/>
      <c r="JKR15" s="135"/>
      <c r="JKS15" s="40"/>
      <c r="JKT15" s="40"/>
      <c r="JKU15" s="43"/>
      <c r="JKV15" s="7"/>
      <c r="JKW15" s="8"/>
      <c r="JKX15" s="9"/>
      <c r="JKY15" s="134"/>
      <c r="JKZ15" s="135"/>
      <c r="JLA15" s="40"/>
      <c r="JLB15" s="40"/>
      <c r="JLC15" s="43"/>
      <c r="JLD15" s="7"/>
      <c r="JLE15" s="8"/>
      <c r="JLF15" s="9"/>
      <c r="JLG15" s="134"/>
      <c r="JLH15" s="135"/>
      <c r="JLI15" s="40"/>
      <c r="JLJ15" s="40"/>
      <c r="JLK15" s="43"/>
      <c r="JLL15" s="7"/>
      <c r="JLM15" s="8"/>
      <c r="JLN15" s="9"/>
      <c r="JLO15" s="134"/>
      <c r="JLP15" s="135"/>
      <c r="JLQ15" s="40"/>
      <c r="JLR15" s="40"/>
      <c r="JLS15" s="43"/>
      <c r="JLT15" s="7"/>
      <c r="JLU15" s="8"/>
      <c r="JLV15" s="9"/>
      <c r="JLW15" s="134"/>
      <c r="JLX15" s="135"/>
      <c r="JLY15" s="40"/>
      <c r="JLZ15" s="40"/>
      <c r="JMA15" s="43"/>
      <c r="JMB15" s="7"/>
      <c r="JMC15" s="8"/>
      <c r="JMD15" s="9"/>
      <c r="JME15" s="134"/>
      <c r="JMF15" s="135"/>
      <c r="JMG15" s="40"/>
      <c r="JMH15" s="40"/>
      <c r="JMI15" s="43"/>
      <c r="JMJ15" s="7"/>
      <c r="JMK15" s="8"/>
      <c r="JML15" s="9"/>
      <c r="JMM15" s="134"/>
      <c r="JMN15" s="135"/>
      <c r="JMO15" s="40"/>
      <c r="JMP15" s="40"/>
      <c r="JMQ15" s="43"/>
      <c r="JMR15" s="7"/>
      <c r="JMS15" s="8"/>
      <c r="JMT15" s="9"/>
      <c r="JMU15" s="134"/>
      <c r="JMV15" s="135"/>
      <c r="JMW15" s="40"/>
      <c r="JMX15" s="40"/>
      <c r="JMY15" s="43"/>
      <c r="JMZ15" s="7"/>
      <c r="JNA15" s="8"/>
      <c r="JNB15" s="9"/>
      <c r="JNC15" s="134"/>
      <c r="JND15" s="135"/>
      <c r="JNE15" s="40"/>
      <c r="JNF15" s="40"/>
      <c r="JNG15" s="43"/>
      <c r="JNH15" s="7"/>
      <c r="JNI15" s="8"/>
      <c r="JNJ15" s="9"/>
      <c r="JNK15" s="134"/>
      <c r="JNL15" s="135"/>
      <c r="JNM15" s="40"/>
      <c r="JNN15" s="40"/>
      <c r="JNO15" s="43"/>
      <c r="JNP15" s="7"/>
      <c r="JNQ15" s="8"/>
      <c r="JNR15" s="9"/>
      <c r="JNS15" s="134"/>
      <c r="JNT15" s="135"/>
      <c r="JNU15" s="40"/>
      <c r="JNV15" s="40"/>
      <c r="JNW15" s="43"/>
      <c r="JNX15" s="7"/>
      <c r="JNY15" s="8"/>
      <c r="JNZ15" s="9"/>
      <c r="JOA15" s="134"/>
      <c r="JOB15" s="135"/>
      <c r="JOC15" s="40"/>
      <c r="JOD15" s="40"/>
      <c r="JOE15" s="43"/>
      <c r="JOF15" s="7"/>
      <c r="JOG15" s="8"/>
      <c r="JOH15" s="9"/>
      <c r="JOI15" s="134"/>
      <c r="JOJ15" s="135"/>
      <c r="JOK15" s="40"/>
      <c r="JOL15" s="40"/>
      <c r="JOM15" s="43"/>
      <c r="JON15" s="7"/>
      <c r="JOO15" s="8"/>
      <c r="JOP15" s="9"/>
      <c r="JOQ15" s="134"/>
      <c r="JOR15" s="135"/>
      <c r="JOS15" s="40"/>
      <c r="JOT15" s="40"/>
      <c r="JOU15" s="43"/>
      <c r="JOV15" s="7"/>
      <c r="JOW15" s="8"/>
      <c r="JOX15" s="9"/>
      <c r="JOY15" s="134"/>
      <c r="JOZ15" s="135"/>
      <c r="JPA15" s="40"/>
      <c r="JPB15" s="40"/>
      <c r="JPC15" s="43"/>
      <c r="JPD15" s="7"/>
      <c r="JPE15" s="8"/>
      <c r="JPF15" s="9"/>
      <c r="JPG15" s="134"/>
      <c r="JPH15" s="135"/>
      <c r="JPI15" s="40"/>
      <c r="JPJ15" s="40"/>
      <c r="JPK15" s="43"/>
      <c r="JPL15" s="7"/>
      <c r="JPM15" s="8"/>
      <c r="JPN15" s="9"/>
      <c r="JPO15" s="134"/>
      <c r="JPP15" s="135"/>
      <c r="JPQ15" s="40"/>
      <c r="JPR15" s="40"/>
      <c r="JPS15" s="43"/>
      <c r="JPT15" s="7"/>
      <c r="JPU15" s="8"/>
      <c r="JPV15" s="9"/>
      <c r="JPW15" s="134"/>
      <c r="JPX15" s="135"/>
      <c r="JPY15" s="40"/>
      <c r="JPZ15" s="40"/>
      <c r="JQA15" s="43"/>
      <c r="JQB15" s="7"/>
      <c r="JQC15" s="8"/>
      <c r="JQD15" s="9"/>
      <c r="JQE15" s="134"/>
      <c r="JQF15" s="135"/>
      <c r="JQG15" s="40"/>
      <c r="JQH15" s="40"/>
      <c r="JQI15" s="43"/>
      <c r="JQJ15" s="7"/>
      <c r="JQK15" s="8"/>
      <c r="JQL15" s="9"/>
      <c r="JQM15" s="134"/>
      <c r="JQN15" s="135"/>
      <c r="JQO15" s="40"/>
      <c r="JQP15" s="40"/>
      <c r="JQQ15" s="43"/>
      <c r="JQR15" s="7"/>
      <c r="JQS15" s="8"/>
      <c r="JQT15" s="9"/>
      <c r="JQU15" s="134"/>
      <c r="JQV15" s="135"/>
      <c r="JQW15" s="40"/>
      <c r="JQX15" s="40"/>
      <c r="JQY15" s="43"/>
      <c r="JQZ15" s="7"/>
      <c r="JRA15" s="8"/>
      <c r="JRB15" s="9"/>
      <c r="JRC15" s="134"/>
      <c r="JRD15" s="135"/>
      <c r="JRE15" s="40"/>
      <c r="JRF15" s="40"/>
      <c r="JRG15" s="43"/>
      <c r="JRH15" s="7"/>
      <c r="JRI15" s="8"/>
      <c r="JRJ15" s="9"/>
      <c r="JRK15" s="134"/>
      <c r="JRL15" s="135"/>
      <c r="JRM15" s="40"/>
      <c r="JRN15" s="40"/>
      <c r="JRO15" s="43"/>
      <c r="JRP15" s="7"/>
      <c r="JRQ15" s="8"/>
      <c r="JRR15" s="9"/>
      <c r="JRS15" s="134"/>
      <c r="JRT15" s="135"/>
      <c r="JRU15" s="40"/>
      <c r="JRV15" s="40"/>
      <c r="JRW15" s="43"/>
      <c r="JRX15" s="7"/>
      <c r="JRY15" s="8"/>
      <c r="JRZ15" s="9"/>
      <c r="JSA15" s="134"/>
      <c r="JSB15" s="135"/>
      <c r="JSC15" s="40"/>
      <c r="JSD15" s="40"/>
      <c r="JSE15" s="43"/>
      <c r="JSF15" s="7"/>
      <c r="JSG15" s="8"/>
      <c r="JSH15" s="9"/>
      <c r="JSI15" s="134"/>
      <c r="JSJ15" s="135"/>
      <c r="JSK15" s="40"/>
      <c r="JSL15" s="40"/>
      <c r="JSM15" s="43"/>
      <c r="JSN15" s="7"/>
      <c r="JSO15" s="8"/>
      <c r="JSP15" s="9"/>
      <c r="JSQ15" s="134"/>
      <c r="JSR15" s="135"/>
      <c r="JSS15" s="40"/>
      <c r="JST15" s="40"/>
      <c r="JSU15" s="43"/>
      <c r="JSV15" s="7"/>
      <c r="JSW15" s="8"/>
      <c r="JSX15" s="9"/>
      <c r="JSY15" s="134"/>
      <c r="JSZ15" s="135"/>
      <c r="JTA15" s="40"/>
      <c r="JTB15" s="40"/>
      <c r="JTC15" s="43"/>
      <c r="JTD15" s="7"/>
      <c r="JTE15" s="8"/>
      <c r="JTF15" s="9"/>
      <c r="JTG15" s="134"/>
      <c r="JTH15" s="135"/>
      <c r="JTI15" s="40"/>
      <c r="JTJ15" s="40"/>
      <c r="JTK15" s="43"/>
      <c r="JTL15" s="7"/>
      <c r="JTM15" s="8"/>
      <c r="JTN15" s="9"/>
      <c r="JTO15" s="134"/>
      <c r="JTP15" s="135"/>
      <c r="JTQ15" s="40"/>
      <c r="JTR15" s="40"/>
      <c r="JTS15" s="43"/>
      <c r="JTT15" s="7"/>
      <c r="JTU15" s="8"/>
      <c r="JTV15" s="9"/>
      <c r="JTW15" s="134"/>
      <c r="JTX15" s="135"/>
      <c r="JTY15" s="40"/>
      <c r="JTZ15" s="40"/>
      <c r="JUA15" s="43"/>
      <c r="JUB15" s="7"/>
      <c r="JUC15" s="8"/>
      <c r="JUD15" s="9"/>
      <c r="JUE15" s="134"/>
      <c r="JUF15" s="135"/>
      <c r="JUG15" s="40"/>
      <c r="JUH15" s="40"/>
      <c r="JUI15" s="43"/>
      <c r="JUJ15" s="7"/>
      <c r="JUK15" s="8"/>
      <c r="JUL15" s="9"/>
      <c r="JUM15" s="134"/>
      <c r="JUN15" s="135"/>
      <c r="JUO15" s="40"/>
      <c r="JUP15" s="40"/>
      <c r="JUQ15" s="43"/>
      <c r="JUR15" s="7"/>
      <c r="JUS15" s="8"/>
      <c r="JUT15" s="9"/>
      <c r="JUU15" s="134"/>
      <c r="JUV15" s="135"/>
      <c r="JUW15" s="40"/>
      <c r="JUX15" s="40"/>
      <c r="JUY15" s="43"/>
      <c r="JUZ15" s="7"/>
      <c r="JVA15" s="8"/>
      <c r="JVB15" s="9"/>
      <c r="JVC15" s="134"/>
      <c r="JVD15" s="135"/>
      <c r="JVE15" s="40"/>
      <c r="JVF15" s="40"/>
      <c r="JVG15" s="43"/>
      <c r="JVH15" s="7"/>
      <c r="JVI15" s="8"/>
      <c r="JVJ15" s="9"/>
      <c r="JVK15" s="134"/>
      <c r="JVL15" s="135"/>
      <c r="JVM15" s="40"/>
      <c r="JVN15" s="40"/>
      <c r="JVO15" s="43"/>
      <c r="JVP15" s="7"/>
      <c r="JVQ15" s="8"/>
      <c r="JVR15" s="9"/>
      <c r="JVS15" s="134"/>
      <c r="JVT15" s="135"/>
      <c r="JVU15" s="40"/>
      <c r="JVV15" s="40"/>
      <c r="JVW15" s="43"/>
      <c r="JVX15" s="7"/>
      <c r="JVY15" s="8"/>
      <c r="JVZ15" s="9"/>
      <c r="JWA15" s="134"/>
      <c r="JWB15" s="135"/>
      <c r="JWC15" s="40"/>
      <c r="JWD15" s="40"/>
      <c r="JWE15" s="43"/>
      <c r="JWF15" s="7"/>
      <c r="JWG15" s="8"/>
      <c r="JWH15" s="9"/>
      <c r="JWI15" s="134"/>
      <c r="JWJ15" s="135"/>
      <c r="JWK15" s="40"/>
      <c r="JWL15" s="40"/>
      <c r="JWM15" s="43"/>
      <c r="JWN15" s="7"/>
      <c r="JWO15" s="8"/>
      <c r="JWP15" s="9"/>
      <c r="JWQ15" s="134"/>
      <c r="JWR15" s="135"/>
      <c r="JWS15" s="40"/>
      <c r="JWT15" s="40"/>
      <c r="JWU15" s="43"/>
      <c r="JWV15" s="7"/>
      <c r="JWW15" s="8"/>
      <c r="JWX15" s="9"/>
      <c r="JWY15" s="134"/>
      <c r="JWZ15" s="135"/>
      <c r="JXA15" s="40"/>
      <c r="JXB15" s="40"/>
      <c r="JXC15" s="43"/>
      <c r="JXD15" s="7"/>
      <c r="JXE15" s="8"/>
      <c r="JXF15" s="9"/>
      <c r="JXG15" s="134"/>
      <c r="JXH15" s="135"/>
      <c r="JXI15" s="40"/>
      <c r="JXJ15" s="40"/>
      <c r="JXK15" s="43"/>
      <c r="JXL15" s="7"/>
      <c r="JXM15" s="8"/>
      <c r="JXN15" s="9"/>
      <c r="JXO15" s="134"/>
      <c r="JXP15" s="135"/>
      <c r="JXQ15" s="40"/>
      <c r="JXR15" s="40"/>
      <c r="JXS15" s="43"/>
      <c r="JXT15" s="7"/>
      <c r="JXU15" s="8"/>
      <c r="JXV15" s="9"/>
      <c r="JXW15" s="134"/>
      <c r="JXX15" s="135"/>
      <c r="JXY15" s="40"/>
      <c r="JXZ15" s="40"/>
      <c r="JYA15" s="43"/>
      <c r="JYB15" s="7"/>
      <c r="JYC15" s="8"/>
      <c r="JYD15" s="9"/>
      <c r="JYE15" s="134"/>
      <c r="JYF15" s="135"/>
      <c r="JYG15" s="40"/>
      <c r="JYH15" s="40"/>
      <c r="JYI15" s="43"/>
      <c r="JYJ15" s="7"/>
      <c r="JYK15" s="8"/>
      <c r="JYL15" s="9"/>
      <c r="JYM15" s="134"/>
      <c r="JYN15" s="135"/>
      <c r="JYO15" s="40"/>
      <c r="JYP15" s="40"/>
      <c r="JYQ15" s="43"/>
      <c r="JYR15" s="7"/>
      <c r="JYS15" s="8"/>
      <c r="JYT15" s="9"/>
      <c r="JYU15" s="134"/>
      <c r="JYV15" s="135"/>
      <c r="JYW15" s="40"/>
      <c r="JYX15" s="40"/>
      <c r="JYY15" s="43"/>
      <c r="JYZ15" s="7"/>
      <c r="JZA15" s="8"/>
      <c r="JZB15" s="9"/>
      <c r="JZC15" s="134"/>
      <c r="JZD15" s="135"/>
      <c r="JZE15" s="40"/>
      <c r="JZF15" s="40"/>
      <c r="JZG15" s="43"/>
      <c r="JZH15" s="7"/>
      <c r="JZI15" s="8"/>
      <c r="JZJ15" s="9"/>
      <c r="JZK15" s="134"/>
      <c r="JZL15" s="135"/>
      <c r="JZM15" s="40"/>
      <c r="JZN15" s="40"/>
      <c r="JZO15" s="43"/>
      <c r="JZP15" s="7"/>
      <c r="JZQ15" s="8"/>
      <c r="JZR15" s="9"/>
      <c r="JZS15" s="134"/>
      <c r="JZT15" s="135"/>
      <c r="JZU15" s="40"/>
      <c r="JZV15" s="40"/>
      <c r="JZW15" s="43"/>
      <c r="JZX15" s="7"/>
      <c r="JZY15" s="8"/>
      <c r="JZZ15" s="9"/>
      <c r="KAA15" s="134"/>
      <c r="KAB15" s="135"/>
      <c r="KAC15" s="40"/>
      <c r="KAD15" s="40"/>
      <c r="KAE15" s="43"/>
      <c r="KAF15" s="7"/>
      <c r="KAG15" s="8"/>
      <c r="KAH15" s="9"/>
      <c r="KAI15" s="134"/>
      <c r="KAJ15" s="135"/>
      <c r="KAK15" s="40"/>
      <c r="KAL15" s="40"/>
      <c r="KAM15" s="43"/>
      <c r="KAN15" s="7"/>
      <c r="KAO15" s="8"/>
      <c r="KAP15" s="9"/>
      <c r="KAQ15" s="134"/>
      <c r="KAR15" s="135"/>
      <c r="KAS15" s="40"/>
      <c r="KAT15" s="40"/>
      <c r="KAU15" s="43"/>
      <c r="KAV15" s="7"/>
      <c r="KAW15" s="8"/>
      <c r="KAX15" s="9"/>
      <c r="KAY15" s="134"/>
      <c r="KAZ15" s="135"/>
      <c r="KBA15" s="40"/>
      <c r="KBB15" s="40"/>
      <c r="KBC15" s="43"/>
      <c r="KBD15" s="7"/>
      <c r="KBE15" s="8"/>
      <c r="KBF15" s="9"/>
      <c r="KBG15" s="134"/>
      <c r="KBH15" s="135"/>
      <c r="KBI15" s="40"/>
      <c r="KBJ15" s="40"/>
      <c r="KBK15" s="43"/>
      <c r="KBL15" s="7"/>
      <c r="KBM15" s="8"/>
      <c r="KBN15" s="9"/>
      <c r="KBO15" s="134"/>
      <c r="KBP15" s="135"/>
      <c r="KBQ15" s="40"/>
      <c r="KBR15" s="40"/>
      <c r="KBS15" s="43"/>
      <c r="KBT15" s="7"/>
      <c r="KBU15" s="8"/>
      <c r="KBV15" s="9"/>
      <c r="KBW15" s="134"/>
      <c r="KBX15" s="135"/>
      <c r="KBY15" s="40"/>
      <c r="KBZ15" s="40"/>
      <c r="KCA15" s="43"/>
      <c r="KCB15" s="7"/>
      <c r="KCC15" s="8"/>
      <c r="KCD15" s="9"/>
      <c r="KCE15" s="134"/>
      <c r="KCF15" s="135"/>
      <c r="KCG15" s="40"/>
      <c r="KCH15" s="40"/>
      <c r="KCI15" s="43"/>
      <c r="KCJ15" s="7"/>
      <c r="KCK15" s="8"/>
      <c r="KCL15" s="9"/>
      <c r="KCM15" s="134"/>
      <c r="KCN15" s="135"/>
      <c r="KCO15" s="40"/>
      <c r="KCP15" s="40"/>
      <c r="KCQ15" s="43"/>
      <c r="KCR15" s="7"/>
      <c r="KCS15" s="8"/>
      <c r="KCT15" s="9"/>
      <c r="KCU15" s="134"/>
      <c r="KCV15" s="135"/>
      <c r="KCW15" s="40"/>
      <c r="KCX15" s="40"/>
      <c r="KCY15" s="43"/>
      <c r="KCZ15" s="7"/>
      <c r="KDA15" s="8"/>
      <c r="KDB15" s="9"/>
      <c r="KDC15" s="134"/>
      <c r="KDD15" s="135"/>
      <c r="KDE15" s="40"/>
      <c r="KDF15" s="40"/>
      <c r="KDG15" s="43"/>
      <c r="KDH15" s="7"/>
      <c r="KDI15" s="8"/>
      <c r="KDJ15" s="9"/>
      <c r="KDK15" s="134"/>
      <c r="KDL15" s="135"/>
      <c r="KDM15" s="40"/>
      <c r="KDN15" s="40"/>
      <c r="KDO15" s="43"/>
      <c r="KDP15" s="7"/>
      <c r="KDQ15" s="8"/>
      <c r="KDR15" s="9"/>
      <c r="KDS15" s="134"/>
      <c r="KDT15" s="135"/>
      <c r="KDU15" s="40"/>
      <c r="KDV15" s="40"/>
      <c r="KDW15" s="43"/>
      <c r="KDX15" s="7"/>
      <c r="KDY15" s="8"/>
      <c r="KDZ15" s="9"/>
      <c r="KEA15" s="134"/>
      <c r="KEB15" s="135"/>
      <c r="KEC15" s="40"/>
      <c r="KED15" s="40"/>
      <c r="KEE15" s="43"/>
      <c r="KEF15" s="7"/>
      <c r="KEG15" s="8"/>
      <c r="KEH15" s="9"/>
      <c r="KEI15" s="134"/>
      <c r="KEJ15" s="135"/>
      <c r="KEK15" s="40"/>
      <c r="KEL15" s="40"/>
      <c r="KEM15" s="43"/>
      <c r="KEN15" s="7"/>
      <c r="KEO15" s="8"/>
      <c r="KEP15" s="9"/>
      <c r="KEQ15" s="134"/>
      <c r="KER15" s="135"/>
      <c r="KES15" s="40"/>
      <c r="KET15" s="40"/>
      <c r="KEU15" s="43"/>
      <c r="KEV15" s="7"/>
      <c r="KEW15" s="8"/>
      <c r="KEX15" s="9"/>
      <c r="KEY15" s="134"/>
      <c r="KEZ15" s="135"/>
      <c r="KFA15" s="40"/>
      <c r="KFB15" s="40"/>
      <c r="KFC15" s="43"/>
      <c r="KFD15" s="7"/>
      <c r="KFE15" s="8"/>
      <c r="KFF15" s="9"/>
      <c r="KFG15" s="134"/>
      <c r="KFH15" s="135"/>
      <c r="KFI15" s="40"/>
      <c r="KFJ15" s="40"/>
      <c r="KFK15" s="43"/>
      <c r="KFL15" s="7"/>
      <c r="KFM15" s="8"/>
      <c r="KFN15" s="9"/>
      <c r="KFO15" s="134"/>
      <c r="KFP15" s="135"/>
      <c r="KFQ15" s="40"/>
      <c r="KFR15" s="40"/>
      <c r="KFS15" s="43"/>
      <c r="KFT15" s="7"/>
      <c r="KFU15" s="8"/>
      <c r="KFV15" s="9"/>
      <c r="KFW15" s="134"/>
      <c r="KFX15" s="135"/>
      <c r="KFY15" s="40"/>
      <c r="KFZ15" s="40"/>
      <c r="KGA15" s="43"/>
      <c r="KGB15" s="7"/>
      <c r="KGC15" s="8"/>
      <c r="KGD15" s="9"/>
      <c r="KGE15" s="134"/>
      <c r="KGF15" s="135"/>
      <c r="KGG15" s="40"/>
      <c r="KGH15" s="40"/>
      <c r="KGI15" s="43"/>
      <c r="KGJ15" s="7"/>
      <c r="KGK15" s="8"/>
      <c r="KGL15" s="9"/>
      <c r="KGM15" s="134"/>
      <c r="KGN15" s="135"/>
      <c r="KGO15" s="40"/>
      <c r="KGP15" s="40"/>
      <c r="KGQ15" s="43"/>
      <c r="KGR15" s="7"/>
      <c r="KGS15" s="8"/>
      <c r="KGT15" s="9"/>
      <c r="KGU15" s="134"/>
      <c r="KGV15" s="135"/>
      <c r="KGW15" s="40"/>
      <c r="KGX15" s="40"/>
      <c r="KGY15" s="43"/>
      <c r="KGZ15" s="7"/>
      <c r="KHA15" s="8"/>
      <c r="KHB15" s="9"/>
      <c r="KHC15" s="134"/>
      <c r="KHD15" s="135"/>
      <c r="KHE15" s="40"/>
      <c r="KHF15" s="40"/>
      <c r="KHG15" s="43"/>
      <c r="KHH15" s="7"/>
      <c r="KHI15" s="8"/>
      <c r="KHJ15" s="9"/>
      <c r="KHK15" s="134"/>
      <c r="KHL15" s="135"/>
      <c r="KHM15" s="40"/>
      <c r="KHN15" s="40"/>
      <c r="KHO15" s="43"/>
      <c r="KHP15" s="7"/>
      <c r="KHQ15" s="8"/>
      <c r="KHR15" s="9"/>
      <c r="KHS15" s="134"/>
      <c r="KHT15" s="135"/>
      <c r="KHU15" s="40"/>
      <c r="KHV15" s="40"/>
      <c r="KHW15" s="43"/>
      <c r="KHX15" s="7"/>
      <c r="KHY15" s="8"/>
      <c r="KHZ15" s="9"/>
      <c r="KIA15" s="134"/>
      <c r="KIB15" s="135"/>
      <c r="KIC15" s="40"/>
      <c r="KID15" s="40"/>
      <c r="KIE15" s="43"/>
      <c r="KIF15" s="7"/>
      <c r="KIG15" s="8"/>
      <c r="KIH15" s="9"/>
      <c r="KII15" s="134"/>
      <c r="KIJ15" s="135"/>
      <c r="KIK15" s="40"/>
      <c r="KIL15" s="40"/>
      <c r="KIM15" s="43"/>
      <c r="KIN15" s="7"/>
      <c r="KIO15" s="8"/>
      <c r="KIP15" s="9"/>
      <c r="KIQ15" s="134"/>
      <c r="KIR15" s="135"/>
      <c r="KIS15" s="40"/>
      <c r="KIT15" s="40"/>
      <c r="KIU15" s="43"/>
      <c r="KIV15" s="7"/>
      <c r="KIW15" s="8"/>
      <c r="KIX15" s="9"/>
      <c r="KIY15" s="134"/>
      <c r="KIZ15" s="135"/>
      <c r="KJA15" s="40"/>
      <c r="KJB15" s="40"/>
      <c r="KJC15" s="43"/>
      <c r="KJD15" s="7"/>
      <c r="KJE15" s="8"/>
      <c r="KJF15" s="9"/>
      <c r="KJG15" s="134"/>
      <c r="KJH15" s="135"/>
      <c r="KJI15" s="40"/>
      <c r="KJJ15" s="40"/>
      <c r="KJK15" s="43"/>
      <c r="KJL15" s="7"/>
      <c r="KJM15" s="8"/>
      <c r="KJN15" s="9"/>
      <c r="KJO15" s="134"/>
      <c r="KJP15" s="135"/>
      <c r="KJQ15" s="40"/>
      <c r="KJR15" s="40"/>
      <c r="KJS15" s="43"/>
      <c r="KJT15" s="7"/>
      <c r="KJU15" s="8"/>
      <c r="KJV15" s="9"/>
      <c r="KJW15" s="134"/>
      <c r="KJX15" s="135"/>
      <c r="KJY15" s="40"/>
      <c r="KJZ15" s="40"/>
      <c r="KKA15" s="43"/>
      <c r="KKB15" s="7"/>
      <c r="KKC15" s="8"/>
      <c r="KKD15" s="9"/>
      <c r="KKE15" s="134"/>
      <c r="KKF15" s="135"/>
      <c r="KKG15" s="40"/>
      <c r="KKH15" s="40"/>
      <c r="KKI15" s="43"/>
      <c r="KKJ15" s="7"/>
      <c r="KKK15" s="8"/>
      <c r="KKL15" s="9"/>
      <c r="KKM15" s="134"/>
      <c r="KKN15" s="135"/>
      <c r="KKO15" s="40"/>
      <c r="KKP15" s="40"/>
      <c r="KKQ15" s="43"/>
      <c r="KKR15" s="7"/>
      <c r="KKS15" s="8"/>
      <c r="KKT15" s="9"/>
      <c r="KKU15" s="134"/>
      <c r="KKV15" s="135"/>
      <c r="KKW15" s="40"/>
      <c r="KKX15" s="40"/>
      <c r="KKY15" s="43"/>
      <c r="KKZ15" s="7"/>
      <c r="KLA15" s="8"/>
      <c r="KLB15" s="9"/>
      <c r="KLC15" s="134"/>
      <c r="KLD15" s="135"/>
      <c r="KLE15" s="40"/>
      <c r="KLF15" s="40"/>
      <c r="KLG15" s="43"/>
      <c r="KLH15" s="7"/>
      <c r="KLI15" s="8"/>
      <c r="KLJ15" s="9"/>
      <c r="KLK15" s="134"/>
      <c r="KLL15" s="135"/>
      <c r="KLM15" s="40"/>
      <c r="KLN15" s="40"/>
      <c r="KLO15" s="43"/>
      <c r="KLP15" s="7"/>
      <c r="KLQ15" s="8"/>
      <c r="KLR15" s="9"/>
      <c r="KLS15" s="134"/>
      <c r="KLT15" s="135"/>
      <c r="KLU15" s="40"/>
      <c r="KLV15" s="40"/>
      <c r="KLW15" s="43"/>
      <c r="KLX15" s="7"/>
      <c r="KLY15" s="8"/>
      <c r="KLZ15" s="9"/>
      <c r="KMA15" s="134"/>
      <c r="KMB15" s="135"/>
      <c r="KMC15" s="40"/>
      <c r="KMD15" s="40"/>
      <c r="KME15" s="43"/>
      <c r="KMF15" s="7"/>
      <c r="KMG15" s="8"/>
      <c r="KMH15" s="9"/>
      <c r="KMI15" s="134"/>
      <c r="KMJ15" s="135"/>
      <c r="KMK15" s="40"/>
      <c r="KML15" s="40"/>
      <c r="KMM15" s="43"/>
      <c r="KMN15" s="7"/>
      <c r="KMO15" s="8"/>
      <c r="KMP15" s="9"/>
      <c r="KMQ15" s="134"/>
      <c r="KMR15" s="135"/>
      <c r="KMS15" s="40"/>
      <c r="KMT15" s="40"/>
      <c r="KMU15" s="43"/>
      <c r="KMV15" s="7"/>
      <c r="KMW15" s="8"/>
      <c r="KMX15" s="9"/>
      <c r="KMY15" s="134"/>
      <c r="KMZ15" s="135"/>
      <c r="KNA15" s="40"/>
      <c r="KNB15" s="40"/>
      <c r="KNC15" s="43"/>
      <c r="KND15" s="7"/>
      <c r="KNE15" s="8"/>
      <c r="KNF15" s="9"/>
      <c r="KNG15" s="134"/>
      <c r="KNH15" s="135"/>
      <c r="KNI15" s="40"/>
      <c r="KNJ15" s="40"/>
      <c r="KNK15" s="43"/>
      <c r="KNL15" s="7"/>
      <c r="KNM15" s="8"/>
      <c r="KNN15" s="9"/>
      <c r="KNO15" s="134"/>
      <c r="KNP15" s="135"/>
      <c r="KNQ15" s="40"/>
      <c r="KNR15" s="40"/>
      <c r="KNS15" s="43"/>
      <c r="KNT15" s="7"/>
      <c r="KNU15" s="8"/>
      <c r="KNV15" s="9"/>
      <c r="KNW15" s="134"/>
      <c r="KNX15" s="135"/>
      <c r="KNY15" s="40"/>
      <c r="KNZ15" s="40"/>
      <c r="KOA15" s="43"/>
      <c r="KOB15" s="7"/>
      <c r="KOC15" s="8"/>
      <c r="KOD15" s="9"/>
      <c r="KOE15" s="134"/>
      <c r="KOF15" s="135"/>
      <c r="KOG15" s="40"/>
      <c r="KOH15" s="40"/>
      <c r="KOI15" s="43"/>
      <c r="KOJ15" s="7"/>
      <c r="KOK15" s="8"/>
      <c r="KOL15" s="9"/>
      <c r="KOM15" s="134"/>
      <c r="KON15" s="135"/>
      <c r="KOO15" s="40"/>
      <c r="KOP15" s="40"/>
      <c r="KOQ15" s="43"/>
      <c r="KOR15" s="7"/>
      <c r="KOS15" s="8"/>
      <c r="KOT15" s="9"/>
      <c r="KOU15" s="134"/>
      <c r="KOV15" s="135"/>
      <c r="KOW15" s="40"/>
      <c r="KOX15" s="40"/>
      <c r="KOY15" s="43"/>
      <c r="KOZ15" s="7"/>
      <c r="KPA15" s="8"/>
      <c r="KPB15" s="9"/>
      <c r="KPC15" s="134"/>
      <c r="KPD15" s="135"/>
      <c r="KPE15" s="40"/>
      <c r="KPF15" s="40"/>
      <c r="KPG15" s="43"/>
      <c r="KPH15" s="7"/>
      <c r="KPI15" s="8"/>
      <c r="KPJ15" s="9"/>
      <c r="KPK15" s="134"/>
      <c r="KPL15" s="135"/>
      <c r="KPM15" s="40"/>
      <c r="KPN15" s="40"/>
      <c r="KPO15" s="43"/>
      <c r="KPP15" s="7"/>
      <c r="KPQ15" s="8"/>
      <c r="KPR15" s="9"/>
      <c r="KPS15" s="134"/>
      <c r="KPT15" s="135"/>
      <c r="KPU15" s="40"/>
      <c r="KPV15" s="40"/>
      <c r="KPW15" s="43"/>
      <c r="KPX15" s="7"/>
      <c r="KPY15" s="8"/>
      <c r="KPZ15" s="9"/>
      <c r="KQA15" s="134"/>
      <c r="KQB15" s="135"/>
      <c r="KQC15" s="40"/>
      <c r="KQD15" s="40"/>
      <c r="KQE15" s="43"/>
      <c r="KQF15" s="7"/>
      <c r="KQG15" s="8"/>
      <c r="KQH15" s="9"/>
      <c r="KQI15" s="134"/>
      <c r="KQJ15" s="135"/>
      <c r="KQK15" s="40"/>
      <c r="KQL15" s="40"/>
      <c r="KQM15" s="43"/>
      <c r="KQN15" s="7"/>
      <c r="KQO15" s="8"/>
      <c r="KQP15" s="9"/>
      <c r="KQQ15" s="134"/>
      <c r="KQR15" s="135"/>
      <c r="KQS15" s="40"/>
      <c r="KQT15" s="40"/>
      <c r="KQU15" s="43"/>
      <c r="KQV15" s="7"/>
      <c r="KQW15" s="8"/>
      <c r="KQX15" s="9"/>
      <c r="KQY15" s="134"/>
      <c r="KQZ15" s="135"/>
      <c r="KRA15" s="40"/>
      <c r="KRB15" s="40"/>
      <c r="KRC15" s="43"/>
      <c r="KRD15" s="7"/>
      <c r="KRE15" s="8"/>
      <c r="KRF15" s="9"/>
      <c r="KRG15" s="134"/>
      <c r="KRH15" s="135"/>
      <c r="KRI15" s="40"/>
      <c r="KRJ15" s="40"/>
      <c r="KRK15" s="43"/>
      <c r="KRL15" s="7"/>
      <c r="KRM15" s="8"/>
      <c r="KRN15" s="9"/>
      <c r="KRO15" s="134"/>
      <c r="KRP15" s="135"/>
      <c r="KRQ15" s="40"/>
      <c r="KRR15" s="40"/>
      <c r="KRS15" s="43"/>
      <c r="KRT15" s="7"/>
      <c r="KRU15" s="8"/>
      <c r="KRV15" s="9"/>
      <c r="KRW15" s="134"/>
      <c r="KRX15" s="135"/>
      <c r="KRY15" s="40"/>
      <c r="KRZ15" s="40"/>
      <c r="KSA15" s="43"/>
      <c r="KSB15" s="7"/>
      <c r="KSC15" s="8"/>
      <c r="KSD15" s="9"/>
      <c r="KSE15" s="134"/>
      <c r="KSF15" s="135"/>
      <c r="KSG15" s="40"/>
      <c r="KSH15" s="40"/>
      <c r="KSI15" s="43"/>
      <c r="KSJ15" s="7"/>
      <c r="KSK15" s="8"/>
      <c r="KSL15" s="9"/>
      <c r="KSM15" s="134"/>
      <c r="KSN15" s="135"/>
      <c r="KSO15" s="40"/>
      <c r="KSP15" s="40"/>
      <c r="KSQ15" s="43"/>
      <c r="KSR15" s="7"/>
      <c r="KSS15" s="8"/>
      <c r="KST15" s="9"/>
      <c r="KSU15" s="134"/>
      <c r="KSV15" s="135"/>
      <c r="KSW15" s="40"/>
      <c r="KSX15" s="40"/>
      <c r="KSY15" s="43"/>
      <c r="KSZ15" s="7"/>
      <c r="KTA15" s="8"/>
      <c r="KTB15" s="9"/>
      <c r="KTC15" s="134"/>
      <c r="KTD15" s="135"/>
      <c r="KTE15" s="40"/>
      <c r="KTF15" s="40"/>
      <c r="KTG15" s="43"/>
      <c r="KTH15" s="7"/>
      <c r="KTI15" s="8"/>
      <c r="KTJ15" s="9"/>
      <c r="KTK15" s="134"/>
      <c r="KTL15" s="135"/>
      <c r="KTM15" s="40"/>
      <c r="KTN15" s="40"/>
      <c r="KTO15" s="43"/>
      <c r="KTP15" s="7"/>
      <c r="KTQ15" s="8"/>
      <c r="KTR15" s="9"/>
      <c r="KTS15" s="134"/>
      <c r="KTT15" s="135"/>
      <c r="KTU15" s="40"/>
      <c r="KTV15" s="40"/>
      <c r="KTW15" s="43"/>
      <c r="KTX15" s="7"/>
      <c r="KTY15" s="8"/>
      <c r="KTZ15" s="9"/>
      <c r="KUA15" s="134"/>
      <c r="KUB15" s="135"/>
      <c r="KUC15" s="40"/>
      <c r="KUD15" s="40"/>
      <c r="KUE15" s="43"/>
      <c r="KUF15" s="7"/>
      <c r="KUG15" s="8"/>
      <c r="KUH15" s="9"/>
      <c r="KUI15" s="134"/>
      <c r="KUJ15" s="135"/>
      <c r="KUK15" s="40"/>
      <c r="KUL15" s="40"/>
      <c r="KUM15" s="43"/>
      <c r="KUN15" s="7"/>
      <c r="KUO15" s="8"/>
      <c r="KUP15" s="9"/>
      <c r="KUQ15" s="134"/>
      <c r="KUR15" s="135"/>
      <c r="KUS15" s="40"/>
      <c r="KUT15" s="40"/>
      <c r="KUU15" s="43"/>
      <c r="KUV15" s="7"/>
      <c r="KUW15" s="8"/>
      <c r="KUX15" s="9"/>
      <c r="KUY15" s="134"/>
      <c r="KUZ15" s="135"/>
      <c r="KVA15" s="40"/>
      <c r="KVB15" s="40"/>
      <c r="KVC15" s="43"/>
      <c r="KVD15" s="7"/>
      <c r="KVE15" s="8"/>
      <c r="KVF15" s="9"/>
      <c r="KVG15" s="134"/>
      <c r="KVH15" s="135"/>
      <c r="KVI15" s="40"/>
      <c r="KVJ15" s="40"/>
      <c r="KVK15" s="43"/>
      <c r="KVL15" s="7"/>
      <c r="KVM15" s="8"/>
      <c r="KVN15" s="9"/>
      <c r="KVO15" s="134"/>
      <c r="KVP15" s="135"/>
      <c r="KVQ15" s="40"/>
      <c r="KVR15" s="40"/>
      <c r="KVS15" s="43"/>
      <c r="KVT15" s="7"/>
      <c r="KVU15" s="8"/>
      <c r="KVV15" s="9"/>
      <c r="KVW15" s="134"/>
      <c r="KVX15" s="135"/>
      <c r="KVY15" s="40"/>
      <c r="KVZ15" s="40"/>
      <c r="KWA15" s="43"/>
      <c r="KWB15" s="7"/>
      <c r="KWC15" s="8"/>
      <c r="KWD15" s="9"/>
      <c r="KWE15" s="134"/>
      <c r="KWF15" s="135"/>
      <c r="KWG15" s="40"/>
      <c r="KWH15" s="40"/>
      <c r="KWI15" s="43"/>
      <c r="KWJ15" s="7"/>
      <c r="KWK15" s="8"/>
      <c r="KWL15" s="9"/>
      <c r="KWM15" s="134"/>
      <c r="KWN15" s="135"/>
      <c r="KWO15" s="40"/>
      <c r="KWP15" s="40"/>
      <c r="KWQ15" s="43"/>
      <c r="KWR15" s="7"/>
      <c r="KWS15" s="8"/>
      <c r="KWT15" s="9"/>
      <c r="KWU15" s="134"/>
      <c r="KWV15" s="135"/>
      <c r="KWW15" s="40"/>
      <c r="KWX15" s="40"/>
      <c r="KWY15" s="43"/>
      <c r="KWZ15" s="7"/>
      <c r="KXA15" s="8"/>
      <c r="KXB15" s="9"/>
      <c r="KXC15" s="134"/>
      <c r="KXD15" s="135"/>
      <c r="KXE15" s="40"/>
      <c r="KXF15" s="40"/>
      <c r="KXG15" s="43"/>
      <c r="KXH15" s="7"/>
      <c r="KXI15" s="8"/>
      <c r="KXJ15" s="9"/>
      <c r="KXK15" s="134"/>
      <c r="KXL15" s="135"/>
      <c r="KXM15" s="40"/>
      <c r="KXN15" s="40"/>
      <c r="KXO15" s="43"/>
      <c r="KXP15" s="7"/>
      <c r="KXQ15" s="8"/>
      <c r="KXR15" s="9"/>
      <c r="KXS15" s="134"/>
      <c r="KXT15" s="135"/>
      <c r="KXU15" s="40"/>
      <c r="KXV15" s="40"/>
      <c r="KXW15" s="43"/>
      <c r="KXX15" s="7"/>
      <c r="KXY15" s="8"/>
      <c r="KXZ15" s="9"/>
      <c r="KYA15" s="134"/>
      <c r="KYB15" s="135"/>
      <c r="KYC15" s="40"/>
      <c r="KYD15" s="40"/>
      <c r="KYE15" s="43"/>
      <c r="KYF15" s="7"/>
      <c r="KYG15" s="8"/>
      <c r="KYH15" s="9"/>
      <c r="KYI15" s="134"/>
      <c r="KYJ15" s="135"/>
      <c r="KYK15" s="40"/>
      <c r="KYL15" s="40"/>
      <c r="KYM15" s="43"/>
      <c r="KYN15" s="7"/>
      <c r="KYO15" s="8"/>
      <c r="KYP15" s="9"/>
      <c r="KYQ15" s="134"/>
      <c r="KYR15" s="135"/>
      <c r="KYS15" s="40"/>
      <c r="KYT15" s="40"/>
      <c r="KYU15" s="43"/>
      <c r="KYV15" s="7"/>
      <c r="KYW15" s="8"/>
      <c r="KYX15" s="9"/>
      <c r="KYY15" s="134"/>
      <c r="KYZ15" s="135"/>
      <c r="KZA15" s="40"/>
      <c r="KZB15" s="40"/>
      <c r="KZC15" s="43"/>
      <c r="KZD15" s="7"/>
      <c r="KZE15" s="8"/>
      <c r="KZF15" s="9"/>
      <c r="KZG15" s="134"/>
      <c r="KZH15" s="135"/>
      <c r="KZI15" s="40"/>
      <c r="KZJ15" s="40"/>
      <c r="KZK15" s="43"/>
      <c r="KZL15" s="7"/>
      <c r="KZM15" s="8"/>
      <c r="KZN15" s="9"/>
      <c r="KZO15" s="134"/>
      <c r="KZP15" s="135"/>
      <c r="KZQ15" s="40"/>
      <c r="KZR15" s="40"/>
      <c r="KZS15" s="43"/>
      <c r="KZT15" s="7"/>
      <c r="KZU15" s="8"/>
      <c r="KZV15" s="9"/>
      <c r="KZW15" s="134"/>
      <c r="KZX15" s="135"/>
      <c r="KZY15" s="40"/>
      <c r="KZZ15" s="40"/>
      <c r="LAA15" s="43"/>
      <c r="LAB15" s="7"/>
      <c r="LAC15" s="8"/>
      <c r="LAD15" s="9"/>
      <c r="LAE15" s="134"/>
      <c r="LAF15" s="135"/>
      <c r="LAG15" s="40"/>
      <c r="LAH15" s="40"/>
      <c r="LAI15" s="43"/>
      <c r="LAJ15" s="7"/>
      <c r="LAK15" s="8"/>
      <c r="LAL15" s="9"/>
      <c r="LAM15" s="134"/>
      <c r="LAN15" s="135"/>
      <c r="LAO15" s="40"/>
      <c r="LAP15" s="40"/>
      <c r="LAQ15" s="43"/>
      <c r="LAR15" s="7"/>
      <c r="LAS15" s="8"/>
      <c r="LAT15" s="9"/>
      <c r="LAU15" s="134"/>
      <c r="LAV15" s="135"/>
      <c r="LAW15" s="40"/>
      <c r="LAX15" s="40"/>
      <c r="LAY15" s="43"/>
      <c r="LAZ15" s="7"/>
      <c r="LBA15" s="8"/>
      <c r="LBB15" s="9"/>
      <c r="LBC15" s="134"/>
      <c r="LBD15" s="135"/>
      <c r="LBE15" s="40"/>
      <c r="LBF15" s="40"/>
      <c r="LBG15" s="43"/>
      <c r="LBH15" s="7"/>
      <c r="LBI15" s="8"/>
      <c r="LBJ15" s="9"/>
      <c r="LBK15" s="134"/>
      <c r="LBL15" s="135"/>
      <c r="LBM15" s="40"/>
      <c r="LBN15" s="40"/>
      <c r="LBO15" s="43"/>
      <c r="LBP15" s="7"/>
      <c r="LBQ15" s="8"/>
      <c r="LBR15" s="9"/>
      <c r="LBS15" s="134"/>
      <c r="LBT15" s="135"/>
      <c r="LBU15" s="40"/>
      <c r="LBV15" s="40"/>
      <c r="LBW15" s="43"/>
      <c r="LBX15" s="7"/>
      <c r="LBY15" s="8"/>
      <c r="LBZ15" s="9"/>
      <c r="LCA15" s="134"/>
      <c r="LCB15" s="135"/>
      <c r="LCC15" s="40"/>
      <c r="LCD15" s="40"/>
      <c r="LCE15" s="43"/>
      <c r="LCF15" s="7"/>
      <c r="LCG15" s="8"/>
      <c r="LCH15" s="9"/>
      <c r="LCI15" s="134"/>
      <c r="LCJ15" s="135"/>
      <c r="LCK15" s="40"/>
      <c r="LCL15" s="40"/>
      <c r="LCM15" s="43"/>
      <c r="LCN15" s="7"/>
      <c r="LCO15" s="8"/>
      <c r="LCP15" s="9"/>
      <c r="LCQ15" s="134"/>
      <c r="LCR15" s="135"/>
      <c r="LCS15" s="40"/>
      <c r="LCT15" s="40"/>
      <c r="LCU15" s="43"/>
      <c r="LCV15" s="7"/>
      <c r="LCW15" s="8"/>
      <c r="LCX15" s="9"/>
      <c r="LCY15" s="134"/>
      <c r="LCZ15" s="135"/>
      <c r="LDA15" s="40"/>
      <c r="LDB15" s="40"/>
      <c r="LDC15" s="43"/>
      <c r="LDD15" s="7"/>
      <c r="LDE15" s="8"/>
      <c r="LDF15" s="9"/>
      <c r="LDG15" s="134"/>
      <c r="LDH15" s="135"/>
      <c r="LDI15" s="40"/>
      <c r="LDJ15" s="40"/>
      <c r="LDK15" s="43"/>
      <c r="LDL15" s="7"/>
      <c r="LDM15" s="8"/>
      <c r="LDN15" s="9"/>
      <c r="LDO15" s="134"/>
      <c r="LDP15" s="135"/>
      <c r="LDQ15" s="40"/>
      <c r="LDR15" s="40"/>
      <c r="LDS15" s="43"/>
      <c r="LDT15" s="7"/>
      <c r="LDU15" s="8"/>
      <c r="LDV15" s="9"/>
      <c r="LDW15" s="134"/>
      <c r="LDX15" s="135"/>
      <c r="LDY15" s="40"/>
      <c r="LDZ15" s="40"/>
      <c r="LEA15" s="43"/>
      <c r="LEB15" s="7"/>
      <c r="LEC15" s="8"/>
      <c r="LED15" s="9"/>
      <c r="LEE15" s="134"/>
      <c r="LEF15" s="135"/>
      <c r="LEG15" s="40"/>
      <c r="LEH15" s="40"/>
      <c r="LEI15" s="43"/>
      <c r="LEJ15" s="7"/>
      <c r="LEK15" s="8"/>
      <c r="LEL15" s="9"/>
      <c r="LEM15" s="134"/>
      <c r="LEN15" s="135"/>
      <c r="LEO15" s="40"/>
      <c r="LEP15" s="40"/>
      <c r="LEQ15" s="43"/>
      <c r="LER15" s="7"/>
      <c r="LES15" s="8"/>
      <c r="LET15" s="9"/>
      <c r="LEU15" s="134"/>
      <c r="LEV15" s="135"/>
      <c r="LEW15" s="40"/>
      <c r="LEX15" s="40"/>
      <c r="LEY15" s="43"/>
      <c r="LEZ15" s="7"/>
      <c r="LFA15" s="8"/>
      <c r="LFB15" s="9"/>
      <c r="LFC15" s="134"/>
      <c r="LFD15" s="135"/>
      <c r="LFE15" s="40"/>
      <c r="LFF15" s="40"/>
      <c r="LFG15" s="43"/>
      <c r="LFH15" s="7"/>
      <c r="LFI15" s="8"/>
      <c r="LFJ15" s="9"/>
      <c r="LFK15" s="134"/>
      <c r="LFL15" s="135"/>
      <c r="LFM15" s="40"/>
      <c r="LFN15" s="40"/>
      <c r="LFO15" s="43"/>
      <c r="LFP15" s="7"/>
      <c r="LFQ15" s="8"/>
      <c r="LFR15" s="9"/>
      <c r="LFS15" s="134"/>
      <c r="LFT15" s="135"/>
      <c r="LFU15" s="40"/>
      <c r="LFV15" s="40"/>
      <c r="LFW15" s="43"/>
      <c r="LFX15" s="7"/>
      <c r="LFY15" s="8"/>
      <c r="LFZ15" s="9"/>
      <c r="LGA15" s="134"/>
      <c r="LGB15" s="135"/>
      <c r="LGC15" s="40"/>
      <c r="LGD15" s="40"/>
      <c r="LGE15" s="43"/>
      <c r="LGF15" s="7"/>
      <c r="LGG15" s="8"/>
      <c r="LGH15" s="9"/>
      <c r="LGI15" s="134"/>
      <c r="LGJ15" s="135"/>
      <c r="LGK15" s="40"/>
      <c r="LGL15" s="40"/>
      <c r="LGM15" s="43"/>
      <c r="LGN15" s="7"/>
      <c r="LGO15" s="8"/>
      <c r="LGP15" s="9"/>
      <c r="LGQ15" s="134"/>
      <c r="LGR15" s="135"/>
      <c r="LGS15" s="40"/>
      <c r="LGT15" s="40"/>
      <c r="LGU15" s="43"/>
      <c r="LGV15" s="7"/>
      <c r="LGW15" s="8"/>
      <c r="LGX15" s="9"/>
      <c r="LGY15" s="134"/>
      <c r="LGZ15" s="135"/>
      <c r="LHA15" s="40"/>
      <c r="LHB15" s="40"/>
      <c r="LHC15" s="43"/>
      <c r="LHD15" s="7"/>
      <c r="LHE15" s="8"/>
      <c r="LHF15" s="9"/>
      <c r="LHG15" s="134"/>
      <c r="LHH15" s="135"/>
      <c r="LHI15" s="40"/>
      <c r="LHJ15" s="40"/>
      <c r="LHK15" s="43"/>
      <c r="LHL15" s="7"/>
      <c r="LHM15" s="8"/>
      <c r="LHN15" s="9"/>
      <c r="LHO15" s="134"/>
      <c r="LHP15" s="135"/>
      <c r="LHQ15" s="40"/>
      <c r="LHR15" s="40"/>
      <c r="LHS15" s="43"/>
      <c r="LHT15" s="7"/>
      <c r="LHU15" s="8"/>
      <c r="LHV15" s="9"/>
      <c r="LHW15" s="134"/>
      <c r="LHX15" s="135"/>
      <c r="LHY15" s="40"/>
      <c r="LHZ15" s="40"/>
      <c r="LIA15" s="43"/>
      <c r="LIB15" s="7"/>
      <c r="LIC15" s="8"/>
      <c r="LID15" s="9"/>
      <c r="LIE15" s="134"/>
      <c r="LIF15" s="135"/>
      <c r="LIG15" s="40"/>
      <c r="LIH15" s="40"/>
      <c r="LII15" s="43"/>
      <c r="LIJ15" s="7"/>
      <c r="LIK15" s="8"/>
      <c r="LIL15" s="9"/>
      <c r="LIM15" s="134"/>
      <c r="LIN15" s="135"/>
      <c r="LIO15" s="40"/>
      <c r="LIP15" s="40"/>
      <c r="LIQ15" s="43"/>
      <c r="LIR15" s="7"/>
      <c r="LIS15" s="8"/>
      <c r="LIT15" s="9"/>
      <c r="LIU15" s="134"/>
      <c r="LIV15" s="135"/>
      <c r="LIW15" s="40"/>
      <c r="LIX15" s="40"/>
      <c r="LIY15" s="43"/>
      <c r="LIZ15" s="7"/>
      <c r="LJA15" s="8"/>
      <c r="LJB15" s="9"/>
      <c r="LJC15" s="134"/>
      <c r="LJD15" s="135"/>
      <c r="LJE15" s="40"/>
      <c r="LJF15" s="40"/>
      <c r="LJG15" s="43"/>
      <c r="LJH15" s="7"/>
      <c r="LJI15" s="8"/>
      <c r="LJJ15" s="9"/>
      <c r="LJK15" s="134"/>
      <c r="LJL15" s="135"/>
      <c r="LJM15" s="40"/>
      <c r="LJN15" s="40"/>
      <c r="LJO15" s="43"/>
      <c r="LJP15" s="7"/>
      <c r="LJQ15" s="8"/>
      <c r="LJR15" s="9"/>
      <c r="LJS15" s="134"/>
      <c r="LJT15" s="135"/>
      <c r="LJU15" s="40"/>
      <c r="LJV15" s="40"/>
      <c r="LJW15" s="43"/>
      <c r="LJX15" s="7"/>
      <c r="LJY15" s="8"/>
      <c r="LJZ15" s="9"/>
      <c r="LKA15" s="134"/>
      <c r="LKB15" s="135"/>
      <c r="LKC15" s="40"/>
      <c r="LKD15" s="40"/>
      <c r="LKE15" s="43"/>
      <c r="LKF15" s="7"/>
      <c r="LKG15" s="8"/>
      <c r="LKH15" s="9"/>
      <c r="LKI15" s="134"/>
      <c r="LKJ15" s="135"/>
      <c r="LKK15" s="40"/>
      <c r="LKL15" s="40"/>
      <c r="LKM15" s="43"/>
      <c r="LKN15" s="7"/>
      <c r="LKO15" s="8"/>
      <c r="LKP15" s="9"/>
      <c r="LKQ15" s="134"/>
      <c r="LKR15" s="135"/>
      <c r="LKS15" s="40"/>
      <c r="LKT15" s="40"/>
      <c r="LKU15" s="43"/>
      <c r="LKV15" s="7"/>
      <c r="LKW15" s="8"/>
      <c r="LKX15" s="9"/>
      <c r="LKY15" s="134"/>
      <c r="LKZ15" s="135"/>
      <c r="LLA15" s="40"/>
      <c r="LLB15" s="40"/>
      <c r="LLC15" s="43"/>
      <c r="LLD15" s="7"/>
      <c r="LLE15" s="8"/>
      <c r="LLF15" s="9"/>
      <c r="LLG15" s="134"/>
      <c r="LLH15" s="135"/>
      <c r="LLI15" s="40"/>
      <c r="LLJ15" s="40"/>
      <c r="LLK15" s="43"/>
      <c r="LLL15" s="7"/>
      <c r="LLM15" s="8"/>
      <c r="LLN15" s="9"/>
      <c r="LLO15" s="134"/>
      <c r="LLP15" s="135"/>
      <c r="LLQ15" s="40"/>
      <c r="LLR15" s="40"/>
      <c r="LLS15" s="43"/>
      <c r="LLT15" s="7"/>
      <c r="LLU15" s="8"/>
      <c r="LLV15" s="9"/>
      <c r="LLW15" s="134"/>
      <c r="LLX15" s="135"/>
      <c r="LLY15" s="40"/>
      <c r="LLZ15" s="40"/>
      <c r="LMA15" s="43"/>
      <c r="LMB15" s="7"/>
      <c r="LMC15" s="8"/>
      <c r="LMD15" s="9"/>
      <c r="LME15" s="134"/>
      <c r="LMF15" s="135"/>
      <c r="LMG15" s="40"/>
      <c r="LMH15" s="40"/>
      <c r="LMI15" s="43"/>
      <c r="LMJ15" s="7"/>
      <c r="LMK15" s="8"/>
      <c r="LML15" s="9"/>
      <c r="LMM15" s="134"/>
      <c r="LMN15" s="135"/>
      <c r="LMO15" s="40"/>
      <c r="LMP15" s="40"/>
      <c r="LMQ15" s="43"/>
      <c r="LMR15" s="7"/>
      <c r="LMS15" s="8"/>
      <c r="LMT15" s="9"/>
      <c r="LMU15" s="134"/>
      <c r="LMV15" s="135"/>
      <c r="LMW15" s="40"/>
      <c r="LMX15" s="40"/>
      <c r="LMY15" s="43"/>
      <c r="LMZ15" s="7"/>
      <c r="LNA15" s="8"/>
      <c r="LNB15" s="9"/>
      <c r="LNC15" s="134"/>
      <c r="LND15" s="135"/>
      <c r="LNE15" s="40"/>
      <c r="LNF15" s="40"/>
      <c r="LNG15" s="43"/>
      <c r="LNH15" s="7"/>
      <c r="LNI15" s="8"/>
      <c r="LNJ15" s="9"/>
      <c r="LNK15" s="134"/>
      <c r="LNL15" s="135"/>
      <c r="LNM15" s="40"/>
      <c r="LNN15" s="40"/>
      <c r="LNO15" s="43"/>
      <c r="LNP15" s="7"/>
      <c r="LNQ15" s="8"/>
      <c r="LNR15" s="9"/>
      <c r="LNS15" s="134"/>
      <c r="LNT15" s="135"/>
      <c r="LNU15" s="40"/>
      <c r="LNV15" s="40"/>
      <c r="LNW15" s="43"/>
      <c r="LNX15" s="7"/>
      <c r="LNY15" s="8"/>
      <c r="LNZ15" s="9"/>
      <c r="LOA15" s="134"/>
      <c r="LOB15" s="135"/>
      <c r="LOC15" s="40"/>
      <c r="LOD15" s="40"/>
      <c r="LOE15" s="43"/>
      <c r="LOF15" s="7"/>
      <c r="LOG15" s="8"/>
      <c r="LOH15" s="9"/>
      <c r="LOI15" s="134"/>
      <c r="LOJ15" s="135"/>
      <c r="LOK15" s="40"/>
      <c r="LOL15" s="40"/>
      <c r="LOM15" s="43"/>
      <c r="LON15" s="7"/>
      <c r="LOO15" s="8"/>
      <c r="LOP15" s="9"/>
      <c r="LOQ15" s="134"/>
      <c r="LOR15" s="135"/>
      <c r="LOS15" s="40"/>
      <c r="LOT15" s="40"/>
      <c r="LOU15" s="43"/>
      <c r="LOV15" s="7"/>
      <c r="LOW15" s="8"/>
      <c r="LOX15" s="9"/>
      <c r="LOY15" s="134"/>
      <c r="LOZ15" s="135"/>
      <c r="LPA15" s="40"/>
      <c r="LPB15" s="40"/>
      <c r="LPC15" s="43"/>
      <c r="LPD15" s="7"/>
      <c r="LPE15" s="8"/>
      <c r="LPF15" s="9"/>
      <c r="LPG15" s="134"/>
      <c r="LPH15" s="135"/>
      <c r="LPI15" s="40"/>
      <c r="LPJ15" s="40"/>
      <c r="LPK15" s="43"/>
      <c r="LPL15" s="7"/>
      <c r="LPM15" s="8"/>
      <c r="LPN15" s="9"/>
      <c r="LPO15" s="134"/>
      <c r="LPP15" s="135"/>
      <c r="LPQ15" s="40"/>
      <c r="LPR15" s="40"/>
      <c r="LPS15" s="43"/>
      <c r="LPT15" s="7"/>
      <c r="LPU15" s="8"/>
      <c r="LPV15" s="9"/>
      <c r="LPW15" s="134"/>
      <c r="LPX15" s="135"/>
      <c r="LPY15" s="40"/>
      <c r="LPZ15" s="40"/>
      <c r="LQA15" s="43"/>
      <c r="LQB15" s="7"/>
      <c r="LQC15" s="8"/>
      <c r="LQD15" s="9"/>
      <c r="LQE15" s="134"/>
      <c r="LQF15" s="135"/>
      <c r="LQG15" s="40"/>
      <c r="LQH15" s="40"/>
      <c r="LQI15" s="43"/>
      <c r="LQJ15" s="7"/>
      <c r="LQK15" s="8"/>
      <c r="LQL15" s="9"/>
      <c r="LQM15" s="134"/>
      <c r="LQN15" s="135"/>
      <c r="LQO15" s="40"/>
      <c r="LQP15" s="40"/>
      <c r="LQQ15" s="43"/>
      <c r="LQR15" s="7"/>
      <c r="LQS15" s="8"/>
      <c r="LQT15" s="9"/>
      <c r="LQU15" s="134"/>
      <c r="LQV15" s="135"/>
      <c r="LQW15" s="40"/>
      <c r="LQX15" s="40"/>
      <c r="LQY15" s="43"/>
      <c r="LQZ15" s="7"/>
      <c r="LRA15" s="8"/>
      <c r="LRB15" s="9"/>
      <c r="LRC15" s="134"/>
      <c r="LRD15" s="135"/>
      <c r="LRE15" s="40"/>
      <c r="LRF15" s="40"/>
      <c r="LRG15" s="43"/>
      <c r="LRH15" s="7"/>
      <c r="LRI15" s="8"/>
      <c r="LRJ15" s="9"/>
      <c r="LRK15" s="134"/>
      <c r="LRL15" s="135"/>
      <c r="LRM15" s="40"/>
      <c r="LRN15" s="40"/>
      <c r="LRO15" s="43"/>
      <c r="LRP15" s="7"/>
      <c r="LRQ15" s="8"/>
      <c r="LRR15" s="9"/>
      <c r="LRS15" s="134"/>
      <c r="LRT15" s="135"/>
      <c r="LRU15" s="40"/>
      <c r="LRV15" s="40"/>
      <c r="LRW15" s="43"/>
      <c r="LRX15" s="7"/>
      <c r="LRY15" s="8"/>
      <c r="LRZ15" s="9"/>
      <c r="LSA15" s="134"/>
      <c r="LSB15" s="135"/>
      <c r="LSC15" s="40"/>
      <c r="LSD15" s="40"/>
      <c r="LSE15" s="43"/>
      <c r="LSF15" s="7"/>
      <c r="LSG15" s="8"/>
      <c r="LSH15" s="9"/>
      <c r="LSI15" s="134"/>
      <c r="LSJ15" s="135"/>
      <c r="LSK15" s="40"/>
      <c r="LSL15" s="40"/>
      <c r="LSM15" s="43"/>
      <c r="LSN15" s="7"/>
      <c r="LSO15" s="8"/>
      <c r="LSP15" s="9"/>
      <c r="LSQ15" s="134"/>
      <c r="LSR15" s="135"/>
      <c r="LSS15" s="40"/>
      <c r="LST15" s="40"/>
      <c r="LSU15" s="43"/>
      <c r="LSV15" s="7"/>
      <c r="LSW15" s="8"/>
      <c r="LSX15" s="9"/>
      <c r="LSY15" s="134"/>
      <c r="LSZ15" s="135"/>
      <c r="LTA15" s="40"/>
      <c r="LTB15" s="40"/>
      <c r="LTC15" s="43"/>
      <c r="LTD15" s="7"/>
      <c r="LTE15" s="8"/>
      <c r="LTF15" s="9"/>
      <c r="LTG15" s="134"/>
      <c r="LTH15" s="135"/>
      <c r="LTI15" s="40"/>
      <c r="LTJ15" s="40"/>
      <c r="LTK15" s="43"/>
      <c r="LTL15" s="7"/>
      <c r="LTM15" s="8"/>
      <c r="LTN15" s="9"/>
      <c r="LTO15" s="134"/>
      <c r="LTP15" s="135"/>
      <c r="LTQ15" s="40"/>
      <c r="LTR15" s="40"/>
      <c r="LTS15" s="43"/>
      <c r="LTT15" s="7"/>
      <c r="LTU15" s="8"/>
      <c r="LTV15" s="9"/>
      <c r="LTW15" s="134"/>
      <c r="LTX15" s="135"/>
      <c r="LTY15" s="40"/>
      <c r="LTZ15" s="40"/>
      <c r="LUA15" s="43"/>
      <c r="LUB15" s="7"/>
      <c r="LUC15" s="8"/>
      <c r="LUD15" s="9"/>
      <c r="LUE15" s="134"/>
      <c r="LUF15" s="135"/>
      <c r="LUG15" s="40"/>
      <c r="LUH15" s="40"/>
      <c r="LUI15" s="43"/>
      <c r="LUJ15" s="7"/>
      <c r="LUK15" s="8"/>
      <c r="LUL15" s="9"/>
      <c r="LUM15" s="134"/>
      <c r="LUN15" s="135"/>
      <c r="LUO15" s="40"/>
      <c r="LUP15" s="40"/>
      <c r="LUQ15" s="43"/>
      <c r="LUR15" s="7"/>
      <c r="LUS15" s="8"/>
      <c r="LUT15" s="9"/>
      <c r="LUU15" s="134"/>
      <c r="LUV15" s="135"/>
      <c r="LUW15" s="40"/>
      <c r="LUX15" s="40"/>
      <c r="LUY15" s="43"/>
      <c r="LUZ15" s="7"/>
      <c r="LVA15" s="8"/>
      <c r="LVB15" s="9"/>
      <c r="LVC15" s="134"/>
      <c r="LVD15" s="135"/>
      <c r="LVE15" s="40"/>
      <c r="LVF15" s="40"/>
      <c r="LVG15" s="43"/>
      <c r="LVH15" s="7"/>
      <c r="LVI15" s="8"/>
      <c r="LVJ15" s="9"/>
      <c r="LVK15" s="134"/>
      <c r="LVL15" s="135"/>
      <c r="LVM15" s="40"/>
      <c r="LVN15" s="40"/>
      <c r="LVO15" s="43"/>
      <c r="LVP15" s="7"/>
      <c r="LVQ15" s="8"/>
      <c r="LVR15" s="9"/>
      <c r="LVS15" s="134"/>
      <c r="LVT15" s="135"/>
      <c r="LVU15" s="40"/>
      <c r="LVV15" s="40"/>
      <c r="LVW15" s="43"/>
      <c r="LVX15" s="7"/>
      <c r="LVY15" s="8"/>
      <c r="LVZ15" s="9"/>
      <c r="LWA15" s="134"/>
      <c r="LWB15" s="135"/>
      <c r="LWC15" s="40"/>
      <c r="LWD15" s="40"/>
      <c r="LWE15" s="43"/>
      <c r="LWF15" s="7"/>
      <c r="LWG15" s="8"/>
      <c r="LWH15" s="9"/>
      <c r="LWI15" s="134"/>
      <c r="LWJ15" s="135"/>
      <c r="LWK15" s="40"/>
      <c r="LWL15" s="40"/>
      <c r="LWM15" s="43"/>
      <c r="LWN15" s="7"/>
      <c r="LWO15" s="8"/>
      <c r="LWP15" s="9"/>
      <c r="LWQ15" s="134"/>
      <c r="LWR15" s="135"/>
      <c r="LWS15" s="40"/>
      <c r="LWT15" s="40"/>
      <c r="LWU15" s="43"/>
      <c r="LWV15" s="7"/>
      <c r="LWW15" s="8"/>
      <c r="LWX15" s="9"/>
      <c r="LWY15" s="134"/>
      <c r="LWZ15" s="135"/>
      <c r="LXA15" s="40"/>
      <c r="LXB15" s="40"/>
      <c r="LXC15" s="43"/>
      <c r="LXD15" s="7"/>
      <c r="LXE15" s="8"/>
      <c r="LXF15" s="9"/>
      <c r="LXG15" s="134"/>
      <c r="LXH15" s="135"/>
      <c r="LXI15" s="40"/>
      <c r="LXJ15" s="40"/>
      <c r="LXK15" s="43"/>
      <c r="LXL15" s="7"/>
      <c r="LXM15" s="8"/>
      <c r="LXN15" s="9"/>
      <c r="LXO15" s="134"/>
      <c r="LXP15" s="135"/>
      <c r="LXQ15" s="40"/>
      <c r="LXR15" s="40"/>
      <c r="LXS15" s="43"/>
      <c r="LXT15" s="7"/>
      <c r="LXU15" s="8"/>
      <c r="LXV15" s="9"/>
      <c r="LXW15" s="134"/>
      <c r="LXX15" s="135"/>
      <c r="LXY15" s="40"/>
      <c r="LXZ15" s="40"/>
      <c r="LYA15" s="43"/>
      <c r="LYB15" s="7"/>
      <c r="LYC15" s="8"/>
      <c r="LYD15" s="9"/>
      <c r="LYE15" s="134"/>
      <c r="LYF15" s="135"/>
      <c r="LYG15" s="40"/>
      <c r="LYH15" s="40"/>
      <c r="LYI15" s="43"/>
      <c r="LYJ15" s="7"/>
      <c r="LYK15" s="8"/>
      <c r="LYL15" s="9"/>
      <c r="LYM15" s="134"/>
      <c r="LYN15" s="135"/>
      <c r="LYO15" s="40"/>
      <c r="LYP15" s="40"/>
      <c r="LYQ15" s="43"/>
      <c r="LYR15" s="7"/>
      <c r="LYS15" s="8"/>
      <c r="LYT15" s="9"/>
      <c r="LYU15" s="134"/>
      <c r="LYV15" s="135"/>
      <c r="LYW15" s="40"/>
      <c r="LYX15" s="40"/>
      <c r="LYY15" s="43"/>
      <c r="LYZ15" s="7"/>
      <c r="LZA15" s="8"/>
      <c r="LZB15" s="9"/>
      <c r="LZC15" s="134"/>
      <c r="LZD15" s="135"/>
      <c r="LZE15" s="40"/>
      <c r="LZF15" s="40"/>
      <c r="LZG15" s="43"/>
      <c r="LZH15" s="7"/>
      <c r="LZI15" s="8"/>
      <c r="LZJ15" s="9"/>
      <c r="LZK15" s="134"/>
      <c r="LZL15" s="135"/>
      <c r="LZM15" s="40"/>
      <c r="LZN15" s="40"/>
      <c r="LZO15" s="43"/>
      <c r="LZP15" s="7"/>
      <c r="LZQ15" s="8"/>
      <c r="LZR15" s="9"/>
      <c r="LZS15" s="134"/>
      <c r="LZT15" s="135"/>
      <c r="LZU15" s="40"/>
      <c r="LZV15" s="40"/>
      <c r="LZW15" s="43"/>
      <c r="LZX15" s="7"/>
      <c r="LZY15" s="8"/>
      <c r="LZZ15" s="9"/>
      <c r="MAA15" s="134"/>
      <c r="MAB15" s="135"/>
      <c r="MAC15" s="40"/>
      <c r="MAD15" s="40"/>
      <c r="MAE15" s="43"/>
      <c r="MAF15" s="7"/>
      <c r="MAG15" s="8"/>
      <c r="MAH15" s="9"/>
      <c r="MAI15" s="134"/>
      <c r="MAJ15" s="135"/>
      <c r="MAK15" s="40"/>
      <c r="MAL15" s="40"/>
      <c r="MAM15" s="43"/>
      <c r="MAN15" s="7"/>
      <c r="MAO15" s="8"/>
      <c r="MAP15" s="9"/>
      <c r="MAQ15" s="134"/>
      <c r="MAR15" s="135"/>
      <c r="MAS15" s="40"/>
      <c r="MAT15" s="40"/>
      <c r="MAU15" s="43"/>
      <c r="MAV15" s="7"/>
      <c r="MAW15" s="8"/>
      <c r="MAX15" s="9"/>
      <c r="MAY15" s="134"/>
      <c r="MAZ15" s="135"/>
      <c r="MBA15" s="40"/>
      <c r="MBB15" s="40"/>
      <c r="MBC15" s="43"/>
      <c r="MBD15" s="7"/>
      <c r="MBE15" s="8"/>
      <c r="MBF15" s="9"/>
      <c r="MBG15" s="134"/>
      <c r="MBH15" s="135"/>
      <c r="MBI15" s="40"/>
      <c r="MBJ15" s="40"/>
      <c r="MBK15" s="43"/>
      <c r="MBL15" s="7"/>
      <c r="MBM15" s="8"/>
      <c r="MBN15" s="9"/>
      <c r="MBO15" s="134"/>
      <c r="MBP15" s="135"/>
      <c r="MBQ15" s="40"/>
      <c r="MBR15" s="40"/>
      <c r="MBS15" s="43"/>
      <c r="MBT15" s="7"/>
      <c r="MBU15" s="8"/>
      <c r="MBV15" s="9"/>
      <c r="MBW15" s="134"/>
      <c r="MBX15" s="135"/>
      <c r="MBY15" s="40"/>
      <c r="MBZ15" s="40"/>
      <c r="MCA15" s="43"/>
      <c r="MCB15" s="7"/>
      <c r="MCC15" s="8"/>
      <c r="MCD15" s="9"/>
      <c r="MCE15" s="134"/>
      <c r="MCF15" s="135"/>
      <c r="MCG15" s="40"/>
      <c r="MCH15" s="40"/>
      <c r="MCI15" s="43"/>
      <c r="MCJ15" s="7"/>
      <c r="MCK15" s="8"/>
      <c r="MCL15" s="9"/>
      <c r="MCM15" s="134"/>
      <c r="MCN15" s="135"/>
      <c r="MCO15" s="40"/>
      <c r="MCP15" s="40"/>
      <c r="MCQ15" s="43"/>
      <c r="MCR15" s="7"/>
      <c r="MCS15" s="8"/>
      <c r="MCT15" s="9"/>
      <c r="MCU15" s="134"/>
      <c r="MCV15" s="135"/>
      <c r="MCW15" s="40"/>
      <c r="MCX15" s="40"/>
      <c r="MCY15" s="43"/>
      <c r="MCZ15" s="7"/>
      <c r="MDA15" s="8"/>
      <c r="MDB15" s="9"/>
      <c r="MDC15" s="134"/>
      <c r="MDD15" s="135"/>
      <c r="MDE15" s="40"/>
      <c r="MDF15" s="40"/>
      <c r="MDG15" s="43"/>
      <c r="MDH15" s="7"/>
      <c r="MDI15" s="8"/>
      <c r="MDJ15" s="9"/>
      <c r="MDK15" s="134"/>
      <c r="MDL15" s="135"/>
      <c r="MDM15" s="40"/>
      <c r="MDN15" s="40"/>
      <c r="MDO15" s="43"/>
      <c r="MDP15" s="7"/>
      <c r="MDQ15" s="8"/>
      <c r="MDR15" s="9"/>
      <c r="MDS15" s="134"/>
      <c r="MDT15" s="135"/>
      <c r="MDU15" s="40"/>
      <c r="MDV15" s="40"/>
      <c r="MDW15" s="43"/>
      <c r="MDX15" s="7"/>
      <c r="MDY15" s="8"/>
      <c r="MDZ15" s="9"/>
      <c r="MEA15" s="134"/>
      <c r="MEB15" s="135"/>
      <c r="MEC15" s="40"/>
      <c r="MED15" s="40"/>
      <c r="MEE15" s="43"/>
      <c r="MEF15" s="7"/>
      <c r="MEG15" s="8"/>
      <c r="MEH15" s="9"/>
      <c r="MEI15" s="134"/>
      <c r="MEJ15" s="135"/>
      <c r="MEK15" s="40"/>
      <c r="MEL15" s="40"/>
      <c r="MEM15" s="43"/>
      <c r="MEN15" s="7"/>
      <c r="MEO15" s="8"/>
      <c r="MEP15" s="9"/>
      <c r="MEQ15" s="134"/>
      <c r="MER15" s="135"/>
      <c r="MES15" s="40"/>
      <c r="MET15" s="40"/>
      <c r="MEU15" s="43"/>
      <c r="MEV15" s="7"/>
      <c r="MEW15" s="8"/>
      <c r="MEX15" s="9"/>
      <c r="MEY15" s="134"/>
      <c r="MEZ15" s="135"/>
      <c r="MFA15" s="40"/>
      <c r="MFB15" s="40"/>
      <c r="MFC15" s="43"/>
      <c r="MFD15" s="7"/>
      <c r="MFE15" s="8"/>
      <c r="MFF15" s="9"/>
      <c r="MFG15" s="134"/>
      <c r="MFH15" s="135"/>
      <c r="MFI15" s="40"/>
      <c r="MFJ15" s="40"/>
      <c r="MFK15" s="43"/>
      <c r="MFL15" s="7"/>
      <c r="MFM15" s="8"/>
      <c r="MFN15" s="9"/>
      <c r="MFO15" s="134"/>
      <c r="MFP15" s="135"/>
      <c r="MFQ15" s="40"/>
      <c r="MFR15" s="40"/>
      <c r="MFS15" s="43"/>
      <c r="MFT15" s="7"/>
      <c r="MFU15" s="8"/>
      <c r="MFV15" s="9"/>
      <c r="MFW15" s="134"/>
      <c r="MFX15" s="135"/>
      <c r="MFY15" s="40"/>
      <c r="MFZ15" s="40"/>
      <c r="MGA15" s="43"/>
      <c r="MGB15" s="7"/>
      <c r="MGC15" s="8"/>
      <c r="MGD15" s="9"/>
      <c r="MGE15" s="134"/>
      <c r="MGF15" s="135"/>
      <c r="MGG15" s="40"/>
      <c r="MGH15" s="40"/>
      <c r="MGI15" s="43"/>
      <c r="MGJ15" s="7"/>
      <c r="MGK15" s="8"/>
      <c r="MGL15" s="9"/>
      <c r="MGM15" s="134"/>
      <c r="MGN15" s="135"/>
      <c r="MGO15" s="40"/>
      <c r="MGP15" s="40"/>
      <c r="MGQ15" s="43"/>
      <c r="MGR15" s="7"/>
      <c r="MGS15" s="8"/>
      <c r="MGT15" s="9"/>
      <c r="MGU15" s="134"/>
      <c r="MGV15" s="135"/>
      <c r="MGW15" s="40"/>
      <c r="MGX15" s="40"/>
      <c r="MGY15" s="43"/>
      <c r="MGZ15" s="7"/>
      <c r="MHA15" s="8"/>
      <c r="MHB15" s="9"/>
      <c r="MHC15" s="134"/>
      <c r="MHD15" s="135"/>
      <c r="MHE15" s="40"/>
      <c r="MHF15" s="40"/>
      <c r="MHG15" s="43"/>
      <c r="MHH15" s="7"/>
      <c r="MHI15" s="8"/>
      <c r="MHJ15" s="9"/>
      <c r="MHK15" s="134"/>
      <c r="MHL15" s="135"/>
      <c r="MHM15" s="40"/>
      <c r="MHN15" s="40"/>
      <c r="MHO15" s="43"/>
      <c r="MHP15" s="7"/>
      <c r="MHQ15" s="8"/>
      <c r="MHR15" s="9"/>
      <c r="MHS15" s="134"/>
      <c r="MHT15" s="135"/>
      <c r="MHU15" s="40"/>
      <c r="MHV15" s="40"/>
      <c r="MHW15" s="43"/>
      <c r="MHX15" s="7"/>
      <c r="MHY15" s="8"/>
      <c r="MHZ15" s="9"/>
      <c r="MIA15" s="134"/>
      <c r="MIB15" s="135"/>
      <c r="MIC15" s="40"/>
      <c r="MID15" s="40"/>
      <c r="MIE15" s="43"/>
      <c r="MIF15" s="7"/>
      <c r="MIG15" s="8"/>
      <c r="MIH15" s="9"/>
      <c r="MII15" s="134"/>
      <c r="MIJ15" s="135"/>
      <c r="MIK15" s="40"/>
      <c r="MIL15" s="40"/>
      <c r="MIM15" s="43"/>
      <c r="MIN15" s="7"/>
      <c r="MIO15" s="8"/>
      <c r="MIP15" s="9"/>
      <c r="MIQ15" s="134"/>
      <c r="MIR15" s="135"/>
      <c r="MIS15" s="40"/>
      <c r="MIT15" s="40"/>
      <c r="MIU15" s="43"/>
      <c r="MIV15" s="7"/>
      <c r="MIW15" s="8"/>
      <c r="MIX15" s="9"/>
      <c r="MIY15" s="134"/>
      <c r="MIZ15" s="135"/>
      <c r="MJA15" s="40"/>
      <c r="MJB15" s="40"/>
      <c r="MJC15" s="43"/>
      <c r="MJD15" s="7"/>
      <c r="MJE15" s="8"/>
      <c r="MJF15" s="9"/>
      <c r="MJG15" s="134"/>
      <c r="MJH15" s="135"/>
      <c r="MJI15" s="40"/>
      <c r="MJJ15" s="40"/>
      <c r="MJK15" s="43"/>
      <c r="MJL15" s="7"/>
      <c r="MJM15" s="8"/>
      <c r="MJN15" s="9"/>
      <c r="MJO15" s="134"/>
      <c r="MJP15" s="135"/>
      <c r="MJQ15" s="40"/>
      <c r="MJR15" s="40"/>
      <c r="MJS15" s="43"/>
      <c r="MJT15" s="7"/>
      <c r="MJU15" s="8"/>
      <c r="MJV15" s="9"/>
      <c r="MJW15" s="134"/>
      <c r="MJX15" s="135"/>
      <c r="MJY15" s="40"/>
      <c r="MJZ15" s="40"/>
      <c r="MKA15" s="43"/>
      <c r="MKB15" s="7"/>
      <c r="MKC15" s="8"/>
      <c r="MKD15" s="9"/>
      <c r="MKE15" s="134"/>
      <c r="MKF15" s="135"/>
      <c r="MKG15" s="40"/>
      <c r="MKH15" s="40"/>
      <c r="MKI15" s="43"/>
      <c r="MKJ15" s="7"/>
      <c r="MKK15" s="8"/>
      <c r="MKL15" s="9"/>
      <c r="MKM15" s="134"/>
      <c r="MKN15" s="135"/>
      <c r="MKO15" s="40"/>
      <c r="MKP15" s="40"/>
      <c r="MKQ15" s="43"/>
      <c r="MKR15" s="7"/>
      <c r="MKS15" s="8"/>
      <c r="MKT15" s="9"/>
      <c r="MKU15" s="134"/>
      <c r="MKV15" s="135"/>
      <c r="MKW15" s="40"/>
      <c r="MKX15" s="40"/>
      <c r="MKY15" s="43"/>
      <c r="MKZ15" s="7"/>
      <c r="MLA15" s="8"/>
      <c r="MLB15" s="9"/>
      <c r="MLC15" s="134"/>
      <c r="MLD15" s="135"/>
      <c r="MLE15" s="40"/>
      <c r="MLF15" s="40"/>
      <c r="MLG15" s="43"/>
      <c r="MLH15" s="7"/>
      <c r="MLI15" s="8"/>
      <c r="MLJ15" s="9"/>
      <c r="MLK15" s="134"/>
      <c r="MLL15" s="135"/>
      <c r="MLM15" s="40"/>
      <c r="MLN15" s="40"/>
      <c r="MLO15" s="43"/>
      <c r="MLP15" s="7"/>
      <c r="MLQ15" s="8"/>
      <c r="MLR15" s="9"/>
      <c r="MLS15" s="134"/>
      <c r="MLT15" s="135"/>
      <c r="MLU15" s="40"/>
      <c r="MLV15" s="40"/>
      <c r="MLW15" s="43"/>
      <c r="MLX15" s="7"/>
      <c r="MLY15" s="8"/>
      <c r="MLZ15" s="9"/>
      <c r="MMA15" s="134"/>
      <c r="MMB15" s="135"/>
      <c r="MMC15" s="40"/>
      <c r="MMD15" s="40"/>
      <c r="MME15" s="43"/>
      <c r="MMF15" s="7"/>
      <c r="MMG15" s="8"/>
      <c r="MMH15" s="9"/>
      <c r="MMI15" s="134"/>
      <c r="MMJ15" s="135"/>
      <c r="MMK15" s="40"/>
      <c r="MML15" s="40"/>
      <c r="MMM15" s="43"/>
      <c r="MMN15" s="7"/>
      <c r="MMO15" s="8"/>
      <c r="MMP15" s="9"/>
      <c r="MMQ15" s="134"/>
      <c r="MMR15" s="135"/>
      <c r="MMS15" s="40"/>
      <c r="MMT15" s="40"/>
      <c r="MMU15" s="43"/>
      <c r="MMV15" s="7"/>
      <c r="MMW15" s="8"/>
      <c r="MMX15" s="9"/>
      <c r="MMY15" s="134"/>
      <c r="MMZ15" s="135"/>
      <c r="MNA15" s="40"/>
      <c r="MNB15" s="40"/>
      <c r="MNC15" s="43"/>
      <c r="MND15" s="7"/>
      <c r="MNE15" s="8"/>
      <c r="MNF15" s="9"/>
      <c r="MNG15" s="134"/>
      <c r="MNH15" s="135"/>
      <c r="MNI15" s="40"/>
      <c r="MNJ15" s="40"/>
      <c r="MNK15" s="43"/>
      <c r="MNL15" s="7"/>
      <c r="MNM15" s="8"/>
      <c r="MNN15" s="9"/>
      <c r="MNO15" s="134"/>
      <c r="MNP15" s="135"/>
      <c r="MNQ15" s="40"/>
      <c r="MNR15" s="40"/>
      <c r="MNS15" s="43"/>
      <c r="MNT15" s="7"/>
      <c r="MNU15" s="8"/>
      <c r="MNV15" s="9"/>
      <c r="MNW15" s="134"/>
      <c r="MNX15" s="135"/>
      <c r="MNY15" s="40"/>
      <c r="MNZ15" s="40"/>
      <c r="MOA15" s="43"/>
      <c r="MOB15" s="7"/>
      <c r="MOC15" s="8"/>
      <c r="MOD15" s="9"/>
      <c r="MOE15" s="134"/>
      <c r="MOF15" s="135"/>
      <c r="MOG15" s="40"/>
      <c r="MOH15" s="40"/>
      <c r="MOI15" s="43"/>
      <c r="MOJ15" s="7"/>
      <c r="MOK15" s="8"/>
      <c r="MOL15" s="9"/>
      <c r="MOM15" s="134"/>
      <c r="MON15" s="135"/>
      <c r="MOO15" s="40"/>
      <c r="MOP15" s="40"/>
      <c r="MOQ15" s="43"/>
      <c r="MOR15" s="7"/>
      <c r="MOS15" s="8"/>
      <c r="MOT15" s="9"/>
      <c r="MOU15" s="134"/>
      <c r="MOV15" s="135"/>
      <c r="MOW15" s="40"/>
      <c r="MOX15" s="40"/>
      <c r="MOY15" s="43"/>
      <c r="MOZ15" s="7"/>
      <c r="MPA15" s="8"/>
      <c r="MPB15" s="9"/>
      <c r="MPC15" s="134"/>
      <c r="MPD15" s="135"/>
      <c r="MPE15" s="40"/>
      <c r="MPF15" s="40"/>
      <c r="MPG15" s="43"/>
      <c r="MPH15" s="7"/>
      <c r="MPI15" s="8"/>
      <c r="MPJ15" s="9"/>
      <c r="MPK15" s="134"/>
      <c r="MPL15" s="135"/>
      <c r="MPM15" s="40"/>
      <c r="MPN15" s="40"/>
      <c r="MPO15" s="43"/>
      <c r="MPP15" s="7"/>
      <c r="MPQ15" s="8"/>
      <c r="MPR15" s="9"/>
      <c r="MPS15" s="134"/>
      <c r="MPT15" s="135"/>
      <c r="MPU15" s="40"/>
      <c r="MPV15" s="40"/>
      <c r="MPW15" s="43"/>
      <c r="MPX15" s="7"/>
      <c r="MPY15" s="8"/>
      <c r="MPZ15" s="9"/>
      <c r="MQA15" s="134"/>
      <c r="MQB15" s="135"/>
      <c r="MQC15" s="40"/>
      <c r="MQD15" s="40"/>
      <c r="MQE15" s="43"/>
      <c r="MQF15" s="7"/>
      <c r="MQG15" s="8"/>
      <c r="MQH15" s="9"/>
      <c r="MQI15" s="134"/>
      <c r="MQJ15" s="135"/>
      <c r="MQK15" s="40"/>
      <c r="MQL15" s="40"/>
      <c r="MQM15" s="43"/>
      <c r="MQN15" s="7"/>
      <c r="MQO15" s="8"/>
      <c r="MQP15" s="9"/>
      <c r="MQQ15" s="134"/>
      <c r="MQR15" s="135"/>
      <c r="MQS15" s="40"/>
      <c r="MQT15" s="40"/>
      <c r="MQU15" s="43"/>
      <c r="MQV15" s="7"/>
      <c r="MQW15" s="8"/>
      <c r="MQX15" s="9"/>
      <c r="MQY15" s="134"/>
      <c r="MQZ15" s="135"/>
      <c r="MRA15" s="40"/>
      <c r="MRB15" s="40"/>
      <c r="MRC15" s="43"/>
      <c r="MRD15" s="7"/>
      <c r="MRE15" s="8"/>
      <c r="MRF15" s="9"/>
      <c r="MRG15" s="134"/>
      <c r="MRH15" s="135"/>
      <c r="MRI15" s="40"/>
      <c r="MRJ15" s="40"/>
      <c r="MRK15" s="43"/>
      <c r="MRL15" s="7"/>
      <c r="MRM15" s="8"/>
      <c r="MRN15" s="9"/>
      <c r="MRO15" s="134"/>
      <c r="MRP15" s="135"/>
      <c r="MRQ15" s="40"/>
      <c r="MRR15" s="40"/>
      <c r="MRS15" s="43"/>
      <c r="MRT15" s="7"/>
      <c r="MRU15" s="8"/>
      <c r="MRV15" s="9"/>
      <c r="MRW15" s="134"/>
      <c r="MRX15" s="135"/>
      <c r="MRY15" s="40"/>
      <c r="MRZ15" s="40"/>
      <c r="MSA15" s="43"/>
      <c r="MSB15" s="7"/>
      <c r="MSC15" s="8"/>
      <c r="MSD15" s="9"/>
      <c r="MSE15" s="134"/>
      <c r="MSF15" s="135"/>
      <c r="MSG15" s="40"/>
      <c r="MSH15" s="40"/>
      <c r="MSI15" s="43"/>
      <c r="MSJ15" s="7"/>
      <c r="MSK15" s="8"/>
      <c r="MSL15" s="9"/>
      <c r="MSM15" s="134"/>
      <c r="MSN15" s="135"/>
      <c r="MSO15" s="40"/>
      <c r="MSP15" s="40"/>
      <c r="MSQ15" s="43"/>
      <c r="MSR15" s="7"/>
      <c r="MSS15" s="8"/>
      <c r="MST15" s="9"/>
      <c r="MSU15" s="134"/>
      <c r="MSV15" s="135"/>
      <c r="MSW15" s="40"/>
      <c r="MSX15" s="40"/>
      <c r="MSY15" s="43"/>
      <c r="MSZ15" s="7"/>
      <c r="MTA15" s="8"/>
      <c r="MTB15" s="9"/>
      <c r="MTC15" s="134"/>
      <c r="MTD15" s="135"/>
      <c r="MTE15" s="40"/>
      <c r="MTF15" s="40"/>
      <c r="MTG15" s="43"/>
      <c r="MTH15" s="7"/>
      <c r="MTI15" s="8"/>
      <c r="MTJ15" s="9"/>
      <c r="MTK15" s="134"/>
      <c r="MTL15" s="135"/>
      <c r="MTM15" s="40"/>
      <c r="MTN15" s="40"/>
      <c r="MTO15" s="43"/>
      <c r="MTP15" s="7"/>
      <c r="MTQ15" s="8"/>
      <c r="MTR15" s="9"/>
      <c r="MTS15" s="134"/>
      <c r="MTT15" s="135"/>
      <c r="MTU15" s="40"/>
      <c r="MTV15" s="40"/>
      <c r="MTW15" s="43"/>
      <c r="MTX15" s="7"/>
      <c r="MTY15" s="8"/>
      <c r="MTZ15" s="9"/>
      <c r="MUA15" s="134"/>
      <c r="MUB15" s="135"/>
      <c r="MUC15" s="40"/>
      <c r="MUD15" s="40"/>
      <c r="MUE15" s="43"/>
      <c r="MUF15" s="7"/>
      <c r="MUG15" s="8"/>
      <c r="MUH15" s="9"/>
      <c r="MUI15" s="134"/>
      <c r="MUJ15" s="135"/>
      <c r="MUK15" s="40"/>
      <c r="MUL15" s="40"/>
      <c r="MUM15" s="43"/>
      <c r="MUN15" s="7"/>
      <c r="MUO15" s="8"/>
      <c r="MUP15" s="9"/>
      <c r="MUQ15" s="134"/>
      <c r="MUR15" s="135"/>
      <c r="MUS15" s="40"/>
      <c r="MUT15" s="40"/>
      <c r="MUU15" s="43"/>
      <c r="MUV15" s="7"/>
      <c r="MUW15" s="8"/>
      <c r="MUX15" s="9"/>
      <c r="MUY15" s="134"/>
      <c r="MUZ15" s="135"/>
      <c r="MVA15" s="40"/>
      <c r="MVB15" s="40"/>
      <c r="MVC15" s="43"/>
      <c r="MVD15" s="7"/>
      <c r="MVE15" s="8"/>
      <c r="MVF15" s="9"/>
      <c r="MVG15" s="134"/>
      <c r="MVH15" s="135"/>
      <c r="MVI15" s="40"/>
      <c r="MVJ15" s="40"/>
      <c r="MVK15" s="43"/>
      <c r="MVL15" s="7"/>
      <c r="MVM15" s="8"/>
      <c r="MVN15" s="9"/>
      <c r="MVO15" s="134"/>
      <c r="MVP15" s="135"/>
      <c r="MVQ15" s="40"/>
      <c r="MVR15" s="40"/>
      <c r="MVS15" s="43"/>
      <c r="MVT15" s="7"/>
      <c r="MVU15" s="8"/>
      <c r="MVV15" s="9"/>
      <c r="MVW15" s="134"/>
      <c r="MVX15" s="135"/>
      <c r="MVY15" s="40"/>
      <c r="MVZ15" s="40"/>
      <c r="MWA15" s="43"/>
      <c r="MWB15" s="7"/>
      <c r="MWC15" s="8"/>
      <c r="MWD15" s="9"/>
      <c r="MWE15" s="134"/>
      <c r="MWF15" s="135"/>
      <c r="MWG15" s="40"/>
      <c r="MWH15" s="40"/>
      <c r="MWI15" s="43"/>
      <c r="MWJ15" s="7"/>
      <c r="MWK15" s="8"/>
      <c r="MWL15" s="9"/>
      <c r="MWM15" s="134"/>
      <c r="MWN15" s="135"/>
      <c r="MWO15" s="40"/>
      <c r="MWP15" s="40"/>
      <c r="MWQ15" s="43"/>
      <c r="MWR15" s="7"/>
      <c r="MWS15" s="8"/>
      <c r="MWT15" s="9"/>
      <c r="MWU15" s="134"/>
      <c r="MWV15" s="135"/>
      <c r="MWW15" s="40"/>
      <c r="MWX15" s="40"/>
      <c r="MWY15" s="43"/>
      <c r="MWZ15" s="7"/>
      <c r="MXA15" s="8"/>
      <c r="MXB15" s="9"/>
      <c r="MXC15" s="134"/>
      <c r="MXD15" s="135"/>
      <c r="MXE15" s="40"/>
      <c r="MXF15" s="40"/>
      <c r="MXG15" s="43"/>
      <c r="MXH15" s="7"/>
      <c r="MXI15" s="8"/>
      <c r="MXJ15" s="9"/>
      <c r="MXK15" s="134"/>
      <c r="MXL15" s="135"/>
      <c r="MXM15" s="40"/>
      <c r="MXN15" s="40"/>
      <c r="MXO15" s="43"/>
      <c r="MXP15" s="7"/>
      <c r="MXQ15" s="8"/>
      <c r="MXR15" s="9"/>
      <c r="MXS15" s="134"/>
      <c r="MXT15" s="135"/>
      <c r="MXU15" s="40"/>
      <c r="MXV15" s="40"/>
      <c r="MXW15" s="43"/>
      <c r="MXX15" s="7"/>
      <c r="MXY15" s="8"/>
      <c r="MXZ15" s="9"/>
      <c r="MYA15" s="134"/>
      <c r="MYB15" s="135"/>
      <c r="MYC15" s="40"/>
      <c r="MYD15" s="40"/>
      <c r="MYE15" s="43"/>
      <c r="MYF15" s="7"/>
      <c r="MYG15" s="8"/>
      <c r="MYH15" s="9"/>
      <c r="MYI15" s="134"/>
      <c r="MYJ15" s="135"/>
      <c r="MYK15" s="40"/>
      <c r="MYL15" s="40"/>
      <c r="MYM15" s="43"/>
      <c r="MYN15" s="7"/>
      <c r="MYO15" s="8"/>
      <c r="MYP15" s="9"/>
      <c r="MYQ15" s="134"/>
      <c r="MYR15" s="135"/>
      <c r="MYS15" s="40"/>
      <c r="MYT15" s="40"/>
      <c r="MYU15" s="43"/>
      <c r="MYV15" s="7"/>
      <c r="MYW15" s="8"/>
      <c r="MYX15" s="9"/>
      <c r="MYY15" s="134"/>
      <c r="MYZ15" s="135"/>
      <c r="MZA15" s="40"/>
      <c r="MZB15" s="40"/>
      <c r="MZC15" s="43"/>
      <c r="MZD15" s="7"/>
      <c r="MZE15" s="8"/>
      <c r="MZF15" s="9"/>
      <c r="MZG15" s="134"/>
      <c r="MZH15" s="135"/>
      <c r="MZI15" s="40"/>
      <c r="MZJ15" s="40"/>
      <c r="MZK15" s="43"/>
      <c r="MZL15" s="7"/>
      <c r="MZM15" s="8"/>
      <c r="MZN15" s="9"/>
      <c r="MZO15" s="134"/>
      <c r="MZP15" s="135"/>
      <c r="MZQ15" s="40"/>
      <c r="MZR15" s="40"/>
      <c r="MZS15" s="43"/>
      <c r="MZT15" s="7"/>
      <c r="MZU15" s="8"/>
      <c r="MZV15" s="9"/>
      <c r="MZW15" s="134"/>
      <c r="MZX15" s="135"/>
      <c r="MZY15" s="40"/>
      <c r="MZZ15" s="40"/>
      <c r="NAA15" s="43"/>
      <c r="NAB15" s="7"/>
      <c r="NAC15" s="8"/>
      <c r="NAD15" s="9"/>
      <c r="NAE15" s="134"/>
      <c r="NAF15" s="135"/>
      <c r="NAG15" s="40"/>
      <c r="NAH15" s="40"/>
      <c r="NAI15" s="43"/>
      <c r="NAJ15" s="7"/>
      <c r="NAK15" s="8"/>
      <c r="NAL15" s="9"/>
      <c r="NAM15" s="134"/>
      <c r="NAN15" s="135"/>
      <c r="NAO15" s="40"/>
      <c r="NAP15" s="40"/>
      <c r="NAQ15" s="43"/>
      <c r="NAR15" s="7"/>
      <c r="NAS15" s="8"/>
      <c r="NAT15" s="9"/>
      <c r="NAU15" s="134"/>
      <c r="NAV15" s="135"/>
      <c r="NAW15" s="40"/>
      <c r="NAX15" s="40"/>
      <c r="NAY15" s="43"/>
      <c r="NAZ15" s="7"/>
      <c r="NBA15" s="8"/>
      <c r="NBB15" s="9"/>
      <c r="NBC15" s="134"/>
      <c r="NBD15" s="135"/>
      <c r="NBE15" s="40"/>
      <c r="NBF15" s="40"/>
      <c r="NBG15" s="43"/>
      <c r="NBH15" s="7"/>
      <c r="NBI15" s="8"/>
      <c r="NBJ15" s="9"/>
      <c r="NBK15" s="134"/>
      <c r="NBL15" s="135"/>
      <c r="NBM15" s="40"/>
      <c r="NBN15" s="40"/>
      <c r="NBO15" s="43"/>
      <c r="NBP15" s="7"/>
      <c r="NBQ15" s="8"/>
      <c r="NBR15" s="9"/>
      <c r="NBS15" s="134"/>
      <c r="NBT15" s="135"/>
      <c r="NBU15" s="40"/>
      <c r="NBV15" s="40"/>
      <c r="NBW15" s="43"/>
      <c r="NBX15" s="7"/>
      <c r="NBY15" s="8"/>
      <c r="NBZ15" s="9"/>
      <c r="NCA15" s="134"/>
      <c r="NCB15" s="135"/>
      <c r="NCC15" s="40"/>
      <c r="NCD15" s="40"/>
      <c r="NCE15" s="43"/>
      <c r="NCF15" s="7"/>
      <c r="NCG15" s="8"/>
      <c r="NCH15" s="9"/>
      <c r="NCI15" s="134"/>
      <c r="NCJ15" s="135"/>
      <c r="NCK15" s="40"/>
      <c r="NCL15" s="40"/>
      <c r="NCM15" s="43"/>
      <c r="NCN15" s="7"/>
      <c r="NCO15" s="8"/>
      <c r="NCP15" s="9"/>
      <c r="NCQ15" s="134"/>
      <c r="NCR15" s="135"/>
      <c r="NCS15" s="40"/>
      <c r="NCT15" s="40"/>
      <c r="NCU15" s="43"/>
      <c r="NCV15" s="7"/>
      <c r="NCW15" s="8"/>
      <c r="NCX15" s="9"/>
      <c r="NCY15" s="134"/>
      <c r="NCZ15" s="135"/>
      <c r="NDA15" s="40"/>
      <c r="NDB15" s="40"/>
      <c r="NDC15" s="43"/>
      <c r="NDD15" s="7"/>
      <c r="NDE15" s="8"/>
      <c r="NDF15" s="9"/>
      <c r="NDG15" s="134"/>
      <c r="NDH15" s="135"/>
      <c r="NDI15" s="40"/>
      <c r="NDJ15" s="40"/>
      <c r="NDK15" s="43"/>
      <c r="NDL15" s="7"/>
      <c r="NDM15" s="8"/>
      <c r="NDN15" s="9"/>
      <c r="NDO15" s="134"/>
      <c r="NDP15" s="135"/>
      <c r="NDQ15" s="40"/>
      <c r="NDR15" s="40"/>
      <c r="NDS15" s="43"/>
      <c r="NDT15" s="7"/>
      <c r="NDU15" s="8"/>
      <c r="NDV15" s="9"/>
      <c r="NDW15" s="134"/>
      <c r="NDX15" s="135"/>
      <c r="NDY15" s="40"/>
      <c r="NDZ15" s="40"/>
      <c r="NEA15" s="43"/>
      <c r="NEB15" s="7"/>
      <c r="NEC15" s="8"/>
      <c r="NED15" s="9"/>
      <c r="NEE15" s="134"/>
      <c r="NEF15" s="135"/>
      <c r="NEG15" s="40"/>
      <c r="NEH15" s="40"/>
      <c r="NEI15" s="43"/>
      <c r="NEJ15" s="7"/>
      <c r="NEK15" s="8"/>
      <c r="NEL15" s="9"/>
      <c r="NEM15" s="134"/>
      <c r="NEN15" s="135"/>
      <c r="NEO15" s="40"/>
      <c r="NEP15" s="40"/>
      <c r="NEQ15" s="43"/>
      <c r="NER15" s="7"/>
      <c r="NES15" s="8"/>
      <c r="NET15" s="9"/>
      <c r="NEU15" s="134"/>
      <c r="NEV15" s="135"/>
      <c r="NEW15" s="40"/>
      <c r="NEX15" s="40"/>
      <c r="NEY15" s="43"/>
      <c r="NEZ15" s="7"/>
      <c r="NFA15" s="8"/>
      <c r="NFB15" s="9"/>
      <c r="NFC15" s="134"/>
      <c r="NFD15" s="135"/>
      <c r="NFE15" s="40"/>
      <c r="NFF15" s="40"/>
      <c r="NFG15" s="43"/>
      <c r="NFH15" s="7"/>
      <c r="NFI15" s="8"/>
      <c r="NFJ15" s="9"/>
      <c r="NFK15" s="134"/>
      <c r="NFL15" s="135"/>
      <c r="NFM15" s="40"/>
      <c r="NFN15" s="40"/>
      <c r="NFO15" s="43"/>
      <c r="NFP15" s="7"/>
      <c r="NFQ15" s="8"/>
      <c r="NFR15" s="9"/>
      <c r="NFS15" s="134"/>
      <c r="NFT15" s="135"/>
      <c r="NFU15" s="40"/>
      <c r="NFV15" s="40"/>
      <c r="NFW15" s="43"/>
      <c r="NFX15" s="7"/>
      <c r="NFY15" s="8"/>
      <c r="NFZ15" s="9"/>
      <c r="NGA15" s="134"/>
      <c r="NGB15" s="135"/>
      <c r="NGC15" s="40"/>
      <c r="NGD15" s="40"/>
      <c r="NGE15" s="43"/>
      <c r="NGF15" s="7"/>
      <c r="NGG15" s="8"/>
      <c r="NGH15" s="9"/>
      <c r="NGI15" s="134"/>
      <c r="NGJ15" s="135"/>
      <c r="NGK15" s="40"/>
      <c r="NGL15" s="40"/>
      <c r="NGM15" s="43"/>
      <c r="NGN15" s="7"/>
      <c r="NGO15" s="8"/>
      <c r="NGP15" s="9"/>
      <c r="NGQ15" s="134"/>
      <c r="NGR15" s="135"/>
      <c r="NGS15" s="40"/>
      <c r="NGT15" s="40"/>
      <c r="NGU15" s="43"/>
      <c r="NGV15" s="7"/>
      <c r="NGW15" s="8"/>
      <c r="NGX15" s="9"/>
      <c r="NGY15" s="134"/>
      <c r="NGZ15" s="135"/>
      <c r="NHA15" s="40"/>
      <c r="NHB15" s="40"/>
      <c r="NHC15" s="43"/>
      <c r="NHD15" s="7"/>
      <c r="NHE15" s="8"/>
      <c r="NHF15" s="9"/>
      <c r="NHG15" s="134"/>
      <c r="NHH15" s="135"/>
      <c r="NHI15" s="40"/>
      <c r="NHJ15" s="40"/>
      <c r="NHK15" s="43"/>
      <c r="NHL15" s="7"/>
      <c r="NHM15" s="8"/>
      <c r="NHN15" s="9"/>
      <c r="NHO15" s="134"/>
      <c r="NHP15" s="135"/>
      <c r="NHQ15" s="40"/>
      <c r="NHR15" s="40"/>
      <c r="NHS15" s="43"/>
      <c r="NHT15" s="7"/>
      <c r="NHU15" s="8"/>
      <c r="NHV15" s="9"/>
      <c r="NHW15" s="134"/>
      <c r="NHX15" s="135"/>
      <c r="NHY15" s="40"/>
      <c r="NHZ15" s="40"/>
      <c r="NIA15" s="43"/>
      <c r="NIB15" s="7"/>
      <c r="NIC15" s="8"/>
      <c r="NID15" s="9"/>
      <c r="NIE15" s="134"/>
      <c r="NIF15" s="135"/>
      <c r="NIG15" s="40"/>
      <c r="NIH15" s="40"/>
      <c r="NII15" s="43"/>
      <c r="NIJ15" s="7"/>
      <c r="NIK15" s="8"/>
      <c r="NIL15" s="9"/>
      <c r="NIM15" s="134"/>
      <c r="NIN15" s="135"/>
      <c r="NIO15" s="40"/>
      <c r="NIP15" s="40"/>
      <c r="NIQ15" s="43"/>
      <c r="NIR15" s="7"/>
      <c r="NIS15" s="8"/>
      <c r="NIT15" s="9"/>
      <c r="NIU15" s="134"/>
      <c r="NIV15" s="135"/>
      <c r="NIW15" s="40"/>
      <c r="NIX15" s="40"/>
      <c r="NIY15" s="43"/>
      <c r="NIZ15" s="7"/>
      <c r="NJA15" s="8"/>
      <c r="NJB15" s="9"/>
      <c r="NJC15" s="134"/>
      <c r="NJD15" s="135"/>
      <c r="NJE15" s="40"/>
      <c r="NJF15" s="40"/>
      <c r="NJG15" s="43"/>
      <c r="NJH15" s="7"/>
      <c r="NJI15" s="8"/>
      <c r="NJJ15" s="9"/>
      <c r="NJK15" s="134"/>
      <c r="NJL15" s="135"/>
      <c r="NJM15" s="40"/>
      <c r="NJN15" s="40"/>
      <c r="NJO15" s="43"/>
      <c r="NJP15" s="7"/>
      <c r="NJQ15" s="8"/>
      <c r="NJR15" s="9"/>
      <c r="NJS15" s="134"/>
      <c r="NJT15" s="135"/>
      <c r="NJU15" s="40"/>
      <c r="NJV15" s="40"/>
      <c r="NJW15" s="43"/>
      <c r="NJX15" s="7"/>
      <c r="NJY15" s="8"/>
      <c r="NJZ15" s="9"/>
      <c r="NKA15" s="134"/>
      <c r="NKB15" s="135"/>
      <c r="NKC15" s="40"/>
      <c r="NKD15" s="40"/>
      <c r="NKE15" s="43"/>
      <c r="NKF15" s="7"/>
      <c r="NKG15" s="8"/>
      <c r="NKH15" s="9"/>
      <c r="NKI15" s="134"/>
      <c r="NKJ15" s="135"/>
      <c r="NKK15" s="40"/>
      <c r="NKL15" s="40"/>
      <c r="NKM15" s="43"/>
      <c r="NKN15" s="7"/>
      <c r="NKO15" s="8"/>
      <c r="NKP15" s="9"/>
      <c r="NKQ15" s="134"/>
      <c r="NKR15" s="135"/>
      <c r="NKS15" s="40"/>
      <c r="NKT15" s="40"/>
      <c r="NKU15" s="43"/>
      <c r="NKV15" s="7"/>
      <c r="NKW15" s="8"/>
      <c r="NKX15" s="9"/>
      <c r="NKY15" s="134"/>
      <c r="NKZ15" s="135"/>
      <c r="NLA15" s="40"/>
      <c r="NLB15" s="40"/>
      <c r="NLC15" s="43"/>
      <c r="NLD15" s="7"/>
      <c r="NLE15" s="8"/>
      <c r="NLF15" s="9"/>
      <c r="NLG15" s="134"/>
      <c r="NLH15" s="135"/>
      <c r="NLI15" s="40"/>
      <c r="NLJ15" s="40"/>
      <c r="NLK15" s="43"/>
      <c r="NLL15" s="7"/>
      <c r="NLM15" s="8"/>
      <c r="NLN15" s="9"/>
      <c r="NLO15" s="134"/>
      <c r="NLP15" s="135"/>
      <c r="NLQ15" s="40"/>
      <c r="NLR15" s="40"/>
      <c r="NLS15" s="43"/>
      <c r="NLT15" s="7"/>
      <c r="NLU15" s="8"/>
      <c r="NLV15" s="9"/>
      <c r="NLW15" s="134"/>
      <c r="NLX15" s="135"/>
      <c r="NLY15" s="40"/>
      <c r="NLZ15" s="40"/>
      <c r="NMA15" s="43"/>
      <c r="NMB15" s="7"/>
      <c r="NMC15" s="8"/>
      <c r="NMD15" s="9"/>
      <c r="NME15" s="134"/>
      <c r="NMF15" s="135"/>
      <c r="NMG15" s="40"/>
      <c r="NMH15" s="40"/>
      <c r="NMI15" s="43"/>
      <c r="NMJ15" s="7"/>
      <c r="NMK15" s="8"/>
      <c r="NML15" s="9"/>
      <c r="NMM15" s="134"/>
      <c r="NMN15" s="135"/>
      <c r="NMO15" s="40"/>
      <c r="NMP15" s="40"/>
      <c r="NMQ15" s="43"/>
      <c r="NMR15" s="7"/>
      <c r="NMS15" s="8"/>
      <c r="NMT15" s="9"/>
      <c r="NMU15" s="134"/>
      <c r="NMV15" s="135"/>
      <c r="NMW15" s="40"/>
      <c r="NMX15" s="40"/>
      <c r="NMY15" s="43"/>
      <c r="NMZ15" s="7"/>
      <c r="NNA15" s="8"/>
      <c r="NNB15" s="9"/>
      <c r="NNC15" s="134"/>
      <c r="NND15" s="135"/>
      <c r="NNE15" s="40"/>
      <c r="NNF15" s="40"/>
      <c r="NNG15" s="43"/>
      <c r="NNH15" s="7"/>
      <c r="NNI15" s="8"/>
      <c r="NNJ15" s="9"/>
      <c r="NNK15" s="134"/>
      <c r="NNL15" s="135"/>
      <c r="NNM15" s="40"/>
      <c r="NNN15" s="40"/>
      <c r="NNO15" s="43"/>
      <c r="NNP15" s="7"/>
      <c r="NNQ15" s="8"/>
      <c r="NNR15" s="9"/>
      <c r="NNS15" s="134"/>
      <c r="NNT15" s="135"/>
      <c r="NNU15" s="40"/>
      <c r="NNV15" s="40"/>
      <c r="NNW15" s="43"/>
      <c r="NNX15" s="7"/>
      <c r="NNY15" s="8"/>
      <c r="NNZ15" s="9"/>
      <c r="NOA15" s="134"/>
      <c r="NOB15" s="135"/>
      <c r="NOC15" s="40"/>
      <c r="NOD15" s="40"/>
      <c r="NOE15" s="43"/>
      <c r="NOF15" s="7"/>
      <c r="NOG15" s="8"/>
      <c r="NOH15" s="9"/>
      <c r="NOI15" s="134"/>
      <c r="NOJ15" s="135"/>
      <c r="NOK15" s="40"/>
      <c r="NOL15" s="40"/>
      <c r="NOM15" s="43"/>
      <c r="NON15" s="7"/>
      <c r="NOO15" s="8"/>
      <c r="NOP15" s="9"/>
      <c r="NOQ15" s="134"/>
      <c r="NOR15" s="135"/>
      <c r="NOS15" s="40"/>
      <c r="NOT15" s="40"/>
      <c r="NOU15" s="43"/>
      <c r="NOV15" s="7"/>
      <c r="NOW15" s="8"/>
      <c r="NOX15" s="9"/>
      <c r="NOY15" s="134"/>
      <c r="NOZ15" s="135"/>
      <c r="NPA15" s="40"/>
      <c r="NPB15" s="40"/>
      <c r="NPC15" s="43"/>
      <c r="NPD15" s="7"/>
      <c r="NPE15" s="8"/>
      <c r="NPF15" s="9"/>
      <c r="NPG15" s="134"/>
      <c r="NPH15" s="135"/>
      <c r="NPI15" s="40"/>
      <c r="NPJ15" s="40"/>
      <c r="NPK15" s="43"/>
      <c r="NPL15" s="7"/>
      <c r="NPM15" s="8"/>
      <c r="NPN15" s="9"/>
      <c r="NPO15" s="134"/>
      <c r="NPP15" s="135"/>
      <c r="NPQ15" s="40"/>
      <c r="NPR15" s="40"/>
      <c r="NPS15" s="43"/>
      <c r="NPT15" s="7"/>
      <c r="NPU15" s="8"/>
      <c r="NPV15" s="9"/>
      <c r="NPW15" s="134"/>
      <c r="NPX15" s="135"/>
      <c r="NPY15" s="40"/>
      <c r="NPZ15" s="40"/>
      <c r="NQA15" s="43"/>
      <c r="NQB15" s="7"/>
      <c r="NQC15" s="8"/>
      <c r="NQD15" s="9"/>
      <c r="NQE15" s="134"/>
      <c r="NQF15" s="135"/>
      <c r="NQG15" s="40"/>
      <c r="NQH15" s="40"/>
      <c r="NQI15" s="43"/>
      <c r="NQJ15" s="7"/>
      <c r="NQK15" s="8"/>
      <c r="NQL15" s="9"/>
      <c r="NQM15" s="134"/>
      <c r="NQN15" s="135"/>
      <c r="NQO15" s="40"/>
      <c r="NQP15" s="40"/>
      <c r="NQQ15" s="43"/>
      <c r="NQR15" s="7"/>
      <c r="NQS15" s="8"/>
      <c r="NQT15" s="9"/>
      <c r="NQU15" s="134"/>
      <c r="NQV15" s="135"/>
      <c r="NQW15" s="40"/>
      <c r="NQX15" s="40"/>
      <c r="NQY15" s="43"/>
      <c r="NQZ15" s="7"/>
      <c r="NRA15" s="8"/>
      <c r="NRB15" s="9"/>
      <c r="NRC15" s="134"/>
      <c r="NRD15" s="135"/>
      <c r="NRE15" s="40"/>
      <c r="NRF15" s="40"/>
      <c r="NRG15" s="43"/>
      <c r="NRH15" s="7"/>
      <c r="NRI15" s="8"/>
      <c r="NRJ15" s="9"/>
      <c r="NRK15" s="134"/>
      <c r="NRL15" s="135"/>
      <c r="NRM15" s="40"/>
      <c r="NRN15" s="40"/>
      <c r="NRO15" s="43"/>
      <c r="NRP15" s="7"/>
      <c r="NRQ15" s="8"/>
      <c r="NRR15" s="9"/>
      <c r="NRS15" s="134"/>
      <c r="NRT15" s="135"/>
      <c r="NRU15" s="40"/>
      <c r="NRV15" s="40"/>
      <c r="NRW15" s="43"/>
      <c r="NRX15" s="7"/>
      <c r="NRY15" s="8"/>
      <c r="NRZ15" s="9"/>
      <c r="NSA15" s="134"/>
      <c r="NSB15" s="135"/>
      <c r="NSC15" s="40"/>
      <c r="NSD15" s="40"/>
      <c r="NSE15" s="43"/>
      <c r="NSF15" s="7"/>
      <c r="NSG15" s="8"/>
      <c r="NSH15" s="9"/>
      <c r="NSI15" s="134"/>
      <c r="NSJ15" s="135"/>
      <c r="NSK15" s="40"/>
      <c r="NSL15" s="40"/>
      <c r="NSM15" s="43"/>
      <c r="NSN15" s="7"/>
      <c r="NSO15" s="8"/>
      <c r="NSP15" s="9"/>
      <c r="NSQ15" s="134"/>
      <c r="NSR15" s="135"/>
      <c r="NSS15" s="40"/>
      <c r="NST15" s="40"/>
      <c r="NSU15" s="43"/>
      <c r="NSV15" s="7"/>
      <c r="NSW15" s="8"/>
      <c r="NSX15" s="9"/>
      <c r="NSY15" s="134"/>
      <c r="NSZ15" s="135"/>
      <c r="NTA15" s="40"/>
      <c r="NTB15" s="40"/>
      <c r="NTC15" s="43"/>
      <c r="NTD15" s="7"/>
      <c r="NTE15" s="8"/>
      <c r="NTF15" s="9"/>
      <c r="NTG15" s="134"/>
      <c r="NTH15" s="135"/>
      <c r="NTI15" s="40"/>
      <c r="NTJ15" s="40"/>
      <c r="NTK15" s="43"/>
      <c r="NTL15" s="7"/>
      <c r="NTM15" s="8"/>
      <c r="NTN15" s="9"/>
      <c r="NTO15" s="134"/>
      <c r="NTP15" s="135"/>
      <c r="NTQ15" s="40"/>
      <c r="NTR15" s="40"/>
      <c r="NTS15" s="43"/>
      <c r="NTT15" s="7"/>
      <c r="NTU15" s="8"/>
      <c r="NTV15" s="9"/>
      <c r="NTW15" s="134"/>
      <c r="NTX15" s="135"/>
      <c r="NTY15" s="40"/>
      <c r="NTZ15" s="40"/>
      <c r="NUA15" s="43"/>
      <c r="NUB15" s="7"/>
      <c r="NUC15" s="8"/>
      <c r="NUD15" s="9"/>
      <c r="NUE15" s="134"/>
      <c r="NUF15" s="135"/>
      <c r="NUG15" s="40"/>
      <c r="NUH15" s="40"/>
      <c r="NUI15" s="43"/>
      <c r="NUJ15" s="7"/>
      <c r="NUK15" s="8"/>
      <c r="NUL15" s="9"/>
      <c r="NUM15" s="134"/>
      <c r="NUN15" s="135"/>
      <c r="NUO15" s="40"/>
      <c r="NUP15" s="40"/>
      <c r="NUQ15" s="43"/>
      <c r="NUR15" s="7"/>
      <c r="NUS15" s="8"/>
      <c r="NUT15" s="9"/>
      <c r="NUU15" s="134"/>
      <c r="NUV15" s="135"/>
      <c r="NUW15" s="40"/>
      <c r="NUX15" s="40"/>
      <c r="NUY15" s="43"/>
      <c r="NUZ15" s="7"/>
      <c r="NVA15" s="8"/>
      <c r="NVB15" s="9"/>
      <c r="NVC15" s="134"/>
      <c r="NVD15" s="135"/>
      <c r="NVE15" s="40"/>
      <c r="NVF15" s="40"/>
      <c r="NVG15" s="43"/>
      <c r="NVH15" s="7"/>
      <c r="NVI15" s="8"/>
      <c r="NVJ15" s="9"/>
      <c r="NVK15" s="134"/>
      <c r="NVL15" s="135"/>
      <c r="NVM15" s="40"/>
      <c r="NVN15" s="40"/>
      <c r="NVO15" s="43"/>
      <c r="NVP15" s="7"/>
      <c r="NVQ15" s="8"/>
      <c r="NVR15" s="9"/>
      <c r="NVS15" s="134"/>
      <c r="NVT15" s="135"/>
      <c r="NVU15" s="40"/>
      <c r="NVV15" s="40"/>
      <c r="NVW15" s="43"/>
      <c r="NVX15" s="7"/>
      <c r="NVY15" s="8"/>
      <c r="NVZ15" s="9"/>
      <c r="NWA15" s="134"/>
      <c r="NWB15" s="135"/>
      <c r="NWC15" s="40"/>
      <c r="NWD15" s="40"/>
      <c r="NWE15" s="43"/>
      <c r="NWF15" s="7"/>
      <c r="NWG15" s="8"/>
      <c r="NWH15" s="9"/>
      <c r="NWI15" s="134"/>
      <c r="NWJ15" s="135"/>
      <c r="NWK15" s="40"/>
      <c r="NWL15" s="40"/>
      <c r="NWM15" s="43"/>
      <c r="NWN15" s="7"/>
      <c r="NWO15" s="8"/>
      <c r="NWP15" s="9"/>
      <c r="NWQ15" s="134"/>
      <c r="NWR15" s="135"/>
      <c r="NWS15" s="40"/>
      <c r="NWT15" s="40"/>
      <c r="NWU15" s="43"/>
      <c r="NWV15" s="7"/>
      <c r="NWW15" s="8"/>
      <c r="NWX15" s="9"/>
      <c r="NWY15" s="134"/>
      <c r="NWZ15" s="135"/>
      <c r="NXA15" s="40"/>
      <c r="NXB15" s="40"/>
      <c r="NXC15" s="43"/>
      <c r="NXD15" s="7"/>
      <c r="NXE15" s="8"/>
      <c r="NXF15" s="9"/>
      <c r="NXG15" s="134"/>
      <c r="NXH15" s="135"/>
      <c r="NXI15" s="40"/>
      <c r="NXJ15" s="40"/>
      <c r="NXK15" s="43"/>
      <c r="NXL15" s="7"/>
      <c r="NXM15" s="8"/>
      <c r="NXN15" s="9"/>
      <c r="NXO15" s="134"/>
      <c r="NXP15" s="135"/>
      <c r="NXQ15" s="40"/>
      <c r="NXR15" s="40"/>
      <c r="NXS15" s="43"/>
      <c r="NXT15" s="7"/>
      <c r="NXU15" s="8"/>
      <c r="NXV15" s="9"/>
      <c r="NXW15" s="134"/>
      <c r="NXX15" s="135"/>
      <c r="NXY15" s="40"/>
      <c r="NXZ15" s="40"/>
      <c r="NYA15" s="43"/>
      <c r="NYB15" s="7"/>
      <c r="NYC15" s="8"/>
      <c r="NYD15" s="9"/>
      <c r="NYE15" s="134"/>
      <c r="NYF15" s="135"/>
      <c r="NYG15" s="40"/>
      <c r="NYH15" s="40"/>
      <c r="NYI15" s="43"/>
      <c r="NYJ15" s="7"/>
      <c r="NYK15" s="8"/>
      <c r="NYL15" s="9"/>
      <c r="NYM15" s="134"/>
      <c r="NYN15" s="135"/>
      <c r="NYO15" s="40"/>
      <c r="NYP15" s="40"/>
      <c r="NYQ15" s="43"/>
      <c r="NYR15" s="7"/>
      <c r="NYS15" s="8"/>
      <c r="NYT15" s="9"/>
      <c r="NYU15" s="134"/>
      <c r="NYV15" s="135"/>
      <c r="NYW15" s="40"/>
      <c r="NYX15" s="40"/>
      <c r="NYY15" s="43"/>
      <c r="NYZ15" s="7"/>
      <c r="NZA15" s="8"/>
      <c r="NZB15" s="9"/>
      <c r="NZC15" s="134"/>
      <c r="NZD15" s="135"/>
      <c r="NZE15" s="40"/>
      <c r="NZF15" s="40"/>
      <c r="NZG15" s="43"/>
      <c r="NZH15" s="7"/>
      <c r="NZI15" s="8"/>
      <c r="NZJ15" s="9"/>
      <c r="NZK15" s="134"/>
      <c r="NZL15" s="135"/>
      <c r="NZM15" s="40"/>
      <c r="NZN15" s="40"/>
      <c r="NZO15" s="43"/>
      <c r="NZP15" s="7"/>
      <c r="NZQ15" s="8"/>
      <c r="NZR15" s="9"/>
      <c r="NZS15" s="134"/>
      <c r="NZT15" s="135"/>
      <c r="NZU15" s="40"/>
      <c r="NZV15" s="40"/>
      <c r="NZW15" s="43"/>
      <c r="NZX15" s="7"/>
      <c r="NZY15" s="8"/>
      <c r="NZZ15" s="9"/>
      <c r="OAA15" s="134"/>
      <c r="OAB15" s="135"/>
      <c r="OAC15" s="40"/>
      <c r="OAD15" s="40"/>
      <c r="OAE15" s="43"/>
      <c r="OAF15" s="7"/>
      <c r="OAG15" s="8"/>
      <c r="OAH15" s="9"/>
      <c r="OAI15" s="134"/>
      <c r="OAJ15" s="135"/>
      <c r="OAK15" s="40"/>
      <c r="OAL15" s="40"/>
      <c r="OAM15" s="43"/>
      <c r="OAN15" s="7"/>
      <c r="OAO15" s="8"/>
      <c r="OAP15" s="9"/>
      <c r="OAQ15" s="134"/>
      <c r="OAR15" s="135"/>
      <c r="OAS15" s="40"/>
      <c r="OAT15" s="40"/>
      <c r="OAU15" s="43"/>
      <c r="OAV15" s="7"/>
      <c r="OAW15" s="8"/>
      <c r="OAX15" s="9"/>
      <c r="OAY15" s="134"/>
      <c r="OAZ15" s="135"/>
      <c r="OBA15" s="40"/>
      <c r="OBB15" s="40"/>
      <c r="OBC15" s="43"/>
      <c r="OBD15" s="7"/>
      <c r="OBE15" s="8"/>
      <c r="OBF15" s="9"/>
      <c r="OBG15" s="134"/>
      <c r="OBH15" s="135"/>
      <c r="OBI15" s="40"/>
      <c r="OBJ15" s="40"/>
      <c r="OBK15" s="43"/>
      <c r="OBL15" s="7"/>
      <c r="OBM15" s="8"/>
      <c r="OBN15" s="9"/>
      <c r="OBO15" s="134"/>
      <c r="OBP15" s="135"/>
      <c r="OBQ15" s="40"/>
      <c r="OBR15" s="40"/>
      <c r="OBS15" s="43"/>
      <c r="OBT15" s="7"/>
      <c r="OBU15" s="8"/>
      <c r="OBV15" s="9"/>
      <c r="OBW15" s="134"/>
      <c r="OBX15" s="135"/>
      <c r="OBY15" s="40"/>
      <c r="OBZ15" s="40"/>
      <c r="OCA15" s="43"/>
      <c r="OCB15" s="7"/>
      <c r="OCC15" s="8"/>
      <c r="OCD15" s="9"/>
      <c r="OCE15" s="134"/>
      <c r="OCF15" s="135"/>
      <c r="OCG15" s="40"/>
      <c r="OCH15" s="40"/>
      <c r="OCI15" s="43"/>
      <c r="OCJ15" s="7"/>
      <c r="OCK15" s="8"/>
      <c r="OCL15" s="9"/>
      <c r="OCM15" s="134"/>
      <c r="OCN15" s="135"/>
      <c r="OCO15" s="40"/>
      <c r="OCP15" s="40"/>
      <c r="OCQ15" s="43"/>
      <c r="OCR15" s="7"/>
      <c r="OCS15" s="8"/>
      <c r="OCT15" s="9"/>
      <c r="OCU15" s="134"/>
      <c r="OCV15" s="135"/>
      <c r="OCW15" s="40"/>
      <c r="OCX15" s="40"/>
      <c r="OCY15" s="43"/>
      <c r="OCZ15" s="7"/>
      <c r="ODA15" s="8"/>
      <c r="ODB15" s="9"/>
      <c r="ODC15" s="134"/>
      <c r="ODD15" s="135"/>
      <c r="ODE15" s="40"/>
      <c r="ODF15" s="40"/>
      <c r="ODG15" s="43"/>
      <c r="ODH15" s="7"/>
      <c r="ODI15" s="8"/>
      <c r="ODJ15" s="9"/>
      <c r="ODK15" s="134"/>
      <c r="ODL15" s="135"/>
      <c r="ODM15" s="40"/>
      <c r="ODN15" s="40"/>
      <c r="ODO15" s="43"/>
      <c r="ODP15" s="7"/>
      <c r="ODQ15" s="8"/>
      <c r="ODR15" s="9"/>
      <c r="ODS15" s="134"/>
      <c r="ODT15" s="135"/>
      <c r="ODU15" s="40"/>
      <c r="ODV15" s="40"/>
      <c r="ODW15" s="43"/>
      <c r="ODX15" s="7"/>
      <c r="ODY15" s="8"/>
      <c r="ODZ15" s="9"/>
      <c r="OEA15" s="134"/>
      <c r="OEB15" s="135"/>
      <c r="OEC15" s="40"/>
      <c r="OED15" s="40"/>
      <c r="OEE15" s="43"/>
      <c r="OEF15" s="7"/>
      <c r="OEG15" s="8"/>
      <c r="OEH15" s="9"/>
      <c r="OEI15" s="134"/>
      <c r="OEJ15" s="135"/>
      <c r="OEK15" s="40"/>
      <c r="OEL15" s="40"/>
      <c r="OEM15" s="43"/>
      <c r="OEN15" s="7"/>
      <c r="OEO15" s="8"/>
      <c r="OEP15" s="9"/>
      <c r="OEQ15" s="134"/>
      <c r="OER15" s="135"/>
      <c r="OES15" s="40"/>
      <c r="OET15" s="40"/>
      <c r="OEU15" s="43"/>
      <c r="OEV15" s="7"/>
      <c r="OEW15" s="8"/>
      <c r="OEX15" s="9"/>
      <c r="OEY15" s="134"/>
      <c r="OEZ15" s="135"/>
      <c r="OFA15" s="40"/>
      <c r="OFB15" s="40"/>
      <c r="OFC15" s="43"/>
      <c r="OFD15" s="7"/>
      <c r="OFE15" s="8"/>
      <c r="OFF15" s="9"/>
      <c r="OFG15" s="134"/>
      <c r="OFH15" s="135"/>
      <c r="OFI15" s="40"/>
      <c r="OFJ15" s="40"/>
      <c r="OFK15" s="43"/>
      <c r="OFL15" s="7"/>
      <c r="OFM15" s="8"/>
      <c r="OFN15" s="9"/>
      <c r="OFO15" s="134"/>
      <c r="OFP15" s="135"/>
      <c r="OFQ15" s="40"/>
      <c r="OFR15" s="40"/>
      <c r="OFS15" s="43"/>
      <c r="OFT15" s="7"/>
      <c r="OFU15" s="8"/>
      <c r="OFV15" s="9"/>
      <c r="OFW15" s="134"/>
      <c r="OFX15" s="135"/>
      <c r="OFY15" s="40"/>
      <c r="OFZ15" s="40"/>
      <c r="OGA15" s="43"/>
      <c r="OGB15" s="7"/>
      <c r="OGC15" s="8"/>
      <c r="OGD15" s="9"/>
      <c r="OGE15" s="134"/>
      <c r="OGF15" s="135"/>
      <c r="OGG15" s="40"/>
      <c r="OGH15" s="40"/>
      <c r="OGI15" s="43"/>
      <c r="OGJ15" s="7"/>
      <c r="OGK15" s="8"/>
      <c r="OGL15" s="9"/>
      <c r="OGM15" s="134"/>
      <c r="OGN15" s="135"/>
      <c r="OGO15" s="40"/>
      <c r="OGP15" s="40"/>
      <c r="OGQ15" s="43"/>
      <c r="OGR15" s="7"/>
      <c r="OGS15" s="8"/>
      <c r="OGT15" s="9"/>
      <c r="OGU15" s="134"/>
      <c r="OGV15" s="135"/>
      <c r="OGW15" s="40"/>
      <c r="OGX15" s="40"/>
      <c r="OGY15" s="43"/>
      <c r="OGZ15" s="7"/>
      <c r="OHA15" s="8"/>
      <c r="OHB15" s="9"/>
      <c r="OHC15" s="134"/>
      <c r="OHD15" s="135"/>
      <c r="OHE15" s="40"/>
      <c r="OHF15" s="40"/>
      <c r="OHG15" s="43"/>
      <c r="OHH15" s="7"/>
      <c r="OHI15" s="8"/>
      <c r="OHJ15" s="9"/>
      <c r="OHK15" s="134"/>
      <c r="OHL15" s="135"/>
      <c r="OHM15" s="40"/>
      <c r="OHN15" s="40"/>
      <c r="OHO15" s="43"/>
      <c r="OHP15" s="7"/>
      <c r="OHQ15" s="8"/>
      <c r="OHR15" s="9"/>
      <c r="OHS15" s="134"/>
      <c r="OHT15" s="135"/>
      <c r="OHU15" s="40"/>
      <c r="OHV15" s="40"/>
      <c r="OHW15" s="43"/>
      <c r="OHX15" s="7"/>
      <c r="OHY15" s="8"/>
      <c r="OHZ15" s="9"/>
      <c r="OIA15" s="134"/>
      <c r="OIB15" s="135"/>
      <c r="OIC15" s="40"/>
      <c r="OID15" s="40"/>
      <c r="OIE15" s="43"/>
      <c r="OIF15" s="7"/>
      <c r="OIG15" s="8"/>
      <c r="OIH15" s="9"/>
      <c r="OII15" s="134"/>
      <c r="OIJ15" s="135"/>
      <c r="OIK15" s="40"/>
      <c r="OIL15" s="40"/>
      <c r="OIM15" s="43"/>
      <c r="OIN15" s="7"/>
      <c r="OIO15" s="8"/>
      <c r="OIP15" s="9"/>
      <c r="OIQ15" s="134"/>
      <c r="OIR15" s="135"/>
      <c r="OIS15" s="40"/>
      <c r="OIT15" s="40"/>
      <c r="OIU15" s="43"/>
      <c r="OIV15" s="7"/>
      <c r="OIW15" s="8"/>
      <c r="OIX15" s="9"/>
      <c r="OIY15" s="134"/>
      <c r="OIZ15" s="135"/>
      <c r="OJA15" s="40"/>
      <c r="OJB15" s="40"/>
      <c r="OJC15" s="43"/>
      <c r="OJD15" s="7"/>
      <c r="OJE15" s="8"/>
      <c r="OJF15" s="9"/>
      <c r="OJG15" s="134"/>
      <c r="OJH15" s="135"/>
      <c r="OJI15" s="40"/>
      <c r="OJJ15" s="40"/>
      <c r="OJK15" s="43"/>
      <c r="OJL15" s="7"/>
      <c r="OJM15" s="8"/>
      <c r="OJN15" s="9"/>
      <c r="OJO15" s="134"/>
      <c r="OJP15" s="135"/>
      <c r="OJQ15" s="40"/>
      <c r="OJR15" s="40"/>
      <c r="OJS15" s="43"/>
      <c r="OJT15" s="7"/>
      <c r="OJU15" s="8"/>
      <c r="OJV15" s="9"/>
      <c r="OJW15" s="134"/>
      <c r="OJX15" s="135"/>
      <c r="OJY15" s="40"/>
      <c r="OJZ15" s="40"/>
      <c r="OKA15" s="43"/>
      <c r="OKB15" s="7"/>
      <c r="OKC15" s="8"/>
      <c r="OKD15" s="9"/>
      <c r="OKE15" s="134"/>
      <c r="OKF15" s="135"/>
      <c r="OKG15" s="40"/>
      <c r="OKH15" s="40"/>
      <c r="OKI15" s="43"/>
      <c r="OKJ15" s="7"/>
      <c r="OKK15" s="8"/>
      <c r="OKL15" s="9"/>
      <c r="OKM15" s="134"/>
      <c r="OKN15" s="135"/>
      <c r="OKO15" s="40"/>
      <c r="OKP15" s="40"/>
      <c r="OKQ15" s="43"/>
      <c r="OKR15" s="7"/>
      <c r="OKS15" s="8"/>
      <c r="OKT15" s="9"/>
      <c r="OKU15" s="134"/>
      <c r="OKV15" s="135"/>
      <c r="OKW15" s="40"/>
      <c r="OKX15" s="40"/>
      <c r="OKY15" s="43"/>
      <c r="OKZ15" s="7"/>
      <c r="OLA15" s="8"/>
      <c r="OLB15" s="9"/>
      <c r="OLC15" s="134"/>
      <c r="OLD15" s="135"/>
      <c r="OLE15" s="40"/>
      <c r="OLF15" s="40"/>
      <c r="OLG15" s="43"/>
      <c r="OLH15" s="7"/>
      <c r="OLI15" s="8"/>
      <c r="OLJ15" s="9"/>
      <c r="OLK15" s="134"/>
      <c r="OLL15" s="135"/>
      <c r="OLM15" s="40"/>
      <c r="OLN15" s="40"/>
      <c r="OLO15" s="43"/>
      <c r="OLP15" s="7"/>
      <c r="OLQ15" s="8"/>
      <c r="OLR15" s="9"/>
      <c r="OLS15" s="134"/>
      <c r="OLT15" s="135"/>
      <c r="OLU15" s="40"/>
      <c r="OLV15" s="40"/>
      <c r="OLW15" s="43"/>
      <c r="OLX15" s="7"/>
      <c r="OLY15" s="8"/>
      <c r="OLZ15" s="9"/>
      <c r="OMA15" s="134"/>
      <c r="OMB15" s="135"/>
      <c r="OMC15" s="40"/>
      <c r="OMD15" s="40"/>
      <c r="OME15" s="43"/>
      <c r="OMF15" s="7"/>
      <c r="OMG15" s="8"/>
      <c r="OMH15" s="9"/>
      <c r="OMI15" s="134"/>
      <c r="OMJ15" s="135"/>
      <c r="OMK15" s="40"/>
      <c r="OML15" s="40"/>
      <c r="OMM15" s="43"/>
      <c r="OMN15" s="7"/>
      <c r="OMO15" s="8"/>
      <c r="OMP15" s="9"/>
      <c r="OMQ15" s="134"/>
      <c r="OMR15" s="135"/>
      <c r="OMS15" s="40"/>
      <c r="OMT15" s="40"/>
      <c r="OMU15" s="43"/>
      <c r="OMV15" s="7"/>
      <c r="OMW15" s="8"/>
      <c r="OMX15" s="9"/>
      <c r="OMY15" s="134"/>
      <c r="OMZ15" s="135"/>
      <c r="ONA15" s="40"/>
      <c r="ONB15" s="40"/>
      <c r="ONC15" s="43"/>
      <c r="OND15" s="7"/>
      <c r="ONE15" s="8"/>
      <c r="ONF15" s="9"/>
      <c r="ONG15" s="134"/>
      <c r="ONH15" s="135"/>
      <c r="ONI15" s="40"/>
      <c r="ONJ15" s="40"/>
      <c r="ONK15" s="43"/>
      <c r="ONL15" s="7"/>
      <c r="ONM15" s="8"/>
      <c r="ONN15" s="9"/>
      <c r="ONO15" s="134"/>
      <c r="ONP15" s="135"/>
      <c r="ONQ15" s="40"/>
      <c r="ONR15" s="40"/>
      <c r="ONS15" s="43"/>
      <c r="ONT15" s="7"/>
      <c r="ONU15" s="8"/>
      <c r="ONV15" s="9"/>
      <c r="ONW15" s="134"/>
      <c r="ONX15" s="135"/>
      <c r="ONY15" s="40"/>
      <c r="ONZ15" s="40"/>
      <c r="OOA15" s="43"/>
      <c r="OOB15" s="7"/>
      <c r="OOC15" s="8"/>
      <c r="OOD15" s="9"/>
      <c r="OOE15" s="134"/>
      <c r="OOF15" s="135"/>
      <c r="OOG15" s="40"/>
      <c r="OOH15" s="40"/>
      <c r="OOI15" s="43"/>
      <c r="OOJ15" s="7"/>
      <c r="OOK15" s="8"/>
      <c r="OOL15" s="9"/>
      <c r="OOM15" s="134"/>
      <c r="OON15" s="135"/>
      <c r="OOO15" s="40"/>
      <c r="OOP15" s="40"/>
      <c r="OOQ15" s="43"/>
      <c r="OOR15" s="7"/>
      <c r="OOS15" s="8"/>
      <c r="OOT15" s="9"/>
      <c r="OOU15" s="134"/>
      <c r="OOV15" s="135"/>
      <c r="OOW15" s="40"/>
      <c r="OOX15" s="40"/>
      <c r="OOY15" s="43"/>
      <c r="OOZ15" s="7"/>
      <c r="OPA15" s="8"/>
      <c r="OPB15" s="9"/>
      <c r="OPC15" s="134"/>
      <c r="OPD15" s="135"/>
      <c r="OPE15" s="40"/>
      <c r="OPF15" s="40"/>
      <c r="OPG15" s="43"/>
      <c r="OPH15" s="7"/>
      <c r="OPI15" s="8"/>
      <c r="OPJ15" s="9"/>
      <c r="OPK15" s="134"/>
      <c r="OPL15" s="135"/>
      <c r="OPM15" s="40"/>
      <c r="OPN15" s="40"/>
      <c r="OPO15" s="43"/>
      <c r="OPP15" s="7"/>
      <c r="OPQ15" s="8"/>
      <c r="OPR15" s="9"/>
      <c r="OPS15" s="134"/>
      <c r="OPT15" s="135"/>
      <c r="OPU15" s="40"/>
      <c r="OPV15" s="40"/>
      <c r="OPW15" s="43"/>
      <c r="OPX15" s="7"/>
      <c r="OPY15" s="8"/>
      <c r="OPZ15" s="9"/>
      <c r="OQA15" s="134"/>
      <c r="OQB15" s="135"/>
      <c r="OQC15" s="40"/>
      <c r="OQD15" s="40"/>
      <c r="OQE15" s="43"/>
      <c r="OQF15" s="7"/>
      <c r="OQG15" s="8"/>
      <c r="OQH15" s="9"/>
      <c r="OQI15" s="134"/>
      <c r="OQJ15" s="135"/>
      <c r="OQK15" s="40"/>
      <c r="OQL15" s="40"/>
      <c r="OQM15" s="43"/>
      <c r="OQN15" s="7"/>
      <c r="OQO15" s="8"/>
      <c r="OQP15" s="9"/>
      <c r="OQQ15" s="134"/>
      <c r="OQR15" s="135"/>
      <c r="OQS15" s="40"/>
      <c r="OQT15" s="40"/>
      <c r="OQU15" s="43"/>
      <c r="OQV15" s="7"/>
      <c r="OQW15" s="8"/>
      <c r="OQX15" s="9"/>
      <c r="OQY15" s="134"/>
      <c r="OQZ15" s="135"/>
      <c r="ORA15" s="40"/>
      <c r="ORB15" s="40"/>
      <c r="ORC15" s="43"/>
      <c r="ORD15" s="7"/>
      <c r="ORE15" s="8"/>
      <c r="ORF15" s="9"/>
      <c r="ORG15" s="134"/>
      <c r="ORH15" s="135"/>
      <c r="ORI15" s="40"/>
      <c r="ORJ15" s="40"/>
      <c r="ORK15" s="43"/>
      <c r="ORL15" s="7"/>
      <c r="ORM15" s="8"/>
      <c r="ORN15" s="9"/>
      <c r="ORO15" s="134"/>
      <c r="ORP15" s="135"/>
      <c r="ORQ15" s="40"/>
      <c r="ORR15" s="40"/>
      <c r="ORS15" s="43"/>
      <c r="ORT15" s="7"/>
      <c r="ORU15" s="8"/>
      <c r="ORV15" s="9"/>
      <c r="ORW15" s="134"/>
      <c r="ORX15" s="135"/>
      <c r="ORY15" s="40"/>
      <c r="ORZ15" s="40"/>
      <c r="OSA15" s="43"/>
      <c r="OSB15" s="7"/>
      <c r="OSC15" s="8"/>
      <c r="OSD15" s="9"/>
      <c r="OSE15" s="134"/>
      <c r="OSF15" s="135"/>
      <c r="OSG15" s="40"/>
      <c r="OSH15" s="40"/>
      <c r="OSI15" s="43"/>
      <c r="OSJ15" s="7"/>
      <c r="OSK15" s="8"/>
      <c r="OSL15" s="9"/>
      <c r="OSM15" s="134"/>
      <c r="OSN15" s="135"/>
      <c r="OSO15" s="40"/>
      <c r="OSP15" s="40"/>
      <c r="OSQ15" s="43"/>
      <c r="OSR15" s="7"/>
      <c r="OSS15" s="8"/>
      <c r="OST15" s="9"/>
      <c r="OSU15" s="134"/>
      <c r="OSV15" s="135"/>
      <c r="OSW15" s="40"/>
      <c r="OSX15" s="40"/>
      <c r="OSY15" s="43"/>
      <c r="OSZ15" s="7"/>
      <c r="OTA15" s="8"/>
      <c r="OTB15" s="9"/>
      <c r="OTC15" s="134"/>
      <c r="OTD15" s="135"/>
      <c r="OTE15" s="40"/>
      <c r="OTF15" s="40"/>
      <c r="OTG15" s="43"/>
      <c r="OTH15" s="7"/>
      <c r="OTI15" s="8"/>
      <c r="OTJ15" s="9"/>
      <c r="OTK15" s="134"/>
      <c r="OTL15" s="135"/>
      <c r="OTM15" s="40"/>
      <c r="OTN15" s="40"/>
      <c r="OTO15" s="43"/>
      <c r="OTP15" s="7"/>
      <c r="OTQ15" s="8"/>
      <c r="OTR15" s="9"/>
      <c r="OTS15" s="134"/>
      <c r="OTT15" s="135"/>
      <c r="OTU15" s="40"/>
      <c r="OTV15" s="40"/>
      <c r="OTW15" s="43"/>
      <c r="OTX15" s="7"/>
      <c r="OTY15" s="8"/>
      <c r="OTZ15" s="9"/>
      <c r="OUA15" s="134"/>
      <c r="OUB15" s="135"/>
      <c r="OUC15" s="40"/>
      <c r="OUD15" s="40"/>
      <c r="OUE15" s="43"/>
      <c r="OUF15" s="7"/>
      <c r="OUG15" s="8"/>
      <c r="OUH15" s="9"/>
      <c r="OUI15" s="134"/>
      <c r="OUJ15" s="135"/>
      <c r="OUK15" s="40"/>
      <c r="OUL15" s="40"/>
      <c r="OUM15" s="43"/>
      <c r="OUN15" s="7"/>
      <c r="OUO15" s="8"/>
      <c r="OUP15" s="9"/>
      <c r="OUQ15" s="134"/>
      <c r="OUR15" s="135"/>
      <c r="OUS15" s="40"/>
      <c r="OUT15" s="40"/>
      <c r="OUU15" s="43"/>
      <c r="OUV15" s="7"/>
      <c r="OUW15" s="8"/>
      <c r="OUX15" s="9"/>
      <c r="OUY15" s="134"/>
      <c r="OUZ15" s="135"/>
      <c r="OVA15" s="40"/>
      <c r="OVB15" s="40"/>
      <c r="OVC15" s="43"/>
      <c r="OVD15" s="7"/>
      <c r="OVE15" s="8"/>
      <c r="OVF15" s="9"/>
      <c r="OVG15" s="134"/>
      <c r="OVH15" s="135"/>
      <c r="OVI15" s="40"/>
      <c r="OVJ15" s="40"/>
      <c r="OVK15" s="43"/>
      <c r="OVL15" s="7"/>
      <c r="OVM15" s="8"/>
      <c r="OVN15" s="9"/>
      <c r="OVO15" s="134"/>
      <c r="OVP15" s="135"/>
      <c r="OVQ15" s="40"/>
      <c r="OVR15" s="40"/>
      <c r="OVS15" s="43"/>
      <c r="OVT15" s="7"/>
      <c r="OVU15" s="8"/>
      <c r="OVV15" s="9"/>
      <c r="OVW15" s="134"/>
      <c r="OVX15" s="135"/>
      <c r="OVY15" s="40"/>
      <c r="OVZ15" s="40"/>
      <c r="OWA15" s="43"/>
      <c r="OWB15" s="7"/>
      <c r="OWC15" s="8"/>
      <c r="OWD15" s="9"/>
      <c r="OWE15" s="134"/>
      <c r="OWF15" s="135"/>
      <c r="OWG15" s="40"/>
      <c r="OWH15" s="40"/>
      <c r="OWI15" s="43"/>
      <c r="OWJ15" s="7"/>
      <c r="OWK15" s="8"/>
      <c r="OWL15" s="9"/>
      <c r="OWM15" s="134"/>
      <c r="OWN15" s="135"/>
      <c r="OWO15" s="40"/>
      <c r="OWP15" s="40"/>
      <c r="OWQ15" s="43"/>
      <c r="OWR15" s="7"/>
      <c r="OWS15" s="8"/>
      <c r="OWT15" s="9"/>
      <c r="OWU15" s="134"/>
      <c r="OWV15" s="135"/>
      <c r="OWW15" s="40"/>
      <c r="OWX15" s="40"/>
      <c r="OWY15" s="43"/>
      <c r="OWZ15" s="7"/>
      <c r="OXA15" s="8"/>
      <c r="OXB15" s="9"/>
      <c r="OXC15" s="134"/>
      <c r="OXD15" s="135"/>
      <c r="OXE15" s="40"/>
      <c r="OXF15" s="40"/>
      <c r="OXG15" s="43"/>
      <c r="OXH15" s="7"/>
      <c r="OXI15" s="8"/>
      <c r="OXJ15" s="9"/>
      <c r="OXK15" s="134"/>
      <c r="OXL15" s="135"/>
      <c r="OXM15" s="40"/>
      <c r="OXN15" s="40"/>
      <c r="OXO15" s="43"/>
      <c r="OXP15" s="7"/>
      <c r="OXQ15" s="8"/>
      <c r="OXR15" s="9"/>
      <c r="OXS15" s="134"/>
      <c r="OXT15" s="135"/>
      <c r="OXU15" s="40"/>
      <c r="OXV15" s="40"/>
      <c r="OXW15" s="43"/>
      <c r="OXX15" s="7"/>
      <c r="OXY15" s="8"/>
      <c r="OXZ15" s="9"/>
      <c r="OYA15" s="134"/>
      <c r="OYB15" s="135"/>
      <c r="OYC15" s="40"/>
      <c r="OYD15" s="40"/>
      <c r="OYE15" s="43"/>
      <c r="OYF15" s="7"/>
      <c r="OYG15" s="8"/>
      <c r="OYH15" s="9"/>
      <c r="OYI15" s="134"/>
      <c r="OYJ15" s="135"/>
      <c r="OYK15" s="40"/>
      <c r="OYL15" s="40"/>
      <c r="OYM15" s="43"/>
      <c r="OYN15" s="7"/>
      <c r="OYO15" s="8"/>
      <c r="OYP15" s="9"/>
      <c r="OYQ15" s="134"/>
      <c r="OYR15" s="135"/>
      <c r="OYS15" s="40"/>
      <c r="OYT15" s="40"/>
      <c r="OYU15" s="43"/>
      <c r="OYV15" s="7"/>
      <c r="OYW15" s="8"/>
      <c r="OYX15" s="9"/>
      <c r="OYY15" s="134"/>
      <c r="OYZ15" s="135"/>
      <c r="OZA15" s="40"/>
      <c r="OZB15" s="40"/>
      <c r="OZC15" s="43"/>
      <c r="OZD15" s="7"/>
      <c r="OZE15" s="8"/>
      <c r="OZF15" s="9"/>
      <c r="OZG15" s="134"/>
      <c r="OZH15" s="135"/>
      <c r="OZI15" s="40"/>
      <c r="OZJ15" s="40"/>
      <c r="OZK15" s="43"/>
      <c r="OZL15" s="7"/>
      <c r="OZM15" s="8"/>
      <c r="OZN15" s="9"/>
      <c r="OZO15" s="134"/>
      <c r="OZP15" s="135"/>
      <c r="OZQ15" s="40"/>
      <c r="OZR15" s="40"/>
      <c r="OZS15" s="43"/>
      <c r="OZT15" s="7"/>
      <c r="OZU15" s="8"/>
      <c r="OZV15" s="9"/>
      <c r="OZW15" s="134"/>
      <c r="OZX15" s="135"/>
      <c r="OZY15" s="40"/>
      <c r="OZZ15" s="40"/>
      <c r="PAA15" s="43"/>
      <c r="PAB15" s="7"/>
      <c r="PAC15" s="8"/>
      <c r="PAD15" s="9"/>
      <c r="PAE15" s="134"/>
      <c r="PAF15" s="135"/>
      <c r="PAG15" s="40"/>
      <c r="PAH15" s="40"/>
      <c r="PAI15" s="43"/>
      <c r="PAJ15" s="7"/>
      <c r="PAK15" s="8"/>
      <c r="PAL15" s="9"/>
      <c r="PAM15" s="134"/>
      <c r="PAN15" s="135"/>
      <c r="PAO15" s="40"/>
      <c r="PAP15" s="40"/>
      <c r="PAQ15" s="43"/>
      <c r="PAR15" s="7"/>
      <c r="PAS15" s="8"/>
      <c r="PAT15" s="9"/>
      <c r="PAU15" s="134"/>
      <c r="PAV15" s="135"/>
      <c r="PAW15" s="40"/>
      <c r="PAX15" s="40"/>
      <c r="PAY15" s="43"/>
      <c r="PAZ15" s="7"/>
      <c r="PBA15" s="8"/>
      <c r="PBB15" s="9"/>
      <c r="PBC15" s="134"/>
      <c r="PBD15" s="135"/>
      <c r="PBE15" s="40"/>
      <c r="PBF15" s="40"/>
      <c r="PBG15" s="43"/>
      <c r="PBH15" s="7"/>
      <c r="PBI15" s="8"/>
      <c r="PBJ15" s="9"/>
      <c r="PBK15" s="134"/>
      <c r="PBL15" s="135"/>
      <c r="PBM15" s="40"/>
      <c r="PBN15" s="40"/>
      <c r="PBO15" s="43"/>
      <c r="PBP15" s="7"/>
      <c r="PBQ15" s="8"/>
      <c r="PBR15" s="9"/>
      <c r="PBS15" s="134"/>
      <c r="PBT15" s="135"/>
      <c r="PBU15" s="40"/>
      <c r="PBV15" s="40"/>
      <c r="PBW15" s="43"/>
      <c r="PBX15" s="7"/>
      <c r="PBY15" s="8"/>
      <c r="PBZ15" s="9"/>
      <c r="PCA15" s="134"/>
      <c r="PCB15" s="135"/>
      <c r="PCC15" s="40"/>
      <c r="PCD15" s="40"/>
      <c r="PCE15" s="43"/>
      <c r="PCF15" s="7"/>
      <c r="PCG15" s="8"/>
      <c r="PCH15" s="9"/>
      <c r="PCI15" s="134"/>
      <c r="PCJ15" s="135"/>
      <c r="PCK15" s="40"/>
      <c r="PCL15" s="40"/>
      <c r="PCM15" s="43"/>
      <c r="PCN15" s="7"/>
      <c r="PCO15" s="8"/>
      <c r="PCP15" s="9"/>
      <c r="PCQ15" s="134"/>
      <c r="PCR15" s="135"/>
      <c r="PCS15" s="40"/>
      <c r="PCT15" s="40"/>
      <c r="PCU15" s="43"/>
      <c r="PCV15" s="7"/>
      <c r="PCW15" s="8"/>
      <c r="PCX15" s="9"/>
      <c r="PCY15" s="134"/>
      <c r="PCZ15" s="135"/>
      <c r="PDA15" s="40"/>
      <c r="PDB15" s="40"/>
      <c r="PDC15" s="43"/>
      <c r="PDD15" s="7"/>
      <c r="PDE15" s="8"/>
      <c r="PDF15" s="9"/>
      <c r="PDG15" s="134"/>
      <c r="PDH15" s="135"/>
      <c r="PDI15" s="40"/>
      <c r="PDJ15" s="40"/>
      <c r="PDK15" s="43"/>
      <c r="PDL15" s="7"/>
      <c r="PDM15" s="8"/>
      <c r="PDN15" s="9"/>
      <c r="PDO15" s="134"/>
      <c r="PDP15" s="135"/>
      <c r="PDQ15" s="40"/>
      <c r="PDR15" s="40"/>
      <c r="PDS15" s="43"/>
      <c r="PDT15" s="7"/>
      <c r="PDU15" s="8"/>
      <c r="PDV15" s="9"/>
      <c r="PDW15" s="134"/>
      <c r="PDX15" s="135"/>
      <c r="PDY15" s="40"/>
      <c r="PDZ15" s="40"/>
      <c r="PEA15" s="43"/>
      <c r="PEB15" s="7"/>
      <c r="PEC15" s="8"/>
      <c r="PED15" s="9"/>
      <c r="PEE15" s="134"/>
      <c r="PEF15" s="135"/>
      <c r="PEG15" s="40"/>
      <c r="PEH15" s="40"/>
      <c r="PEI15" s="43"/>
      <c r="PEJ15" s="7"/>
      <c r="PEK15" s="8"/>
      <c r="PEL15" s="9"/>
      <c r="PEM15" s="134"/>
      <c r="PEN15" s="135"/>
      <c r="PEO15" s="40"/>
      <c r="PEP15" s="40"/>
      <c r="PEQ15" s="43"/>
      <c r="PER15" s="7"/>
      <c r="PES15" s="8"/>
      <c r="PET15" s="9"/>
      <c r="PEU15" s="134"/>
      <c r="PEV15" s="135"/>
      <c r="PEW15" s="40"/>
      <c r="PEX15" s="40"/>
      <c r="PEY15" s="43"/>
      <c r="PEZ15" s="7"/>
      <c r="PFA15" s="8"/>
      <c r="PFB15" s="9"/>
      <c r="PFC15" s="134"/>
      <c r="PFD15" s="135"/>
      <c r="PFE15" s="40"/>
      <c r="PFF15" s="40"/>
      <c r="PFG15" s="43"/>
      <c r="PFH15" s="7"/>
      <c r="PFI15" s="8"/>
      <c r="PFJ15" s="9"/>
      <c r="PFK15" s="134"/>
      <c r="PFL15" s="135"/>
      <c r="PFM15" s="40"/>
      <c r="PFN15" s="40"/>
      <c r="PFO15" s="43"/>
      <c r="PFP15" s="7"/>
      <c r="PFQ15" s="8"/>
      <c r="PFR15" s="9"/>
      <c r="PFS15" s="134"/>
      <c r="PFT15" s="135"/>
      <c r="PFU15" s="40"/>
      <c r="PFV15" s="40"/>
      <c r="PFW15" s="43"/>
      <c r="PFX15" s="7"/>
      <c r="PFY15" s="8"/>
      <c r="PFZ15" s="9"/>
      <c r="PGA15" s="134"/>
      <c r="PGB15" s="135"/>
      <c r="PGC15" s="40"/>
      <c r="PGD15" s="40"/>
      <c r="PGE15" s="43"/>
      <c r="PGF15" s="7"/>
      <c r="PGG15" s="8"/>
      <c r="PGH15" s="9"/>
      <c r="PGI15" s="134"/>
      <c r="PGJ15" s="135"/>
      <c r="PGK15" s="40"/>
      <c r="PGL15" s="40"/>
      <c r="PGM15" s="43"/>
      <c r="PGN15" s="7"/>
      <c r="PGO15" s="8"/>
      <c r="PGP15" s="9"/>
      <c r="PGQ15" s="134"/>
      <c r="PGR15" s="135"/>
      <c r="PGS15" s="40"/>
      <c r="PGT15" s="40"/>
      <c r="PGU15" s="43"/>
      <c r="PGV15" s="7"/>
      <c r="PGW15" s="8"/>
      <c r="PGX15" s="9"/>
      <c r="PGY15" s="134"/>
      <c r="PGZ15" s="135"/>
      <c r="PHA15" s="40"/>
      <c r="PHB15" s="40"/>
      <c r="PHC15" s="43"/>
      <c r="PHD15" s="7"/>
      <c r="PHE15" s="8"/>
      <c r="PHF15" s="9"/>
      <c r="PHG15" s="134"/>
      <c r="PHH15" s="135"/>
      <c r="PHI15" s="40"/>
      <c r="PHJ15" s="40"/>
      <c r="PHK15" s="43"/>
      <c r="PHL15" s="7"/>
      <c r="PHM15" s="8"/>
      <c r="PHN15" s="9"/>
      <c r="PHO15" s="134"/>
      <c r="PHP15" s="135"/>
      <c r="PHQ15" s="40"/>
      <c r="PHR15" s="40"/>
      <c r="PHS15" s="43"/>
      <c r="PHT15" s="7"/>
      <c r="PHU15" s="8"/>
      <c r="PHV15" s="9"/>
      <c r="PHW15" s="134"/>
      <c r="PHX15" s="135"/>
      <c r="PHY15" s="40"/>
      <c r="PHZ15" s="40"/>
      <c r="PIA15" s="43"/>
      <c r="PIB15" s="7"/>
      <c r="PIC15" s="8"/>
      <c r="PID15" s="9"/>
      <c r="PIE15" s="134"/>
      <c r="PIF15" s="135"/>
      <c r="PIG15" s="40"/>
      <c r="PIH15" s="40"/>
      <c r="PII15" s="43"/>
      <c r="PIJ15" s="7"/>
      <c r="PIK15" s="8"/>
      <c r="PIL15" s="9"/>
      <c r="PIM15" s="134"/>
      <c r="PIN15" s="135"/>
      <c r="PIO15" s="40"/>
      <c r="PIP15" s="40"/>
      <c r="PIQ15" s="43"/>
      <c r="PIR15" s="7"/>
      <c r="PIS15" s="8"/>
      <c r="PIT15" s="9"/>
      <c r="PIU15" s="134"/>
      <c r="PIV15" s="135"/>
      <c r="PIW15" s="40"/>
      <c r="PIX15" s="40"/>
      <c r="PIY15" s="43"/>
      <c r="PIZ15" s="7"/>
      <c r="PJA15" s="8"/>
      <c r="PJB15" s="9"/>
      <c r="PJC15" s="134"/>
      <c r="PJD15" s="135"/>
      <c r="PJE15" s="40"/>
      <c r="PJF15" s="40"/>
      <c r="PJG15" s="43"/>
      <c r="PJH15" s="7"/>
      <c r="PJI15" s="8"/>
      <c r="PJJ15" s="9"/>
      <c r="PJK15" s="134"/>
      <c r="PJL15" s="135"/>
      <c r="PJM15" s="40"/>
      <c r="PJN15" s="40"/>
      <c r="PJO15" s="43"/>
      <c r="PJP15" s="7"/>
      <c r="PJQ15" s="8"/>
      <c r="PJR15" s="9"/>
      <c r="PJS15" s="134"/>
      <c r="PJT15" s="135"/>
      <c r="PJU15" s="40"/>
      <c r="PJV15" s="40"/>
      <c r="PJW15" s="43"/>
      <c r="PJX15" s="7"/>
      <c r="PJY15" s="8"/>
      <c r="PJZ15" s="9"/>
      <c r="PKA15" s="134"/>
      <c r="PKB15" s="135"/>
      <c r="PKC15" s="40"/>
      <c r="PKD15" s="40"/>
      <c r="PKE15" s="43"/>
      <c r="PKF15" s="7"/>
      <c r="PKG15" s="8"/>
      <c r="PKH15" s="9"/>
      <c r="PKI15" s="134"/>
      <c r="PKJ15" s="135"/>
      <c r="PKK15" s="40"/>
      <c r="PKL15" s="40"/>
      <c r="PKM15" s="43"/>
      <c r="PKN15" s="7"/>
      <c r="PKO15" s="8"/>
      <c r="PKP15" s="9"/>
      <c r="PKQ15" s="134"/>
      <c r="PKR15" s="135"/>
      <c r="PKS15" s="40"/>
      <c r="PKT15" s="40"/>
      <c r="PKU15" s="43"/>
      <c r="PKV15" s="7"/>
      <c r="PKW15" s="8"/>
      <c r="PKX15" s="9"/>
      <c r="PKY15" s="134"/>
      <c r="PKZ15" s="135"/>
      <c r="PLA15" s="40"/>
      <c r="PLB15" s="40"/>
      <c r="PLC15" s="43"/>
      <c r="PLD15" s="7"/>
      <c r="PLE15" s="8"/>
      <c r="PLF15" s="9"/>
      <c r="PLG15" s="134"/>
      <c r="PLH15" s="135"/>
      <c r="PLI15" s="40"/>
      <c r="PLJ15" s="40"/>
      <c r="PLK15" s="43"/>
      <c r="PLL15" s="7"/>
      <c r="PLM15" s="8"/>
      <c r="PLN15" s="9"/>
      <c r="PLO15" s="134"/>
      <c r="PLP15" s="135"/>
      <c r="PLQ15" s="40"/>
      <c r="PLR15" s="40"/>
      <c r="PLS15" s="43"/>
      <c r="PLT15" s="7"/>
      <c r="PLU15" s="8"/>
      <c r="PLV15" s="9"/>
      <c r="PLW15" s="134"/>
      <c r="PLX15" s="135"/>
      <c r="PLY15" s="40"/>
      <c r="PLZ15" s="40"/>
      <c r="PMA15" s="43"/>
      <c r="PMB15" s="7"/>
      <c r="PMC15" s="8"/>
      <c r="PMD15" s="9"/>
      <c r="PME15" s="134"/>
      <c r="PMF15" s="135"/>
      <c r="PMG15" s="40"/>
      <c r="PMH15" s="40"/>
      <c r="PMI15" s="43"/>
      <c r="PMJ15" s="7"/>
      <c r="PMK15" s="8"/>
      <c r="PML15" s="9"/>
      <c r="PMM15" s="134"/>
      <c r="PMN15" s="135"/>
      <c r="PMO15" s="40"/>
      <c r="PMP15" s="40"/>
      <c r="PMQ15" s="43"/>
      <c r="PMR15" s="7"/>
      <c r="PMS15" s="8"/>
      <c r="PMT15" s="9"/>
      <c r="PMU15" s="134"/>
      <c r="PMV15" s="135"/>
      <c r="PMW15" s="40"/>
      <c r="PMX15" s="40"/>
      <c r="PMY15" s="43"/>
      <c r="PMZ15" s="7"/>
      <c r="PNA15" s="8"/>
      <c r="PNB15" s="9"/>
      <c r="PNC15" s="134"/>
      <c r="PND15" s="135"/>
      <c r="PNE15" s="40"/>
      <c r="PNF15" s="40"/>
      <c r="PNG15" s="43"/>
      <c r="PNH15" s="7"/>
      <c r="PNI15" s="8"/>
      <c r="PNJ15" s="9"/>
      <c r="PNK15" s="134"/>
      <c r="PNL15" s="135"/>
      <c r="PNM15" s="40"/>
      <c r="PNN15" s="40"/>
      <c r="PNO15" s="43"/>
      <c r="PNP15" s="7"/>
      <c r="PNQ15" s="8"/>
      <c r="PNR15" s="9"/>
      <c r="PNS15" s="134"/>
      <c r="PNT15" s="135"/>
      <c r="PNU15" s="40"/>
      <c r="PNV15" s="40"/>
      <c r="PNW15" s="43"/>
      <c r="PNX15" s="7"/>
      <c r="PNY15" s="8"/>
      <c r="PNZ15" s="9"/>
      <c r="POA15" s="134"/>
      <c r="POB15" s="135"/>
      <c r="POC15" s="40"/>
      <c r="POD15" s="40"/>
      <c r="POE15" s="43"/>
      <c r="POF15" s="7"/>
      <c r="POG15" s="8"/>
      <c r="POH15" s="9"/>
      <c r="POI15" s="134"/>
      <c r="POJ15" s="135"/>
      <c r="POK15" s="40"/>
      <c r="POL15" s="40"/>
      <c r="POM15" s="43"/>
      <c r="PON15" s="7"/>
      <c r="POO15" s="8"/>
      <c r="POP15" s="9"/>
      <c r="POQ15" s="134"/>
      <c r="POR15" s="135"/>
      <c r="POS15" s="40"/>
      <c r="POT15" s="40"/>
      <c r="POU15" s="43"/>
      <c r="POV15" s="7"/>
      <c r="POW15" s="8"/>
      <c r="POX15" s="9"/>
      <c r="POY15" s="134"/>
      <c r="POZ15" s="135"/>
      <c r="PPA15" s="40"/>
      <c r="PPB15" s="40"/>
      <c r="PPC15" s="43"/>
      <c r="PPD15" s="7"/>
      <c r="PPE15" s="8"/>
      <c r="PPF15" s="9"/>
      <c r="PPG15" s="134"/>
      <c r="PPH15" s="135"/>
      <c r="PPI15" s="40"/>
      <c r="PPJ15" s="40"/>
      <c r="PPK15" s="43"/>
      <c r="PPL15" s="7"/>
      <c r="PPM15" s="8"/>
      <c r="PPN15" s="9"/>
      <c r="PPO15" s="134"/>
      <c r="PPP15" s="135"/>
      <c r="PPQ15" s="40"/>
      <c r="PPR15" s="40"/>
      <c r="PPS15" s="43"/>
      <c r="PPT15" s="7"/>
      <c r="PPU15" s="8"/>
      <c r="PPV15" s="9"/>
      <c r="PPW15" s="134"/>
      <c r="PPX15" s="135"/>
      <c r="PPY15" s="40"/>
      <c r="PPZ15" s="40"/>
      <c r="PQA15" s="43"/>
      <c r="PQB15" s="7"/>
      <c r="PQC15" s="8"/>
      <c r="PQD15" s="9"/>
      <c r="PQE15" s="134"/>
      <c r="PQF15" s="135"/>
      <c r="PQG15" s="40"/>
      <c r="PQH15" s="40"/>
      <c r="PQI15" s="43"/>
      <c r="PQJ15" s="7"/>
      <c r="PQK15" s="8"/>
      <c r="PQL15" s="9"/>
      <c r="PQM15" s="134"/>
      <c r="PQN15" s="135"/>
      <c r="PQO15" s="40"/>
      <c r="PQP15" s="40"/>
      <c r="PQQ15" s="43"/>
      <c r="PQR15" s="7"/>
      <c r="PQS15" s="8"/>
      <c r="PQT15" s="9"/>
      <c r="PQU15" s="134"/>
      <c r="PQV15" s="135"/>
      <c r="PQW15" s="40"/>
      <c r="PQX15" s="40"/>
      <c r="PQY15" s="43"/>
      <c r="PQZ15" s="7"/>
      <c r="PRA15" s="8"/>
      <c r="PRB15" s="9"/>
      <c r="PRC15" s="134"/>
      <c r="PRD15" s="135"/>
      <c r="PRE15" s="40"/>
      <c r="PRF15" s="40"/>
      <c r="PRG15" s="43"/>
      <c r="PRH15" s="7"/>
      <c r="PRI15" s="8"/>
      <c r="PRJ15" s="9"/>
      <c r="PRK15" s="134"/>
      <c r="PRL15" s="135"/>
      <c r="PRM15" s="40"/>
      <c r="PRN15" s="40"/>
      <c r="PRO15" s="43"/>
      <c r="PRP15" s="7"/>
      <c r="PRQ15" s="8"/>
      <c r="PRR15" s="9"/>
      <c r="PRS15" s="134"/>
      <c r="PRT15" s="135"/>
      <c r="PRU15" s="40"/>
      <c r="PRV15" s="40"/>
      <c r="PRW15" s="43"/>
      <c r="PRX15" s="7"/>
      <c r="PRY15" s="8"/>
      <c r="PRZ15" s="9"/>
      <c r="PSA15" s="134"/>
      <c r="PSB15" s="135"/>
      <c r="PSC15" s="40"/>
      <c r="PSD15" s="40"/>
      <c r="PSE15" s="43"/>
      <c r="PSF15" s="7"/>
      <c r="PSG15" s="8"/>
      <c r="PSH15" s="9"/>
      <c r="PSI15" s="134"/>
      <c r="PSJ15" s="135"/>
      <c r="PSK15" s="40"/>
      <c r="PSL15" s="40"/>
      <c r="PSM15" s="43"/>
      <c r="PSN15" s="7"/>
      <c r="PSO15" s="8"/>
      <c r="PSP15" s="9"/>
      <c r="PSQ15" s="134"/>
      <c r="PSR15" s="135"/>
      <c r="PSS15" s="40"/>
      <c r="PST15" s="40"/>
      <c r="PSU15" s="43"/>
      <c r="PSV15" s="7"/>
      <c r="PSW15" s="8"/>
      <c r="PSX15" s="9"/>
      <c r="PSY15" s="134"/>
      <c r="PSZ15" s="135"/>
      <c r="PTA15" s="40"/>
      <c r="PTB15" s="40"/>
      <c r="PTC15" s="43"/>
      <c r="PTD15" s="7"/>
      <c r="PTE15" s="8"/>
      <c r="PTF15" s="9"/>
      <c r="PTG15" s="134"/>
      <c r="PTH15" s="135"/>
      <c r="PTI15" s="40"/>
      <c r="PTJ15" s="40"/>
      <c r="PTK15" s="43"/>
      <c r="PTL15" s="7"/>
      <c r="PTM15" s="8"/>
      <c r="PTN15" s="9"/>
      <c r="PTO15" s="134"/>
      <c r="PTP15" s="135"/>
      <c r="PTQ15" s="40"/>
      <c r="PTR15" s="40"/>
      <c r="PTS15" s="43"/>
      <c r="PTT15" s="7"/>
      <c r="PTU15" s="8"/>
      <c r="PTV15" s="9"/>
      <c r="PTW15" s="134"/>
      <c r="PTX15" s="135"/>
      <c r="PTY15" s="40"/>
      <c r="PTZ15" s="40"/>
      <c r="PUA15" s="43"/>
      <c r="PUB15" s="7"/>
      <c r="PUC15" s="8"/>
      <c r="PUD15" s="9"/>
      <c r="PUE15" s="134"/>
      <c r="PUF15" s="135"/>
      <c r="PUG15" s="40"/>
      <c r="PUH15" s="40"/>
      <c r="PUI15" s="43"/>
      <c r="PUJ15" s="7"/>
      <c r="PUK15" s="8"/>
      <c r="PUL15" s="9"/>
      <c r="PUM15" s="134"/>
      <c r="PUN15" s="135"/>
      <c r="PUO15" s="40"/>
      <c r="PUP15" s="40"/>
      <c r="PUQ15" s="43"/>
      <c r="PUR15" s="7"/>
      <c r="PUS15" s="8"/>
      <c r="PUT15" s="9"/>
      <c r="PUU15" s="134"/>
      <c r="PUV15" s="135"/>
      <c r="PUW15" s="40"/>
      <c r="PUX15" s="40"/>
      <c r="PUY15" s="43"/>
      <c r="PUZ15" s="7"/>
      <c r="PVA15" s="8"/>
      <c r="PVB15" s="9"/>
      <c r="PVC15" s="134"/>
      <c r="PVD15" s="135"/>
      <c r="PVE15" s="40"/>
      <c r="PVF15" s="40"/>
      <c r="PVG15" s="43"/>
      <c r="PVH15" s="7"/>
      <c r="PVI15" s="8"/>
      <c r="PVJ15" s="9"/>
      <c r="PVK15" s="134"/>
      <c r="PVL15" s="135"/>
      <c r="PVM15" s="40"/>
      <c r="PVN15" s="40"/>
      <c r="PVO15" s="43"/>
      <c r="PVP15" s="7"/>
      <c r="PVQ15" s="8"/>
      <c r="PVR15" s="9"/>
      <c r="PVS15" s="134"/>
      <c r="PVT15" s="135"/>
      <c r="PVU15" s="40"/>
      <c r="PVV15" s="40"/>
      <c r="PVW15" s="43"/>
      <c r="PVX15" s="7"/>
      <c r="PVY15" s="8"/>
      <c r="PVZ15" s="9"/>
      <c r="PWA15" s="134"/>
      <c r="PWB15" s="135"/>
      <c r="PWC15" s="40"/>
      <c r="PWD15" s="40"/>
      <c r="PWE15" s="43"/>
      <c r="PWF15" s="7"/>
      <c r="PWG15" s="8"/>
      <c r="PWH15" s="9"/>
      <c r="PWI15" s="134"/>
      <c r="PWJ15" s="135"/>
      <c r="PWK15" s="40"/>
      <c r="PWL15" s="40"/>
      <c r="PWM15" s="43"/>
      <c r="PWN15" s="7"/>
      <c r="PWO15" s="8"/>
      <c r="PWP15" s="9"/>
      <c r="PWQ15" s="134"/>
      <c r="PWR15" s="135"/>
      <c r="PWS15" s="40"/>
      <c r="PWT15" s="40"/>
      <c r="PWU15" s="43"/>
      <c r="PWV15" s="7"/>
      <c r="PWW15" s="8"/>
      <c r="PWX15" s="9"/>
      <c r="PWY15" s="134"/>
      <c r="PWZ15" s="135"/>
      <c r="PXA15" s="40"/>
      <c r="PXB15" s="40"/>
      <c r="PXC15" s="43"/>
      <c r="PXD15" s="7"/>
      <c r="PXE15" s="8"/>
      <c r="PXF15" s="9"/>
      <c r="PXG15" s="134"/>
      <c r="PXH15" s="135"/>
      <c r="PXI15" s="40"/>
      <c r="PXJ15" s="40"/>
      <c r="PXK15" s="43"/>
      <c r="PXL15" s="7"/>
      <c r="PXM15" s="8"/>
      <c r="PXN15" s="9"/>
      <c r="PXO15" s="134"/>
      <c r="PXP15" s="135"/>
      <c r="PXQ15" s="40"/>
      <c r="PXR15" s="40"/>
      <c r="PXS15" s="43"/>
      <c r="PXT15" s="7"/>
      <c r="PXU15" s="8"/>
      <c r="PXV15" s="9"/>
      <c r="PXW15" s="134"/>
      <c r="PXX15" s="135"/>
      <c r="PXY15" s="40"/>
      <c r="PXZ15" s="40"/>
      <c r="PYA15" s="43"/>
      <c r="PYB15" s="7"/>
      <c r="PYC15" s="8"/>
      <c r="PYD15" s="9"/>
      <c r="PYE15" s="134"/>
      <c r="PYF15" s="135"/>
      <c r="PYG15" s="40"/>
      <c r="PYH15" s="40"/>
      <c r="PYI15" s="43"/>
      <c r="PYJ15" s="7"/>
      <c r="PYK15" s="8"/>
      <c r="PYL15" s="9"/>
      <c r="PYM15" s="134"/>
      <c r="PYN15" s="135"/>
      <c r="PYO15" s="40"/>
      <c r="PYP15" s="40"/>
      <c r="PYQ15" s="43"/>
      <c r="PYR15" s="7"/>
      <c r="PYS15" s="8"/>
      <c r="PYT15" s="9"/>
      <c r="PYU15" s="134"/>
      <c r="PYV15" s="135"/>
      <c r="PYW15" s="40"/>
      <c r="PYX15" s="40"/>
      <c r="PYY15" s="43"/>
      <c r="PYZ15" s="7"/>
      <c r="PZA15" s="8"/>
      <c r="PZB15" s="9"/>
      <c r="PZC15" s="134"/>
      <c r="PZD15" s="135"/>
      <c r="PZE15" s="40"/>
      <c r="PZF15" s="40"/>
      <c r="PZG15" s="43"/>
      <c r="PZH15" s="7"/>
      <c r="PZI15" s="8"/>
      <c r="PZJ15" s="9"/>
      <c r="PZK15" s="134"/>
      <c r="PZL15" s="135"/>
      <c r="PZM15" s="40"/>
      <c r="PZN15" s="40"/>
      <c r="PZO15" s="43"/>
      <c r="PZP15" s="7"/>
      <c r="PZQ15" s="8"/>
      <c r="PZR15" s="9"/>
      <c r="PZS15" s="134"/>
      <c r="PZT15" s="135"/>
      <c r="PZU15" s="40"/>
      <c r="PZV15" s="40"/>
      <c r="PZW15" s="43"/>
      <c r="PZX15" s="7"/>
      <c r="PZY15" s="8"/>
      <c r="PZZ15" s="9"/>
      <c r="QAA15" s="134"/>
      <c r="QAB15" s="135"/>
      <c r="QAC15" s="40"/>
      <c r="QAD15" s="40"/>
      <c r="QAE15" s="43"/>
      <c r="QAF15" s="7"/>
      <c r="QAG15" s="8"/>
      <c r="QAH15" s="9"/>
      <c r="QAI15" s="134"/>
      <c r="QAJ15" s="135"/>
      <c r="QAK15" s="40"/>
      <c r="QAL15" s="40"/>
      <c r="QAM15" s="43"/>
      <c r="QAN15" s="7"/>
      <c r="QAO15" s="8"/>
      <c r="QAP15" s="9"/>
      <c r="QAQ15" s="134"/>
      <c r="QAR15" s="135"/>
      <c r="QAS15" s="40"/>
      <c r="QAT15" s="40"/>
      <c r="QAU15" s="43"/>
      <c r="QAV15" s="7"/>
      <c r="QAW15" s="8"/>
      <c r="QAX15" s="9"/>
      <c r="QAY15" s="134"/>
      <c r="QAZ15" s="135"/>
      <c r="QBA15" s="40"/>
      <c r="QBB15" s="40"/>
      <c r="QBC15" s="43"/>
      <c r="QBD15" s="7"/>
      <c r="QBE15" s="8"/>
      <c r="QBF15" s="9"/>
      <c r="QBG15" s="134"/>
      <c r="QBH15" s="135"/>
      <c r="QBI15" s="40"/>
      <c r="QBJ15" s="40"/>
      <c r="QBK15" s="43"/>
      <c r="QBL15" s="7"/>
      <c r="QBM15" s="8"/>
      <c r="QBN15" s="9"/>
      <c r="QBO15" s="134"/>
      <c r="QBP15" s="135"/>
      <c r="QBQ15" s="40"/>
      <c r="QBR15" s="40"/>
      <c r="QBS15" s="43"/>
      <c r="QBT15" s="7"/>
      <c r="QBU15" s="8"/>
      <c r="QBV15" s="9"/>
      <c r="QBW15" s="134"/>
      <c r="QBX15" s="135"/>
      <c r="QBY15" s="40"/>
      <c r="QBZ15" s="40"/>
      <c r="QCA15" s="43"/>
      <c r="QCB15" s="7"/>
      <c r="QCC15" s="8"/>
      <c r="QCD15" s="9"/>
      <c r="QCE15" s="134"/>
      <c r="QCF15" s="135"/>
      <c r="QCG15" s="40"/>
      <c r="QCH15" s="40"/>
      <c r="QCI15" s="43"/>
      <c r="QCJ15" s="7"/>
      <c r="QCK15" s="8"/>
      <c r="QCL15" s="9"/>
      <c r="QCM15" s="134"/>
      <c r="QCN15" s="135"/>
      <c r="QCO15" s="40"/>
      <c r="QCP15" s="40"/>
      <c r="QCQ15" s="43"/>
      <c r="QCR15" s="7"/>
      <c r="QCS15" s="8"/>
      <c r="QCT15" s="9"/>
      <c r="QCU15" s="134"/>
      <c r="QCV15" s="135"/>
      <c r="QCW15" s="40"/>
      <c r="QCX15" s="40"/>
      <c r="QCY15" s="43"/>
      <c r="QCZ15" s="7"/>
      <c r="QDA15" s="8"/>
      <c r="QDB15" s="9"/>
      <c r="QDC15" s="134"/>
      <c r="QDD15" s="135"/>
      <c r="QDE15" s="40"/>
      <c r="QDF15" s="40"/>
      <c r="QDG15" s="43"/>
      <c r="QDH15" s="7"/>
      <c r="QDI15" s="8"/>
      <c r="QDJ15" s="9"/>
      <c r="QDK15" s="134"/>
      <c r="QDL15" s="135"/>
      <c r="QDM15" s="40"/>
      <c r="QDN15" s="40"/>
      <c r="QDO15" s="43"/>
      <c r="QDP15" s="7"/>
      <c r="QDQ15" s="8"/>
      <c r="QDR15" s="9"/>
      <c r="QDS15" s="134"/>
      <c r="QDT15" s="135"/>
      <c r="QDU15" s="40"/>
      <c r="QDV15" s="40"/>
      <c r="QDW15" s="43"/>
      <c r="QDX15" s="7"/>
      <c r="QDY15" s="8"/>
      <c r="QDZ15" s="9"/>
      <c r="QEA15" s="134"/>
      <c r="QEB15" s="135"/>
      <c r="QEC15" s="40"/>
      <c r="QED15" s="40"/>
      <c r="QEE15" s="43"/>
      <c r="QEF15" s="7"/>
      <c r="QEG15" s="8"/>
      <c r="QEH15" s="9"/>
      <c r="QEI15" s="134"/>
      <c r="QEJ15" s="135"/>
      <c r="QEK15" s="40"/>
      <c r="QEL15" s="40"/>
      <c r="QEM15" s="43"/>
      <c r="QEN15" s="7"/>
      <c r="QEO15" s="8"/>
      <c r="QEP15" s="9"/>
      <c r="QEQ15" s="134"/>
      <c r="QER15" s="135"/>
      <c r="QES15" s="40"/>
      <c r="QET15" s="40"/>
      <c r="QEU15" s="43"/>
      <c r="QEV15" s="7"/>
      <c r="QEW15" s="8"/>
      <c r="QEX15" s="9"/>
      <c r="QEY15" s="134"/>
      <c r="QEZ15" s="135"/>
      <c r="QFA15" s="40"/>
      <c r="QFB15" s="40"/>
      <c r="QFC15" s="43"/>
      <c r="QFD15" s="7"/>
      <c r="QFE15" s="8"/>
      <c r="QFF15" s="9"/>
      <c r="QFG15" s="134"/>
      <c r="QFH15" s="135"/>
      <c r="QFI15" s="40"/>
      <c r="QFJ15" s="40"/>
      <c r="QFK15" s="43"/>
      <c r="QFL15" s="7"/>
      <c r="QFM15" s="8"/>
      <c r="QFN15" s="9"/>
      <c r="QFO15" s="134"/>
      <c r="QFP15" s="135"/>
      <c r="QFQ15" s="40"/>
      <c r="QFR15" s="40"/>
      <c r="QFS15" s="43"/>
      <c r="QFT15" s="7"/>
      <c r="QFU15" s="8"/>
      <c r="QFV15" s="9"/>
      <c r="QFW15" s="134"/>
      <c r="QFX15" s="135"/>
      <c r="QFY15" s="40"/>
      <c r="QFZ15" s="40"/>
      <c r="QGA15" s="43"/>
      <c r="QGB15" s="7"/>
      <c r="QGC15" s="8"/>
      <c r="QGD15" s="9"/>
      <c r="QGE15" s="134"/>
      <c r="QGF15" s="135"/>
      <c r="QGG15" s="40"/>
      <c r="QGH15" s="40"/>
      <c r="QGI15" s="43"/>
      <c r="QGJ15" s="7"/>
      <c r="QGK15" s="8"/>
      <c r="QGL15" s="9"/>
      <c r="QGM15" s="134"/>
      <c r="QGN15" s="135"/>
      <c r="QGO15" s="40"/>
      <c r="QGP15" s="40"/>
      <c r="QGQ15" s="43"/>
      <c r="QGR15" s="7"/>
      <c r="QGS15" s="8"/>
      <c r="QGT15" s="9"/>
      <c r="QGU15" s="134"/>
      <c r="QGV15" s="135"/>
      <c r="QGW15" s="40"/>
      <c r="QGX15" s="40"/>
      <c r="QGY15" s="43"/>
      <c r="QGZ15" s="7"/>
      <c r="QHA15" s="8"/>
      <c r="QHB15" s="9"/>
      <c r="QHC15" s="134"/>
      <c r="QHD15" s="135"/>
      <c r="QHE15" s="40"/>
      <c r="QHF15" s="40"/>
      <c r="QHG15" s="43"/>
      <c r="QHH15" s="7"/>
      <c r="QHI15" s="8"/>
      <c r="QHJ15" s="9"/>
      <c r="QHK15" s="134"/>
      <c r="QHL15" s="135"/>
      <c r="QHM15" s="40"/>
      <c r="QHN15" s="40"/>
      <c r="QHO15" s="43"/>
      <c r="QHP15" s="7"/>
      <c r="QHQ15" s="8"/>
      <c r="QHR15" s="9"/>
      <c r="QHS15" s="134"/>
      <c r="QHT15" s="135"/>
      <c r="QHU15" s="40"/>
      <c r="QHV15" s="40"/>
      <c r="QHW15" s="43"/>
      <c r="QHX15" s="7"/>
      <c r="QHY15" s="8"/>
      <c r="QHZ15" s="9"/>
      <c r="QIA15" s="134"/>
      <c r="QIB15" s="135"/>
      <c r="QIC15" s="40"/>
      <c r="QID15" s="40"/>
      <c r="QIE15" s="43"/>
      <c r="QIF15" s="7"/>
      <c r="QIG15" s="8"/>
      <c r="QIH15" s="9"/>
      <c r="QII15" s="134"/>
      <c r="QIJ15" s="135"/>
      <c r="QIK15" s="40"/>
      <c r="QIL15" s="40"/>
      <c r="QIM15" s="43"/>
      <c r="QIN15" s="7"/>
      <c r="QIO15" s="8"/>
      <c r="QIP15" s="9"/>
      <c r="QIQ15" s="134"/>
      <c r="QIR15" s="135"/>
      <c r="QIS15" s="40"/>
      <c r="QIT15" s="40"/>
      <c r="QIU15" s="43"/>
      <c r="QIV15" s="7"/>
      <c r="QIW15" s="8"/>
      <c r="QIX15" s="9"/>
      <c r="QIY15" s="134"/>
      <c r="QIZ15" s="135"/>
      <c r="QJA15" s="40"/>
      <c r="QJB15" s="40"/>
      <c r="QJC15" s="43"/>
      <c r="QJD15" s="7"/>
      <c r="QJE15" s="8"/>
      <c r="QJF15" s="9"/>
      <c r="QJG15" s="134"/>
      <c r="QJH15" s="135"/>
      <c r="QJI15" s="40"/>
      <c r="QJJ15" s="40"/>
      <c r="QJK15" s="43"/>
      <c r="QJL15" s="7"/>
      <c r="QJM15" s="8"/>
      <c r="QJN15" s="9"/>
      <c r="QJO15" s="134"/>
      <c r="QJP15" s="135"/>
      <c r="QJQ15" s="40"/>
      <c r="QJR15" s="40"/>
      <c r="QJS15" s="43"/>
      <c r="QJT15" s="7"/>
      <c r="QJU15" s="8"/>
      <c r="QJV15" s="9"/>
      <c r="QJW15" s="134"/>
      <c r="QJX15" s="135"/>
      <c r="QJY15" s="40"/>
      <c r="QJZ15" s="40"/>
      <c r="QKA15" s="43"/>
      <c r="QKB15" s="7"/>
      <c r="QKC15" s="8"/>
      <c r="QKD15" s="9"/>
      <c r="QKE15" s="134"/>
      <c r="QKF15" s="135"/>
      <c r="QKG15" s="40"/>
      <c r="QKH15" s="40"/>
      <c r="QKI15" s="43"/>
      <c r="QKJ15" s="7"/>
      <c r="QKK15" s="8"/>
      <c r="QKL15" s="9"/>
      <c r="QKM15" s="134"/>
      <c r="QKN15" s="135"/>
      <c r="QKO15" s="40"/>
      <c r="QKP15" s="40"/>
      <c r="QKQ15" s="43"/>
      <c r="QKR15" s="7"/>
      <c r="QKS15" s="8"/>
      <c r="QKT15" s="9"/>
      <c r="QKU15" s="134"/>
      <c r="QKV15" s="135"/>
      <c r="QKW15" s="40"/>
      <c r="QKX15" s="40"/>
      <c r="QKY15" s="43"/>
      <c r="QKZ15" s="7"/>
      <c r="QLA15" s="8"/>
      <c r="QLB15" s="9"/>
      <c r="QLC15" s="134"/>
      <c r="QLD15" s="135"/>
      <c r="QLE15" s="40"/>
      <c r="QLF15" s="40"/>
      <c r="QLG15" s="43"/>
      <c r="QLH15" s="7"/>
      <c r="QLI15" s="8"/>
      <c r="QLJ15" s="9"/>
      <c r="QLK15" s="134"/>
      <c r="QLL15" s="135"/>
      <c r="QLM15" s="40"/>
      <c r="QLN15" s="40"/>
      <c r="QLO15" s="43"/>
      <c r="QLP15" s="7"/>
      <c r="QLQ15" s="8"/>
      <c r="QLR15" s="9"/>
      <c r="QLS15" s="134"/>
      <c r="QLT15" s="135"/>
      <c r="QLU15" s="40"/>
      <c r="QLV15" s="40"/>
      <c r="QLW15" s="43"/>
      <c r="QLX15" s="7"/>
      <c r="QLY15" s="8"/>
      <c r="QLZ15" s="9"/>
      <c r="QMA15" s="134"/>
      <c r="QMB15" s="135"/>
      <c r="QMC15" s="40"/>
      <c r="QMD15" s="40"/>
      <c r="QME15" s="43"/>
      <c r="QMF15" s="7"/>
      <c r="QMG15" s="8"/>
      <c r="QMH15" s="9"/>
      <c r="QMI15" s="134"/>
      <c r="QMJ15" s="135"/>
      <c r="QMK15" s="40"/>
      <c r="QML15" s="40"/>
      <c r="QMM15" s="43"/>
      <c r="QMN15" s="7"/>
      <c r="QMO15" s="8"/>
      <c r="QMP15" s="9"/>
      <c r="QMQ15" s="134"/>
      <c r="QMR15" s="135"/>
      <c r="QMS15" s="40"/>
      <c r="QMT15" s="40"/>
      <c r="QMU15" s="43"/>
      <c r="QMV15" s="7"/>
      <c r="QMW15" s="8"/>
      <c r="QMX15" s="9"/>
      <c r="QMY15" s="134"/>
      <c r="QMZ15" s="135"/>
      <c r="QNA15" s="40"/>
      <c r="QNB15" s="40"/>
      <c r="QNC15" s="43"/>
      <c r="QND15" s="7"/>
      <c r="QNE15" s="8"/>
      <c r="QNF15" s="9"/>
      <c r="QNG15" s="134"/>
      <c r="QNH15" s="135"/>
      <c r="QNI15" s="40"/>
      <c r="QNJ15" s="40"/>
      <c r="QNK15" s="43"/>
      <c r="QNL15" s="7"/>
      <c r="QNM15" s="8"/>
      <c r="QNN15" s="9"/>
      <c r="QNO15" s="134"/>
      <c r="QNP15" s="135"/>
      <c r="QNQ15" s="40"/>
      <c r="QNR15" s="40"/>
      <c r="QNS15" s="43"/>
      <c r="QNT15" s="7"/>
      <c r="QNU15" s="8"/>
      <c r="QNV15" s="9"/>
      <c r="QNW15" s="134"/>
      <c r="QNX15" s="135"/>
      <c r="QNY15" s="40"/>
      <c r="QNZ15" s="40"/>
      <c r="QOA15" s="43"/>
      <c r="QOB15" s="7"/>
      <c r="QOC15" s="8"/>
      <c r="QOD15" s="9"/>
      <c r="QOE15" s="134"/>
      <c r="QOF15" s="135"/>
      <c r="QOG15" s="40"/>
      <c r="QOH15" s="40"/>
      <c r="QOI15" s="43"/>
      <c r="QOJ15" s="7"/>
      <c r="QOK15" s="8"/>
      <c r="QOL15" s="9"/>
      <c r="QOM15" s="134"/>
      <c r="QON15" s="135"/>
      <c r="QOO15" s="40"/>
      <c r="QOP15" s="40"/>
      <c r="QOQ15" s="43"/>
      <c r="QOR15" s="7"/>
      <c r="QOS15" s="8"/>
      <c r="QOT15" s="9"/>
      <c r="QOU15" s="134"/>
      <c r="QOV15" s="135"/>
      <c r="QOW15" s="40"/>
      <c r="QOX15" s="40"/>
      <c r="QOY15" s="43"/>
      <c r="QOZ15" s="7"/>
      <c r="QPA15" s="8"/>
      <c r="QPB15" s="9"/>
      <c r="QPC15" s="134"/>
      <c r="QPD15" s="135"/>
      <c r="QPE15" s="40"/>
      <c r="QPF15" s="40"/>
      <c r="QPG15" s="43"/>
      <c r="QPH15" s="7"/>
      <c r="QPI15" s="8"/>
      <c r="QPJ15" s="9"/>
      <c r="QPK15" s="134"/>
      <c r="QPL15" s="135"/>
      <c r="QPM15" s="40"/>
      <c r="QPN15" s="40"/>
      <c r="QPO15" s="43"/>
      <c r="QPP15" s="7"/>
      <c r="QPQ15" s="8"/>
      <c r="QPR15" s="9"/>
      <c r="QPS15" s="134"/>
      <c r="QPT15" s="135"/>
      <c r="QPU15" s="40"/>
      <c r="QPV15" s="40"/>
      <c r="QPW15" s="43"/>
      <c r="QPX15" s="7"/>
      <c r="QPY15" s="8"/>
      <c r="QPZ15" s="9"/>
      <c r="QQA15" s="134"/>
      <c r="QQB15" s="135"/>
      <c r="QQC15" s="40"/>
      <c r="QQD15" s="40"/>
      <c r="QQE15" s="43"/>
      <c r="QQF15" s="7"/>
      <c r="QQG15" s="8"/>
      <c r="QQH15" s="9"/>
      <c r="QQI15" s="134"/>
      <c r="QQJ15" s="135"/>
      <c r="QQK15" s="40"/>
      <c r="QQL15" s="40"/>
      <c r="QQM15" s="43"/>
      <c r="QQN15" s="7"/>
      <c r="QQO15" s="8"/>
      <c r="QQP15" s="9"/>
      <c r="QQQ15" s="134"/>
      <c r="QQR15" s="135"/>
      <c r="QQS15" s="40"/>
      <c r="QQT15" s="40"/>
      <c r="QQU15" s="43"/>
      <c r="QQV15" s="7"/>
      <c r="QQW15" s="8"/>
      <c r="QQX15" s="9"/>
      <c r="QQY15" s="134"/>
      <c r="QQZ15" s="135"/>
      <c r="QRA15" s="40"/>
      <c r="QRB15" s="40"/>
      <c r="QRC15" s="43"/>
      <c r="QRD15" s="7"/>
      <c r="QRE15" s="8"/>
      <c r="QRF15" s="9"/>
      <c r="QRG15" s="134"/>
      <c r="QRH15" s="135"/>
      <c r="QRI15" s="40"/>
      <c r="QRJ15" s="40"/>
      <c r="QRK15" s="43"/>
      <c r="QRL15" s="7"/>
      <c r="QRM15" s="8"/>
      <c r="QRN15" s="9"/>
      <c r="QRO15" s="134"/>
      <c r="QRP15" s="135"/>
      <c r="QRQ15" s="40"/>
      <c r="QRR15" s="40"/>
      <c r="QRS15" s="43"/>
      <c r="QRT15" s="7"/>
      <c r="QRU15" s="8"/>
      <c r="QRV15" s="9"/>
      <c r="QRW15" s="134"/>
      <c r="QRX15" s="135"/>
      <c r="QRY15" s="40"/>
      <c r="QRZ15" s="40"/>
      <c r="QSA15" s="43"/>
      <c r="QSB15" s="7"/>
      <c r="QSC15" s="8"/>
      <c r="QSD15" s="9"/>
      <c r="QSE15" s="134"/>
      <c r="QSF15" s="135"/>
      <c r="QSG15" s="40"/>
      <c r="QSH15" s="40"/>
      <c r="QSI15" s="43"/>
      <c r="QSJ15" s="7"/>
      <c r="QSK15" s="8"/>
      <c r="QSL15" s="9"/>
      <c r="QSM15" s="134"/>
      <c r="QSN15" s="135"/>
      <c r="QSO15" s="40"/>
      <c r="QSP15" s="40"/>
      <c r="QSQ15" s="43"/>
      <c r="QSR15" s="7"/>
      <c r="QSS15" s="8"/>
      <c r="QST15" s="9"/>
      <c r="QSU15" s="134"/>
      <c r="QSV15" s="135"/>
      <c r="QSW15" s="40"/>
      <c r="QSX15" s="40"/>
      <c r="QSY15" s="43"/>
      <c r="QSZ15" s="7"/>
      <c r="QTA15" s="8"/>
      <c r="QTB15" s="9"/>
      <c r="QTC15" s="134"/>
      <c r="QTD15" s="135"/>
      <c r="QTE15" s="40"/>
      <c r="QTF15" s="40"/>
      <c r="QTG15" s="43"/>
      <c r="QTH15" s="7"/>
      <c r="QTI15" s="8"/>
      <c r="QTJ15" s="9"/>
      <c r="QTK15" s="134"/>
      <c r="QTL15" s="135"/>
      <c r="QTM15" s="40"/>
      <c r="QTN15" s="40"/>
      <c r="QTO15" s="43"/>
      <c r="QTP15" s="7"/>
      <c r="QTQ15" s="8"/>
      <c r="QTR15" s="9"/>
      <c r="QTS15" s="134"/>
      <c r="QTT15" s="135"/>
      <c r="QTU15" s="40"/>
      <c r="QTV15" s="40"/>
      <c r="QTW15" s="43"/>
      <c r="QTX15" s="7"/>
      <c r="QTY15" s="8"/>
      <c r="QTZ15" s="9"/>
      <c r="QUA15" s="134"/>
      <c r="QUB15" s="135"/>
      <c r="QUC15" s="40"/>
      <c r="QUD15" s="40"/>
      <c r="QUE15" s="43"/>
      <c r="QUF15" s="7"/>
      <c r="QUG15" s="8"/>
      <c r="QUH15" s="9"/>
      <c r="QUI15" s="134"/>
      <c r="QUJ15" s="135"/>
      <c r="QUK15" s="40"/>
      <c r="QUL15" s="40"/>
      <c r="QUM15" s="43"/>
      <c r="QUN15" s="7"/>
      <c r="QUO15" s="8"/>
      <c r="QUP15" s="9"/>
      <c r="QUQ15" s="134"/>
      <c r="QUR15" s="135"/>
      <c r="QUS15" s="40"/>
      <c r="QUT15" s="40"/>
      <c r="QUU15" s="43"/>
      <c r="QUV15" s="7"/>
      <c r="QUW15" s="8"/>
      <c r="QUX15" s="9"/>
      <c r="QUY15" s="134"/>
      <c r="QUZ15" s="135"/>
      <c r="QVA15" s="40"/>
      <c r="QVB15" s="40"/>
      <c r="QVC15" s="43"/>
      <c r="QVD15" s="7"/>
      <c r="QVE15" s="8"/>
      <c r="QVF15" s="9"/>
      <c r="QVG15" s="134"/>
      <c r="QVH15" s="135"/>
      <c r="QVI15" s="40"/>
      <c r="QVJ15" s="40"/>
      <c r="QVK15" s="43"/>
      <c r="QVL15" s="7"/>
      <c r="QVM15" s="8"/>
      <c r="QVN15" s="9"/>
      <c r="QVO15" s="134"/>
      <c r="QVP15" s="135"/>
      <c r="QVQ15" s="40"/>
      <c r="QVR15" s="40"/>
      <c r="QVS15" s="43"/>
      <c r="QVT15" s="7"/>
      <c r="QVU15" s="8"/>
      <c r="QVV15" s="9"/>
      <c r="QVW15" s="134"/>
      <c r="QVX15" s="135"/>
      <c r="QVY15" s="40"/>
      <c r="QVZ15" s="40"/>
      <c r="QWA15" s="43"/>
      <c r="QWB15" s="7"/>
      <c r="QWC15" s="8"/>
      <c r="QWD15" s="9"/>
      <c r="QWE15" s="134"/>
      <c r="QWF15" s="135"/>
      <c r="QWG15" s="40"/>
      <c r="QWH15" s="40"/>
      <c r="QWI15" s="43"/>
      <c r="QWJ15" s="7"/>
      <c r="QWK15" s="8"/>
      <c r="QWL15" s="9"/>
      <c r="QWM15" s="134"/>
      <c r="QWN15" s="135"/>
      <c r="QWO15" s="40"/>
      <c r="QWP15" s="40"/>
      <c r="QWQ15" s="43"/>
      <c r="QWR15" s="7"/>
      <c r="QWS15" s="8"/>
      <c r="QWT15" s="9"/>
      <c r="QWU15" s="134"/>
      <c r="QWV15" s="135"/>
      <c r="QWW15" s="40"/>
      <c r="QWX15" s="40"/>
      <c r="QWY15" s="43"/>
      <c r="QWZ15" s="7"/>
      <c r="QXA15" s="8"/>
      <c r="QXB15" s="9"/>
      <c r="QXC15" s="134"/>
      <c r="QXD15" s="135"/>
      <c r="QXE15" s="40"/>
      <c r="QXF15" s="40"/>
      <c r="QXG15" s="43"/>
      <c r="QXH15" s="7"/>
      <c r="QXI15" s="8"/>
      <c r="QXJ15" s="9"/>
      <c r="QXK15" s="134"/>
      <c r="QXL15" s="135"/>
      <c r="QXM15" s="40"/>
      <c r="QXN15" s="40"/>
      <c r="QXO15" s="43"/>
      <c r="QXP15" s="7"/>
      <c r="QXQ15" s="8"/>
      <c r="QXR15" s="9"/>
      <c r="QXS15" s="134"/>
      <c r="QXT15" s="135"/>
      <c r="QXU15" s="40"/>
      <c r="QXV15" s="40"/>
      <c r="QXW15" s="43"/>
      <c r="QXX15" s="7"/>
      <c r="QXY15" s="8"/>
      <c r="QXZ15" s="9"/>
      <c r="QYA15" s="134"/>
      <c r="QYB15" s="135"/>
      <c r="QYC15" s="40"/>
      <c r="QYD15" s="40"/>
      <c r="QYE15" s="43"/>
      <c r="QYF15" s="7"/>
      <c r="QYG15" s="8"/>
      <c r="QYH15" s="9"/>
      <c r="QYI15" s="134"/>
      <c r="QYJ15" s="135"/>
      <c r="QYK15" s="40"/>
      <c r="QYL15" s="40"/>
      <c r="QYM15" s="43"/>
      <c r="QYN15" s="7"/>
      <c r="QYO15" s="8"/>
      <c r="QYP15" s="9"/>
      <c r="QYQ15" s="134"/>
      <c r="QYR15" s="135"/>
      <c r="QYS15" s="40"/>
      <c r="QYT15" s="40"/>
      <c r="QYU15" s="43"/>
      <c r="QYV15" s="7"/>
      <c r="QYW15" s="8"/>
      <c r="QYX15" s="9"/>
      <c r="QYY15" s="134"/>
      <c r="QYZ15" s="135"/>
      <c r="QZA15" s="40"/>
      <c r="QZB15" s="40"/>
      <c r="QZC15" s="43"/>
      <c r="QZD15" s="7"/>
      <c r="QZE15" s="8"/>
      <c r="QZF15" s="9"/>
      <c r="QZG15" s="134"/>
      <c r="QZH15" s="135"/>
      <c r="QZI15" s="40"/>
      <c r="QZJ15" s="40"/>
      <c r="QZK15" s="43"/>
      <c r="QZL15" s="7"/>
      <c r="QZM15" s="8"/>
      <c r="QZN15" s="9"/>
      <c r="QZO15" s="134"/>
      <c r="QZP15" s="135"/>
      <c r="QZQ15" s="40"/>
      <c r="QZR15" s="40"/>
      <c r="QZS15" s="43"/>
      <c r="QZT15" s="7"/>
      <c r="QZU15" s="8"/>
      <c r="QZV15" s="9"/>
      <c r="QZW15" s="134"/>
      <c r="QZX15" s="135"/>
      <c r="QZY15" s="40"/>
      <c r="QZZ15" s="40"/>
      <c r="RAA15" s="43"/>
      <c r="RAB15" s="7"/>
      <c r="RAC15" s="8"/>
      <c r="RAD15" s="9"/>
      <c r="RAE15" s="134"/>
      <c r="RAF15" s="135"/>
      <c r="RAG15" s="40"/>
      <c r="RAH15" s="40"/>
      <c r="RAI15" s="43"/>
      <c r="RAJ15" s="7"/>
      <c r="RAK15" s="8"/>
      <c r="RAL15" s="9"/>
      <c r="RAM15" s="134"/>
      <c r="RAN15" s="135"/>
      <c r="RAO15" s="40"/>
      <c r="RAP15" s="40"/>
      <c r="RAQ15" s="43"/>
      <c r="RAR15" s="7"/>
      <c r="RAS15" s="8"/>
      <c r="RAT15" s="9"/>
      <c r="RAU15" s="134"/>
      <c r="RAV15" s="135"/>
      <c r="RAW15" s="40"/>
      <c r="RAX15" s="40"/>
      <c r="RAY15" s="43"/>
      <c r="RAZ15" s="7"/>
      <c r="RBA15" s="8"/>
      <c r="RBB15" s="9"/>
      <c r="RBC15" s="134"/>
      <c r="RBD15" s="135"/>
      <c r="RBE15" s="40"/>
      <c r="RBF15" s="40"/>
      <c r="RBG15" s="43"/>
      <c r="RBH15" s="7"/>
      <c r="RBI15" s="8"/>
      <c r="RBJ15" s="9"/>
      <c r="RBK15" s="134"/>
      <c r="RBL15" s="135"/>
      <c r="RBM15" s="40"/>
      <c r="RBN15" s="40"/>
      <c r="RBO15" s="43"/>
      <c r="RBP15" s="7"/>
      <c r="RBQ15" s="8"/>
      <c r="RBR15" s="9"/>
      <c r="RBS15" s="134"/>
      <c r="RBT15" s="135"/>
      <c r="RBU15" s="40"/>
      <c r="RBV15" s="40"/>
      <c r="RBW15" s="43"/>
      <c r="RBX15" s="7"/>
      <c r="RBY15" s="8"/>
      <c r="RBZ15" s="9"/>
      <c r="RCA15" s="134"/>
      <c r="RCB15" s="135"/>
      <c r="RCC15" s="40"/>
      <c r="RCD15" s="40"/>
      <c r="RCE15" s="43"/>
      <c r="RCF15" s="7"/>
      <c r="RCG15" s="8"/>
      <c r="RCH15" s="9"/>
      <c r="RCI15" s="134"/>
      <c r="RCJ15" s="135"/>
      <c r="RCK15" s="40"/>
      <c r="RCL15" s="40"/>
      <c r="RCM15" s="43"/>
      <c r="RCN15" s="7"/>
      <c r="RCO15" s="8"/>
      <c r="RCP15" s="9"/>
      <c r="RCQ15" s="134"/>
      <c r="RCR15" s="135"/>
      <c r="RCS15" s="40"/>
      <c r="RCT15" s="40"/>
      <c r="RCU15" s="43"/>
      <c r="RCV15" s="7"/>
      <c r="RCW15" s="8"/>
      <c r="RCX15" s="9"/>
      <c r="RCY15" s="134"/>
      <c r="RCZ15" s="135"/>
      <c r="RDA15" s="40"/>
      <c r="RDB15" s="40"/>
      <c r="RDC15" s="43"/>
      <c r="RDD15" s="7"/>
      <c r="RDE15" s="8"/>
      <c r="RDF15" s="9"/>
      <c r="RDG15" s="134"/>
      <c r="RDH15" s="135"/>
      <c r="RDI15" s="40"/>
      <c r="RDJ15" s="40"/>
      <c r="RDK15" s="43"/>
      <c r="RDL15" s="7"/>
      <c r="RDM15" s="8"/>
      <c r="RDN15" s="9"/>
      <c r="RDO15" s="134"/>
      <c r="RDP15" s="135"/>
      <c r="RDQ15" s="40"/>
      <c r="RDR15" s="40"/>
      <c r="RDS15" s="43"/>
      <c r="RDT15" s="7"/>
      <c r="RDU15" s="8"/>
      <c r="RDV15" s="9"/>
      <c r="RDW15" s="134"/>
      <c r="RDX15" s="135"/>
      <c r="RDY15" s="40"/>
      <c r="RDZ15" s="40"/>
      <c r="REA15" s="43"/>
      <c r="REB15" s="7"/>
      <c r="REC15" s="8"/>
      <c r="RED15" s="9"/>
      <c r="REE15" s="134"/>
      <c r="REF15" s="135"/>
      <c r="REG15" s="40"/>
      <c r="REH15" s="40"/>
      <c r="REI15" s="43"/>
      <c r="REJ15" s="7"/>
      <c r="REK15" s="8"/>
      <c r="REL15" s="9"/>
      <c r="REM15" s="134"/>
      <c r="REN15" s="135"/>
      <c r="REO15" s="40"/>
      <c r="REP15" s="40"/>
      <c r="REQ15" s="43"/>
      <c r="RER15" s="7"/>
      <c r="RES15" s="8"/>
      <c r="RET15" s="9"/>
      <c r="REU15" s="134"/>
      <c r="REV15" s="135"/>
      <c r="REW15" s="40"/>
      <c r="REX15" s="40"/>
      <c r="REY15" s="43"/>
      <c r="REZ15" s="7"/>
      <c r="RFA15" s="8"/>
      <c r="RFB15" s="9"/>
      <c r="RFC15" s="134"/>
      <c r="RFD15" s="135"/>
      <c r="RFE15" s="40"/>
      <c r="RFF15" s="40"/>
      <c r="RFG15" s="43"/>
      <c r="RFH15" s="7"/>
      <c r="RFI15" s="8"/>
      <c r="RFJ15" s="9"/>
      <c r="RFK15" s="134"/>
      <c r="RFL15" s="135"/>
      <c r="RFM15" s="40"/>
      <c r="RFN15" s="40"/>
      <c r="RFO15" s="43"/>
      <c r="RFP15" s="7"/>
      <c r="RFQ15" s="8"/>
      <c r="RFR15" s="9"/>
      <c r="RFS15" s="134"/>
      <c r="RFT15" s="135"/>
      <c r="RFU15" s="40"/>
      <c r="RFV15" s="40"/>
      <c r="RFW15" s="43"/>
      <c r="RFX15" s="7"/>
      <c r="RFY15" s="8"/>
      <c r="RFZ15" s="9"/>
      <c r="RGA15" s="134"/>
      <c r="RGB15" s="135"/>
      <c r="RGC15" s="40"/>
      <c r="RGD15" s="40"/>
      <c r="RGE15" s="43"/>
      <c r="RGF15" s="7"/>
      <c r="RGG15" s="8"/>
      <c r="RGH15" s="9"/>
      <c r="RGI15" s="134"/>
      <c r="RGJ15" s="135"/>
      <c r="RGK15" s="40"/>
      <c r="RGL15" s="40"/>
      <c r="RGM15" s="43"/>
      <c r="RGN15" s="7"/>
      <c r="RGO15" s="8"/>
      <c r="RGP15" s="9"/>
      <c r="RGQ15" s="134"/>
      <c r="RGR15" s="135"/>
      <c r="RGS15" s="40"/>
      <c r="RGT15" s="40"/>
      <c r="RGU15" s="43"/>
      <c r="RGV15" s="7"/>
      <c r="RGW15" s="8"/>
      <c r="RGX15" s="9"/>
      <c r="RGY15" s="134"/>
      <c r="RGZ15" s="135"/>
      <c r="RHA15" s="40"/>
      <c r="RHB15" s="40"/>
      <c r="RHC15" s="43"/>
      <c r="RHD15" s="7"/>
      <c r="RHE15" s="8"/>
      <c r="RHF15" s="9"/>
      <c r="RHG15" s="134"/>
      <c r="RHH15" s="135"/>
      <c r="RHI15" s="40"/>
      <c r="RHJ15" s="40"/>
      <c r="RHK15" s="43"/>
      <c r="RHL15" s="7"/>
      <c r="RHM15" s="8"/>
      <c r="RHN15" s="9"/>
      <c r="RHO15" s="134"/>
      <c r="RHP15" s="135"/>
      <c r="RHQ15" s="40"/>
      <c r="RHR15" s="40"/>
      <c r="RHS15" s="43"/>
      <c r="RHT15" s="7"/>
      <c r="RHU15" s="8"/>
      <c r="RHV15" s="9"/>
      <c r="RHW15" s="134"/>
      <c r="RHX15" s="135"/>
      <c r="RHY15" s="40"/>
      <c r="RHZ15" s="40"/>
      <c r="RIA15" s="43"/>
      <c r="RIB15" s="7"/>
      <c r="RIC15" s="8"/>
      <c r="RID15" s="9"/>
      <c r="RIE15" s="134"/>
      <c r="RIF15" s="135"/>
      <c r="RIG15" s="40"/>
      <c r="RIH15" s="40"/>
      <c r="RII15" s="43"/>
      <c r="RIJ15" s="7"/>
      <c r="RIK15" s="8"/>
      <c r="RIL15" s="9"/>
      <c r="RIM15" s="134"/>
      <c r="RIN15" s="135"/>
      <c r="RIO15" s="40"/>
      <c r="RIP15" s="40"/>
      <c r="RIQ15" s="43"/>
      <c r="RIR15" s="7"/>
      <c r="RIS15" s="8"/>
      <c r="RIT15" s="9"/>
      <c r="RIU15" s="134"/>
      <c r="RIV15" s="135"/>
      <c r="RIW15" s="40"/>
      <c r="RIX15" s="40"/>
      <c r="RIY15" s="43"/>
      <c r="RIZ15" s="7"/>
      <c r="RJA15" s="8"/>
      <c r="RJB15" s="9"/>
      <c r="RJC15" s="134"/>
      <c r="RJD15" s="135"/>
      <c r="RJE15" s="40"/>
      <c r="RJF15" s="40"/>
      <c r="RJG15" s="43"/>
      <c r="RJH15" s="7"/>
      <c r="RJI15" s="8"/>
      <c r="RJJ15" s="9"/>
      <c r="RJK15" s="134"/>
      <c r="RJL15" s="135"/>
      <c r="RJM15" s="40"/>
      <c r="RJN15" s="40"/>
      <c r="RJO15" s="43"/>
      <c r="RJP15" s="7"/>
      <c r="RJQ15" s="8"/>
      <c r="RJR15" s="9"/>
      <c r="RJS15" s="134"/>
      <c r="RJT15" s="135"/>
      <c r="RJU15" s="40"/>
      <c r="RJV15" s="40"/>
      <c r="RJW15" s="43"/>
      <c r="RJX15" s="7"/>
      <c r="RJY15" s="8"/>
      <c r="RJZ15" s="9"/>
      <c r="RKA15" s="134"/>
      <c r="RKB15" s="135"/>
      <c r="RKC15" s="40"/>
      <c r="RKD15" s="40"/>
      <c r="RKE15" s="43"/>
      <c r="RKF15" s="7"/>
      <c r="RKG15" s="8"/>
      <c r="RKH15" s="9"/>
      <c r="RKI15" s="134"/>
      <c r="RKJ15" s="135"/>
      <c r="RKK15" s="40"/>
      <c r="RKL15" s="40"/>
      <c r="RKM15" s="43"/>
      <c r="RKN15" s="7"/>
      <c r="RKO15" s="8"/>
      <c r="RKP15" s="9"/>
      <c r="RKQ15" s="134"/>
      <c r="RKR15" s="135"/>
      <c r="RKS15" s="40"/>
      <c r="RKT15" s="40"/>
      <c r="RKU15" s="43"/>
      <c r="RKV15" s="7"/>
      <c r="RKW15" s="8"/>
      <c r="RKX15" s="9"/>
      <c r="RKY15" s="134"/>
      <c r="RKZ15" s="135"/>
      <c r="RLA15" s="40"/>
      <c r="RLB15" s="40"/>
      <c r="RLC15" s="43"/>
      <c r="RLD15" s="7"/>
      <c r="RLE15" s="8"/>
      <c r="RLF15" s="9"/>
      <c r="RLG15" s="134"/>
      <c r="RLH15" s="135"/>
      <c r="RLI15" s="40"/>
      <c r="RLJ15" s="40"/>
      <c r="RLK15" s="43"/>
      <c r="RLL15" s="7"/>
      <c r="RLM15" s="8"/>
      <c r="RLN15" s="9"/>
      <c r="RLO15" s="134"/>
      <c r="RLP15" s="135"/>
      <c r="RLQ15" s="40"/>
      <c r="RLR15" s="40"/>
      <c r="RLS15" s="43"/>
      <c r="RLT15" s="7"/>
      <c r="RLU15" s="8"/>
      <c r="RLV15" s="9"/>
      <c r="RLW15" s="134"/>
      <c r="RLX15" s="135"/>
      <c r="RLY15" s="40"/>
      <c r="RLZ15" s="40"/>
      <c r="RMA15" s="43"/>
      <c r="RMB15" s="7"/>
      <c r="RMC15" s="8"/>
      <c r="RMD15" s="9"/>
      <c r="RME15" s="134"/>
      <c r="RMF15" s="135"/>
      <c r="RMG15" s="40"/>
      <c r="RMH15" s="40"/>
      <c r="RMI15" s="43"/>
      <c r="RMJ15" s="7"/>
      <c r="RMK15" s="8"/>
      <c r="RML15" s="9"/>
      <c r="RMM15" s="134"/>
      <c r="RMN15" s="135"/>
      <c r="RMO15" s="40"/>
      <c r="RMP15" s="40"/>
      <c r="RMQ15" s="43"/>
      <c r="RMR15" s="7"/>
      <c r="RMS15" s="8"/>
      <c r="RMT15" s="9"/>
      <c r="RMU15" s="134"/>
      <c r="RMV15" s="135"/>
      <c r="RMW15" s="40"/>
      <c r="RMX15" s="40"/>
      <c r="RMY15" s="43"/>
      <c r="RMZ15" s="7"/>
      <c r="RNA15" s="8"/>
      <c r="RNB15" s="9"/>
      <c r="RNC15" s="134"/>
      <c r="RND15" s="135"/>
      <c r="RNE15" s="40"/>
      <c r="RNF15" s="40"/>
      <c r="RNG15" s="43"/>
      <c r="RNH15" s="7"/>
      <c r="RNI15" s="8"/>
      <c r="RNJ15" s="9"/>
      <c r="RNK15" s="134"/>
      <c r="RNL15" s="135"/>
      <c r="RNM15" s="40"/>
      <c r="RNN15" s="40"/>
      <c r="RNO15" s="43"/>
      <c r="RNP15" s="7"/>
      <c r="RNQ15" s="8"/>
      <c r="RNR15" s="9"/>
      <c r="RNS15" s="134"/>
      <c r="RNT15" s="135"/>
      <c r="RNU15" s="40"/>
      <c r="RNV15" s="40"/>
      <c r="RNW15" s="43"/>
      <c r="RNX15" s="7"/>
      <c r="RNY15" s="8"/>
      <c r="RNZ15" s="9"/>
      <c r="ROA15" s="134"/>
      <c r="ROB15" s="135"/>
      <c r="ROC15" s="40"/>
      <c r="ROD15" s="40"/>
      <c r="ROE15" s="43"/>
      <c r="ROF15" s="7"/>
      <c r="ROG15" s="8"/>
      <c r="ROH15" s="9"/>
      <c r="ROI15" s="134"/>
      <c r="ROJ15" s="135"/>
      <c r="ROK15" s="40"/>
      <c r="ROL15" s="40"/>
      <c r="ROM15" s="43"/>
      <c r="RON15" s="7"/>
      <c r="ROO15" s="8"/>
      <c r="ROP15" s="9"/>
      <c r="ROQ15" s="134"/>
      <c r="ROR15" s="135"/>
      <c r="ROS15" s="40"/>
      <c r="ROT15" s="40"/>
      <c r="ROU15" s="43"/>
      <c r="ROV15" s="7"/>
      <c r="ROW15" s="8"/>
      <c r="ROX15" s="9"/>
      <c r="ROY15" s="134"/>
      <c r="ROZ15" s="135"/>
      <c r="RPA15" s="40"/>
      <c r="RPB15" s="40"/>
      <c r="RPC15" s="43"/>
      <c r="RPD15" s="7"/>
      <c r="RPE15" s="8"/>
      <c r="RPF15" s="9"/>
      <c r="RPG15" s="134"/>
      <c r="RPH15" s="135"/>
      <c r="RPI15" s="40"/>
      <c r="RPJ15" s="40"/>
      <c r="RPK15" s="43"/>
      <c r="RPL15" s="7"/>
      <c r="RPM15" s="8"/>
      <c r="RPN15" s="9"/>
      <c r="RPO15" s="134"/>
      <c r="RPP15" s="135"/>
      <c r="RPQ15" s="40"/>
      <c r="RPR15" s="40"/>
      <c r="RPS15" s="43"/>
      <c r="RPT15" s="7"/>
      <c r="RPU15" s="8"/>
      <c r="RPV15" s="9"/>
      <c r="RPW15" s="134"/>
      <c r="RPX15" s="135"/>
      <c r="RPY15" s="40"/>
      <c r="RPZ15" s="40"/>
      <c r="RQA15" s="43"/>
      <c r="RQB15" s="7"/>
      <c r="RQC15" s="8"/>
      <c r="RQD15" s="9"/>
      <c r="RQE15" s="134"/>
      <c r="RQF15" s="135"/>
      <c r="RQG15" s="40"/>
      <c r="RQH15" s="40"/>
      <c r="RQI15" s="43"/>
      <c r="RQJ15" s="7"/>
      <c r="RQK15" s="8"/>
      <c r="RQL15" s="9"/>
      <c r="RQM15" s="134"/>
      <c r="RQN15" s="135"/>
      <c r="RQO15" s="40"/>
      <c r="RQP15" s="40"/>
      <c r="RQQ15" s="43"/>
      <c r="RQR15" s="7"/>
      <c r="RQS15" s="8"/>
      <c r="RQT15" s="9"/>
      <c r="RQU15" s="134"/>
      <c r="RQV15" s="135"/>
      <c r="RQW15" s="40"/>
      <c r="RQX15" s="40"/>
      <c r="RQY15" s="43"/>
      <c r="RQZ15" s="7"/>
      <c r="RRA15" s="8"/>
      <c r="RRB15" s="9"/>
      <c r="RRC15" s="134"/>
      <c r="RRD15" s="135"/>
      <c r="RRE15" s="40"/>
      <c r="RRF15" s="40"/>
      <c r="RRG15" s="43"/>
      <c r="RRH15" s="7"/>
      <c r="RRI15" s="8"/>
      <c r="RRJ15" s="9"/>
      <c r="RRK15" s="134"/>
      <c r="RRL15" s="135"/>
      <c r="RRM15" s="40"/>
      <c r="RRN15" s="40"/>
      <c r="RRO15" s="43"/>
      <c r="RRP15" s="7"/>
      <c r="RRQ15" s="8"/>
      <c r="RRR15" s="9"/>
      <c r="RRS15" s="134"/>
      <c r="RRT15" s="135"/>
      <c r="RRU15" s="40"/>
      <c r="RRV15" s="40"/>
      <c r="RRW15" s="43"/>
      <c r="RRX15" s="7"/>
      <c r="RRY15" s="8"/>
      <c r="RRZ15" s="9"/>
      <c r="RSA15" s="134"/>
      <c r="RSB15" s="135"/>
      <c r="RSC15" s="40"/>
      <c r="RSD15" s="40"/>
      <c r="RSE15" s="43"/>
      <c r="RSF15" s="7"/>
      <c r="RSG15" s="8"/>
      <c r="RSH15" s="9"/>
      <c r="RSI15" s="134"/>
      <c r="RSJ15" s="135"/>
      <c r="RSK15" s="40"/>
      <c r="RSL15" s="40"/>
      <c r="RSM15" s="43"/>
      <c r="RSN15" s="7"/>
      <c r="RSO15" s="8"/>
      <c r="RSP15" s="9"/>
      <c r="RSQ15" s="134"/>
      <c r="RSR15" s="135"/>
      <c r="RSS15" s="40"/>
      <c r="RST15" s="40"/>
      <c r="RSU15" s="43"/>
      <c r="RSV15" s="7"/>
      <c r="RSW15" s="8"/>
      <c r="RSX15" s="9"/>
      <c r="RSY15" s="134"/>
      <c r="RSZ15" s="135"/>
      <c r="RTA15" s="40"/>
      <c r="RTB15" s="40"/>
      <c r="RTC15" s="43"/>
      <c r="RTD15" s="7"/>
      <c r="RTE15" s="8"/>
      <c r="RTF15" s="9"/>
      <c r="RTG15" s="134"/>
      <c r="RTH15" s="135"/>
      <c r="RTI15" s="40"/>
      <c r="RTJ15" s="40"/>
      <c r="RTK15" s="43"/>
      <c r="RTL15" s="7"/>
      <c r="RTM15" s="8"/>
      <c r="RTN15" s="9"/>
      <c r="RTO15" s="134"/>
      <c r="RTP15" s="135"/>
      <c r="RTQ15" s="40"/>
      <c r="RTR15" s="40"/>
      <c r="RTS15" s="43"/>
      <c r="RTT15" s="7"/>
      <c r="RTU15" s="8"/>
      <c r="RTV15" s="9"/>
      <c r="RTW15" s="134"/>
      <c r="RTX15" s="135"/>
      <c r="RTY15" s="40"/>
      <c r="RTZ15" s="40"/>
      <c r="RUA15" s="43"/>
      <c r="RUB15" s="7"/>
      <c r="RUC15" s="8"/>
      <c r="RUD15" s="9"/>
      <c r="RUE15" s="134"/>
      <c r="RUF15" s="135"/>
      <c r="RUG15" s="40"/>
      <c r="RUH15" s="40"/>
      <c r="RUI15" s="43"/>
      <c r="RUJ15" s="7"/>
      <c r="RUK15" s="8"/>
      <c r="RUL15" s="9"/>
      <c r="RUM15" s="134"/>
      <c r="RUN15" s="135"/>
      <c r="RUO15" s="40"/>
      <c r="RUP15" s="40"/>
      <c r="RUQ15" s="43"/>
      <c r="RUR15" s="7"/>
      <c r="RUS15" s="8"/>
      <c r="RUT15" s="9"/>
      <c r="RUU15" s="134"/>
      <c r="RUV15" s="135"/>
      <c r="RUW15" s="40"/>
      <c r="RUX15" s="40"/>
      <c r="RUY15" s="43"/>
      <c r="RUZ15" s="7"/>
      <c r="RVA15" s="8"/>
      <c r="RVB15" s="9"/>
      <c r="RVC15" s="134"/>
      <c r="RVD15" s="135"/>
      <c r="RVE15" s="40"/>
      <c r="RVF15" s="40"/>
      <c r="RVG15" s="43"/>
      <c r="RVH15" s="7"/>
      <c r="RVI15" s="8"/>
      <c r="RVJ15" s="9"/>
      <c r="RVK15" s="134"/>
      <c r="RVL15" s="135"/>
      <c r="RVM15" s="40"/>
      <c r="RVN15" s="40"/>
      <c r="RVO15" s="43"/>
      <c r="RVP15" s="7"/>
      <c r="RVQ15" s="8"/>
      <c r="RVR15" s="9"/>
      <c r="RVS15" s="134"/>
      <c r="RVT15" s="135"/>
      <c r="RVU15" s="40"/>
      <c r="RVV15" s="40"/>
      <c r="RVW15" s="43"/>
      <c r="RVX15" s="7"/>
      <c r="RVY15" s="8"/>
      <c r="RVZ15" s="9"/>
      <c r="RWA15" s="134"/>
      <c r="RWB15" s="135"/>
      <c r="RWC15" s="40"/>
      <c r="RWD15" s="40"/>
      <c r="RWE15" s="43"/>
      <c r="RWF15" s="7"/>
      <c r="RWG15" s="8"/>
      <c r="RWH15" s="9"/>
      <c r="RWI15" s="134"/>
      <c r="RWJ15" s="135"/>
      <c r="RWK15" s="40"/>
      <c r="RWL15" s="40"/>
      <c r="RWM15" s="43"/>
      <c r="RWN15" s="7"/>
      <c r="RWO15" s="8"/>
      <c r="RWP15" s="9"/>
      <c r="RWQ15" s="134"/>
      <c r="RWR15" s="135"/>
      <c r="RWS15" s="40"/>
      <c r="RWT15" s="40"/>
      <c r="RWU15" s="43"/>
      <c r="RWV15" s="7"/>
      <c r="RWW15" s="8"/>
      <c r="RWX15" s="9"/>
      <c r="RWY15" s="134"/>
      <c r="RWZ15" s="135"/>
      <c r="RXA15" s="40"/>
      <c r="RXB15" s="40"/>
      <c r="RXC15" s="43"/>
      <c r="RXD15" s="7"/>
      <c r="RXE15" s="8"/>
      <c r="RXF15" s="9"/>
      <c r="RXG15" s="134"/>
      <c r="RXH15" s="135"/>
      <c r="RXI15" s="40"/>
      <c r="RXJ15" s="40"/>
      <c r="RXK15" s="43"/>
      <c r="RXL15" s="7"/>
      <c r="RXM15" s="8"/>
      <c r="RXN15" s="9"/>
      <c r="RXO15" s="134"/>
      <c r="RXP15" s="135"/>
      <c r="RXQ15" s="40"/>
      <c r="RXR15" s="40"/>
      <c r="RXS15" s="43"/>
      <c r="RXT15" s="7"/>
      <c r="RXU15" s="8"/>
      <c r="RXV15" s="9"/>
      <c r="RXW15" s="134"/>
      <c r="RXX15" s="135"/>
      <c r="RXY15" s="40"/>
      <c r="RXZ15" s="40"/>
      <c r="RYA15" s="43"/>
      <c r="RYB15" s="7"/>
      <c r="RYC15" s="8"/>
      <c r="RYD15" s="9"/>
      <c r="RYE15" s="134"/>
      <c r="RYF15" s="135"/>
      <c r="RYG15" s="40"/>
      <c r="RYH15" s="40"/>
      <c r="RYI15" s="43"/>
      <c r="RYJ15" s="7"/>
      <c r="RYK15" s="8"/>
      <c r="RYL15" s="9"/>
      <c r="RYM15" s="134"/>
      <c r="RYN15" s="135"/>
      <c r="RYO15" s="40"/>
      <c r="RYP15" s="40"/>
      <c r="RYQ15" s="43"/>
      <c r="RYR15" s="7"/>
      <c r="RYS15" s="8"/>
      <c r="RYT15" s="9"/>
      <c r="RYU15" s="134"/>
      <c r="RYV15" s="135"/>
      <c r="RYW15" s="40"/>
      <c r="RYX15" s="40"/>
      <c r="RYY15" s="43"/>
      <c r="RYZ15" s="7"/>
      <c r="RZA15" s="8"/>
      <c r="RZB15" s="9"/>
      <c r="RZC15" s="134"/>
      <c r="RZD15" s="135"/>
      <c r="RZE15" s="40"/>
      <c r="RZF15" s="40"/>
      <c r="RZG15" s="43"/>
      <c r="RZH15" s="7"/>
      <c r="RZI15" s="8"/>
      <c r="RZJ15" s="9"/>
      <c r="RZK15" s="134"/>
      <c r="RZL15" s="135"/>
      <c r="RZM15" s="40"/>
      <c r="RZN15" s="40"/>
      <c r="RZO15" s="43"/>
      <c r="RZP15" s="7"/>
      <c r="RZQ15" s="8"/>
      <c r="RZR15" s="9"/>
      <c r="RZS15" s="134"/>
      <c r="RZT15" s="135"/>
      <c r="RZU15" s="40"/>
      <c r="RZV15" s="40"/>
      <c r="RZW15" s="43"/>
      <c r="RZX15" s="7"/>
      <c r="RZY15" s="8"/>
      <c r="RZZ15" s="9"/>
      <c r="SAA15" s="134"/>
      <c r="SAB15" s="135"/>
      <c r="SAC15" s="40"/>
      <c r="SAD15" s="40"/>
      <c r="SAE15" s="43"/>
      <c r="SAF15" s="7"/>
      <c r="SAG15" s="8"/>
      <c r="SAH15" s="9"/>
      <c r="SAI15" s="134"/>
      <c r="SAJ15" s="135"/>
      <c r="SAK15" s="40"/>
      <c r="SAL15" s="40"/>
      <c r="SAM15" s="43"/>
      <c r="SAN15" s="7"/>
      <c r="SAO15" s="8"/>
      <c r="SAP15" s="9"/>
      <c r="SAQ15" s="134"/>
      <c r="SAR15" s="135"/>
      <c r="SAS15" s="40"/>
      <c r="SAT15" s="40"/>
      <c r="SAU15" s="43"/>
      <c r="SAV15" s="7"/>
      <c r="SAW15" s="8"/>
      <c r="SAX15" s="9"/>
      <c r="SAY15" s="134"/>
      <c r="SAZ15" s="135"/>
      <c r="SBA15" s="40"/>
      <c r="SBB15" s="40"/>
      <c r="SBC15" s="43"/>
      <c r="SBD15" s="7"/>
      <c r="SBE15" s="8"/>
      <c r="SBF15" s="9"/>
      <c r="SBG15" s="134"/>
      <c r="SBH15" s="135"/>
      <c r="SBI15" s="40"/>
      <c r="SBJ15" s="40"/>
      <c r="SBK15" s="43"/>
      <c r="SBL15" s="7"/>
      <c r="SBM15" s="8"/>
      <c r="SBN15" s="9"/>
      <c r="SBO15" s="134"/>
      <c r="SBP15" s="135"/>
      <c r="SBQ15" s="40"/>
      <c r="SBR15" s="40"/>
      <c r="SBS15" s="43"/>
      <c r="SBT15" s="7"/>
      <c r="SBU15" s="8"/>
      <c r="SBV15" s="9"/>
      <c r="SBW15" s="134"/>
      <c r="SBX15" s="135"/>
      <c r="SBY15" s="40"/>
      <c r="SBZ15" s="40"/>
      <c r="SCA15" s="43"/>
      <c r="SCB15" s="7"/>
      <c r="SCC15" s="8"/>
      <c r="SCD15" s="9"/>
      <c r="SCE15" s="134"/>
      <c r="SCF15" s="135"/>
      <c r="SCG15" s="40"/>
      <c r="SCH15" s="40"/>
      <c r="SCI15" s="43"/>
      <c r="SCJ15" s="7"/>
      <c r="SCK15" s="8"/>
      <c r="SCL15" s="9"/>
      <c r="SCM15" s="134"/>
      <c r="SCN15" s="135"/>
      <c r="SCO15" s="40"/>
      <c r="SCP15" s="40"/>
      <c r="SCQ15" s="43"/>
      <c r="SCR15" s="7"/>
      <c r="SCS15" s="8"/>
      <c r="SCT15" s="9"/>
      <c r="SCU15" s="134"/>
      <c r="SCV15" s="135"/>
      <c r="SCW15" s="40"/>
      <c r="SCX15" s="40"/>
      <c r="SCY15" s="43"/>
      <c r="SCZ15" s="7"/>
      <c r="SDA15" s="8"/>
      <c r="SDB15" s="9"/>
      <c r="SDC15" s="134"/>
      <c r="SDD15" s="135"/>
      <c r="SDE15" s="40"/>
      <c r="SDF15" s="40"/>
      <c r="SDG15" s="43"/>
      <c r="SDH15" s="7"/>
      <c r="SDI15" s="8"/>
      <c r="SDJ15" s="9"/>
      <c r="SDK15" s="134"/>
      <c r="SDL15" s="135"/>
      <c r="SDM15" s="40"/>
      <c r="SDN15" s="40"/>
      <c r="SDO15" s="43"/>
      <c r="SDP15" s="7"/>
      <c r="SDQ15" s="8"/>
      <c r="SDR15" s="9"/>
      <c r="SDS15" s="134"/>
      <c r="SDT15" s="135"/>
      <c r="SDU15" s="40"/>
      <c r="SDV15" s="40"/>
      <c r="SDW15" s="43"/>
      <c r="SDX15" s="7"/>
      <c r="SDY15" s="8"/>
      <c r="SDZ15" s="9"/>
      <c r="SEA15" s="134"/>
      <c r="SEB15" s="135"/>
      <c r="SEC15" s="40"/>
      <c r="SED15" s="40"/>
      <c r="SEE15" s="43"/>
      <c r="SEF15" s="7"/>
      <c r="SEG15" s="8"/>
      <c r="SEH15" s="9"/>
      <c r="SEI15" s="134"/>
      <c r="SEJ15" s="135"/>
      <c r="SEK15" s="40"/>
      <c r="SEL15" s="40"/>
      <c r="SEM15" s="43"/>
      <c r="SEN15" s="7"/>
      <c r="SEO15" s="8"/>
      <c r="SEP15" s="9"/>
      <c r="SEQ15" s="134"/>
      <c r="SER15" s="135"/>
      <c r="SES15" s="40"/>
      <c r="SET15" s="40"/>
      <c r="SEU15" s="43"/>
      <c r="SEV15" s="7"/>
      <c r="SEW15" s="8"/>
      <c r="SEX15" s="9"/>
      <c r="SEY15" s="134"/>
      <c r="SEZ15" s="135"/>
      <c r="SFA15" s="40"/>
      <c r="SFB15" s="40"/>
      <c r="SFC15" s="43"/>
      <c r="SFD15" s="7"/>
      <c r="SFE15" s="8"/>
      <c r="SFF15" s="9"/>
      <c r="SFG15" s="134"/>
      <c r="SFH15" s="135"/>
      <c r="SFI15" s="40"/>
      <c r="SFJ15" s="40"/>
      <c r="SFK15" s="43"/>
      <c r="SFL15" s="7"/>
      <c r="SFM15" s="8"/>
      <c r="SFN15" s="9"/>
      <c r="SFO15" s="134"/>
      <c r="SFP15" s="135"/>
      <c r="SFQ15" s="40"/>
      <c r="SFR15" s="40"/>
      <c r="SFS15" s="43"/>
      <c r="SFT15" s="7"/>
      <c r="SFU15" s="8"/>
      <c r="SFV15" s="9"/>
      <c r="SFW15" s="134"/>
      <c r="SFX15" s="135"/>
      <c r="SFY15" s="40"/>
      <c r="SFZ15" s="40"/>
      <c r="SGA15" s="43"/>
      <c r="SGB15" s="7"/>
      <c r="SGC15" s="8"/>
      <c r="SGD15" s="9"/>
      <c r="SGE15" s="134"/>
      <c r="SGF15" s="135"/>
      <c r="SGG15" s="40"/>
      <c r="SGH15" s="40"/>
      <c r="SGI15" s="43"/>
      <c r="SGJ15" s="7"/>
      <c r="SGK15" s="8"/>
      <c r="SGL15" s="9"/>
      <c r="SGM15" s="134"/>
      <c r="SGN15" s="135"/>
      <c r="SGO15" s="40"/>
      <c r="SGP15" s="40"/>
      <c r="SGQ15" s="43"/>
      <c r="SGR15" s="7"/>
      <c r="SGS15" s="8"/>
      <c r="SGT15" s="9"/>
      <c r="SGU15" s="134"/>
      <c r="SGV15" s="135"/>
      <c r="SGW15" s="40"/>
      <c r="SGX15" s="40"/>
      <c r="SGY15" s="43"/>
      <c r="SGZ15" s="7"/>
      <c r="SHA15" s="8"/>
      <c r="SHB15" s="9"/>
      <c r="SHC15" s="134"/>
      <c r="SHD15" s="135"/>
      <c r="SHE15" s="40"/>
      <c r="SHF15" s="40"/>
      <c r="SHG15" s="43"/>
      <c r="SHH15" s="7"/>
      <c r="SHI15" s="8"/>
      <c r="SHJ15" s="9"/>
      <c r="SHK15" s="134"/>
      <c r="SHL15" s="135"/>
      <c r="SHM15" s="40"/>
      <c r="SHN15" s="40"/>
      <c r="SHO15" s="43"/>
      <c r="SHP15" s="7"/>
      <c r="SHQ15" s="8"/>
      <c r="SHR15" s="9"/>
      <c r="SHS15" s="134"/>
      <c r="SHT15" s="135"/>
      <c r="SHU15" s="40"/>
      <c r="SHV15" s="40"/>
      <c r="SHW15" s="43"/>
      <c r="SHX15" s="7"/>
      <c r="SHY15" s="8"/>
      <c r="SHZ15" s="9"/>
      <c r="SIA15" s="134"/>
      <c r="SIB15" s="135"/>
      <c r="SIC15" s="40"/>
      <c r="SID15" s="40"/>
      <c r="SIE15" s="43"/>
      <c r="SIF15" s="7"/>
      <c r="SIG15" s="8"/>
      <c r="SIH15" s="9"/>
      <c r="SII15" s="134"/>
      <c r="SIJ15" s="135"/>
      <c r="SIK15" s="40"/>
      <c r="SIL15" s="40"/>
      <c r="SIM15" s="43"/>
      <c r="SIN15" s="7"/>
      <c r="SIO15" s="8"/>
      <c r="SIP15" s="9"/>
      <c r="SIQ15" s="134"/>
      <c r="SIR15" s="135"/>
      <c r="SIS15" s="40"/>
      <c r="SIT15" s="40"/>
      <c r="SIU15" s="43"/>
      <c r="SIV15" s="7"/>
      <c r="SIW15" s="8"/>
      <c r="SIX15" s="9"/>
      <c r="SIY15" s="134"/>
      <c r="SIZ15" s="135"/>
      <c r="SJA15" s="40"/>
      <c r="SJB15" s="40"/>
      <c r="SJC15" s="43"/>
      <c r="SJD15" s="7"/>
      <c r="SJE15" s="8"/>
      <c r="SJF15" s="9"/>
      <c r="SJG15" s="134"/>
      <c r="SJH15" s="135"/>
      <c r="SJI15" s="40"/>
      <c r="SJJ15" s="40"/>
      <c r="SJK15" s="43"/>
      <c r="SJL15" s="7"/>
      <c r="SJM15" s="8"/>
      <c r="SJN15" s="9"/>
      <c r="SJO15" s="134"/>
      <c r="SJP15" s="135"/>
      <c r="SJQ15" s="40"/>
      <c r="SJR15" s="40"/>
      <c r="SJS15" s="43"/>
      <c r="SJT15" s="7"/>
      <c r="SJU15" s="8"/>
      <c r="SJV15" s="9"/>
      <c r="SJW15" s="134"/>
      <c r="SJX15" s="135"/>
      <c r="SJY15" s="40"/>
      <c r="SJZ15" s="40"/>
      <c r="SKA15" s="43"/>
      <c r="SKB15" s="7"/>
      <c r="SKC15" s="8"/>
      <c r="SKD15" s="9"/>
      <c r="SKE15" s="134"/>
      <c r="SKF15" s="135"/>
      <c r="SKG15" s="40"/>
      <c r="SKH15" s="40"/>
      <c r="SKI15" s="43"/>
      <c r="SKJ15" s="7"/>
      <c r="SKK15" s="8"/>
      <c r="SKL15" s="9"/>
      <c r="SKM15" s="134"/>
      <c r="SKN15" s="135"/>
      <c r="SKO15" s="40"/>
      <c r="SKP15" s="40"/>
      <c r="SKQ15" s="43"/>
      <c r="SKR15" s="7"/>
      <c r="SKS15" s="8"/>
      <c r="SKT15" s="9"/>
      <c r="SKU15" s="134"/>
      <c r="SKV15" s="135"/>
      <c r="SKW15" s="40"/>
      <c r="SKX15" s="40"/>
      <c r="SKY15" s="43"/>
      <c r="SKZ15" s="7"/>
      <c r="SLA15" s="8"/>
      <c r="SLB15" s="9"/>
      <c r="SLC15" s="134"/>
      <c r="SLD15" s="135"/>
      <c r="SLE15" s="40"/>
      <c r="SLF15" s="40"/>
      <c r="SLG15" s="43"/>
      <c r="SLH15" s="7"/>
      <c r="SLI15" s="8"/>
      <c r="SLJ15" s="9"/>
      <c r="SLK15" s="134"/>
      <c r="SLL15" s="135"/>
      <c r="SLM15" s="40"/>
      <c r="SLN15" s="40"/>
      <c r="SLO15" s="43"/>
      <c r="SLP15" s="7"/>
      <c r="SLQ15" s="8"/>
      <c r="SLR15" s="9"/>
      <c r="SLS15" s="134"/>
      <c r="SLT15" s="135"/>
      <c r="SLU15" s="40"/>
      <c r="SLV15" s="40"/>
      <c r="SLW15" s="43"/>
      <c r="SLX15" s="7"/>
      <c r="SLY15" s="8"/>
      <c r="SLZ15" s="9"/>
      <c r="SMA15" s="134"/>
      <c r="SMB15" s="135"/>
      <c r="SMC15" s="40"/>
      <c r="SMD15" s="40"/>
      <c r="SME15" s="43"/>
      <c r="SMF15" s="7"/>
      <c r="SMG15" s="8"/>
      <c r="SMH15" s="9"/>
      <c r="SMI15" s="134"/>
      <c r="SMJ15" s="135"/>
      <c r="SMK15" s="40"/>
      <c r="SML15" s="40"/>
      <c r="SMM15" s="43"/>
      <c r="SMN15" s="7"/>
      <c r="SMO15" s="8"/>
      <c r="SMP15" s="9"/>
      <c r="SMQ15" s="134"/>
      <c r="SMR15" s="135"/>
      <c r="SMS15" s="40"/>
      <c r="SMT15" s="40"/>
      <c r="SMU15" s="43"/>
      <c r="SMV15" s="7"/>
      <c r="SMW15" s="8"/>
      <c r="SMX15" s="9"/>
      <c r="SMY15" s="134"/>
      <c r="SMZ15" s="135"/>
      <c r="SNA15" s="40"/>
      <c r="SNB15" s="40"/>
      <c r="SNC15" s="43"/>
      <c r="SND15" s="7"/>
      <c r="SNE15" s="8"/>
      <c r="SNF15" s="9"/>
      <c r="SNG15" s="134"/>
      <c r="SNH15" s="135"/>
      <c r="SNI15" s="40"/>
      <c r="SNJ15" s="40"/>
      <c r="SNK15" s="43"/>
      <c r="SNL15" s="7"/>
      <c r="SNM15" s="8"/>
      <c r="SNN15" s="9"/>
      <c r="SNO15" s="134"/>
      <c r="SNP15" s="135"/>
      <c r="SNQ15" s="40"/>
      <c r="SNR15" s="40"/>
      <c r="SNS15" s="43"/>
      <c r="SNT15" s="7"/>
      <c r="SNU15" s="8"/>
      <c r="SNV15" s="9"/>
      <c r="SNW15" s="134"/>
      <c r="SNX15" s="135"/>
      <c r="SNY15" s="40"/>
      <c r="SNZ15" s="40"/>
      <c r="SOA15" s="43"/>
      <c r="SOB15" s="7"/>
      <c r="SOC15" s="8"/>
      <c r="SOD15" s="9"/>
      <c r="SOE15" s="134"/>
      <c r="SOF15" s="135"/>
      <c r="SOG15" s="40"/>
      <c r="SOH15" s="40"/>
      <c r="SOI15" s="43"/>
      <c r="SOJ15" s="7"/>
      <c r="SOK15" s="8"/>
      <c r="SOL15" s="9"/>
      <c r="SOM15" s="134"/>
      <c r="SON15" s="135"/>
      <c r="SOO15" s="40"/>
      <c r="SOP15" s="40"/>
      <c r="SOQ15" s="43"/>
      <c r="SOR15" s="7"/>
      <c r="SOS15" s="8"/>
      <c r="SOT15" s="9"/>
      <c r="SOU15" s="134"/>
      <c r="SOV15" s="135"/>
      <c r="SOW15" s="40"/>
      <c r="SOX15" s="40"/>
      <c r="SOY15" s="43"/>
      <c r="SOZ15" s="7"/>
      <c r="SPA15" s="8"/>
      <c r="SPB15" s="9"/>
      <c r="SPC15" s="134"/>
      <c r="SPD15" s="135"/>
      <c r="SPE15" s="40"/>
      <c r="SPF15" s="40"/>
      <c r="SPG15" s="43"/>
      <c r="SPH15" s="7"/>
      <c r="SPI15" s="8"/>
      <c r="SPJ15" s="9"/>
      <c r="SPK15" s="134"/>
      <c r="SPL15" s="135"/>
      <c r="SPM15" s="40"/>
      <c r="SPN15" s="40"/>
      <c r="SPO15" s="43"/>
      <c r="SPP15" s="7"/>
      <c r="SPQ15" s="8"/>
      <c r="SPR15" s="9"/>
      <c r="SPS15" s="134"/>
      <c r="SPT15" s="135"/>
      <c r="SPU15" s="40"/>
      <c r="SPV15" s="40"/>
      <c r="SPW15" s="43"/>
      <c r="SPX15" s="7"/>
      <c r="SPY15" s="8"/>
      <c r="SPZ15" s="9"/>
      <c r="SQA15" s="134"/>
      <c r="SQB15" s="135"/>
      <c r="SQC15" s="40"/>
      <c r="SQD15" s="40"/>
      <c r="SQE15" s="43"/>
      <c r="SQF15" s="7"/>
      <c r="SQG15" s="8"/>
      <c r="SQH15" s="9"/>
      <c r="SQI15" s="134"/>
      <c r="SQJ15" s="135"/>
      <c r="SQK15" s="40"/>
      <c r="SQL15" s="40"/>
      <c r="SQM15" s="43"/>
      <c r="SQN15" s="7"/>
      <c r="SQO15" s="8"/>
      <c r="SQP15" s="9"/>
      <c r="SQQ15" s="134"/>
      <c r="SQR15" s="135"/>
      <c r="SQS15" s="40"/>
      <c r="SQT15" s="40"/>
      <c r="SQU15" s="43"/>
      <c r="SQV15" s="7"/>
      <c r="SQW15" s="8"/>
      <c r="SQX15" s="9"/>
      <c r="SQY15" s="134"/>
      <c r="SQZ15" s="135"/>
      <c r="SRA15" s="40"/>
      <c r="SRB15" s="40"/>
      <c r="SRC15" s="43"/>
      <c r="SRD15" s="7"/>
      <c r="SRE15" s="8"/>
      <c r="SRF15" s="9"/>
      <c r="SRG15" s="134"/>
      <c r="SRH15" s="135"/>
      <c r="SRI15" s="40"/>
      <c r="SRJ15" s="40"/>
      <c r="SRK15" s="43"/>
      <c r="SRL15" s="7"/>
      <c r="SRM15" s="8"/>
      <c r="SRN15" s="9"/>
      <c r="SRO15" s="134"/>
      <c r="SRP15" s="135"/>
      <c r="SRQ15" s="40"/>
      <c r="SRR15" s="40"/>
      <c r="SRS15" s="43"/>
      <c r="SRT15" s="7"/>
      <c r="SRU15" s="8"/>
      <c r="SRV15" s="9"/>
      <c r="SRW15" s="134"/>
      <c r="SRX15" s="135"/>
      <c r="SRY15" s="40"/>
      <c r="SRZ15" s="40"/>
      <c r="SSA15" s="43"/>
      <c r="SSB15" s="7"/>
      <c r="SSC15" s="8"/>
      <c r="SSD15" s="9"/>
      <c r="SSE15" s="134"/>
      <c r="SSF15" s="135"/>
      <c r="SSG15" s="40"/>
      <c r="SSH15" s="40"/>
      <c r="SSI15" s="43"/>
      <c r="SSJ15" s="7"/>
      <c r="SSK15" s="8"/>
      <c r="SSL15" s="9"/>
      <c r="SSM15" s="134"/>
      <c r="SSN15" s="135"/>
      <c r="SSO15" s="40"/>
      <c r="SSP15" s="40"/>
      <c r="SSQ15" s="43"/>
      <c r="SSR15" s="7"/>
      <c r="SSS15" s="8"/>
      <c r="SST15" s="9"/>
      <c r="SSU15" s="134"/>
      <c r="SSV15" s="135"/>
      <c r="SSW15" s="40"/>
      <c r="SSX15" s="40"/>
      <c r="SSY15" s="43"/>
      <c r="SSZ15" s="7"/>
      <c r="STA15" s="8"/>
      <c r="STB15" s="9"/>
      <c r="STC15" s="134"/>
      <c r="STD15" s="135"/>
      <c r="STE15" s="40"/>
      <c r="STF15" s="40"/>
      <c r="STG15" s="43"/>
      <c r="STH15" s="7"/>
      <c r="STI15" s="8"/>
      <c r="STJ15" s="9"/>
      <c r="STK15" s="134"/>
      <c r="STL15" s="135"/>
      <c r="STM15" s="40"/>
      <c r="STN15" s="40"/>
      <c r="STO15" s="43"/>
      <c r="STP15" s="7"/>
      <c r="STQ15" s="8"/>
      <c r="STR15" s="9"/>
      <c r="STS15" s="134"/>
      <c r="STT15" s="135"/>
      <c r="STU15" s="40"/>
      <c r="STV15" s="40"/>
      <c r="STW15" s="43"/>
      <c r="STX15" s="7"/>
      <c r="STY15" s="8"/>
      <c r="STZ15" s="9"/>
      <c r="SUA15" s="134"/>
      <c r="SUB15" s="135"/>
      <c r="SUC15" s="40"/>
      <c r="SUD15" s="40"/>
      <c r="SUE15" s="43"/>
      <c r="SUF15" s="7"/>
      <c r="SUG15" s="8"/>
      <c r="SUH15" s="9"/>
      <c r="SUI15" s="134"/>
      <c r="SUJ15" s="135"/>
      <c r="SUK15" s="40"/>
      <c r="SUL15" s="40"/>
      <c r="SUM15" s="43"/>
      <c r="SUN15" s="7"/>
      <c r="SUO15" s="8"/>
      <c r="SUP15" s="9"/>
      <c r="SUQ15" s="134"/>
      <c r="SUR15" s="135"/>
      <c r="SUS15" s="40"/>
      <c r="SUT15" s="40"/>
      <c r="SUU15" s="43"/>
      <c r="SUV15" s="7"/>
      <c r="SUW15" s="8"/>
      <c r="SUX15" s="9"/>
      <c r="SUY15" s="134"/>
      <c r="SUZ15" s="135"/>
      <c r="SVA15" s="40"/>
      <c r="SVB15" s="40"/>
      <c r="SVC15" s="43"/>
      <c r="SVD15" s="7"/>
      <c r="SVE15" s="8"/>
      <c r="SVF15" s="9"/>
      <c r="SVG15" s="134"/>
      <c r="SVH15" s="135"/>
      <c r="SVI15" s="40"/>
      <c r="SVJ15" s="40"/>
      <c r="SVK15" s="43"/>
      <c r="SVL15" s="7"/>
      <c r="SVM15" s="8"/>
      <c r="SVN15" s="9"/>
      <c r="SVO15" s="134"/>
      <c r="SVP15" s="135"/>
      <c r="SVQ15" s="40"/>
      <c r="SVR15" s="40"/>
      <c r="SVS15" s="43"/>
      <c r="SVT15" s="7"/>
      <c r="SVU15" s="8"/>
      <c r="SVV15" s="9"/>
      <c r="SVW15" s="134"/>
      <c r="SVX15" s="135"/>
      <c r="SVY15" s="40"/>
      <c r="SVZ15" s="40"/>
      <c r="SWA15" s="43"/>
      <c r="SWB15" s="7"/>
      <c r="SWC15" s="8"/>
      <c r="SWD15" s="9"/>
      <c r="SWE15" s="134"/>
      <c r="SWF15" s="135"/>
      <c r="SWG15" s="40"/>
      <c r="SWH15" s="40"/>
      <c r="SWI15" s="43"/>
      <c r="SWJ15" s="7"/>
      <c r="SWK15" s="8"/>
      <c r="SWL15" s="9"/>
      <c r="SWM15" s="134"/>
      <c r="SWN15" s="135"/>
      <c r="SWO15" s="40"/>
      <c r="SWP15" s="40"/>
      <c r="SWQ15" s="43"/>
      <c r="SWR15" s="7"/>
      <c r="SWS15" s="8"/>
      <c r="SWT15" s="9"/>
      <c r="SWU15" s="134"/>
      <c r="SWV15" s="135"/>
      <c r="SWW15" s="40"/>
      <c r="SWX15" s="40"/>
      <c r="SWY15" s="43"/>
      <c r="SWZ15" s="7"/>
      <c r="SXA15" s="8"/>
      <c r="SXB15" s="9"/>
      <c r="SXC15" s="134"/>
      <c r="SXD15" s="135"/>
      <c r="SXE15" s="40"/>
      <c r="SXF15" s="40"/>
      <c r="SXG15" s="43"/>
      <c r="SXH15" s="7"/>
      <c r="SXI15" s="8"/>
      <c r="SXJ15" s="9"/>
      <c r="SXK15" s="134"/>
      <c r="SXL15" s="135"/>
      <c r="SXM15" s="40"/>
      <c r="SXN15" s="40"/>
      <c r="SXO15" s="43"/>
      <c r="SXP15" s="7"/>
      <c r="SXQ15" s="8"/>
      <c r="SXR15" s="9"/>
      <c r="SXS15" s="134"/>
      <c r="SXT15" s="135"/>
      <c r="SXU15" s="40"/>
      <c r="SXV15" s="40"/>
      <c r="SXW15" s="43"/>
      <c r="SXX15" s="7"/>
      <c r="SXY15" s="8"/>
      <c r="SXZ15" s="9"/>
      <c r="SYA15" s="134"/>
      <c r="SYB15" s="135"/>
      <c r="SYC15" s="40"/>
      <c r="SYD15" s="40"/>
      <c r="SYE15" s="43"/>
      <c r="SYF15" s="7"/>
      <c r="SYG15" s="8"/>
      <c r="SYH15" s="9"/>
      <c r="SYI15" s="134"/>
      <c r="SYJ15" s="135"/>
      <c r="SYK15" s="40"/>
      <c r="SYL15" s="40"/>
      <c r="SYM15" s="43"/>
      <c r="SYN15" s="7"/>
      <c r="SYO15" s="8"/>
      <c r="SYP15" s="9"/>
      <c r="SYQ15" s="134"/>
      <c r="SYR15" s="135"/>
      <c r="SYS15" s="40"/>
      <c r="SYT15" s="40"/>
      <c r="SYU15" s="43"/>
      <c r="SYV15" s="7"/>
      <c r="SYW15" s="8"/>
      <c r="SYX15" s="9"/>
      <c r="SYY15" s="134"/>
      <c r="SYZ15" s="135"/>
      <c r="SZA15" s="40"/>
      <c r="SZB15" s="40"/>
      <c r="SZC15" s="43"/>
      <c r="SZD15" s="7"/>
      <c r="SZE15" s="8"/>
      <c r="SZF15" s="9"/>
      <c r="SZG15" s="134"/>
      <c r="SZH15" s="135"/>
      <c r="SZI15" s="40"/>
      <c r="SZJ15" s="40"/>
      <c r="SZK15" s="43"/>
      <c r="SZL15" s="7"/>
      <c r="SZM15" s="8"/>
      <c r="SZN15" s="9"/>
      <c r="SZO15" s="134"/>
      <c r="SZP15" s="135"/>
      <c r="SZQ15" s="40"/>
      <c r="SZR15" s="40"/>
      <c r="SZS15" s="43"/>
      <c r="SZT15" s="7"/>
      <c r="SZU15" s="8"/>
      <c r="SZV15" s="9"/>
      <c r="SZW15" s="134"/>
      <c r="SZX15" s="135"/>
      <c r="SZY15" s="40"/>
      <c r="SZZ15" s="40"/>
      <c r="TAA15" s="43"/>
      <c r="TAB15" s="7"/>
      <c r="TAC15" s="8"/>
      <c r="TAD15" s="9"/>
      <c r="TAE15" s="134"/>
      <c r="TAF15" s="135"/>
      <c r="TAG15" s="40"/>
      <c r="TAH15" s="40"/>
      <c r="TAI15" s="43"/>
      <c r="TAJ15" s="7"/>
      <c r="TAK15" s="8"/>
      <c r="TAL15" s="9"/>
      <c r="TAM15" s="134"/>
      <c r="TAN15" s="135"/>
      <c r="TAO15" s="40"/>
      <c r="TAP15" s="40"/>
      <c r="TAQ15" s="43"/>
      <c r="TAR15" s="7"/>
      <c r="TAS15" s="8"/>
      <c r="TAT15" s="9"/>
      <c r="TAU15" s="134"/>
      <c r="TAV15" s="135"/>
      <c r="TAW15" s="40"/>
      <c r="TAX15" s="40"/>
      <c r="TAY15" s="43"/>
      <c r="TAZ15" s="7"/>
      <c r="TBA15" s="8"/>
      <c r="TBB15" s="9"/>
      <c r="TBC15" s="134"/>
      <c r="TBD15" s="135"/>
      <c r="TBE15" s="40"/>
      <c r="TBF15" s="40"/>
      <c r="TBG15" s="43"/>
      <c r="TBH15" s="7"/>
      <c r="TBI15" s="8"/>
      <c r="TBJ15" s="9"/>
      <c r="TBK15" s="134"/>
      <c r="TBL15" s="135"/>
      <c r="TBM15" s="40"/>
      <c r="TBN15" s="40"/>
      <c r="TBO15" s="43"/>
      <c r="TBP15" s="7"/>
      <c r="TBQ15" s="8"/>
      <c r="TBR15" s="9"/>
      <c r="TBS15" s="134"/>
      <c r="TBT15" s="135"/>
      <c r="TBU15" s="40"/>
      <c r="TBV15" s="40"/>
      <c r="TBW15" s="43"/>
      <c r="TBX15" s="7"/>
      <c r="TBY15" s="8"/>
      <c r="TBZ15" s="9"/>
      <c r="TCA15" s="134"/>
      <c r="TCB15" s="135"/>
      <c r="TCC15" s="40"/>
      <c r="TCD15" s="40"/>
      <c r="TCE15" s="43"/>
      <c r="TCF15" s="7"/>
      <c r="TCG15" s="8"/>
      <c r="TCH15" s="9"/>
      <c r="TCI15" s="134"/>
      <c r="TCJ15" s="135"/>
      <c r="TCK15" s="40"/>
      <c r="TCL15" s="40"/>
      <c r="TCM15" s="43"/>
      <c r="TCN15" s="7"/>
      <c r="TCO15" s="8"/>
      <c r="TCP15" s="9"/>
      <c r="TCQ15" s="134"/>
      <c r="TCR15" s="135"/>
      <c r="TCS15" s="40"/>
      <c r="TCT15" s="40"/>
      <c r="TCU15" s="43"/>
      <c r="TCV15" s="7"/>
      <c r="TCW15" s="8"/>
      <c r="TCX15" s="9"/>
      <c r="TCY15" s="134"/>
      <c r="TCZ15" s="135"/>
      <c r="TDA15" s="40"/>
      <c r="TDB15" s="40"/>
      <c r="TDC15" s="43"/>
      <c r="TDD15" s="7"/>
      <c r="TDE15" s="8"/>
      <c r="TDF15" s="9"/>
      <c r="TDG15" s="134"/>
      <c r="TDH15" s="135"/>
      <c r="TDI15" s="40"/>
      <c r="TDJ15" s="40"/>
      <c r="TDK15" s="43"/>
      <c r="TDL15" s="7"/>
      <c r="TDM15" s="8"/>
      <c r="TDN15" s="9"/>
      <c r="TDO15" s="134"/>
      <c r="TDP15" s="135"/>
      <c r="TDQ15" s="40"/>
      <c r="TDR15" s="40"/>
      <c r="TDS15" s="43"/>
      <c r="TDT15" s="7"/>
      <c r="TDU15" s="8"/>
      <c r="TDV15" s="9"/>
      <c r="TDW15" s="134"/>
      <c r="TDX15" s="135"/>
      <c r="TDY15" s="40"/>
      <c r="TDZ15" s="40"/>
      <c r="TEA15" s="43"/>
      <c r="TEB15" s="7"/>
      <c r="TEC15" s="8"/>
      <c r="TED15" s="9"/>
      <c r="TEE15" s="134"/>
      <c r="TEF15" s="135"/>
      <c r="TEG15" s="40"/>
      <c r="TEH15" s="40"/>
      <c r="TEI15" s="43"/>
      <c r="TEJ15" s="7"/>
      <c r="TEK15" s="8"/>
      <c r="TEL15" s="9"/>
      <c r="TEM15" s="134"/>
      <c r="TEN15" s="135"/>
      <c r="TEO15" s="40"/>
      <c r="TEP15" s="40"/>
      <c r="TEQ15" s="43"/>
      <c r="TER15" s="7"/>
      <c r="TES15" s="8"/>
      <c r="TET15" s="9"/>
      <c r="TEU15" s="134"/>
      <c r="TEV15" s="135"/>
      <c r="TEW15" s="40"/>
      <c r="TEX15" s="40"/>
      <c r="TEY15" s="43"/>
      <c r="TEZ15" s="7"/>
      <c r="TFA15" s="8"/>
      <c r="TFB15" s="9"/>
      <c r="TFC15" s="134"/>
      <c r="TFD15" s="135"/>
      <c r="TFE15" s="40"/>
      <c r="TFF15" s="40"/>
      <c r="TFG15" s="43"/>
      <c r="TFH15" s="7"/>
      <c r="TFI15" s="8"/>
      <c r="TFJ15" s="9"/>
      <c r="TFK15" s="134"/>
      <c r="TFL15" s="135"/>
      <c r="TFM15" s="40"/>
      <c r="TFN15" s="40"/>
      <c r="TFO15" s="43"/>
      <c r="TFP15" s="7"/>
      <c r="TFQ15" s="8"/>
      <c r="TFR15" s="9"/>
      <c r="TFS15" s="134"/>
      <c r="TFT15" s="135"/>
      <c r="TFU15" s="40"/>
      <c r="TFV15" s="40"/>
      <c r="TFW15" s="43"/>
      <c r="TFX15" s="7"/>
      <c r="TFY15" s="8"/>
      <c r="TFZ15" s="9"/>
      <c r="TGA15" s="134"/>
      <c r="TGB15" s="135"/>
      <c r="TGC15" s="40"/>
      <c r="TGD15" s="40"/>
      <c r="TGE15" s="43"/>
      <c r="TGF15" s="7"/>
      <c r="TGG15" s="8"/>
      <c r="TGH15" s="9"/>
      <c r="TGI15" s="134"/>
      <c r="TGJ15" s="135"/>
      <c r="TGK15" s="40"/>
      <c r="TGL15" s="40"/>
      <c r="TGM15" s="43"/>
      <c r="TGN15" s="7"/>
      <c r="TGO15" s="8"/>
      <c r="TGP15" s="9"/>
      <c r="TGQ15" s="134"/>
      <c r="TGR15" s="135"/>
      <c r="TGS15" s="40"/>
      <c r="TGT15" s="40"/>
      <c r="TGU15" s="43"/>
      <c r="TGV15" s="7"/>
      <c r="TGW15" s="8"/>
      <c r="TGX15" s="9"/>
      <c r="TGY15" s="134"/>
      <c r="TGZ15" s="135"/>
      <c r="THA15" s="40"/>
      <c r="THB15" s="40"/>
      <c r="THC15" s="43"/>
      <c r="THD15" s="7"/>
      <c r="THE15" s="8"/>
      <c r="THF15" s="9"/>
      <c r="THG15" s="134"/>
      <c r="THH15" s="135"/>
      <c r="THI15" s="40"/>
      <c r="THJ15" s="40"/>
      <c r="THK15" s="43"/>
      <c r="THL15" s="7"/>
      <c r="THM15" s="8"/>
      <c r="THN15" s="9"/>
      <c r="THO15" s="134"/>
      <c r="THP15" s="135"/>
      <c r="THQ15" s="40"/>
      <c r="THR15" s="40"/>
      <c r="THS15" s="43"/>
      <c r="THT15" s="7"/>
      <c r="THU15" s="8"/>
      <c r="THV15" s="9"/>
      <c r="THW15" s="134"/>
      <c r="THX15" s="135"/>
      <c r="THY15" s="40"/>
      <c r="THZ15" s="40"/>
      <c r="TIA15" s="43"/>
      <c r="TIB15" s="7"/>
      <c r="TIC15" s="8"/>
      <c r="TID15" s="9"/>
      <c r="TIE15" s="134"/>
      <c r="TIF15" s="135"/>
      <c r="TIG15" s="40"/>
      <c r="TIH15" s="40"/>
      <c r="TII15" s="43"/>
      <c r="TIJ15" s="7"/>
      <c r="TIK15" s="8"/>
      <c r="TIL15" s="9"/>
      <c r="TIM15" s="134"/>
      <c r="TIN15" s="135"/>
      <c r="TIO15" s="40"/>
      <c r="TIP15" s="40"/>
      <c r="TIQ15" s="43"/>
      <c r="TIR15" s="7"/>
      <c r="TIS15" s="8"/>
      <c r="TIT15" s="9"/>
      <c r="TIU15" s="134"/>
      <c r="TIV15" s="135"/>
      <c r="TIW15" s="40"/>
      <c r="TIX15" s="40"/>
      <c r="TIY15" s="43"/>
      <c r="TIZ15" s="7"/>
      <c r="TJA15" s="8"/>
      <c r="TJB15" s="9"/>
      <c r="TJC15" s="134"/>
      <c r="TJD15" s="135"/>
      <c r="TJE15" s="40"/>
      <c r="TJF15" s="40"/>
      <c r="TJG15" s="43"/>
      <c r="TJH15" s="7"/>
      <c r="TJI15" s="8"/>
      <c r="TJJ15" s="9"/>
      <c r="TJK15" s="134"/>
      <c r="TJL15" s="135"/>
      <c r="TJM15" s="40"/>
      <c r="TJN15" s="40"/>
      <c r="TJO15" s="43"/>
      <c r="TJP15" s="7"/>
      <c r="TJQ15" s="8"/>
      <c r="TJR15" s="9"/>
      <c r="TJS15" s="134"/>
      <c r="TJT15" s="135"/>
      <c r="TJU15" s="40"/>
      <c r="TJV15" s="40"/>
      <c r="TJW15" s="43"/>
      <c r="TJX15" s="7"/>
      <c r="TJY15" s="8"/>
      <c r="TJZ15" s="9"/>
      <c r="TKA15" s="134"/>
      <c r="TKB15" s="135"/>
      <c r="TKC15" s="40"/>
      <c r="TKD15" s="40"/>
      <c r="TKE15" s="43"/>
      <c r="TKF15" s="7"/>
      <c r="TKG15" s="8"/>
      <c r="TKH15" s="9"/>
      <c r="TKI15" s="134"/>
      <c r="TKJ15" s="135"/>
      <c r="TKK15" s="40"/>
      <c r="TKL15" s="40"/>
      <c r="TKM15" s="43"/>
      <c r="TKN15" s="7"/>
      <c r="TKO15" s="8"/>
      <c r="TKP15" s="9"/>
      <c r="TKQ15" s="134"/>
      <c r="TKR15" s="135"/>
      <c r="TKS15" s="40"/>
      <c r="TKT15" s="40"/>
      <c r="TKU15" s="43"/>
      <c r="TKV15" s="7"/>
      <c r="TKW15" s="8"/>
      <c r="TKX15" s="9"/>
      <c r="TKY15" s="134"/>
      <c r="TKZ15" s="135"/>
      <c r="TLA15" s="40"/>
      <c r="TLB15" s="40"/>
      <c r="TLC15" s="43"/>
      <c r="TLD15" s="7"/>
      <c r="TLE15" s="8"/>
      <c r="TLF15" s="9"/>
      <c r="TLG15" s="134"/>
      <c r="TLH15" s="135"/>
      <c r="TLI15" s="40"/>
      <c r="TLJ15" s="40"/>
      <c r="TLK15" s="43"/>
      <c r="TLL15" s="7"/>
      <c r="TLM15" s="8"/>
      <c r="TLN15" s="9"/>
      <c r="TLO15" s="134"/>
      <c r="TLP15" s="135"/>
      <c r="TLQ15" s="40"/>
      <c r="TLR15" s="40"/>
      <c r="TLS15" s="43"/>
      <c r="TLT15" s="7"/>
      <c r="TLU15" s="8"/>
      <c r="TLV15" s="9"/>
      <c r="TLW15" s="134"/>
      <c r="TLX15" s="135"/>
      <c r="TLY15" s="40"/>
      <c r="TLZ15" s="40"/>
      <c r="TMA15" s="43"/>
      <c r="TMB15" s="7"/>
      <c r="TMC15" s="8"/>
      <c r="TMD15" s="9"/>
      <c r="TME15" s="134"/>
      <c r="TMF15" s="135"/>
      <c r="TMG15" s="40"/>
      <c r="TMH15" s="40"/>
      <c r="TMI15" s="43"/>
      <c r="TMJ15" s="7"/>
      <c r="TMK15" s="8"/>
      <c r="TML15" s="9"/>
      <c r="TMM15" s="134"/>
      <c r="TMN15" s="135"/>
      <c r="TMO15" s="40"/>
      <c r="TMP15" s="40"/>
      <c r="TMQ15" s="43"/>
      <c r="TMR15" s="7"/>
      <c r="TMS15" s="8"/>
      <c r="TMT15" s="9"/>
      <c r="TMU15" s="134"/>
      <c r="TMV15" s="135"/>
      <c r="TMW15" s="40"/>
      <c r="TMX15" s="40"/>
      <c r="TMY15" s="43"/>
      <c r="TMZ15" s="7"/>
      <c r="TNA15" s="8"/>
      <c r="TNB15" s="9"/>
      <c r="TNC15" s="134"/>
      <c r="TND15" s="135"/>
      <c r="TNE15" s="40"/>
      <c r="TNF15" s="40"/>
      <c r="TNG15" s="43"/>
      <c r="TNH15" s="7"/>
      <c r="TNI15" s="8"/>
      <c r="TNJ15" s="9"/>
      <c r="TNK15" s="134"/>
      <c r="TNL15" s="135"/>
      <c r="TNM15" s="40"/>
      <c r="TNN15" s="40"/>
      <c r="TNO15" s="43"/>
      <c r="TNP15" s="7"/>
      <c r="TNQ15" s="8"/>
      <c r="TNR15" s="9"/>
      <c r="TNS15" s="134"/>
      <c r="TNT15" s="135"/>
      <c r="TNU15" s="40"/>
      <c r="TNV15" s="40"/>
      <c r="TNW15" s="43"/>
      <c r="TNX15" s="7"/>
      <c r="TNY15" s="8"/>
      <c r="TNZ15" s="9"/>
      <c r="TOA15" s="134"/>
      <c r="TOB15" s="135"/>
      <c r="TOC15" s="40"/>
      <c r="TOD15" s="40"/>
      <c r="TOE15" s="43"/>
      <c r="TOF15" s="7"/>
      <c r="TOG15" s="8"/>
      <c r="TOH15" s="9"/>
      <c r="TOI15" s="134"/>
      <c r="TOJ15" s="135"/>
      <c r="TOK15" s="40"/>
      <c r="TOL15" s="40"/>
      <c r="TOM15" s="43"/>
      <c r="TON15" s="7"/>
      <c r="TOO15" s="8"/>
      <c r="TOP15" s="9"/>
      <c r="TOQ15" s="134"/>
      <c r="TOR15" s="135"/>
      <c r="TOS15" s="40"/>
      <c r="TOT15" s="40"/>
      <c r="TOU15" s="43"/>
      <c r="TOV15" s="7"/>
      <c r="TOW15" s="8"/>
      <c r="TOX15" s="9"/>
      <c r="TOY15" s="134"/>
      <c r="TOZ15" s="135"/>
      <c r="TPA15" s="40"/>
      <c r="TPB15" s="40"/>
      <c r="TPC15" s="43"/>
      <c r="TPD15" s="7"/>
      <c r="TPE15" s="8"/>
      <c r="TPF15" s="9"/>
      <c r="TPG15" s="134"/>
      <c r="TPH15" s="135"/>
      <c r="TPI15" s="40"/>
      <c r="TPJ15" s="40"/>
      <c r="TPK15" s="43"/>
      <c r="TPL15" s="7"/>
      <c r="TPM15" s="8"/>
      <c r="TPN15" s="9"/>
      <c r="TPO15" s="134"/>
      <c r="TPP15" s="135"/>
      <c r="TPQ15" s="40"/>
      <c r="TPR15" s="40"/>
      <c r="TPS15" s="43"/>
      <c r="TPT15" s="7"/>
      <c r="TPU15" s="8"/>
      <c r="TPV15" s="9"/>
      <c r="TPW15" s="134"/>
      <c r="TPX15" s="135"/>
      <c r="TPY15" s="40"/>
      <c r="TPZ15" s="40"/>
      <c r="TQA15" s="43"/>
      <c r="TQB15" s="7"/>
      <c r="TQC15" s="8"/>
      <c r="TQD15" s="9"/>
      <c r="TQE15" s="134"/>
      <c r="TQF15" s="135"/>
      <c r="TQG15" s="40"/>
      <c r="TQH15" s="40"/>
      <c r="TQI15" s="43"/>
      <c r="TQJ15" s="7"/>
      <c r="TQK15" s="8"/>
      <c r="TQL15" s="9"/>
      <c r="TQM15" s="134"/>
      <c r="TQN15" s="135"/>
      <c r="TQO15" s="40"/>
      <c r="TQP15" s="40"/>
      <c r="TQQ15" s="43"/>
      <c r="TQR15" s="7"/>
      <c r="TQS15" s="8"/>
      <c r="TQT15" s="9"/>
      <c r="TQU15" s="134"/>
      <c r="TQV15" s="135"/>
      <c r="TQW15" s="40"/>
      <c r="TQX15" s="40"/>
      <c r="TQY15" s="43"/>
      <c r="TQZ15" s="7"/>
      <c r="TRA15" s="8"/>
      <c r="TRB15" s="9"/>
      <c r="TRC15" s="134"/>
      <c r="TRD15" s="135"/>
      <c r="TRE15" s="40"/>
      <c r="TRF15" s="40"/>
      <c r="TRG15" s="43"/>
      <c r="TRH15" s="7"/>
      <c r="TRI15" s="8"/>
      <c r="TRJ15" s="9"/>
      <c r="TRK15" s="134"/>
      <c r="TRL15" s="135"/>
      <c r="TRM15" s="40"/>
      <c r="TRN15" s="40"/>
      <c r="TRO15" s="43"/>
      <c r="TRP15" s="7"/>
      <c r="TRQ15" s="8"/>
      <c r="TRR15" s="9"/>
      <c r="TRS15" s="134"/>
      <c r="TRT15" s="135"/>
      <c r="TRU15" s="40"/>
      <c r="TRV15" s="40"/>
      <c r="TRW15" s="43"/>
      <c r="TRX15" s="7"/>
      <c r="TRY15" s="8"/>
      <c r="TRZ15" s="9"/>
      <c r="TSA15" s="134"/>
      <c r="TSB15" s="135"/>
      <c r="TSC15" s="40"/>
      <c r="TSD15" s="40"/>
      <c r="TSE15" s="43"/>
      <c r="TSF15" s="7"/>
      <c r="TSG15" s="8"/>
      <c r="TSH15" s="9"/>
      <c r="TSI15" s="134"/>
      <c r="TSJ15" s="135"/>
      <c r="TSK15" s="40"/>
      <c r="TSL15" s="40"/>
      <c r="TSM15" s="43"/>
      <c r="TSN15" s="7"/>
      <c r="TSO15" s="8"/>
      <c r="TSP15" s="9"/>
      <c r="TSQ15" s="134"/>
      <c r="TSR15" s="135"/>
      <c r="TSS15" s="40"/>
      <c r="TST15" s="40"/>
      <c r="TSU15" s="43"/>
      <c r="TSV15" s="7"/>
      <c r="TSW15" s="8"/>
      <c r="TSX15" s="9"/>
      <c r="TSY15" s="134"/>
      <c r="TSZ15" s="135"/>
      <c r="TTA15" s="40"/>
      <c r="TTB15" s="40"/>
      <c r="TTC15" s="43"/>
      <c r="TTD15" s="7"/>
      <c r="TTE15" s="8"/>
      <c r="TTF15" s="9"/>
      <c r="TTG15" s="134"/>
      <c r="TTH15" s="135"/>
      <c r="TTI15" s="40"/>
      <c r="TTJ15" s="40"/>
      <c r="TTK15" s="43"/>
      <c r="TTL15" s="7"/>
      <c r="TTM15" s="8"/>
      <c r="TTN15" s="9"/>
      <c r="TTO15" s="134"/>
      <c r="TTP15" s="135"/>
      <c r="TTQ15" s="40"/>
      <c r="TTR15" s="40"/>
      <c r="TTS15" s="43"/>
      <c r="TTT15" s="7"/>
      <c r="TTU15" s="8"/>
      <c r="TTV15" s="9"/>
      <c r="TTW15" s="134"/>
      <c r="TTX15" s="135"/>
      <c r="TTY15" s="40"/>
      <c r="TTZ15" s="40"/>
      <c r="TUA15" s="43"/>
      <c r="TUB15" s="7"/>
      <c r="TUC15" s="8"/>
      <c r="TUD15" s="9"/>
      <c r="TUE15" s="134"/>
      <c r="TUF15" s="135"/>
      <c r="TUG15" s="40"/>
      <c r="TUH15" s="40"/>
      <c r="TUI15" s="43"/>
      <c r="TUJ15" s="7"/>
      <c r="TUK15" s="8"/>
      <c r="TUL15" s="9"/>
      <c r="TUM15" s="134"/>
      <c r="TUN15" s="135"/>
      <c r="TUO15" s="40"/>
      <c r="TUP15" s="40"/>
      <c r="TUQ15" s="43"/>
      <c r="TUR15" s="7"/>
      <c r="TUS15" s="8"/>
      <c r="TUT15" s="9"/>
      <c r="TUU15" s="134"/>
      <c r="TUV15" s="135"/>
      <c r="TUW15" s="40"/>
      <c r="TUX15" s="40"/>
      <c r="TUY15" s="43"/>
      <c r="TUZ15" s="7"/>
      <c r="TVA15" s="8"/>
      <c r="TVB15" s="9"/>
      <c r="TVC15" s="134"/>
      <c r="TVD15" s="135"/>
      <c r="TVE15" s="40"/>
      <c r="TVF15" s="40"/>
      <c r="TVG15" s="43"/>
      <c r="TVH15" s="7"/>
      <c r="TVI15" s="8"/>
      <c r="TVJ15" s="9"/>
      <c r="TVK15" s="134"/>
      <c r="TVL15" s="135"/>
      <c r="TVM15" s="40"/>
      <c r="TVN15" s="40"/>
      <c r="TVO15" s="43"/>
      <c r="TVP15" s="7"/>
      <c r="TVQ15" s="8"/>
      <c r="TVR15" s="9"/>
      <c r="TVS15" s="134"/>
      <c r="TVT15" s="135"/>
      <c r="TVU15" s="40"/>
      <c r="TVV15" s="40"/>
      <c r="TVW15" s="43"/>
      <c r="TVX15" s="7"/>
      <c r="TVY15" s="8"/>
      <c r="TVZ15" s="9"/>
      <c r="TWA15" s="134"/>
      <c r="TWB15" s="135"/>
      <c r="TWC15" s="40"/>
      <c r="TWD15" s="40"/>
      <c r="TWE15" s="43"/>
      <c r="TWF15" s="7"/>
      <c r="TWG15" s="8"/>
      <c r="TWH15" s="9"/>
      <c r="TWI15" s="134"/>
      <c r="TWJ15" s="135"/>
      <c r="TWK15" s="40"/>
      <c r="TWL15" s="40"/>
      <c r="TWM15" s="43"/>
      <c r="TWN15" s="7"/>
      <c r="TWO15" s="8"/>
      <c r="TWP15" s="9"/>
      <c r="TWQ15" s="134"/>
      <c r="TWR15" s="135"/>
      <c r="TWS15" s="40"/>
      <c r="TWT15" s="40"/>
      <c r="TWU15" s="43"/>
      <c r="TWV15" s="7"/>
      <c r="TWW15" s="8"/>
      <c r="TWX15" s="9"/>
      <c r="TWY15" s="134"/>
      <c r="TWZ15" s="135"/>
      <c r="TXA15" s="40"/>
      <c r="TXB15" s="40"/>
      <c r="TXC15" s="43"/>
      <c r="TXD15" s="7"/>
      <c r="TXE15" s="8"/>
      <c r="TXF15" s="9"/>
      <c r="TXG15" s="134"/>
      <c r="TXH15" s="135"/>
      <c r="TXI15" s="40"/>
      <c r="TXJ15" s="40"/>
      <c r="TXK15" s="43"/>
      <c r="TXL15" s="7"/>
      <c r="TXM15" s="8"/>
      <c r="TXN15" s="9"/>
      <c r="TXO15" s="134"/>
      <c r="TXP15" s="135"/>
      <c r="TXQ15" s="40"/>
      <c r="TXR15" s="40"/>
      <c r="TXS15" s="43"/>
      <c r="TXT15" s="7"/>
      <c r="TXU15" s="8"/>
      <c r="TXV15" s="9"/>
      <c r="TXW15" s="134"/>
      <c r="TXX15" s="135"/>
      <c r="TXY15" s="40"/>
      <c r="TXZ15" s="40"/>
      <c r="TYA15" s="43"/>
      <c r="TYB15" s="7"/>
      <c r="TYC15" s="8"/>
      <c r="TYD15" s="9"/>
      <c r="TYE15" s="134"/>
      <c r="TYF15" s="135"/>
      <c r="TYG15" s="40"/>
      <c r="TYH15" s="40"/>
      <c r="TYI15" s="43"/>
      <c r="TYJ15" s="7"/>
      <c r="TYK15" s="8"/>
      <c r="TYL15" s="9"/>
      <c r="TYM15" s="134"/>
      <c r="TYN15" s="135"/>
      <c r="TYO15" s="40"/>
      <c r="TYP15" s="40"/>
      <c r="TYQ15" s="43"/>
      <c r="TYR15" s="7"/>
      <c r="TYS15" s="8"/>
      <c r="TYT15" s="9"/>
      <c r="TYU15" s="134"/>
      <c r="TYV15" s="135"/>
      <c r="TYW15" s="40"/>
      <c r="TYX15" s="40"/>
      <c r="TYY15" s="43"/>
      <c r="TYZ15" s="7"/>
      <c r="TZA15" s="8"/>
      <c r="TZB15" s="9"/>
      <c r="TZC15" s="134"/>
      <c r="TZD15" s="135"/>
      <c r="TZE15" s="40"/>
      <c r="TZF15" s="40"/>
      <c r="TZG15" s="43"/>
      <c r="TZH15" s="7"/>
      <c r="TZI15" s="8"/>
      <c r="TZJ15" s="9"/>
      <c r="TZK15" s="134"/>
      <c r="TZL15" s="135"/>
      <c r="TZM15" s="40"/>
      <c r="TZN15" s="40"/>
      <c r="TZO15" s="43"/>
      <c r="TZP15" s="7"/>
      <c r="TZQ15" s="8"/>
      <c r="TZR15" s="9"/>
      <c r="TZS15" s="134"/>
      <c r="TZT15" s="135"/>
      <c r="TZU15" s="40"/>
      <c r="TZV15" s="40"/>
      <c r="TZW15" s="43"/>
      <c r="TZX15" s="7"/>
      <c r="TZY15" s="8"/>
      <c r="TZZ15" s="9"/>
      <c r="UAA15" s="134"/>
      <c r="UAB15" s="135"/>
      <c r="UAC15" s="40"/>
      <c r="UAD15" s="40"/>
      <c r="UAE15" s="43"/>
      <c r="UAF15" s="7"/>
      <c r="UAG15" s="8"/>
      <c r="UAH15" s="9"/>
      <c r="UAI15" s="134"/>
      <c r="UAJ15" s="135"/>
      <c r="UAK15" s="40"/>
      <c r="UAL15" s="40"/>
      <c r="UAM15" s="43"/>
      <c r="UAN15" s="7"/>
      <c r="UAO15" s="8"/>
      <c r="UAP15" s="9"/>
      <c r="UAQ15" s="134"/>
      <c r="UAR15" s="135"/>
      <c r="UAS15" s="40"/>
      <c r="UAT15" s="40"/>
      <c r="UAU15" s="43"/>
      <c r="UAV15" s="7"/>
      <c r="UAW15" s="8"/>
      <c r="UAX15" s="9"/>
      <c r="UAY15" s="134"/>
      <c r="UAZ15" s="135"/>
      <c r="UBA15" s="40"/>
      <c r="UBB15" s="40"/>
      <c r="UBC15" s="43"/>
      <c r="UBD15" s="7"/>
      <c r="UBE15" s="8"/>
      <c r="UBF15" s="9"/>
      <c r="UBG15" s="134"/>
      <c r="UBH15" s="135"/>
      <c r="UBI15" s="40"/>
      <c r="UBJ15" s="40"/>
      <c r="UBK15" s="43"/>
      <c r="UBL15" s="7"/>
      <c r="UBM15" s="8"/>
      <c r="UBN15" s="9"/>
      <c r="UBO15" s="134"/>
      <c r="UBP15" s="135"/>
      <c r="UBQ15" s="40"/>
      <c r="UBR15" s="40"/>
      <c r="UBS15" s="43"/>
      <c r="UBT15" s="7"/>
      <c r="UBU15" s="8"/>
      <c r="UBV15" s="9"/>
      <c r="UBW15" s="134"/>
      <c r="UBX15" s="135"/>
      <c r="UBY15" s="40"/>
      <c r="UBZ15" s="40"/>
      <c r="UCA15" s="43"/>
      <c r="UCB15" s="7"/>
      <c r="UCC15" s="8"/>
      <c r="UCD15" s="9"/>
      <c r="UCE15" s="134"/>
      <c r="UCF15" s="135"/>
      <c r="UCG15" s="40"/>
      <c r="UCH15" s="40"/>
      <c r="UCI15" s="43"/>
      <c r="UCJ15" s="7"/>
      <c r="UCK15" s="8"/>
      <c r="UCL15" s="9"/>
      <c r="UCM15" s="134"/>
      <c r="UCN15" s="135"/>
      <c r="UCO15" s="40"/>
      <c r="UCP15" s="40"/>
      <c r="UCQ15" s="43"/>
      <c r="UCR15" s="7"/>
      <c r="UCS15" s="8"/>
      <c r="UCT15" s="9"/>
      <c r="UCU15" s="134"/>
      <c r="UCV15" s="135"/>
      <c r="UCW15" s="40"/>
      <c r="UCX15" s="40"/>
      <c r="UCY15" s="43"/>
      <c r="UCZ15" s="7"/>
      <c r="UDA15" s="8"/>
      <c r="UDB15" s="9"/>
      <c r="UDC15" s="134"/>
      <c r="UDD15" s="135"/>
      <c r="UDE15" s="40"/>
      <c r="UDF15" s="40"/>
      <c r="UDG15" s="43"/>
      <c r="UDH15" s="7"/>
      <c r="UDI15" s="8"/>
      <c r="UDJ15" s="9"/>
      <c r="UDK15" s="134"/>
      <c r="UDL15" s="135"/>
      <c r="UDM15" s="40"/>
      <c r="UDN15" s="40"/>
      <c r="UDO15" s="43"/>
      <c r="UDP15" s="7"/>
      <c r="UDQ15" s="8"/>
      <c r="UDR15" s="9"/>
      <c r="UDS15" s="134"/>
      <c r="UDT15" s="135"/>
      <c r="UDU15" s="40"/>
      <c r="UDV15" s="40"/>
      <c r="UDW15" s="43"/>
      <c r="UDX15" s="7"/>
      <c r="UDY15" s="8"/>
      <c r="UDZ15" s="9"/>
      <c r="UEA15" s="134"/>
      <c r="UEB15" s="135"/>
      <c r="UEC15" s="40"/>
      <c r="UED15" s="40"/>
      <c r="UEE15" s="43"/>
      <c r="UEF15" s="7"/>
      <c r="UEG15" s="8"/>
      <c r="UEH15" s="9"/>
      <c r="UEI15" s="134"/>
      <c r="UEJ15" s="135"/>
      <c r="UEK15" s="40"/>
      <c r="UEL15" s="40"/>
      <c r="UEM15" s="43"/>
      <c r="UEN15" s="7"/>
      <c r="UEO15" s="8"/>
      <c r="UEP15" s="9"/>
      <c r="UEQ15" s="134"/>
      <c r="UER15" s="135"/>
      <c r="UES15" s="40"/>
      <c r="UET15" s="40"/>
      <c r="UEU15" s="43"/>
      <c r="UEV15" s="7"/>
      <c r="UEW15" s="8"/>
      <c r="UEX15" s="9"/>
      <c r="UEY15" s="134"/>
      <c r="UEZ15" s="135"/>
      <c r="UFA15" s="40"/>
      <c r="UFB15" s="40"/>
      <c r="UFC15" s="43"/>
      <c r="UFD15" s="7"/>
      <c r="UFE15" s="8"/>
      <c r="UFF15" s="9"/>
      <c r="UFG15" s="134"/>
      <c r="UFH15" s="135"/>
      <c r="UFI15" s="40"/>
      <c r="UFJ15" s="40"/>
      <c r="UFK15" s="43"/>
      <c r="UFL15" s="7"/>
      <c r="UFM15" s="8"/>
      <c r="UFN15" s="9"/>
      <c r="UFO15" s="134"/>
      <c r="UFP15" s="135"/>
      <c r="UFQ15" s="40"/>
      <c r="UFR15" s="40"/>
      <c r="UFS15" s="43"/>
      <c r="UFT15" s="7"/>
      <c r="UFU15" s="8"/>
      <c r="UFV15" s="9"/>
      <c r="UFW15" s="134"/>
      <c r="UFX15" s="135"/>
      <c r="UFY15" s="40"/>
      <c r="UFZ15" s="40"/>
      <c r="UGA15" s="43"/>
      <c r="UGB15" s="7"/>
      <c r="UGC15" s="8"/>
      <c r="UGD15" s="9"/>
      <c r="UGE15" s="134"/>
      <c r="UGF15" s="135"/>
      <c r="UGG15" s="40"/>
      <c r="UGH15" s="40"/>
      <c r="UGI15" s="43"/>
      <c r="UGJ15" s="7"/>
      <c r="UGK15" s="8"/>
      <c r="UGL15" s="9"/>
      <c r="UGM15" s="134"/>
      <c r="UGN15" s="135"/>
      <c r="UGO15" s="40"/>
      <c r="UGP15" s="40"/>
      <c r="UGQ15" s="43"/>
      <c r="UGR15" s="7"/>
      <c r="UGS15" s="8"/>
      <c r="UGT15" s="9"/>
      <c r="UGU15" s="134"/>
      <c r="UGV15" s="135"/>
      <c r="UGW15" s="40"/>
      <c r="UGX15" s="40"/>
      <c r="UGY15" s="43"/>
      <c r="UGZ15" s="7"/>
      <c r="UHA15" s="8"/>
      <c r="UHB15" s="9"/>
      <c r="UHC15" s="134"/>
      <c r="UHD15" s="135"/>
      <c r="UHE15" s="40"/>
      <c r="UHF15" s="40"/>
      <c r="UHG15" s="43"/>
      <c r="UHH15" s="7"/>
      <c r="UHI15" s="8"/>
      <c r="UHJ15" s="9"/>
      <c r="UHK15" s="134"/>
      <c r="UHL15" s="135"/>
      <c r="UHM15" s="40"/>
      <c r="UHN15" s="40"/>
      <c r="UHO15" s="43"/>
      <c r="UHP15" s="7"/>
      <c r="UHQ15" s="8"/>
      <c r="UHR15" s="9"/>
      <c r="UHS15" s="134"/>
      <c r="UHT15" s="135"/>
      <c r="UHU15" s="40"/>
      <c r="UHV15" s="40"/>
      <c r="UHW15" s="43"/>
      <c r="UHX15" s="7"/>
      <c r="UHY15" s="8"/>
      <c r="UHZ15" s="9"/>
      <c r="UIA15" s="134"/>
      <c r="UIB15" s="135"/>
      <c r="UIC15" s="40"/>
      <c r="UID15" s="40"/>
      <c r="UIE15" s="43"/>
      <c r="UIF15" s="7"/>
      <c r="UIG15" s="8"/>
      <c r="UIH15" s="9"/>
      <c r="UII15" s="134"/>
      <c r="UIJ15" s="135"/>
      <c r="UIK15" s="40"/>
      <c r="UIL15" s="40"/>
      <c r="UIM15" s="43"/>
      <c r="UIN15" s="7"/>
      <c r="UIO15" s="8"/>
      <c r="UIP15" s="9"/>
      <c r="UIQ15" s="134"/>
      <c r="UIR15" s="135"/>
      <c r="UIS15" s="40"/>
      <c r="UIT15" s="40"/>
      <c r="UIU15" s="43"/>
      <c r="UIV15" s="7"/>
      <c r="UIW15" s="8"/>
      <c r="UIX15" s="9"/>
      <c r="UIY15" s="134"/>
      <c r="UIZ15" s="135"/>
      <c r="UJA15" s="40"/>
      <c r="UJB15" s="40"/>
      <c r="UJC15" s="43"/>
      <c r="UJD15" s="7"/>
      <c r="UJE15" s="8"/>
      <c r="UJF15" s="9"/>
      <c r="UJG15" s="134"/>
      <c r="UJH15" s="135"/>
      <c r="UJI15" s="40"/>
      <c r="UJJ15" s="40"/>
      <c r="UJK15" s="43"/>
      <c r="UJL15" s="7"/>
      <c r="UJM15" s="8"/>
      <c r="UJN15" s="9"/>
      <c r="UJO15" s="134"/>
      <c r="UJP15" s="135"/>
      <c r="UJQ15" s="40"/>
      <c r="UJR15" s="40"/>
      <c r="UJS15" s="43"/>
      <c r="UJT15" s="7"/>
      <c r="UJU15" s="8"/>
      <c r="UJV15" s="9"/>
      <c r="UJW15" s="134"/>
      <c r="UJX15" s="135"/>
      <c r="UJY15" s="40"/>
      <c r="UJZ15" s="40"/>
      <c r="UKA15" s="43"/>
      <c r="UKB15" s="7"/>
      <c r="UKC15" s="8"/>
      <c r="UKD15" s="9"/>
      <c r="UKE15" s="134"/>
      <c r="UKF15" s="135"/>
      <c r="UKG15" s="40"/>
      <c r="UKH15" s="40"/>
      <c r="UKI15" s="43"/>
      <c r="UKJ15" s="7"/>
      <c r="UKK15" s="8"/>
      <c r="UKL15" s="9"/>
      <c r="UKM15" s="134"/>
      <c r="UKN15" s="135"/>
      <c r="UKO15" s="40"/>
      <c r="UKP15" s="40"/>
      <c r="UKQ15" s="43"/>
      <c r="UKR15" s="7"/>
      <c r="UKS15" s="8"/>
      <c r="UKT15" s="9"/>
      <c r="UKU15" s="134"/>
      <c r="UKV15" s="135"/>
      <c r="UKW15" s="40"/>
      <c r="UKX15" s="40"/>
      <c r="UKY15" s="43"/>
      <c r="UKZ15" s="7"/>
      <c r="ULA15" s="8"/>
      <c r="ULB15" s="9"/>
      <c r="ULC15" s="134"/>
      <c r="ULD15" s="135"/>
      <c r="ULE15" s="40"/>
      <c r="ULF15" s="40"/>
      <c r="ULG15" s="43"/>
      <c r="ULH15" s="7"/>
      <c r="ULI15" s="8"/>
      <c r="ULJ15" s="9"/>
      <c r="ULK15" s="134"/>
      <c r="ULL15" s="135"/>
      <c r="ULM15" s="40"/>
      <c r="ULN15" s="40"/>
      <c r="ULO15" s="43"/>
      <c r="ULP15" s="7"/>
      <c r="ULQ15" s="8"/>
      <c r="ULR15" s="9"/>
      <c r="ULS15" s="134"/>
      <c r="ULT15" s="135"/>
      <c r="ULU15" s="40"/>
      <c r="ULV15" s="40"/>
      <c r="ULW15" s="43"/>
      <c r="ULX15" s="7"/>
      <c r="ULY15" s="8"/>
      <c r="ULZ15" s="9"/>
      <c r="UMA15" s="134"/>
      <c r="UMB15" s="135"/>
      <c r="UMC15" s="40"/>
      <c r="UMD15" s="40"/>
      <c r="UME15" s="43"/>
      <c r="UMF15" s="7"/>
      <c r="UMG15" s="8"/>
      <c r="UMH15" s="9"/>
      <c r="UMI15" s="134"/>
      <c r="UMJ15" s="135"/>
      <c r="UMK15" s="40"/>
      <c r="UML15" s="40"/>
      <c r="UMM15" s="43"/>
      <c r="UMN15" s="7"/>
      <c r="UMO15" s="8"/>
      <c r="UMP15" s="9"/>
      <c r="UMQ15" s="134"/>
      <c r="UMR15" s="135"/>
      <c r="UMS15" s="40"/>
      <c r="UMT15" s="40"/>
      <c r="UMU15" s="43"/>
      <c r="UMV15" s="7"/>
      <c r="UMW15" s="8"/>
      <c r="UMX15" s="9"/>
      <c r="UMY15" s="134"/>
      <c r="UMZ15" s="135"/>
      <c r="UNA15" s="40"/>
      <c r="UNB15" s="40"/>
      <c r="UNC15" s="43"/>
      <c r="UND15" s="7"/>
      <c r="UNE15" s="8"/>
      <c r="UNF15" s="9"/>
      <c r="UNG15" s="134"/>
      <c r="UNH15" s="135"/>
      <c r="UNI15" s="40"/>
      <c r="UNJ15" s="40"/>
      <c r="UNK15" s="43"/>
      <c r="UNL15" s="7"/>
      <c r="UNM15" s="8"/>
      <c r="UNN15" s="9"/>
      <c r="UNO15" s="134"/>
      <c r="UNP15" s="135"/>
      <c r="UNQ15" s="40"/>
      <c r="UNR15" s="40"/>
      <c r="UNS15" s="43"/>
      <c r="UNT15" s="7"/>
      <c r="UNU15" s="8"/>
      <c r="UNV15" s="9"/>
      <c r="UNW15" s="134"/>
      <c r="UNX15" s="135"/>
      <c r="UNY15" s="40"/>
      <c r="UNZ15" s="40"/>
      <c r="UOA15" s="43"/>
      <c r="UOB15" s="7"/>
      <c r="UOC15" s="8"/>
      <c r="UOD15" s="9"/>
      <c r="UOE15" s="134"/>
      <c r="UOF15" s="135"/>
      <c r="UOG15" s="40"/>
      <c r="UOH15" s="40"/>
      <c r="UOI15" s="43"/>
      <c r="UOJ15" s="7"/>
      <c r="UOK15" s="8"/>
      <c r="UOL15" s="9"/>
      <c r="UOM15" s="134"/>
      <c r="UON15" s="135"/>
      <c r="UOO15" s="40"/>
      <c r="UOP15" s="40"/>
      <c r="UOQ15" s="43"/>
      <c r="UOR15" s="7"/>
      <c r="UOS15" s="8"/>
      <c r="UOT15" s="9"/>
      <c r="UOU15" s="134"/>
      <c r="UOV15" s="135"/>
      <c r="UOW15" s="40"/>
      <c r="UOX15" s="40"/>
      <c r="UOY15" s="43"/>
      <c r="UOZ15" s="7"/>
      <c r="UPA15" s="8"/>
      <c r="UPB15" s="9"/>
      <c r="UPC15" s="134"/>
      <c r="UPD15" s="135"/>
      <c r="UPE15" s="40"/>
      <c r="UPF15" s="40"/>
      <c r="UPG15" s="43"/>
      <c r="UPH15" s="7"/>
      <c r="UPI15" s="8"/>
      <c r="UPJ15" s="9"/>
      <c r="UPK15" s="134"/>
      <c r="UPL15" s="135"/>
      <c r="UPM15" s="40"/>
      <c r="UPN15" s="40"/>
      <c r="UPO15" s="43"/>
      <c r="UPP15" s="7"/>
      <c r="UPQ15" s="8"/>
      <c r="UPR15" s="9"/>
      <c r="UPS15" s="134"/>
      <c r="UPT15" s="135"/>
      <c r="UPU15" s="40"/>
      <c r="UPV15" s="40"/>
      <c r="UPW15" s="43"/>
      <c r="UPX15" s="7"/>
      <c r="UPY15" s="8"/>
      <c r="UPZ15" s="9"/>
      <c r="UQA15" s="134"/>
      <c r="UQB15" s="135"/>
      <c r="UQC15" s="40"/>
      <c r="UQD15" s="40"/>
      <c r="UQE15" s="43"/>
      <c r="UQF15" s="7"/>
      <c r="UQG15" s="8"/>
      <c r="UQH15" s="9"/>
      <c r="UQI15" s="134"/>
      <c r="UQJ15" s="135"/>
      <c r="UQK15" s="40"/>
      <c r="UQL15" s="40"/>
      <c r="UQM15" s="43"/>
      <c r="UQN15" s="7"/>
      <c r="UQO15" s="8"/>
      <c r="UQP15" s="9"/>
      <c r="UQQ15" s="134"/>
      <c r="UQR15" s="135"/>
      <c r="UQS15" s="40"/>
      <c r="UQT15" s="40"/>
      <c r="UQU15" s="43"/>
      <c r="UQV15" s="7"/>
      <c r="UQW15" s="8"/>
      <c r="UQX15" s="9"/>
      <c r="UQY15" s="134"/>
      <c r="UQZ15" s="135"/>
      <c r="URA15" s="40"/>
      <c r="URB15" s="40"/>
      <c r="URC15" s="43"/>
      <c r="URD15" s="7"/>
      <c r="URE15" s="8"/>
      <c r="URF15" s="9"/>
      <c r="URG15" s="134"/>
      <c r="URH15" s="135"/>
      <c r="URI15" s="40"/>
      <c r="URJ15" s="40"/>
      <c r="URK15" s="43"/>
      <c r="URL15" s="7"/>
      <c r="URM15" s="8"/>
      <c r="URN15" s="9"/>
      <c r="URO15" s="134"/>
      <c r="URP15" s="135"/>
      <c r="URQ15" s="40"/>
      <c r="URR15" s="40"/>
      <c r="URS15" s="43"/>
      <c r="URT15" s="7"/>
      <c r="URU15" s="8"/>
      <c r="URV15" s="9"/>
      <c r="URW15" s="134"/>
      <c r="URX15" s="135"/>
      <c r="URY15" s="40"/>
      <c r="URZ15" s="40"/>
      <c r="USA15" s="43"/>
      <c r="USB15" s="7"/>
      <c r="USC15" s="8"/>
      <c r="USD15" s="9"/>
      <c r="USE15" s="134"/>
      <c r="USF15" s="135"/>
      <c r="USG15" s="40"/>
      <c r="USH15" s="40"/>
      <c r="USI15" s="43"/>
      <c r="USJ15" s="7"/>
      <c r="USK15" s="8"/>
      <c r="USL15" s="9"/>
      <c r="USM15" s="134"/>
      <c r="USN15" s="135"/>
      <c r="USO15" s="40"/>
      <c r="USP15" s="40"/>
      <c r="USQ15" s="43"/>
      <c r="USR15" s="7"/>
      <c r="USS15" s="8"/>
      <c r="UST15" s="9"/>
      <c r="USU15" s="134"/>
      <c r="USV15" s="135"/>
      <c r="USW15" s="40"/>
      <c r="USX15" s="40"/>
      <c r="USY15" s="43"/>
      <c r="USZ15" s="7"/>
      <c r="UTA15" s="8"/>
      <c r="UTB15" s="9"/>
      <c r="UTC15" s="134"/>
      <c r="UTD15" s="135"/>
      <c r="UTE15" s="40"/>
      <c r="UTF15" s="40"/>
      <c r="UTG15" s="43"/>
      <c r="UTH15" s="7"/>
      <c r="UTI15" s="8"/>
      <c r="UTJ15" s="9"/>
      <c r="UTK15" s="134"/>
      <c r="UTL15" s="135"/>
      <c r="UTM15" s="40"/>
      <c r="UTN15" s="40"/>
      <c r="UTO15" s="43"/>
      <c r="UTP15" s="7"/>
      <c r="UTQ15" s="8"/>
      <c r="UTR15" s="9"/>
      <c r="UTS15" s="134"/>
      <c r="UTT15" s="135"/>
      <c r="UTU15" s="40"/>
      <c r="UTV15" s="40"/>
      <c r="UTW15" s="43"/>
      <c r="UTX15" s="7"/>
      <c r="UTY15" s="8"/>
      <c r="UTZ15" s="9"/>
      <c r="UUA15" s="134"/>
      <c r="UUB15" s="135"/>
      <c r="UUC15" s="40"/>
      <c r="UUD15" s="40"/>
      <c r="UUE15" s="43"/>
      <c r="UUF15" s="7"/>
      <c r="UUG15" s="8"/>
      <c r="UUH15" s="9"/>
      <c r="UUI15" s="134"/>
      <c r="UUJ15" s="135"/>
      <c r="UUK15" s="40"/>
      <c r="UUL15" s="40"/>
      <c r="UUM15" s="43"/>
      <c r="UUN15" s="7"/>
      <c r="UUO15" s="8"/>
      <c r="UUP15" s="9"/>
      <c r="UUQ15" s="134"/>
      <c r="UUR15" s="135"/>
      <c r="UUS15" s="40"/>
      <c r="UUT15" s="40"/>
      <c r="UUU15" s="43"/>
      <c r="UUV15" s="7"/>
      <c r="UUW15" s="8"/>
      <c r="UUX15" s="9"/>
      <c r="UUY15" s="134"/>
      <c r="UUZ15" s="135"/>
      <c r="UVA15" s="40"/>
      <c r="UVB15" s="40"/>
      <c r="UVC15" s="43"/>
      <c r="UVD15" s="7"/>
      <c r="UVE15" s="8"/>
      <c r="UVF15" s="9"/>
      <c r="UVG15" s="134"/>
      <c r="UVH15" s="135"/>
      <c r="UVI15" s="40"/>
      <c r="UVJ15" s="40"/>
      <c r="UVK15" s="43"/>
      <c r="UVL15" s="7"/>
      <c r="UVM15" s="8"/>
      <c r="UVN15" s="9"/>
      <c r="UVO15" s="134"/>
      <c r="UVP15" s="135"/>
      <c r="UVQ15" s="40"/>
      <c r="UVR15" s="40"/>
      <c r="UVS15" s="43"/>
      <c r="UVT15" s="7"/>
      <c r="UVU15" s="8"/>
      <c r="UVV15" s="9"/>
      <c r="UVW15" s="134"/>
      <c r="UVX15" s="135"/>
      <c r="UVY15" s="40"/>
      <c r="UVZ15" s="40"/>
      <c r="UWA15" s="43"/>
      <c r="UWB15" s="7"/>
      <c r="UWC15" s="8"/>
      <c r="UWD15" s="9"/>
      <c r="UWE15" s="134"/>
      <c r="UWF15" s="135"/>
      <c r="UWG15" s="40"/>
      <c r="UWH15" s="40"/>
      <c r="UWI15" s="43"/>
      <c r="UWJ15" s="7"/>
      <c r="UWK15" s="8"/>
      <c r="UWL15" s="9"/>
      <c r="UWM15" s="134"/>
      <c r="UWN15" s="135"/>
      <c r="UWO15" s="40"/>
      <c r="UWP15" s="40"/>
      <c r="UWQ15" s="43"/>
      <c r="UWR15" s="7"/>
      <c r="UWS15" s="8"/>
      <c r="UWT15" s="9"/>
      <c r="UWU15" s="134"/>
      <c r="UWV15" s="135"/>
      <c r="UWW15" s="40"/>
      <c r="UWX15" s="40"/>
      <c r="UWY15" s="43"/>
      <c r="UWZ15" s="7"/>
      <c r="UXA15" s="8"/>
      <c r="UXB15" s="9"/>
      <c r="UXC15" s="134"/>
      <c r="UXD15" s="135"/>
      <c r="UXE15" s="40"/>
      <c r="UXF15" s="40"/>
      <c r="UXG15" s="43"/>
      <c r="UXH15" s="7"/>
      <c r="UXI15" s="8"/>
      <c r="UXJ15" s="9"/>
      <c r="UXK15" s="134"/>
      <c r="UXL15" s="135"/>
      <c r="UXM15" s="40"/>
      <c r="UXN15" s="40"/>
      <c r="UXO15" s="43"/>
      <c r="UXP15" s="7"/>
      <c r="UXQ15" s="8"/>
      <c r="UXR15" s="9"/>
      <c r="UXS15" s="134"/>
      <c r="UXT15" s="135"/>
      <c r="UXU15" s="40"/>
      <c r="UXV15" s="40"/>
      <c r="UXW15" s="43"/>
      <c r="UXX15" s="7"/>
      <c r="UXY15" s="8"/>
      <c r="UXZ15" s="9"/>
      <c r="UYA15" s="134"/>
      <c r="UYB15" s="135"/>
      <c r="UYC15" s="40"/>
      <c r="UYD15" s="40"/>
      <c r="UYE15" s="43"/>
      <c r="UYF15" s="7"/>
      <c r="UYG15" s="8"/>
      <c r="UYH15" s="9"/>
      <c r="UYI15" s="134"/>
      <c r="UYJ15" s="135"/>
      <c r="UYK15" s="40"/>
      <c r="UYL15" s="40"/>
      <c r="UYM15" s="43"/>
      <c r="UYN15" s="7"/>
      <c r="UYO15" s="8"/>
      <c r="UYP15" s="9"/>
      <c r="UYQ15" s="134"/>
      <c r="UYR15" s="135"/>
      <c r="UYS15" s="40"/>
      <c r="UYT15" s="40"/>
      <c r="UYU15" s="43"/>
      <c r="UYV15" s="7"/>
      <c r="UYW15" s="8"/>
      <c r="UYX15" s="9"/>
      <c r="UYY15" s="134"/>
      <c r="UYZ15" s="135"/>
      <c r="UZA15" s="40"/>
      <c r="UZB15" s="40"/>
      <c r="UZC15" s="43"/>
      <c r="UZD15" s="7"/>
      <c r="UZE15" s="8"/>
      <c r="UZF15" s="9"/>
      <c r="UZG15" s="134"/>
      <c r="UZH15" s="135"/>
      <c r="UZI15" s="40"/>
      <c r="UZJ15" s="40"/>
      <c r="UZK15" s="43"/>
      <c r="UZL15" s="7"/>
      <c r="UZM15" s="8"/>
      <c r="UZN15" s="9"/>
      <c r="UZO15" s="134"/>
      <c r="UZP15" s="135"/>
      <c r="UZQ15" s="40"/>
      <c r="UZR15" s="40"/>
      <c r="UZS15" s="43"/>
      <c r="UZT15" s="7"/>
      <c r="UZU15" s="8"/>
      <c r="UZV15" s="9"/>
      <c r="UZW15" s="134"/>
      <c r="UZX15" s="135"/>
      <c r="UZY15" s="40"/>
      <c r="UZZ15" s="40"/>
      <c r="VAA15" s="43"/>
      <c r="VAB15" s="7"/>
      <c r="VAC15" s="8"/>
      <c r="VAD15" s="9"/>
      <c r="VAE15" s="134"/>
      <c r="VAF15" s="135"/>
      <c r="VAG15" s="40"/>
      <c r="VAH15" s="40"/>
      <c r="VAI15" s="43"/>
      <c r="VAJ15" s="7"/>
      <c r="VAK15" s="8"/>
      <c r="VAL15" s="9"/>
      <c r="VAM15" s="134"/>
      <c r="VAN15" s="135"/>
      <c r="VAO15" s="40"/>
      <c r="VAP15" s="40"/>
      <c r="VAQ15" s="43"/>
      <c r="VAR15" s="7"/>
      <c r="VAS15" s="8"/>
      <c r="VAT15" s="9"/>
      <c r="VAU15" s="134"/>
      <c r="VAV15" s="135"/>
      <c r="VAW15" s="40"/>
      <c r="VAX15" s="40"/>
      <c r="VAY15" s="43"/>
      <c r="VAZ15" s="7"/>
      <c r="VBA15" s="8"/>
      <c r="VBB15" s="9"/>
      <c r="VBC15" s="134"/>
      <c r="VBD15" s="135"/>
      <c r="VBE15" s="40"/>
      <c r="VBF15" s="40"/>
      <c r="VBG15" s="43"/>
      <c r="VBH15" s="7"/>
      <c r="VBI15" s="8"/>
      <c r="VBJ15" s="9"/>
      <c r="VBK15" s="134"/>
      <c r="VBL15" s="135"/>
      <c r="VBM15" s="40"/>
      <c r="VBN15" s="40"/>
      <c r="VBO15" s="43"/>
      <c r="VBP15" s="7"/>
      <c r="VBQ15" s="8"/>
      <c r="VBR15" s="9"/>
      <c r="VBS15" s="134"/>
      <c r="VBT15" s="135"/>
      <c r="VBU15" s="40"/>
      <c r="VBV15" s="40"/>
      <c r="VBW15" s="43"/>
      <c r="VBX15" s="7"/>
      <c r="VBY15" s="8"/>
      <c r="VBZ15" s="9"/>
      <c r="VCA15" s="134"/>
      <c r="VCB15" s="135"/>
      <c r="VCC15" s="40"/>
      <c r="VCD15" s="40"/>
      <c r="VCE15" s="43"/>
      <c r="VCF15" s="7"/>
      <c r="VCG15" s="8"/>
      <c r="VCH15" s="9"/>
      <c r="VCI15" s="134"/>
      <c r="VCJ15" s="135"/>
      <c r="VCK15" s="40"/>
      <c r="VCL15" s="40"/>
      <c r="VCM15" s="43"/>
      <c r="VCN15" s="7"/>
      <c r="VCO15" s="8"/>
      <c r="VCP15" s="9"/>
      <c r="VCQ15" s="134"/>
      <c r="VCR15" s="135"/>
      <c r="VCS15" s="40"/>
      <c r="VCT15" s="40"/>
      <c r="VCU15" s="43"/>
      <c r="VCV15" s="7"/>
      <c r="VCW15" s="8"/>
      <c r="VCX15" s="9"/>
      <c r="VCY15" s="134"/>
      <c r="VCZ15" s="135"/>
      <c r="VDA15" s="40"/>
      <c r="VDB15" s="40"/>
      <c r="VDC15" s="43"/>
      <c r="VDD15" s="7"/>
      <c r="VDE15" s="8"/>
      <c r="VDF15" s="9"/>
      <c r="VDG15" s="134"/>
      <c r="VDH15" s="135"/>
      <c r="VDI15" s="40"/>
      <c r="VDJ15" s="40"/>
      <c r="VDK15" s="43"/>
      <c r="VDL15" s="7"/>
      <c r="VDM15" s="8"/>
      <c r="VDN15" s="9"/>
      <c r="VDO15" s="134"/>
      <c r="VDP15" s="135"/>
      <c r="VDQ15" s="40"/>
      <c r="VDR15" s="40"/>
      <c r="VDS15" s="43"/>
      <c r="VDT15" s="7"/>
      <c r="VDU15" s="8"/>
      <c r="VDV15" s="9"/>
      <c r="VDW15" s="134"/>
      <c r="VDX15" s="135"/>
      <c r="VDY15" s="40"/>
      <c r="VDZ15" s="40"/>
      <c r="VEA15" s="43"/>
      <c r="VEB15" s="7"/>
      <c r="VEC15" s="8"/>
      <c r="VED15" s="9"/>
      <c r="VEE15" s="134"/>
      <c r="VEF15" s="135"/>
      <c r="VEG15" s="40"/>
      <c r="VEH15" s="40"/>
      <c r="VEI15" s="43"/>
      <c r="VEJ15" s="7"/>
      <c r="VEK15" s="8"/>
      <c r="VEL15" s="9"/>
      <c r="VEM15" s="134"/>
      <c r="VEN15" s="135"/>
      <c r="VEO15" s="40"/>
      <c r="VEP15" s="40"/>
      <c r="VEQ15" s="43"/>
      <c r="VER15" s="7"/>
      <c r="VES15" s="8"/>
      <c r="VET15" s="9"/>
      <c r="VEU15" s="134"/>
      <c r="VEV15" s="135"/>
      <c r="VEW15" s="40"/>
      <c r="VEX15" s="40"/>
      <c r="VEY15" s="43"/>
      <c r="VEZ15" s="7"/>
      <c r="VFA15" s="8"/>
      <c r="VFB15" s="9"/>
      <c r="VFC15" s="134"/>
      <c r="VFD15" s="135"/>
      <c r="VFE15" s="40"/>
      <c r="VFF15" s="40"/>
      <c r="VFG15" s="43"/>
      <c r="VFH15" s="7"/>
      <c r="VFI15" s="8"/>
      <c r="VFJ15" s="9"/>
      <c r="VFK15" s="134"/>
      <c r="VFL15" s="135"/>
      <c r="VFM15" s="40"/>
      <c r="VFN15" s="40"/>
      <c r="VFO15" s="43"/>
      <c r="VFP15" s="7"/>
      <c r="VFQ15" s="8"/>
      <c r="VFR15" s="9"/>
      <c r="VFS15" s="134"/>
      <c r="VFT15" s="135"/>
      <c r="VFU15" s="40"/>
      <c r="VFV15" s="40"/>
      <c r="VFW15" s="43"/>
      <c r="VFX15" s="7"/>
      <c r="VFY15" s="8"/>
      <c r="VFZ15" s="9"/>
      <c r="VGA15" s="134"/>
      <c r="VGB15" s="135"/>
      <c r="VGC15" s="40"/>
      <c r="VGD15" s="40"/>
      <c r="VGE15" s="43"/>
      <c r="VGF15" s="7"/>
      <c r="VGG15" s="8"/>
      <c r="VGH15" s="9"/>
      <c r="VGI15" s="134"/>
      <c r="VGJ15" s="135"/>
      <c r="VGK15" s="40"/>
      <c r="VGL15" s="40"/>
      <c r="VGM15" s="43"/>
      <c r="VGN15" s="7"/>
      <c r="VGO15" s="8"/>
      <c r="VGP15" s="9"/>
      <c r="VGQ15" s="134"/>
      <c r="VGR15" s="135"/>
      <c r="VGS15" s="40"/>
      <c r="VGT15" s="40"/>
      <c r="VGU15" s="43"/>
      <c r="VGV15" s="7"/>
      <c r="VGW15" s="8"/>
      <c r="VGX15" s="9"/>
      <c r="VGY15" s="134"/>
      <c r="VGZ15" s="135"/>
      <c r="VHA15" s="40"/>
      <c r="VHB15" s="40"/>
      <c r="VHC15" s="43"/>
      <c r="VHD15" s="7"/>
      <c r="VHE15" s="8"/>
      <c r="VHF15" s="9"/>
      <c r="VHG15" s="134"/>
      <c r="VHH15" s="135"/>
      <c r="VHI15" s="40"/>
      <c r="VHJ15" s="40"/>
      <c r="VHK15" s="43"/>
      <c r="VHL15" s="7"/>
      <c r="VHM15" s="8"/>
      <c r="VHN15" s="9"/>
      <c r="VHO15" s="134"/>
      <c r="VHP15" s="135"/>
      <c r="VHQ15" s="40"/>
      <c r="VHR15" s="40"/>
      <c r="VHS15" s="43"/>
      <c r="VHT15" s="7"/>
      <c r="VHU15" s="8"/>
      <c r="VHV15" s="9"/>
      <c r="VHW15" s="134"/>
      <c r="VHX15" s="135"/>
      <c r="VHY15" s="40"/>
      <c r="VHZ15" s="40"/>
      <c r="VIA15" s="43"/>
      <c r="VIB15" s="7"/>
      <c r="VIC15" s="8"/>
      <c r="VID15" s="9"/>
      <c r="VIE15" s="134"/>
      <c r="VIF15" s="135"/>
      <c r="VIG15" s="40"/>
      <c r="VIH15" s="40"/>
      <c r="VII15" s="43"/>
      <c r="VIJ15" s="7"/>
      <c r="VIK15" s="8"/>
      <c r="VIL15" s="9"/>
      <c r="VIM15" s="134"/>
      <c r="VIN15" s="135"/>
      <c r="VIO15" s="40"/>
      <c r="VIP15" s="40"/>
      <c r="VIQ15" s="43"/>
      <c r="VIR15" s="7"/>
      <c r="VIS15" s="8"/>
      <c r="VIT15" s="9"/>
      <c r="VIU15" s="134"/>
      <c r="VIV15" s="135"/>
      <c r="VIW15" s="40"/>
      <c r="VIX15" s="40"/>
      <c r="VIY15" s="43"/>
      <c r="VIZ15" s="7"/>
      <c r="VJA15" s="8"/>
      <c r="VJB15" s="9"/>
      <c r="VJC15" s="134"/>
      <c r="VJD15" s="135"/>
      <c r="VJE15" s="40"/>
      <c r="VJF15" s="40"/>
      <c r="VJG15" s="43"/>
      <c r="VJH15" s="7"/>
      <c r="VJI15" s="8"/>
      <c r="VJJ15" s="9"/>
      <c r="VJK15" s="134"/>
      <c r="VJL15" s="135"/>
      <c r="VJM15" s="40"/>
      <c r="VJN15" s="40"/>
      <c r="VJO15" s="43"/>
      <c r="VJP15" s="7"/>
      <c r="VJQ15" s="8"/>
      <c r="VJR15" s="9"/>
      <c r="VJS15" s="134"/>
      <c r="VJT15" s="135"/>
      <c r="VJU15" s="40"/>
      <c r="VJV15" s="40"/>
      <c r="VJW15" s="43"/>
      <c r="VJX15" s="7"/>
      <c r="VJY15" s="8"/>
      <c r="VJZ15" s="9"/>
      <c r="VKA15" s="134"/>
      <c r="VKB15" s="135"/>
      <c r="VKC15" s="40"/>
      <c r="VKD15" s="40"/>
      <c r="VKE15" s="43"/>
      <c r="VKF15" s="7"/>
      <c r="VKG15" s="8"/>
      <c r="VKH15" s="9"/>
      <c r="VKI15" s="134"/>
      <c r="VKJ15" s="135"/>
      <c r="VKK15" s="40"/>
      <c r="VKL15" s="40"/>
      <c r="VKM15" s="43"/>
      <c r="VKN15" s="7"/>
      <c r="VKO15" s="8"/>
      <c r="VKP15" s="9"/>
      <c r="VKQ15" s="134"/>
      <c r="VKR15" s="135"/>
      <c r="VKS15" s="40"/>
      <c r="VKT15" s="40"/>
      <c r="VKU15" s="43"/>
      <c r="VKV15" s="7"/>
      <c r="VKW15" s="8"/>
      <c r="VKX15" s="9"/>
      <c r="VKY15" s="134"/>
      <c r="VKZ15" s="135"/>
      <c r="VLA15" s="40"/>
      <c r="VLB15" s="40"/>
      <c r="VLC15" s="43"/>
      <c r="VLD15" s="7"/>
      <c r="VLE15" s="8"/>
      <c r="VLF15" s="9"/>
      <c r="VLG15" s="134"/>
      <c r="VLH15" s="135"/>
      <c r="VLI15" s="40"/>
      <c r="VLJ15" s="40"/>
      <c r="VLK15" s="43"/>
      <c r="VLL15" s="7"/>
      <c r="VLM15" s="8"/>
      <c r="VLN15" s="9"/>
      <c r="VLO15" s="134"/>
      <c r="VLP15" s="135"/>
      <c r="VLQ15" s="40"/>
      <c r="VLR15" s="40"/>
      <c r="VLS15" s="43"/>
      <c r="VLT15" s="7"/>
      <c r="VLU15" s="8"/>
      <c r="VLV15" s="9"/>
      <c r="VLW15" s="134"/>
      <c r="VLX15" s="135"/>
      <c r="VLY15" s="40"/>
      <c r="VLZ15" s="40"/>
      <c r="VMA15" s="43"/>
      <c r="VMB15" s="7"/>
      <c r="VMC15" s="8"/>
      <c r="VMD15" s="9"/>
      <c r="VME15" s="134"/>
      <c r="VMF15" s="135"/>
      <c r="VMG15" s="40"/>
      <c r="VMH15" s="40"/>
      <c r="VMI15" s="43"/>
      <c r="VMJ15" s="7"/>
      <c r="VMK15" s="8"/>
      <c r="VML15" s="9"/>
      <c r="VMM15" s="134"/>
      <c r="VMN15" s="135"/>
      <c r="VMO15" s="40"/>
      <c r="VMP15" s="40"/>
      <c r="VMQ15" s="43"/>
      <c r="VMR15" s="7"/>
      <c r="VMS15" s="8"/>
      <c r="VMT15" s="9"/>
      <c r="VMU15" s="134"/>
      <c r="VMV15" s="135"/>
      <c r="VMW15" s="40"/>
      <c r="VMX15" s="40"/>
      <c r="VMY15" s="43"/>
      <c r="VMZ15" s="7"/>
      <c r="VNA15" s="8"/>
      <c r="VNB15" s="9"/>
      <c r="VNC15" s="134"/>
      <c r="VND15" s="135"/>
      <c r="VNE15" s="40"/>
      <c r="VNF15" s="40"/>
      <c r="VNG15" s="43"/>
      <c r="VNH15" s="7"/>
      <c r="VNI15" s="8"/>
      <c r="VNJ15" s="9"/>
      <c r="VNK15" s="134"/>
      <c r="VNL15" s="135"/>
      <c r="VNM15" s="40"/>
      <c r="VNN15" s="40"/>
      <c r="VNO15" s="43"/>
      <c r="VNP15" s="7"/>
      <c r="VNQ15" s="8"/>
      <c r="VNR15" s="9"/>
      <c r="VNS15" s="134"/>
      <c r="VNT15" s="135"/>
      <c r="VNU15" s="40"/>
      <c r="VNV15" s="40"/>
      <c r="VNW15" s="43"/>
      <c r="VNX15" s="7"/>
      <c r="VNY15" s="8"/>
      <c r="VNZ15" s="9"/>
      <c r="VOA15" s="134"/>
      <c r="VOB15" s="135"/>
      <c r="VOC15" s="40"/>
      <c r="VOD15" s="40"/>
      <c r="VOE15" s="43"/>
      <c r="VOF15" s="7"/>
      <c r="VOG15" s="8"/>
      <c r="VOH15" s="9"/>
      <c r="VOI15" s="134"/>
      <c r="VOJ15" s="135"/>
      <c r="VOK15" s="40"/>
      <c r="VOL15" s="40"/>
      <c r="VOM15" s="43"/>
      <c r="VON15" s="7"/>
      <c r="VOO15" s="8"/>
      <c r="VOP15" s="9"/>
      <c r="VOQ15" s="134"/>
      <c r="VOR15" s="135"/>
      <c r="VOS15" s="40"/>
      <c r="VOT15" s="40"/>
      <c r="VOU15" s="43"/>
      <c r="VOV15" s="7"/>
      <c r="VOW15" s="8"/>
      <c r="VOX15" s="9"/>
      <c r="VOY15" s="134"/>
      <c r="VOZ15" s="135"/>
      <c r="VPA15" s="40"/>
      <c r="VPB15" s="40"/>
      <c r="VPC15" s="43"/>
      <c r="VPD15" s="7"/>
      <c r="VPE15" s="8"/>
      <c r="VPF15" s="9"/>
      <c r="VPG15" s="134"/>
      <c r="VPH15" s="135"/>
      <c r="VPI15" s="40"/>
      <c r="VPJ15" s="40"/>
      <c r="VPK15" s="43"/>
      <c r="VPL15" s="7"/>
      <c r="VPM15" s="8"/>
      <c r="VPN15" s="9"/>
      <c r="VPO15" s="134"/>
      <c r="VPP15" s="135"/>
      <c r="VPQ15" s="40"/>
      <c r="VPR15" s="40"/>
      <c r="VPS15" s="43"/>
      <c r="VPT15" s="7"/>
      <c r="VPU15" s="8"/>
      <c r="VPV15" s="9"/>
      <c r="VPW15" s="134"/>
      <c r="VPX15" s="135"/>
      <c r="VPY15" s="40"/>
      <c r="VPZ15" s="40"/>
      <c r="VQA15" s="43"/>
      <c r="VQB15" s="7"/>
      <c r="VQC15" s="8"/>
      <c r="VQD15" s="9"/>
      <c r="VQE15" s="134"/>
      <c r="VQF15" s="135"/>
      <c r="VQG15" s="40"/>
      <c r="VQH15" s="40"/>
      <c r="VQI15" s="43"/>
      <c r="VQJ15" s="7"/>
      <c r="VQK15" s="8"/>
      <c r="VQL15" s="9"/>
      <c r="VQM15" s="134"/>
      <c r="VQN15" s="135"/>
      <c r="VQO15" s="40"/>
      <c r="VQP15" s="40"/>
      <c r="VQQ15" s="43"/>
      <c r="VQR15" s="7"/>
      <c r="VQS15" s="8"/>
      <c r="VQT15" s="9"/>
      <c r="VQU15" s="134"/>
      <c r="VQV15" s="135"/>
      <c r="VQW15" s="40"/>
      <c r="VQX15" s="40"/>
      <c r="VQY15" s="43"/>
      <c r="VQZ15" s="7"/>
      <c r="VRA15" s="8"/>
      <c r="VRB15" s="9"/>
      <c r="VRC15" s="134"/>
      <c r="VRD15" s="135"/>
      <c r="VRE15" s="40"/>
      <c r="VRF15" s="40"/>
      <c r="VRG15" s="43"/>
      <c r="VRH15" s="7"/>
      <c r="VRI15" s="8"/>
      <c r="VRJ15" s="9"/>
      <c r="VRK15" s="134"/>
      <c r="VRL15" s="135"/>
      <c r="VRM15" s="40"/>
      <c r="VRN15" s="40"/>
      <c r="VRO15" s="43"/>
      <c r="VRP15" s="7"/>
      <c r="VRQ15" s="8"/>
      <c r="VRR15" s="9"/>
      <c r="VRS15" s="134"/>
      <c r="VRT15" s="135"/>
      <c r="VRU15" s="40"/>
      <c r="VRV15" s="40"/>
      <c r="VRW15" s="43"/>
      <c r="VRX15" s="7"/>
      <c r="VRY15" s="8"/>
      <c r="VRZ15" s="9"/>
      <c r="VSA15" s="134"/>
      <c r="VSB15" s="135"/>
      <c r="VSC15" s="40"/>
      <c r="VSD15" s="40"/>
      <c r="VSE15" s="43"/>
      <c r="VSF15" s="7"/>
      <c r="VSG15" s="8"/>
      <c r="VSH15" s="9"/>
      <c r="VSI15" s="134"/>
      <c r="VSJ15" s="135"/>
      <c r="VSK15" s="40"/>
      <c r="VSL15" s="40"/>
      <c r="VSM15" s="43"/>
      <c r="VSN15" s="7"/>
      <c r="VSO15" s="8"/>
      <c r="VSP15" s="9"/>
      <c r="VSQ15" s="134"/>
      <c r="VSR15" s="135"/>
      <c r="VSS15" s="40"/>
      <c r="VST15" s="40"/>
      <c r="VSU15" s="43"/>
      <c r="VSV15" s="7"/>
      <c r="VSW15" s="8"/>
      <c r="VSX15" s="9"/>
      <c r="VSY15" s="134"/>
      <c r="VSZ15" s="135"/>
      <c r="VTA15" s="40"/>
      <c r="VTB15" s="40"/>
      <c r="VTC15" s="43"/>
      <c r="VTD15" s="7"/>
      <c r="VTE15" s="8"/>
      <c r="VTF15" s="9"/>
      <c r="VTG15" s="134"/>
      <c r="VTH15" s="135"/>
      <c r="VTI15" s="40"/>
      <c r="VTJ15" s="40"/>
      <c r="VTK15" s="43"/>
      <c r="VTL15" s="7"/>
      <c r="VTM15" s="8"/>
      <c r="VTN15" s="9"/>
      <c r="VTO15" s="134"/>
      <c r="VTP15" s="135"/>
      <c r="VTQ15" s="40"/>
      <c r="VTR15" s="40"/>
      <c r="VTS15" s="43"/>
      <c r="VTT15" s="7"/>
      <c r="VTU15" s="8"/>
      <c r="VTV15" s="9"/>
      <c r="VTW15" s="134"/>
      <c r="VTX15" s="135"/>
      <c r="VTY15" s="40"/>
      <c r="VTZ15" s="40"/>
      <c r="VUA15" s="43"/>
      <c r="VUB15" s="7"/>
      <c r="VUC15" s="8"/>
      <c r="VUD15" s="9"/>
      <c r="VUE15" s="134"/>
      <c r="VUF15" s="135"/>
      <c r="VUG15" s="40"/>
      <c r="VUH15" s="40"/>
      <c r="VUI15" s="43"/>
      <c r="VUJ15" s="7"/>
      <c r="VUK15" s="8"/>
      <c r="VUL15" s="9"/>
      <c r="VUM15" s="134"/>
      <c r="VUN15" s="135"/>
      <c r="VUO15" s="40"/>
      <c r="VUP15" s="40"/>
      <c r="VUQ15" s="43"/>
      <c r="VUR15" s="7"/>
      <c r="VUS15" s="8"/>
      <c r="VUT15" s="9"/>
      <c r="VUU15" s="134"/>
      <c r="VUV15" s="135"/>
      <c r="VUW15" s="40"/>
      <c r="VUX15" s="40"/>
      <c r="VUY15" s="43"/>
      <c r="VUZ15" s="7"/>
      <c r="VVA15" s="8"/>
      <c r="VVB15" s="9"/>
      <c r="VVC15" s="134"/>
      <c r="VVD15" s="135"/>
      <c r="VVE15" s="40"/>
      <c r="VVF15" s="40"/>
      <c r="VVG15" s="43"/>
      <c r="VVH15" s="7"/>
      <c r="VVI15" s="8"/>
      <c r="VVJ15" s="9"/>
      <c r="VVK15" s="134"/>
      <c r="VVL15" s="135"/>
      <c r="VVM15" s="40"/>
      <c r="VVN15" s="40"/>
      <c r="VVO15" s="43"/>
      <c r="VVP15" s="7"/>
      <c r="VVQ15" s="8"/>
      <c r="VVR15" s="9"/>
      <c r="VVS15" s="134"/>
      <c r="VVT15" s="135"/>
      <c r="VVU15" s="40"/>
      <c r="VVV15" s="40"/>
      <c r="VVW15" s="43"/>
      <c r="VVX15" s="7"/>
      <c r="VVY15" s="8"/>
      <c r="VVZ15" s="9"/>
      <c r="VWA15" s="134"/>
      <c r="VWB15" s="135"/>
      <c r="VWC15" s="40"/>
      <c r="VWD15" s="40"/>
      <c r="VWE15" s="43"/>
      <c r="VWF15" s="7"/>
      <c r="VWG15" s="8"/>
      <c r="VWH15" s="9"/>
      <c r="VWI15" s="134"/>
      <c r="VWJ15" s="135"/>
      <c r="VWK15" s="40"/>
      <c r="VWL15" s="40"/>
      <c r="VWM15" s="43"/>
      <c r="VWN15" s="7"/>
      <c r="VWO15" s="8"/>
      <c r="VWP15" s="9"/>
      <c r="VWQ15" s="134"/>
      <c r="VWR15" s="135"/>
      <c r="VWS15" s="40"/>
      <c r="VWT15" s="40"/>
      <c r="VWU15" s="43"/>
      <c r="VWV15" s="7"/>
      <c r="VWW15" s="8"/>
      <c r="VWX15" s="9"/>
      <c r="VWY15" s="134"/>
      <c r="VWZ15" s="135"/>
      <c r="VXA15" s="40"/>
      <c r="VXB15" s="40"/>
      <c r="VXC15" s="43"/>
      <c r="VXD15" s="7"/>
      <c r="VXE15" s="8"/>
      <c r="VXF15" s="9"/>
      <c r="VXG15" s="134"/>
      <c r="VXH15" s="135"/>
      <c r="VXI15" s="40"/>
      <c r="VXJ15" s="40"/>
      <c r="VXK15" s="43"/>
      <c r="VXL15" s="7"/>
      <c r="VXM15" s="8"/>
      <c r="VXN15" s="9"/>
      <c r="VXO15" s="134"/>
      <c r="VXP15" s="135"/>
      <c r="VXQ15" s="40"/>
      <c r="VXR15" s="40"/>
      <c r="VXS15" s="43"/>
      <c r="VXT15" s="7"/>
      <c r="VXU15" s="8"/>
      <c r="VXV15" s="9"/>
      <c r="VXW15" s="134"/>
      <c r="VXX15" s="135"/>
      <c r="VXY15" s="40"/>
      <c r="VXZ15" s="40"/>
      <c r="VYA15" s="43"/>
      <c r="VYB15" s="7"/>
      <c r="VYC15" s="8"/>
      <c r="VYD15" s="9"/>
      <c r="VYE15" s="134"/>
      <c r="VYF15" s="135"/>
      <c r="VYG15" s="40"/>
      <c r="VYH15" s="40"/>
      <c r="VYI15" s="43"/>
      <c r="VYJ15" s="7"/>
      <c r="VYK15" s="8"/>
      <c r="VYL15" s="9"/>
      <c r="VYM15" s="134"/>
      <c r="VYN15" s="135"/>
      <c r="VYO15" s="40"/>
      <c r="VYP15" s="40"/>
      <c r="VYQ15" s="43"/>
      <c r="VYR15" s="7"/>
      <c r="VYS15" s="8"/>
      <c r="VYT15" s="9"/>
      <c r="VYU15" s="134"/>
      <c r="VYV15" s="135"/>
      <c r="VYW15" s="40"/>
      <c r="VYX15" s="40"/>
      <c r="VYY15" s="43"/>
      <c r="VYZ15" s="7"/>
      <c r="VZA15" s="8"/>
      <c r="VZB15" s="9"/>
      <c r="VZC15" s="134"/>
      <c r="VZD15" s="135"/>
      <c r="VZE15" s="40"/>
      <c r="VZF15" s="40"/>
      <c r="VZG15" s="43"/>
      <c r="VZH15" s="7"/>
      <c r="VZI15" s="8"/>
      <c r="VZJ15" s="9"/>
      <c r="VZK15" s="134"/>
      <c r="VZL15" s="135"/>
      <c r="VZM15" s="40"/>
      <c r="VZN15" s="40"/>
      <c r="VZO15" s="43"/>
      <c r="VZP15" s="7"/>
      <c r="VZQ15" s="8"/>
      <c r="VZR15" s="9"/>
      <c r="VZS15" s="134"/>
      <c r="VZT15" s="135"/>
      <c r="VZU15" s="40"/>
      <c r="VZV15" s="40"/>
      <c r="VZW15" s="43"/>
      <c r="VZX15" s="7"/>
      <c r="VZY15" s="8"/>
      <c r="VZZ15" s="9"/>
      <c r="WAA15" s="134"/>
      <c r="WAB15" s="135"/>
      <c r="WAC15" s="40"/>
      <c r="WAD15" s="40"/>
      <c r="WAE15" s="43"/>
      <c r="WAF15" s="7"/>
      <c r="WAG15" s="8"/>
      <c r="WAH15" s="9"/>
      <c r="WAI15" s="134"/>
      <c r="WAJ15" s="135"/>
      <c r="WAK15" s="40"/>
      <c r="WAL15" s="40"/>
      <c r="WAM15" s="43"/>
      <c r="WAN15" s="7"/>
      <c r="WAO15" s="8"/>
      <c r="WAP15" s="9"/>
      <c r="WAQ15" s="134"/>
      <c r="WAR15" s="135"/>
      <c r="WAS15" s="40"/>
      <c r="WAT15" s="40"/>
      <c r="WAU15" s="43"/>
      <c r="WAV15" s="7"/>
      <c r="WAW15" s="8"/>
      <c r="WAX15" s="9"/>
      <c r="WAY15" s="134"/>
      <c r="WAZ15" s="135"/>
      <c r="WBA15" s="40"/>
      <c r="WBB15" s="40"/>
      <c r="WBC15" s="43"/>
      <c r="WBD15" s="7"/>
      <c r="WBE15" s="8"/>
      <c r="WBF15" s="9"/>
      <c r="WBG15" s="134"/>
      <c r="WBH15" s="135"/>
      <c r="WBI15" s="40"/>
      <c r="WBJ15" s="40"/>
      <c r="WBK15" s="43"/>
      <c r="WBL15" s="7"/>
      <c r="WBM15" s="8"/>
      <c r="WBN15" s="9"/>
      <c r="WBO15" s="134"/>
      <c r="WBP15" s="135"/>
      <c r="WBQ15" s="40"/>
      <c r="WBR15" s="40"/>
      <c r="WBS15" s="43"/>
      <c r="WBT15" s="7"/>
      <c r="WBU15" s="8"/>
      <c r="WBV15" s="9"/>
      <c r="WBW15" s="134"/>
      <c r="WBX15" s="135"/>
      <c r="WBY15" s="40"/>
      <c r="WBZ15" s="40"/>
      <c r="WCA15" s="43"/>
      <c r="WCB15" s="7"/>
      <c r="WCC15" s="8"/>
      <c r="WCD15" s="9"/>
      <c r="WCE15" s="134"/>
      <c r="WCF15" s="135"/>
      <c r="WCG15" s="40"/>
      <c r="WCH15" s="40"/>
      <c r="WCI15" s="43"/>
      <c r="WCJ15" s="7"/>
      <c r="WCK15" s="8"/>
      <c r="WCL15" s="9"/>
      <c r="WCM15" s="134"/>
      <c r="WCN15" s="135"/>
      <c r="WCO15" s="40"/>
      <c r="WCP15" s="40"/>
      <c r="WCQ15" s="43"/>
      <c r="WCR15" s="7"/>
      <c r="WCS15" s="8"/>
      <c r="WCT15" s="9"/>
      <c r="WCU15" s="134"/>
      <c r="WCV15" s="135"/>
      <c r="WCW15" s="40"/>
      <c r="WCX15" s="40"/>
      <c r="WCY15" s="43"/>
      <c r="WCZ15" s="7"/>
      <c r="WDA15" s="8"/>
      <c r="WDB15" s="9"/>
      <c r="WDC15" s="134"/>
      <c r="WDD15" s="135"/>
      <c r="WDE15" s="40"/>
      <c r="WDF15" s="40"/>
      <c r="WDG15" s="43"/>
      <c r="WDH15" s="7"/>
      <c r="WDI15" s="8"/>
      <c r="WDJ15" s="9"/>
      <c r="WDK15" s="134"/>
      <c r="WDL15" s="135"/>
      <c r="WDM15" s="40"/>
      <c r="WDN15" s="40"/>
      <c r="WDO15" s="43"/>
      <c r="WDP15" s="7"/>
      <c r="WDQ15" s="8"/>
      <c r="WDR15" s="9"/>
      <c r="WDS15" s="134"/>
      <c r="WDT15" s="135"/>
      <c r="WDU15" s="40"/>
      <c r="WDV15" s="40"/>
      <c r="WDW15" s="43"/>
      <c r="WDX15" s="7"/>
      <c r="WDY15" s="8"/>
      <c r="WDZ15" s="9"/>
      <c r="WEA15" s="134"/>
      <c r="WEB15" s="135"/>
      <c r="WEC15" s="40"/>
      <c r="WED15" s="40"/>
      <c r="WEE15" s="43"/>
      <c r="WEF15" s="7"/>
      <c r="WEG15" s="8"/>
      <c r="WEH15" s="9"/>
      <c r="WEI15" s="134"/>
      <c r="WEJ15" s="135"/>
      <c r="WEK15" s="40"/>
      <c r="WEL15" s="40"/>
      <c r="WEM15" s="43"/>
      <c r="WEN15" s="7"/>
      <c r="WEO15" s="8"/>
      <c r="WEP15" s="9"/>
      <c r="WEQ15" s="134"/>
      <c r="WER15" s="135"/>
      <c r="WES15" s="40"/>
      <c r="WET15" s="40"/>
      <c r="WEU15" s="43"/>
      <c r="WEV15" s="7"/>
      <c r="WEW15" s="8"/>
      <c r="WEX15" s="9"/>
      <c r="WEY15" s="134"/>
      <c r="WEZ15" s="135"/>
      <c r="WFA15" s="40"/>
      <c r="WFB15" s="40"/>
      <c r="WFC15" s="43"/>
      <c r="WFD15" s="7"/>
      <c r="WFE15" s="8"/>
      <c r="WFF15" s="9"/>
      <c r="WFG15" s="134"/>
      <c r="WFH15" s="135"/>
      <c r="WFI15" s="40"/>
      <c r="WFJ15" s="40"/>
      <c r="WFK15" s="43"/>
      <c r="WFL15" s="7"/>
      <c r="WFM15" s="8"/>
      <c r="WFN15" s="9"/>
      <c r="WFO15" s="134"/>
      <c r="WFP15" s="135"/>
      <c r="WFQ15" s="40"/>
      <c r="WFR15" s="40"/>
      <c r="WFS15" s="43"/>
      <c r="WFT15" s="7"/>
      <c r="WFU15" s="8"/>
      <c r="WFV15" s="9"/>
      <c r="WFW15" s="134"/>
      <c r="WFX15" s="135"/>
      <c r="WFY15" s="40"/>
      <c r="WFZ15" s="40"/>
      <c r="WGA15" s="43"/>
      <c r="WGB15" s="7"/>
      <c r="WGC15" s="8"/>
      <c r="WGD15" s="9"/>
      <c r="WGE15" s="134"/>
      <c r="WGF15" s="135"/>
      <c r="WGG15" s="40"/>
      <c r="WGH15" s="40"/>
      <c r="WGI15" s="43"/>
      <c r="WGJ15" s="7"/>
      <c r="WGK15" s="8"/>
      <c r="WGL15" s="9"/>
      <c r="WGM15" s="134"/>
      <c r="WGN15" s="135"/>
      <c r="WGO15" s="40"/>
      <c r="WGP15" s="40"/>
      <c r="WGQ15" s="43"/>
      <c r="WGR15" s="7"/>
      <c r="WGS15" s="8"/>
      <c r="WGT15" s="9"/>
      <c r="WGU15" s="134"/>
      <c r="WGV15" s="135"/>
      <c r="WGW15" s="40"/>
      <c r="WGX15" s="40"/>
      <c r="WGY15" s="43"/>
      <c r="WGZ15" s="7"/>
      <c r="WHA15" s="8"/>
      <c r="WHB15" s="9"/>
      <c r="WHC15" s="134"/>
      <c r="WHD15" s="135"/>
      <c r="WHE15" s="40"/>
      <c r="WHF15" s="40"/>
      <c r="WHG15" s="43"/>
      <c r="WHH15" s="7"/>
      <c r="WHI15" s="8"/>
      <c r="WHJ15" s="9"/>
      <c r="WHK15" s="134"/>
      <c r="WHL15" s="135"/>
      <c r="WHM15" s="40"/>
      <c r="WHN15" s="40"/>
      <c r="WHO15" s="43"/>
      <c r="WHP15" s="7"/>
      <c r="WHQ15" s="8"/>
      <c r="WHR15" s="9"/>
      <c r="WHS15" s="134"/>
      <c r="WHT15" s="135"/>
      <c r="WHU15" s="40"/>
      <c r="WHV15" s="40"/>
      <c r="WHW15" s="43"/>
      <c r="WHX15" s="7"/>
      <c r="WHY15" s="8"/>
      <c r="WHZ15" s="9"/>
      <c r="WIA15" s="134"/>
      <c r="WIB15" s="135"/>
      <c r="WIC15" s="40"/>
      <c r="WID15" s="40"/>
      <c r="WIE15" s="43"/>
      <c r="WIF15" s="7"/>
      <c r="WIG15" s="8"/>
      <c r="WIH15" s="9"/>
      <c r="WII15" s="134"/>
      <c r="WIJ15" s="135"/>
      <c r="WIK15" s="40"/>
      <c r="WIL15" s="40"/>
      <c r="WIM15" s="43"/>
      <c r="WIN15" s="7"/>
      <c r="WIO15" s="8"/>
      <c r="WIP15" s="9"/>
      <c r="WIQ15" s="134"/>
      <c r="WIR15" s="135"/>
      <c r="WIS15" s="40"/>
      <c r="WIT15" s="40"/>
      <c r="WIU15" s="43"/>
      <c r="WIV15" s="7"/>
      <c r="WIW15" s="8"/>
      <c r="WIX15" s="9"/>
      <c r="WIY15" s="134"/>
      <c r="WIZ15" s="135"/>
      <c r="WJA15" s="40"/>
      <c r="WJB15" s="40"/>
      <c r="WJC15" s="43"/>
      <c r="WJD15" s="7"/>
      <c r="WJE15" s="8"/>
      <c r="WJF15" s="9"/>
      <c r="WJG15" s="134"/>
      <c r="WJH15" s="135"/>
      <c r="WJI15" s="40"/>
      <c r="WJJ15" s="40"/>
      <c r="WJK15" s="43"/>
      <c r="WJL15" s="7"/>
      <c r="WJM15" s="8"/>
      <c r="WJN15" s="9"/>
      <c r="WJO15" s="134"/>
      <c r="WJP15" s="135"/>
      <c r="WJQ15" s="40"/>
      <c r="WJR15" s="40"/>
      <c r="WJS15" s="43"/>
      <c r="WJT15" s="7"/>
      <c r="WJU15" s="8"/>
      <c r="WJV15" s="9"/>
      <c r="WJW15" s="134"/>
      <c r="WJX15" s="135"/>
      <c r="WJY15" s="40"/>
      <c r="WJZ15" s="40"/>
      <c r="WKA15" s="43"/>
      <c r="WKB15" s="7"/>
      <c r="WKC15" s="8"/>
      <c r="WKD15" s="9"/>
      <c r="WKE15" s="134"/>
      <c r="WKF15" s="135"/>
      <c r="WKG15" s="40"/>
      <c r="WKH15" s="40"/>
      <c r="WKI15" s="43"/>
      <c r="WKJ15" s="7"/>
      <c r="WKK15" s="8"/>
      <c r="WKL15" s="9"/>
      <c r="WKM15" s="134"/>
      <c r="WKN15" s="135"/>
      <c r="WKO15" s="40"/>
      <c r="WKP15" s="40"/>
      <c r="WKQ15" s="43"/>
      <c r="WKR15" s="7"/>
      <c r="WKS15" s="8"/>
      <c r="WKT15" s="9"/>
      <c r="WKU15" s="134"/>
      <c r="WKV15" s="135"/>
      <c r="WKW15" s="40"/>
      <c r="WKX15" s="40"/>
      <c r="WKY15" s="43"/>
      <c r="WKZ15" s="7"/>
      <c r="WLA15" s="8"/>
      <c r="WLB15" s="9"/>
      <c r="WLC15" s="134"/>
      <c r="WLD15" s="135"/>
      <c r="WLE15" s="40"/>
      <c r="WLF15" s="40"/>
      <c r="WLG15" s="43"/>
      <c r="WLH15" s="7"/>
      <c r="WLI15" s="8"/>
      <c r="WLJ15" s="9"/>
      <c r="WLK15" s="134"/>
      <c r="WLL15" s="135"/>
      <c r="WLM15" s="40"/>
      <c r="WLN15" s="40"/>
      <c r="WLO15" s="43"/>
      <c r="WLP15" s="7"/>
      <c r="WLQ15" s="8"/>
      <c r="WLR15" s="9"/>
      <c r="WLS15" s="134"/>
      <c r="WLT15" s="135"/>
      <c r="WLU15" s="40"/>
      <c r="WLV15" s="40"/>
      <c r="WLW15" s="43"/>
      <c r="WLX15" s="7"/>
      <c r="WLY15" s="8"/>
      <c r="WLZ15" s="9"/>
      <c r="WMA15" s="134"/>
      <c r="WMB15" s="135"/>
      <c r="WMC15" s="40"/>
      <c r="WMD15" s="40"/>
      <c r="WME15" s="43"/>
      <c r="WMF15" s="7"/>
      <c r="WMG15" s="8"/>
      <c r="WMH15" s="9"/>
      <c r="WMI15" s="134"/>
      <c r="WMJ15" s="135"/>
      <c r="WMK15" s="40"/>
      <c r="WML15" s="40"/>
      <c r="WMM15" s="43"/>
      <c r="WMN15" s="7"/>
      <c r="WMO15" s="8"/>
      <c r="WMP15" s="9"/>
      <c r="WMQ15" s="134"/>
      <c r="WMR15" s="135"/>
      <c r="WMS15" s="40"/>
      <c r="WMT15" s="40"/>
      <c r="WMU15" s="43"/>
      <c r="WMV15" s="7"/>
      <c r="WMW15" s="8"/>
      <c r="WMX15" s="9"/>
      <c r="WMY15" s="134"/>
      <c r="WMZ15" s="135"/>
      <c r="WNA15" s="40"/>
      <c r="WNB15" s="40"/>
      <c r="WNC15" s="43"/>
      <c r="WND15" s="7"/>
      <c r="WNE15" s="8"/>
      <c r="WNF15" s="9"/>
      <c r="WNG15" s="134"/>
      <c r="WNH15" s="135"/>
      <c r="WNI15" s="40"/>
      <c r="WNJ15" s="40"/>
      <c r="WNK15" s="43"/>
      <c r="WNL15" s="7"/>
      <c r="WNM15" s="8"/>
      <c r="WNN15" s="9"/>
      <c r="WNO15" s="134"/>
      <c r="WNP15" s="135"/>
      <c r="WNQ15" s="40"/>
      <c r="WNR15" s="40"/>
      <c r="WNS15" s="43"/>
      <c r="WNT15" s="7"/>
      <c r="WNU15" s="8"/>
      <c r="WNV15" s="9"/>
      <c r="WNW15" s="134"/>
      <c r="WNX15" s="135"/>
      <c r="WNY15" s="40"/>
      <c r="WNZ15" s="40"/>
      <c r="WOA15" s="43"/>
      <c r="WOB15" s="7"/>
      <c r="WOC15" s="8"/>
      <c r="WOD15" s="9"/>
      <c r="WOE15" s="134"/>
      <c r="WOF15" s="135"/>
      <c r="WOG15" s="40"/>
      <c r="WOH15" s="40"/>
      <c r="WOI15" s="43"/>
      <c r="WOJ15" s="7"/>
      <c r="WOK15" s="8"/>
      <c r="WOL15" s="9"/>
      <c r="WOM15" s="134"/>
      <c r="WON15" s="135"/>
      <c r="WOO15" s="40"/>
      <c r="WOP15" s="40"/>
      <c r="WOQ15" s="43"/>
      <c r="WOR15" s="7"/>
      <c r="WOS15" s="8"/>
      <c r="WOT15" s="9"/>
      <c r="WOU15" s="134"/>
      <c r="WOV15" s="135"/>
      <c r="WOW15" s="40"/>
      <c r="WOX15" s="40"/>
      <c r="WOY15" s="43"/>
      <c r="WOZ15" s="7"/>
      <c r="WPA15" s="8"/>
      <c r="WPB15" s="9"/>
      <c r="WPC15" s="134"/>
      <c r="WPD15" s="135"/>
      <c r="WPE15" s="40"/>
      <c r="WPF15" s="40"/>
      <c r="WPG15" s="43"/>
      <c r="WPH15" s="7"/>
      <c r="WPI15" s="8"/>
      <c r="WPJ15" s="9"/>
      <c r="WPK15" s="134"/>
      <c r="WPL15" s="135"/>
      <c r="WPM15" s="40"/>
      <c r="WPN15" s="40"/>
      <c r="WPO15" s="43"/>
      <c r="WPP15" s="7"/>
      <c r="WPQ15" s="8"/>
      <c r="WPR15" s="9"/>
      <c r="WPS15" s="134"/>
      <c r="WPT15" s="135"/>
      <c r="WPU15" s="40"/>
      <c r="WPV15" s="40"/>
      <c r="WPW15" s="43"/>
      <c r="WPX15" s="7"/>
      <c r="WPY15" s="8"/>
      <c r="WPZ15" s="9"/>
      <c r="WQA15" s="134"/>
      <c r="WQB15" s="135"/>
      <c r="WQC15" s="40"/>
      <c r="WQD15" s="40"/>
      <c r="WQE15" s="43"/>
      <c r="WQF15" s="7"/>
      <c r="WQG15" s="8"/>
      <c r="WQH15" s="9"/>
      <c r="WQI15" s="134"/>
      <c r="WQJ15" s="135"/>
      <c r="WQK15" s="40"/>
      <c r="WQL15" s="40"/>
      <c r="WQM15" s="43"/>
      <c r="WQN15" s="7"/>
      <c r="WQO15" s="8"/>
      <c r="WQP15" s="9"/>
      <c r="WQQ15" s="134"/>
      <c r="WQR15" s="135"/>
      <c r="WQS15" s="40"/>
      <c r="WQT15" s="40"/>
      <c r="WQU15" s="43"/>
      <c r="WQV15" s="7"/>
      <c r="WQW15" s="8"/>
      <c r="WQX15" s="9"/>
      <c r="WQY15" s="134"/>
      <c r="WQZ15" s="135"/>
      <c r="WRA15" s="40"/>
      <c r="WRB15" s="40"/>
      <c r="WRC15" s="43"/>
      <c r="WRD15" s="7"/>
      <c r="WRE15" s="8"/>
      <c r="WRF15" s="9"/>
      <c r="WRG15" s="134"/>
      <c r="WRH15" s="135"/>
      <c r="WRI15" s="40"/>
      <c r="WRJ15" s="40"/>
      <c r="WRK15" s="43"/>
      <c r="WRL15" s="7"/>
      <c r="WRM15" s="8"/>
      <c r="WRN15" s="9"/>
      <c r="WRO15" s="134"/>
      <c r="WRP15" s="135"/>
      <c r="WRQ15" s="40"/>
      <c r="WRR15" s="40"/>
      <c r="WRS15" s="43"/>
      <c r="WRT15" s="7"/>
      <c r="WRU15" s="8"/>
      <c r="WRV15" s="9"/>
      <c r="WRW15" s="134"/>
      <c r="WRX15" s="135"/>
      <c r="WRY15" s="40"/>
      <c r="WRZ15" s="40"/>
      <c r="WSA15" s="43"/>
      <c r="WSB15" s="7"/>
      <c r="WSC15" s="8"/>
      <c r="WSD15" s="9"/>
      <c r="WSE15" s="134"/>
      <c r="WSF15" s="135"/>
      <c r="WSG15" s="40"/>
      <c r="WSH15" s="40"/>
      <c r="WSI15" s="43"/>
      <c r="WSJ15" s="7"/>
      <c r="WSK15" s="8"/>
      <c r="WSL15" s="9"/>
      <c r="WSM15" s="134"/>
      <c r="WSN15" s="135"/>
      <c r="WSO15" s="40"/>
      <c r="WSP15" s="40"/>
      <c r="WSQ15" s="43"/>
      <c r="WSR15" s="7"/>
      <c r="WSS15" s="8"/>
      <c r="WST15" s="9"/>
      <c r="WSU15" s="134"/>
      <c r="WSV15" s="135"/>
      <c r="WSW15" s="40"/>
      <c r="WSX15" s="40"/>
      <c r="WSY15" s="43"/>
      <c r="WSZ15" s="7"/>
      <c r="WTA15" s="8"/>
      <c r="WTB15" s="9"/>
      <c r="WTC15" s="134"/>
      <c r="WTD15" s="135"/>
      <c r="WTE15" s="40"/>
      <c r="WTF15" s="40"/>
      <c r="WTG15" s="43"/>
      <c r="WTH15" s="7"/>
      <c r="WTI15" s="8"/>
      <c r="WTJ15" s="9"/>
      <c r="WTK15" s="134"/>
      <c r="WTL15" s="135"/>
      <c r="WTM15" s="40"/>
      <c r="WTN15" s="40"/>
      <c r="WTO15" s="43"/>
      <c r="WTP15" s="7"/>
      <c r="WTQ15" s="8"/>
      <c r="WTR15" s="9"/>
      <c r="WTS15" s="134"/>
      <c r="WTT15" s="135"/>
      <c r="WTU15" s="40"/>
      <c r="WTV15" s="40"/>
      <c r="WTW15" s="43"/>
      <c r="WTX15" s="7"/>
      <c r="WTY15" s="8"/>
      <c r="WTZ15" s="9"/>
      <c r="WUA15" s="134"/>
      <c r="WUB15" s="135"/>
      <c r="WUC15" s="40"/>
      <c r="WUD15" s="40"/>
      <c r="WUE15" s="43"/>
      <c r="WUF15" s="7"/>
      <c r="WUG15" s="8"/>
      <c r="WUH15" s="9"/>
      <c r="WUI15" s="134"/>
      <c r="WUJ15" s="135"/>
      <c r="WUK15" s="40"/>
      <c r="WUL15" s="40"/>
      <c r="WUM15" s="43"/>
      <c r="WUN15" s="7"/>
      <c r="WUO15" s="8"/>
      <c r="WUP15" s="9"/>
      <c r="WUQ15" s="134"/>
      <c r="WUR15" s="135"/>
      <c r="WUS15" s="40"/>
      <c r="WUT15" s="40"/>
      <c r="WUU15" s="43"/>
      <c r="WUV15" s="7"/>
      <c r="WUW15" s="8"/>
      <c r="WUX15" s="9"/>
      <c r="WUY15" s="134"/>
      <c r="WUZ15" s="135"/>
      <c r="WVA15" s="40"/>
      <c r="WVB15" s="40"/>
      <c r="WVC15" s="43"/>
      <c r="WVD15" s="7"/>
      <c r="WVE15" s="8"/>
      <c r="WVF15" s="9"/>
      <c r="WVG15" s="134"/>
      <c r="WVH15" s="135"/>
      <c r="WVI15" s="40"/>
      <c r="WVJ15" s="40"/>
      <c r="WVK15" s="43"/>
      <c r="WVL15" s="7"/>
      <c r="WVM15" s="8"/>
      <c r="WVN15" s="9"/>
      <c r="WVO15" s="134"/>
      <c r="WVP15" s="135"/>
      <c r="WVQ15" s="40"/>
      <c r="WVR15" s="40"/>
      <c r="WVS15" s="43"/>
      <c r="WVT15" s="7"/>
      <c r="WVU15" s="8"/>
      <c r="WVV15" s="9"/>
      <c r="WVW15" s="134"/>
      <c r="WVX15" s="135"/>
      <c r="WVY15" s="40"/>
      <c r="WVZ15" s="40"/>
      <c r="WWA15" s="43"/>
      <c r="WWB15" s="7"/>
      <c r="WWC15" s="8"/>
      <c r="WWD15" s="9"/>
      <c r="WWE15" s="134"/>
      <c r="WWF15" s="135"/>
      <c r="WWG15" s="40"/>
      <c r="WWH15" s="40"/>
      <c r="WWI15" s="43"/>
      <c r="WWJ15" s="7"/>
      <c r="WWK15" s="8"/>
      <c r="WWL15" s="9"/>
      <c r="WWM15" s="134"/>
      <c r="WWN15" s="135"/>
      <c r="WWO15" s="40"/>
      <c r="WWP15" s="40"/>
      <c r="WWQ15" s="43"/>
      <c r="WWR15" s="7"/>
      <c r="WWS15" s="8"/>
      <c r="WWT15" s="9"/>
      <c r="WWU15" s="134"/>
      <c r="WWV15" s="135"/>
      <c r="WWW15" s="40"/>
      <c r="WWX15" s="40"/>
      <c r="WWY15" s="43"/>
      <c r="WWZ15" s="7"/>
      <c r="WXA15" s="8"/>
      <c r="WXB15" s="9"/>
      <c r="WXC15" s="134"/>
      <c r="WXD15" s="135"/>
      <c r="WXE15" s="40"/>
      <c r="WXF15" s="40"/>
      <c r="WXG15" s="43"/>
      <c r="WXH15" s="7"/>
      <c r="WXI15" s="8"/>
      <c r="WXJ15" s="9"/>
      <c r="WXK15" s="134"/>
      <c r="WXL15" s="135"/>
      <c r="WXM15" s="40"/>
      <c r="WXN15" s="40"/>
      <c r="WXO15" s="43"/>
      <c r="WXP15" s="7"/>
      <c r="WXQ15" s="8"/>
      <c r="WXR15" s="9"/>
      <c r="WXS15" s="134"/>
      <c r="WXT15" s="135"/>
      <c r="WXU15" s="40"/>
      <c r="WXV15" s="40"/>
      <c r="WXW15" s="43"/>
      <c r="WXX15" s="7"/>
      <c r="WXY15" s="8"/>
      <c r="WXZ15" s="9"/>
      <c r="WYA15" s="134"/>
      <c r="WYB15" s="135"/>
      <c r="WYC15" s="40"/>
      <c r="WYD15" s="40"/>
      <c r="WYE15" s="43"/>
      <c r="WYF15" s="7"/>
      <c r="WYG15" s="8"/>
      <c r="WYH15" s="9"/>
      <c r="WYI15" s="134"/>
      <c r="WYJ15" s="135"/>
      <c r="WYK15" s="40"/>
      <c r="WYL15" s="40"/>
      <c r="WYM15" s="43"/>
      <c r="WYN15" s="7"/>
      <c r="WYO15" s="8"/>
      <c r="WYP15" s="9"/>
      <c r="WYQ15" s="134"/>
      <c r="WYR15" s="135"/>
      <c r="WYS15" s="40"/>
      <c r="WYT15" s="40"/>
      <c r="WYU15" s="43"/>
      <c r="WYV15" s="7"/>
      <c r="WYW15" s="8"/>
      <c r="WYX15" s="9"/>
      <c r="WYY15" s="134"/>
      <c r="WYZ15" s="135"/>
      <c r="WZA15" s="40"/>
      <c r="WZB15" s="40"/>
      <c r="WZC15" s="43"/>
      <c r="WZD15" s="7"/>
      <c r="WZE15" s="8"/>
      <c r="WZF15" s="9"/>
      <c r="WZG15" s="134"/>
      <c r="WZH15" s="135"/>
      <c r="WZI15" s="40"/>
      <c r="WZJ15" s="40"/>
      <c r="WZK15" s="43"/>
      <c r="WZL15" s="7"/>
      <c r="WZM15" s="8"/>
      <c r="WZN15" s="9"/>
      <c r="WZO15" s="134"/>
      <c r="WZP15" s="135"/>
      <c r="WZQ15" s="40"/>
      <c r="WZR15" s="40"/>
      <c r="WZS15" s="43"/>
      <c r="WZT15" s="7"/>
      <c r="WZU15" s="8"/>
      <c r="WZV15" s="9"/>
      <c r="WZW15" s="134"/>
      <c r="WZX15" s="135"/>
      <c r="WZY15" s="40"/>
      <c r="WZZ15" s="40"/>
      <c r="XAA15" s="43"/>
      <c r="XAB15" s="7"/>
      <c r="XAC15" s="8"/>
      <c r="XAD15" s="9"/>
      <c r="XAE15" s="134"/>
      <c r="XAF15" s="135"/>
      <c r="XAG15" s="40"/>
      <c r="XAH15" s="40"/>
      <c r="XAI15" s="43"/>
      <c r="XAJ15" s="7"/>
      <c r="XAK15" s="8"/>
      <c r="XAL15" s="9"/>
      <c r="XAM15" s="134"/>
      <c r="XAN15" s="135"/>
      <c r="XAO15" s="40"/>
      <c r="XAP15" s="40"/>
      <c r="XAQ15" s="43"/>
      <c r="XAR15" s="7"/>
      <c r="XAS15" s="8"/>
      <c r="XAT15" s="9"/>
      <c r="XAU15" s="134"/>
      <c r="XAV15" s="135"/>
      <c r="XAW15" s="40"/>
      <c r="XAX15" s="40"/>
      <c r="XAY15" s="43"/>
      <c r="XAZ15" s="7"/>
      <c r="XBA15" s="8"/>
      <c r="XBB15" s="9"/>
      <c r="XBC15" s="134"/>
      <c r="XBD15" s="135"/>
      <c r="XBE15" s="40"/>
      <c r="XBF15" s="40"/>
      <c r="XBG15" s="43"/>
      <c r="XBH15" s="7"/>
      <c r="XBI15" s="8"/>
      <c r="XBJ15" s="9"/>
      <c r="XBK15" s="134"/>
      <c r="XBL15" s="135"/>
      <c r="XBM15" s="40"/>
      <c r="XBN15" s="40"/>
      <c r="XBO15" s="43"/>
      <c r="XBP15" s="7"/>
      <c r="XBQ15" s="8"/>
      <c r="XBR15" s="9"/>
      <c r="XBS15" s="134"/>
      <c r="XBT15" s="135"/>
      <c r="XBU15" s="40"/>
      <c r="XBV15" s="40"/>
      <c r="XBW15" s="43"/>
      <c r="XBX15" s="7"/>
      <c r="XBY15" s="8"/>
      <c r="XBZ15" s="9"/>
      <c r="XCA15" s="134"/>
      <c r="XCB15" s="135"/>
      <c r="XCC15" s="40"/>
      <c r="XCD15" s="40"/>
      <c r="XCE15" s="43"/>
      <c r="XCF15" s="7"/>
      <c r="XCG15" s="8"/>
      <c r="XCH15" s="9"/>
      <c r="XCI15" s="134"/>
      <c r="XCJ15" s="135"/>
      <c r="XCK15" s="40"/>
      <c r="XCL15" s="40"/>
      <c r="XCM15" s="43"/>
      <c r="XCN15" s="7"/>
      <c r="XCO15" s="8"/>
      <c r="XCP15" s="9"/>
      <c r="XCQ15" s="134"/>
      <c r="XCR15" s="135"/>
      <c r="XCS15" s="40"/>
      <c r="XCT15" s="40"/>
      <c r="XCU15" s="43"/>
      <c r="XCV15" s="7"/>
      <c r="XCW15" s="8"/>
      <c r="XCX15" s="9"/>
      <c r="XCY15" s="134"/>
      <c r="XCZ15" s="135"/>
      <c r="XDA15" s="40"/>
      <c r="XDB15" s="40"/>
      <c r="XDC15" s="43"/>
      <c r="XDD15" s="7"/>
      <c r="XDE15" s="8"/>
      <c r="XDF15" s="9"/>
      <c r="XDG15" s="134"/>
      <c r="XDH15" s="135"/>
      <c r="XDI15" s="40"/>
      <c r="XDJ15" s="40"/>
      <c r="XDK15" s="43"/>
      <c r="XDL15" s="7"/>
      <c r="XDM15" s="8"/>
      <c r="XDN15" s="9"/>
      <c r="XDO15" s="134"/>
      <c r="XDP15" s="135"/>
      <c r="XDQ15" s="40"/>
      <c r="XDR15" s="40"/>
      <c r="XDS15" s="43"/>
      <c r="XDT15" s="7"/>
      <c r="XDU15" s="8"/>
      <c r="XDV15" s="9"/>
      <c r="XDW15" s="134"/>
      <c r="XDX15" s="135"/>
      <c r="XDY15" s="40"/>
      <c r="XDZ15" s="40"/>
      <c r="XEA15" s="43"/>
      <c r="XEB15" s="7"/>
      <c r="XEC15" s="8"/>
      <c r="XED15" s="9"/>
      <c r="XEE15" s="134"/>
      <c r="XEF15" s="135"/>
      <c r="XEG15" s="40"/>
      <c r="XEH15" s="40"/>
      <c r="XEI15" s="43"/>
      <c r="XEJ15" s="7"/>
      <c r="XEK15" s="8"/>
      <c r="XEL15" s="9"/>
      <c r="XEM15" s="134"/>
      <c r="XEN15" s="135"/>
      <c r="XEO15" s="40"/>
      <c r="XEP15" s="40"/>
      <c r="XEQ15" s="43"/>
      <c r="XER15" s="7"/>
      <c r="XES15" s="8"/>
      <c r="XET15" s="9"/>
      <c r="XEU15" s="134"/>
      <c r="XEV15" s="135"/>
      <c r="XEW15" s="40"/>
      <c r="XEX15" s="40"/>
      <c r="XEY15" s="43"/>
      <c r="XEZ15" s="7"/>
      <c r="XFA15" s="8"/>
      <c r="XFB15" s="9"/>
      <c r="XFC15" s="134"/>
      <c r="XFD15" s="135"/>
    </row>
    <row r="16" spans="1:16384" s="106" customFormat="1" ht="26.4" x14ac:dyDescent="0.25">
      <c r="A16" s="40">
        <v>44279</v>
      </c>
      <c r="B16" s="40">
        <v>44279</v>
      </c>
      <c r="C16" s="43" t="s">
        <v>100</v>
      </c>
      <c r="D16" s="7" t="s">
        <v>340</v>
      </c>
      <c r="E16" s="8"/>
      <c r="F16" s="9" t="s">
        <v>358</v>
      </c>
      <c r="G16" s="134"/>
      <c r="H16" s="135"/>
      <c r="I16" s="136"/>
      <c r="J16" s="130">
        <v>6490000</v>
      </c>
      <c r="K16" s="13" t="s">
        <v>361</v>
      </c>
    </row>
    <row r="17" spans="1:11" s="106" customFormat="1" ht="26.4" x14ac:dyDescent="0.25">
      <c r="A17" s="40">
        <v>44253</v>
      </c>
      <c r="B17" s="40">
        <v>44251</v>
      </c>
      <c r="C17" s="43">
        <v>1098</v>
      </c>
      <c r="D17" s="7" t="s">
        <v>36</v>
      </c>
      <c r="E17" s="8" t="s">
        <v>37</v>
      </c>
      <c r="F17" s="9" t="s">
        <v>247</v>
      </c>
      <c r="G17" s="134">
        <v>2625000</v>
      </c>
      <c r="H17" s="135">
        <v>0.1</v>
      </c>
      <c r="I17" s="136">
        <v>262500</v>
      </c>
      <c r="J17" s="130">
        <v>2887500</v>
      </c>
      <c r="K17" s="13"/>
    </row>
    <row r="18" spans="1:11" s="106" customFormat="1" x14ac:dyDescent="0.25">
      <c r="A18" s="40">
        <v>44253</v>
      </c>
      <c r="B18" s="40">
        <v>44251</v>
      </c>
      <c r="C18" s="43">
        <v>1099</v>
      </c>
      <c r="D18" s="7" t="s">
        <v>36</v>
      </c>
      <c r="E18" s="8" t="s">
        <v>37</v>
      </c>
      <c r="F18" s="9" t="s">
        <v>248</v>
      </c>
      <c r="G18" s="134">
        <v>10750000</v>
      </c>
      <c r="H18" s="135">
        <v>0.05</v>
      </c>
      <c r="I18" s="136">
        <v>537500</v>
      </c>
      <c r="J18" s="130">
        <v>11287500</v>
      </c>
      <c r="K18" s="13"/>
    </row>
    <row r="19" spans="1:11" s="106" customFormat="1" x14ac:dyDescent="0.25">
      <c r="A19" s="40">
        <v>44271</v>
      </c>
      <c r="B19" s="40">
        <v>44260</v>
      </c>
      <c r="C19" s="43">
        <v>1258473</v>
      </c>
      <c r="D19" s="7" t="s">
        <v>124</v>
      </c>
      <c r="E19" s="8" t="s">
        <v>125</v>
      </c>
      <c r="F19" s="9" t="s">
        <v>349</v>
      </c>
      <c r="G19" s="134">
        <v>509755</v>
      </c>
      <c r="H19" s="135">
        <v>0.1</v>
      </c>
      <c r="I19" s="136">
        <v>50975.5</v>
      </c>
      <c r="J19" s="130">
        <v>560730.5</v>
      </c>
      <c r="K19" s="13"/>
    </row>
    <row r="20" spans="1:11" s="106" customFormat="1" x14ac:dyDescent="0.25">
      <c r="A20" s="40"/>
      <c r="B20" s="40"/>
      <c r="C20" s="43"/>
      <c r="D20" s="7"/>
      <c r="E20" s="133"/>
      <c r="F20" s="9"/>
      <c r="G20" s="134"/>
      <c r="H20" s="135"/>
      <c r="I20" s="136"/>
      <c r="J20" s="130"/>
      <c r="K20" s="13"/>
    </row>
    <row r="21" spans="1:11" x14ac:dyDescent="0.25">
      <c r="A21" s="40"/>
      <c r="B21" s="40"/>
      <c r="C21" s="43"/>
      <c r="D21" s="7"/>
      <c r="E21" s="8"/>
      <c r="F21" s="9"/>
      <c r="G21" s="9"/>
      <c r="H21" s="52"/>
      <c r="I21" s="58"/>
      <c r="J21" s="130"/>
      <c r="K21" s="13"/>
    </row>
    <row r="22" spans="1:11" x14ac:dyDescent="0.25">
      <c r="G22" s="318" t="s">
        <v>10</v>
      </c>
      <c r="H22" s="318"/>
      <c r="I22" s="318"/>
      <c r="J22" s="17"/>
    </row>
    <row r="23" spans="1:11" x14ac:dyDescent="0.25">
      <c r="G23" s="318" t="s">
        <v>11</v>
      </c>
      <c r="H23" s="318"/>
      <c r="I23" s="318"/>
      <c r="J23" s="132">
        <f>SUM(J4:J22)</f>
        <v>432306493.5</v>
      </c>
    </row>
    <row r="24" spans="1:11" s="99" customFormat="1" x14ac:dyDescent="0.25">
      <c r="A24" s="36"/>
      <c r="B24" s="37" t="s">
        <v>12</v>
      </c>
      <c r="C24" s="41"/>
      <c r="D24"/>
      <c r="E24"/>
      <c r="F24"/>
      <c r="G24"/>
      <c r="H24" s="50"/>
      <c r="I24" s="1"/>
      <c r="J24" s="20"/>
      <c r="K24" s="98"/>
    </row>
    <row r="25" spans="1:11" s="99" customFormat="1" x14ac:dyDescent="0.25">
      <c r="A25" s="21"/>
      <c r="B25" s="21"/>
      <c r="C25" s="44"/>
      <c r="D25" s="7"/>
      <c r="E25" s="8"/>
      <c r="F25" s="138"/>
      <c r="G25" s="23"/>
      <c r="H25" s="53"/>
      <c r="I25" s="59"/>
      <c r="J25" s="60"/>
      <c r="K25" s="101"/>
    </row>
    <row r="26" spans="1:11" s="99" customFormat="1" x14ac:dyDescent="0.25">
      <c r="A26" s="21"/>
      <c r="B26" s="21"/>
      <c r="C26" s="45"/>
      <c r="D26" s="7"/>
      <c r="E26" s="139"/>
      <c r="F26" s="27"/>
      <c r="G26" s="9"/>
      <c r="H26" s="54"/>
      <c r="I26" s="61"/>
      <c r="J26" s="62"/>
      <c r="K26" s="101"/>
    </row>
    <row r="27" spans="1:11" s="99" customFormat="1" x14ac:dyDescent="0.25">
      <c r="A27" s="21"/>
      <c r="B27" s="21"/>
      <c r="C27" s="45"/>
      <c r="D27" s="7"/>
      <c r="E27" s="27"/>
      <c r="F27" s="7"/>
      <c r="G27" s="9"/>
      <c r="H27" s="54"/>
      <c r="I27" s="61"/>
      <c r="J27" s="62"/>
      <c r="K27" s="101"/>
    </row>
    <row r="28" spans="1:11" s="99" customFormat="1" x14ac:dyDescent="0.25">
      <c r="A28" s="40"/>
      <c r="B28" s="40"/>
      <c r="C28" s="43"/>
      <c r="D28" s="7"/>
      <c r="E28" s="8"/>
      <c r="F28" s="29"/>
      <c r="G28" s="9"/>
      <c r="H28" s="52"/>
      <c r="I28" s="59"/>
      <c r="J28" s="60"/>
      <c r="K28" s="101"/>
    </row>
    <row r="29" spans="1:11" s="99" customFormat="1" x14ac:dyDescent="0.25">
      <c r="A29" s="21"/>
      <c r="B29" s="21"/>
      <c r="C29" s="45"/>
      <c r="D29" s="7"/>
      <c r="E29" s="27"/>
      <c r="F29" s="7"/>
      <c r="G29" s="9"/>
      <c r="H29" s="54"/>
      <c r="I29" s="61"/>
      <c r="J29" s="62"/>
      <c r="K29" s="101"/>
    </row>
    <row r="30" spans="1:11" s="99" customFormat="1" x14ac:dyDescent="0.25">
      <c r="A30" s="21"/>
      <c r="B30" s="21"/>
      <c r="C30" s="44"/>
      <c r="D30" s="7"/>
      <c r="E30" s="27"/>
      <c r="F30" s="7"/>
      <c r="G30" s="32"/>
      <c r="H30" s="55"/>
      <c r="I30" s="64"/>
      <c r="J30" s="60"/>
      <c r="K30" s="101"/>
    </row>
    <row r="31" spans="1:11" x14ac:dyDescent="0.25">
      <c r="A31" s="96"/>
      <c r="B31" s="35"/>
      <c r="C31" s="48"/>
      <c r="D31" s="30"/>
      <c r="E31" s="31"/>
      <c r="F31" s="7"/>
      <c r="G31" s="34"/>
      <c r="H31" s="56"/>
      <c r="I31" s="66"/>
      <c r="J31" s="62"/>
      <c r="K31" s="28"/>
    </row>
    <row r="32" spans="1:11" x14ac:dyDescent="0.25">
      <c r="A32" s="39"/>
      <c r="B32" s="33"/>
      <c r="C32" s="48"/>
      <c r="D32" s="30"/>
      <c r="E32" s="31"/>
      <c r="F32" s="7"/>
      <c r="G32" s="318"/>
      <c r="H32" s="318"/>
      <c r="I32" s="318"/>
      <c r="J32" s="62"/>
      <c r="K32" s="28"/>
    </row>
    <row r="33" spans="1:11" x14ac:dyDescent="0.25">
      <c r="A33" s="39"/>
      <c r="B33" s="33"/>
      <c r="C33" s="48"/>
      <c r="D33" s="30"/>
      <c r="E33" s="31"/>
      <c r="F33" s="7"/>
      <c r="G33" s="318" t="s">
        <v>11</v>
      </c>
      <c r="H33" s="318"/>
      <c r="I33" s="318"/>
      <c r="J33" s="140">
        <f>SUM(J25:J32)</f>
        <v>0</v>
      </c>
      <c r="K33" s="28"/>
    </row>
    <row r="34" spans="1:11" x14ac:dyDescent="0.25">
      <c r="A34" s="39"/>
      <c r="B34" s="39"/>
      <c r="C34" s="49"/>
      <c r="D34" s="28"/>
      <c r="E34" s="28"/>
      <c r="F34" s="28"/>
      <c r="G34" s="318" t="s">
        <v>11</v>
      </c>
      <c r="H34" s="318"/>
      <c r="I34" s="318"/>
      <c r="J34" s="69"/>
    </row>
  </sheetData>
  <mergeCells count="6">
    <mergeCell ref="G34:I34"/>
    <mergeCell ref="A1:K1"/>
    <mergeCell ref="G22:I22"/>
    <mergeCell ref="G23:I23"/>
    <mergeCell ref="G32:I32"/>
    <mergeCell ref="G33:I3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3494-4F49-4C66-AD38-E8584769CF95}">
  <dimension ref="A1:K28"/>
  <sheetViews>
    <sheetView workbookViewId="0">
      <pane xSplit="3" ySplit="3" topLeftCell="D4" activePane="bottomRight" state="frozen"/>
      <selection activeCell="I8" sqref="I8"/>
      <selection pane="topRight" activeCell="I8" sqref="I8"/>
      <selection pane="bottomLeft" activeCell="I8" sqref="I8"/>
      <selection pane="bottomRight" activeCell="A4" sqref="A4:XFD9"/>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376</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10" spans="1:11" x14ac:dyDescent="0.25">
      <c r="A10" s="40"/>
      <c r="B10" s="40"/>
      <c r="C10" s="43"/>
      <c r="D10" s="7"/>
      <c r="E10" s="8"/>
      <c r="F10" s="9"/>
      <c r="G10" s="9"/>
      <c r="H10" s="52"/>
      <c r="I10" s="58"/>
      <c r="J10" s="130"/>
      <c r="K10" s="13"/>
    </row>
    <row r="11" spans="1:11" s="106" customFormat="1" x14ac:dyDescent="0.25">
      <c r="A11" s="40"/>
      <c r="B11" s="40"/>
      <c r="C11" s="43"/>
      <c r="D11" s="7"/>
      <c r="E11" s="8"/>
      <c r="F11" s="9"/>
      <c r="G11" s="134"/>
      <c r="H11" s="135"/>
      <c r="I11" s="136"/>
      <c r="J11" s="130"/>
      <c r="K11" s="13"/>
    </row>
    <row r="12" spans="1:11" s="106" customFormat="1" x14ac:dyDescent="0.25">
      <c r="A12" s="40"/>
      <c r="B12" s="40"/>
      <c r="C12" s="43"/>
      <c r="D12" s="7"/>
      <c r="E12" s="8"/>
      <c r="F12" s="9"/>
      <c r="G12" s="134"/>
      <c r="H12" s="135"/>
      <c r="I12" s="136"/>
      <c r="J12" s="130"/>
      <c r="K12" s="13"/>
    </row>
    <row r="13" spans="1:11" s="106" customFormat="1" x14ac:dyDescent="0.25">
      <c r="A13" s="40"/>
      <c r="B13" s="40"/>
      <c r="C13" s="43"/>
      <c r="D13" s="7"/>
      <c r="E13" s="8"/>
      <c r="F13" s="9"/>
      <c r="G13" s="134"/>
      <c r="H13" s="135"/>
      <c r="I13" s="136"/>
      <c r="J13" s="130"/>
      <c r="K13" s="13"/>
    </row>
    <row r="14" spans="1:11" s="106" customFormat="1" x14ac:dyDescent="0.25">
      <c r="A14" s="40"/>
      <c r="B14" s="40"/>
      <c r="C14" s="43"/>
      <c r="D14" s="7"/>
      <c r="E14" s="133"/>
      <c r="F14" s="9"/>
      <c r="G14" s="134"/>
      <c r="H14" s="135"/>
      <c r="I14" s="136"/>
      <c r="J14" s="130"/>
      <c r="K14" s="13"/>
    </row>
    <row r="15" spans="1:11" x14ac:dyDescent="0.25">
      <c r="A15" s="40"/>
      <c r="B15" s="40"/>
      <c r="C15" s="43"/>
      <c r="D15" s="7"/>
      <c r="E15" s="8"/>
      <c r="F15" s="9"/>
      <c r="G15" s="9"/>
      <c r="H15" s="52"/>
      <c r="I15" s="58"/>
      <c r="J15" s="130"/>
      <c r="K15" s="13"/>
    </row>
    <row r="16" spans="1:11" x14ac:dyDescent="0.25">
      <c r="G16" s="318" t="s">
        <v>10</v>
      </c>
      <c r="H16" s="318"/>
      <c r="I16" s="318"/>
      <c r="J16" s="17"/>
    </row>
    <row r="17" spans="1:11" x14ac:dyDescent="0.25">
      <c r="G17" s="318" t="s">
        <v>11</v>
      </c>
      <c r="H17" s="318"/>
      <c r="I17" s="318"/>
      <c r="J17" s="132">
        <f>SUM(J10:J16)</f>
        <v>0</v>
      </c>
    </row>
    <row r="18" spans="1:11" s="99" customFormat="1" x14ac:dyDescent="0.25">
      <c r="A18" s="36"/>
      <c r="B18" s="37" t="s">
        <v>12</v>
      </c>
      <c r="C18" s="41"/>
      <c r="D18"/>
      <c r="E18"/>
      <c r="F18"/>
      <c r="G18"/>
      <c r="H18" s="50"/>
      <c r="I18" s="1"/>
      <c r="J18" s="20"/>
      <c r="K18" s="98"/>
    </row>
    <row r="19" spans="1:11" s="99" customFormat="1" x14ac:dyDescent="0.25">
      <c r="A19" s="21"/>
      <c r="B19" s="21"/>
      <c r="C19" s="44"/>
      <c r="D19" s="7"/>
      <c r="E19" s="8"/>
      <c r="F19" s="138"/>
      <c r="G19" s="23"/>
      <c r="H19" s="53"/>
      <c r="I19" s="59"/>
      <c r="J19" s="60"/>
      <c r="K19" s="101"/>
    </row>
    <row r="20" spans="1:11" s="99" customFormat="1" x14ac:dyDescent="0.25">
      <c r="A20" s="21"/>
      <c r="B20" s="21"/>
      <c r="C20" s="45"/>
      <c r="D20" s="7"/>
      <c r="E20" s="139"/>
      <c r="F20" s="27"/>
      <c r="G20" s="9"/>
      <c r="H20" s="54"/>
      <c r="I20" s="61"/>
      <c r="J20" s="62"/>
      <c r="K20" s="101"/>
    </row>
    <row r="21" spans="1:11" s="99" customFormat="1" x14ac:dyDescent="0.25">
      <c r="A21" s="21"/>
      <c r="B21" s="21"/>
      <c r="C21" s="45"/>
      <c r="D21" s="7"/>
      <c r="E21" s="27"/>
      <c r="F21" s="7"/>
      <c r="G21" s="9"/>
      <c r="H21" s="54"/>
      <c r="I21" s="61"/>
      <c r="J21" s="62"/>
      <c r="K21" s="101"/>
    </row>
    <row r="22" spans="1:11" s="99" customFormat="1" x14ac:dyDescent="0.25">
      <c r="A22" s="40"/>
      <c r="B22" s="40"/>
      <c r="C22" s="43"/>
      <c r="D22" s="7"/>
      <c r="E22" s="8"/>
      <c r="F22" s="29"/>
      <c r="G22" s="9"/>
      <c r="H22" s="52"/>
      <c r="I22" s="59"/>
      <c r="J22" s="60"/>
      <c r="K22" s="101"/>
    </row>
    <row r="23" spans="1:11" s="99" customFormat="1" x14ac:dyDescent="0.25">
      <c r="A23" s="21"/>
      <c r="B23" s="21"/>
      <c r="C23" s="45"/>
      <c r="D23" s="7"/>
      <c r="E23" s="27"/>
      <c r="F23" s="7"/>
      <c r="G23" s="9"/>
      <c r="H23" s="54"/>
      <c r="I23" s="61"/>
      <c r="J23" s="62"/>
      <c r="K23" s="101"/>
    </row>
    <row r="24" spans="1:11" s="99" customFormat="1" x14ac:dyDescent="0.25">
      <c r="A24" s="21"/>
      <c r="B24" s="21"/>
      <c r="C24" s="44"/>
      <c r="D24" s="7"/>
      <c r="E24" s="27"/>
      <c r="F24" s="7"/>
      <c r="G24" s="32"/>
      <c r="H24" s="55"/>
      <c r="I24" s="64"/>
      <c r="J24" s="60"/>
      <c r="K24" s="101"/>
    </row>
    <row r="25" spans="1:11" x14ac:dyDescent="0.25">
      <c r="A25" s="96"/>
      <c r="B25" s="35"/>
      <c r="C25" s="48"/>
      <c r="D25" s="30"/>
      <c r="E25" s="31"/>
      <c r="F25" s="7"/>
      <c r="G25" s="34"/>
      <c r="H25" s="56"/>
      <c r="I25" s="66"/>
      <c r="J25" s="62"/>
      <c r="K25" s="28"/>
    </row>
    <row r="26" spans="1:11" x14ac:dyDescent="0.25">
      <c r="A26" s="39"/>
      <c r="B26" s="33"/>
      <c r="C26" s="48"/>
      <c r="D26" s="30"/>
      <c r="E26" s="31"/>
      <c r="F26" s="7"/>
      <c r="G26" s="318"/>
      <c r="H26" s="318"/>
      <c r="I26" s="318"/>
      <c r="J26" s="62"/>
      <c r="K26" s="28"/>
    </row>
    <row r="27" spans="1:11" x14ac:dyDescent="0.25">
      <c r="A27" s="39"/>
      <c r="B27" s="33"/>
      <c r="C27" s="48"/>
      <c r="D27" s="30"/>
      <c r="E27" s="31"/>
      <c r="F27" s="7"/>
      <c r="G27" s="318" t="s">
        <v>11</v>
      </c>
      <c r="H27" s="318"/>
      <c r="I27" s="318"/>
      <c r="J27" s="140">
        <f>SUM(J19:J26)</f>
        <v>0</v>
      </c>
      <c r="K27" s="28"/>
    </row>
    <row r="28" spans="1:11" x14ac:dyDescent="0.25">
      <c r="A28" s="39"/>
      <c r="B28" s="39"/>
      <c r="C28" s="49"/>
      <c r="D28" s="28"/>
      <c r="E28" s="28"/>
      <c r="F28" s="28"/>
      <c r="G28" s="318" t="s">
        <v>11</v>
      </c>
      <c r="H28" s="318"/>
      <c r="I28" s="318"/>
      <c r="J28" s="69"/>
    </row>
  </sheetData>
  <mergeCells count="6">
    <mergeCell ref="G28:I28"/>
    <mergeCell ref="A1:K1"/>
    <mergeCell ref="G16:I16"/>
    <mergeCell ref="G17:I17"/>
    <mergeCell ref="G26:I26"/>
    <mergeCell ref="G27:I2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644C5-4BB3-445D-8762-5B0B24C6ACA9}">
  <dimension ref="A1:XFD55"/>
  <sheetViews>
    <sheetView workbookViewId="0">
      <pane xSplit="3" ySplit="3" topLeftCell="D22" activePane="bottomRight" state="frozen"/>
      <selection activeCell="I8" sqref="I8"/>
      <selection pane="topRight" activeCell="I8" sqref="I8"/>
      <selection pane="bottomLeft" activeCell="I8" sqref="I8"/>
      <selection pane="bottomRight" activeCell="D29" sqref="D29"/>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6.8984375" style="50" customWidth="1"/>
    <col min="9" max="9" width="12.3984375" style="1" customWidth="1"/>
    <col min="10" max="10" width="13" style="1" customWidth="1"/>
    <col min="11" max="11" width="16.5" customWidth="1"/>
  </cols>
  <sheetData>
    <row r="1" spans="1:16384" x14ac:dyDescent="0.25">
      <c r="A1" s="317" t="s">
        <v>381</v>
      </c>
      <c r="B1" s="317"/>
      <c r="C1" s="317"/>
      <c r="D1" s="317"/>
      <c r="E1" s="317"/>
      <c r="F1" s="317"/>
      <c r="G1" s="317"/>
      <c r="H1" s="317"/>
      <c r="I1" s="317"/>
      <c r="J1" s="317"/>
      <c r="K1" s="317"/>
    </row>
    <row r="2" spans="1:16384" x14ac:dyDescent="0.25">
      <c r="B2" s="37" t="s">
        <v>0</v>
      </c>
    </row>
    <row r="3" spans="1:16384" ht="26.4" x14ac:dyDescent="0.25">
      <c r="A3" s="38" t="s">
        <v>18</v>
      </c>
      <c r="B3" s="38" t="s">
        <v>13</v>
      </c>
      <c r="C3" s="42" t="s">
        <v>1</v>
      </c>
      <c r="D3" s="3" t="s">
        <v>2</v>
      </c>
      <c r="E3" s="4" t="s">
        <v>3</v>
      </c>
      <c r="F3" s="5" t="s">
        <v>4</v>
      </c>
      <c r="G3" s="5" t="s">
        <v>5</v>
      </c>
      <c r="H3" s="51" t="s">
        <v>6</v>
      </c>
      <c r="I3" s="57" t="s">
        <v>7</v>
      </c>
      <c r="J3" s="6" t="s">
        <v>8</v>
      </c>
      <c r="K3" s="2" t="s">
        <v>9</v>
      </c>
    </row>
    <row r="4" spans="1:16384" s="106" customFormat="1" x14ac:dyDescent="0.25">
      <c r="A4" s="40">
        <v>44280</v>
      </c>
      <c r="B4" s="40">
        <v>44280</v>
      </c>
      <c r="C4" s="43" t="s">
        <v>100</v>
      </c>
      <c r="D4" s="7" t="s">
        <v>222</v>
      </c>
      <c r="E4" s="8"/>
      <c r="F4" s="9" t="s">
        <v>366</v>
      </c>
      <c r="G4" s="134"/>
      <c r="H4" s="135"/>
      <c r="I4" s="136"/>
      <c r="J4" s="130">
        <v>3000000</v>
      </c>
      <c r="K4" s="13" t="s">
        <v>41</v>
      </c>
    </row>
    <row r="5" spans="1:16384" s="106" customFormat="1" x14ac:dyDescent="0.25">
      <c r="A5" s="40">
        <v>44280</v>
      </c>
      <c r="B5" s="40">
        <v>44273</v>
      </c>
      <c r="C5" s="43">
        <v>57376</v>
      </c>
      <c r="D5" s="7" t="s">
        <v>62</v>
      </c>
      <c r="E5" s="8" t="s">
        <v>63</v>
      </c>
      <c r="F5" s="9" t="s">
        <v>371</v>
      </c>
      <c r="G5" s="134">
        <v>2000000</v>
      </c>
      <c r="H5" s="135">
        <v>0</v>
      </c>
      <c r="I5" s="136">
        <v>0</v>
      </c>
      <c r="J5" s="130">
        <v>2000000</v>
      </c>
      <c r="K5" s="13"/>
    </row>
    <row r="6" spans="1:16384" s="106" customFormat="1" x14ac:dyDescent="0.25">
      <c r="A6" s="40">
        <v>44280</v>
      </c>
      <c r="B6" s="40">
        <v>44255</v>
      </c>
      <c r="C6" s="43">
        <v>142420</v>
      </c>
      <c r="D6" s="7" t="s">
        <v>146</v>
      </c>
      <c r="E6" s="8" t="s">
        <v>147</v>
      </c>
      <c r="F6" s="9" t="s">
        <v>372</v>
      </c>
      <c r="G6" s="134">
        <v>142977</v>
      </c>
      <c r="H6" s="135">
        <v>0.1</v>
      </c>
      <c r="I6" s="136">
        <v>14297.7</v>
      </c>
      <c r="J6" s="130">
        <v>157274.70000000001</v>
      </c>
      <c r="K6" s="13"/>
    </row>
    <row r="7" spans="1:16384" s="106" customFormat="1" x14ac:dyDescent="0.25">
      <c r="A7" s="40">
        <v>44281</v>
      </c>
      <c r="B7" s="40">
        <v>44186</v>
      </c>
      <c r="C7" s="43" t="s">
        <v>231</v>
      </c>
      <c r="D7" s="7" t="s">
        <v>232</v>
      </c>
      <c r="E7" s="8" t="s">
        <v>233</v>
      </c>
      <c r="F7" s="9" t="s">
        <v>373</v>
      </c>
      <c r="G7" s="134">
        <v>6500000</v>
      </c>
      <c r="H7" s="135">
        <v>0.1</v>
      </c>
      <c r="I7" s="136">
        <v>650000</v>
      </c>
      <c r="J7" s="130">
        <v>7150000</v>
      </c>
      <c r="K7" s="13"/>
    </row>
    <row r="8" spans="1:16384" s="106" customFormat="1" x14ac:dyDescent="0.25">
      <c r="A8" s="40">
        <v>44281</v>
      </c>
      <c r="B8" s="40">
        <v>44281</v>
      </c>
      <c r="C8" s="43" t="s">
        <v>100</v>
      </c>
      <c r="D8" s="7" t="s">
        <v>374</v>
      </c>
      <c r="E8" s="8"/>
      <c r="F8" s="9" t="s">
        <v>375</v>
      </c>
      <c r="G8" s="134">
        <v>3000000</v>
      </c>
      <c r="H8" s="135"/>
      <c r="I8" s="136">
        <v>0</v>
      </c>
      <c r="J8" s="130">
        <v>3000000</v>
      </c>
      <c r="K8" s="13" t="s">
        <v>41</v>
      </c>
    </row>
    <row r="9" spans="1:16384" s="106" customFormat="1" ht="26.4" x14ac:dyDescent="0.25">
      <c r="A9" s="40">
        <v>44284</v>
      </c>
      <c r="B9" s="40">
        <v>44284</v>
      </c>
      <c r="C9" s="43">
        <v>107</v>
      </c>
      <c r="D9" s="7" t="s">
        <v>152</v>
      </c>
      <c r="E9" s="8" t="s">
        <v>153</v>
      </c>
      <c r="F9" s="9" t="s">
        <v>377</v>
      </c>
      <c r="G9" s="134">
        <v>2181818</v>
      </c>
      <c r="H9" s="135">
        <v>0.1</v>
      </c>
      <c r="I9" s="136">
        <v>218181.80000000002</v>
      </c>
      <c r="J9" s="130">
        <v>2399999.7999999998</v>
      </c>
      <c r="K9" s="13"/>
    </row>
    <row r="10" spans="1:16384" s="106" customFormat="1" x14ac:dyDescent="0.25">
      <c r="A10" s="141"/>
      <c r="B10" s="141"/>
      <c r="C10" s="142"/>
      <c r="D10" s="143"/>
      <c r="E10" s="144"/>
      <c r="F10" s="145"/>
      <c r="G10" s="146"/>
      <c r="H10" s="147"/>
      <c r="I10" s="148"/>
      <c r="J10" s="154">
        <f>SUM(J4:J9)</f>
        <v>17707274.5</v>
      </c>
      <c r="K10" s="149"/>
    </row>
    <row r="11" spans="1:16384" s="106" customFormat="1" x14ac:dyDescent="0.25">
      <c r="A11" s="40">
        <v>44280</v>
      </c>
      <c r="B11" s="40">
        <v>44280</v>
      </c>
      <c r="C11" s="43" t="s">
        <v>77</v>
      </c>
      <c r="D11" s="7" t="s">
        <v>78</v>
      </c>
      <c r="E11" s="8" t="s">
        <v>79</v>
      </c>
      <c r="F11" s="9" t="s">
        <v>359</v>
      </c>
      <c r="G11" s="134">
        <v>87128100</v>
      </c>
      <c r="H11" s="135">
        <v>0.1</v>
      </c>
      <c r="I11" s="136">
        <v>8712810</v>
      </c>
      <c r="J11" s="130">
        <v>95840910</v>
      </c>
      <c r="K11" s="43"/>
      <c r="L11" s="7"/>
      <c r="M11" s="8"/>
      <c r="N11" s="9"/>
      <c r="O11" s="134"/>
      <c r="P11" s="135"/>
      <c r="Q11" s="40"/>
      <c r="R11" s="40"/>
      <c r="S11" s="43"/>
      <c r="T11" s="7"/>
      <c r="U11" s="8"/>
      <c r="V11" s="9"/>
      <c r="W11" s="134"/>
      <c r="X11" s="135"/>
      <c r="Y11" s="40"/>
      <c r="Z11" s="40"/>
      <c r="AA11" s="43"/>
      <c r="AB11" s="7"/>
      <c r="AC11" s="8"/>
      <c r="AD11" s="9"/>
      <c r="AE11" s="134"/>
      <c r="AF11" s="135"/>
      <c r="AG11" s="40"/>
      <c r="AH11" s="40"/>
      <c r="AI11" s="43"/>
      <c r="AJ11" s="7"/>
      <c r="AK11" s="8"/>
      <c r="AL11" s="9"/>
      <c r="AM11" s="134"/>
      <c r="AN11" s="135"/>
      <c r="AO11" s="40"/>
      <c r="AP11" s="40"/>
      <c r="AQ11" s="43"/>
      <c r="AR11" s="7"/>
      <c r="AS11" s="8"/>
      <c r="AT11" s="9"/>
      <c r="AU11" s="134"/>
      <c r="AV11" s="135"/>
      <c r="AW11" s="40"/>
      <c r="AX11" s="40"/>
      <c r="AY11" s="43"/>
      <c r="AZ11" s="7"/>
      <c r="BA11" s="8"/>
      <c r="BB11" s="9"/>
      <c r="BC11" s="134"/>
      <c r="BD11" s="135"/>
      <c r="BE11" s="40"/>
      <c r="BF11" s="40"/>
      <c r="BG11" s="43"/>
      <c r="BH11" s="7"/>
      <c r="BI11" s="8"/>
      <c r="BJ11" s="9"/>
      <c r="BK11" s="134"/>
      <c r="BL11" s="135"/>
      <c r="BM11" s="40"/>
      <c r="BN11" s="40"/>
      <c r="BO11" s="43"/>
      <c r="BP11" s="7"/>
      <c r="BQ11" s="8"/>
      <c r="BR11" s="9"/>
      <c r="BS11" s="134"/>
      <c r="BT11" s="135"/>
      <c r="BU11" s="40"/>
      <c r="BV11" s="40"/>
      <c r="BW11" s="43"/>
      <c r="BX11" s="7"/>
      <c r="BY11" s="8"/>
      <c r="BZ11" s="9"/>
      <c r="CA11" s="134"/>
      <c r="CB11" s="135"/>
      <c r="CC11" s="40"/>
      <c r="CD11" s="40"/>
      <c r="CE11" s="43"/>
      <c r="CF11" s="7"/>
      <c r="CG11" s="8"/>
      <c r="CH11" s="9"/>
      <c r="CI11" s="134"/>
      <c r="CJ11" s="135"/>
      <c r="CK11" s="40"/>
      <c r="CL11" s="40"/>
      <c r="CM11" s="43"/>
      <c r="CN11" s="7"/>
      <c r="CO11" s="8"/>
      <c r="CP11" s="9"/>
      <c r="CQ11" s="134"/>
      <c r="CR11" s="135"/>
      <c r="CS11" s="40"/>
      <c r="CT11" s="40"/>
      <c r="CU11" s="43"/>
      <c r="CV11" s="7"/>
      <c r="CW11" s="8"/>
      <c r="CX11" s="9"/>
      <c r="CY11" s="134"/>
      <c r="CZ11" s="135"/>
      <c r="DA11" s="40"/>
      <c r="DB11" s="40"/>
      <c r="DC11" s="43"/>
      <c r="DD11" s="7"/>
      <c r="DE11" s="8"/>
      <c r="DF11" s="9"/>
      <c r="DG11" s="134"/>
      <c r="DH11" s="135"/>
      <c r="DI11" s="40"/>
      <c r="DJ11" s="40"/>
      <c r="DK11" s="43"/>
      <c r="DL11" s="7"/>
      <c r="DM11" s="8"/>
      <c r="DN11" s="9"/>
      <c r="DO11" s="134"/>
      <c r="DP11" s="135"/>
      <c r="DQ11" s="40"/>
      <c r="DR11" s="40"/>
      <c r="DS11" s="43"/>
      <c r="DT11" s="7"/>
      <c r="DU11" s="8"/>
      <c r="DV11" s="9"/>
      <c r="DW11" s="134"/>
      <c r="DX11" s="135"/>
      <c r="DY11" s="40"/>
      <c r="DZ11" s="40"/>
      <c r="EA11" s="43"/>
      <c r="EB11" s="7"/>
      <c r="EC11" s="8"/>
      <c r="ED11" s="9"/>
      <c r="EE11" s="134"/>
      <c r="EF11" s="135"/>
      <c r="EG11" s="40"/>
      <c r="EH11" s="40"/>
      <c r="EI11" s="43"/>
      <c r="EJ11" s="7"/>
      <c r="EK11" s="8"/>
      <c r="EL11" s="9"/>
      <c r="EM11" s="134"/>
      <c r="EN11" s="135"/>
      <c r="EO11" s="40"/>
      <c r="EP11" s="40"/>
      <c r="EQ11" s="43"/>
      <c r="ER11" s="7"/>
      <c r="ES11" s="8"/>
      <c r="ET11" s="9"/>
      <c r="EU11" s="134"/>
      <c r="EV11" s="135"/>
      <c r="EW11" s="40"/>
      <c r="EX11" s="40"/>
      <c r="EY11" s="43"/>
      <c r="EZ11" s="7"/>
      <c r="FA11" s="8"/>
      <c r="FB11" s="9"/>
      <c r="FC11" s="134"/>
      <c r="FD11" s="135"/>
      <c r="FE11" s="40"/>
      <c r="FF11" s="40"/>
      <c r="FG11" s="43"/>
      <c r="FH11" s="7"/>
      <c r="FI11" s="8"/>
      <c r="FJ11" s="9"/>
      <c r="FK11" s="134"/>
      <c r="FL11" s="135"/>
      <c r="FM11" s="40"/>
      <c r="FN11" s="40"/>
      <c r="FO11" s="43"/>
      <c r="FP11" s="7"/>
      <c r="FQ11" s="8"/>
      <c r="FR11" s="9"/>
      <c r="FS11" s="134"/>
      <c r="FT11" s="135"/>
      <c r="FU11" s="40"/>
      <c r="FV11" s="40"/>
      <c r="FW11" s="43"/>
      <c r="FX11" s="7"/>
      <c r="FY11" s="8"/>
      <c r="FZ11" s="9"/>
      <c r="GA11" s="134"/>
      <c r="GB11" s="135"/>
      <c r="GC11" s="40"/>
      <c r="GD11" s="40"/>
      <c r="GE11" s="43"/>
      <c r="GF11" s="7"/>
      <c r="GG11" s="8"/>
      <c r="GH11" s="9"/>
      <c r="GI11" s="134"/>
      <c r="GJ11" s="135"/>
      <c r="GK11" s="40"/>
      <c r="GL11" s="40"/>
      <c r="GM11" s="43"/>
      <c r="GN11" s="7"/>
      <c r="GO11" s="8"/>
      <c r="GP11" s="9"/>
      <c r="GQ11" s="134"/>
      <c r="GR11" s="135"/>
      <c r="GS11" s="40"/>
      <c r="GT11" s="40"/>
      <c r="GU11" s="43"/>
      <c r="GV11" s="7"/>
      <c r="GW11" s="8"/>
      <c r="GX11" s="9"/>
      <c r="GY11" s="134"/>
      <c r="GZ11" s="135"/>
      <c r="HA11" s="40"/>
      <c r="HB11" s="40"/>
      <c r="HC11" s="43"/>
      <c r="HD11" s="7"/>
      <c r="HE11" s="8"/>
      <c r="HF11" s="9"/>
      <c r="HG11" s="134"/>
      <c r="HH11" s="135"/>
      <c r="HI11" s="40"/>
      <c r="HJ11" s="40"/>
      <c r="HK11" s="43"/>
      <c r="HL11" s="7"/>
      <c r="HM11" s="8"/>
      <c r="HN11" s="9"/>
      <c r="HO11" s="134"/>
      <c r="HP11" s="135"/>
      <c r="HQ11" s="40"/>
      <c r="HR11" s="40"/>
      <c r="HS11" s="43"/>
      <c r="HT11" s="7"/>
      <c r="HU11" s="8"/>
      <c r="HV11" s="9"/>
      <c r="HW11" s="134"/>
      <c r="HX11" s="135"/>
      <c r="HY11" s="40"/>
      <c r="HZ11" s="40"/>
      <c r="IA11" s="43"/>
      <c r="IB11" s="7"/>
      <c r="IC11" s="8"/>
      <c r="ID11" s="9"/>
      <c r="IE11" s="134"/>
      <c r="IF11" s="135"/>
      <c r="IG11" s="40"/>
      <c r="IH11" s="40"/>
      <c r="II11" s="43"/>
      <c r="IJ11" s="7"/>
      <c r="IK11" s="8"/>
      <c r="IL11" s="9"/>
      <c r="IM11" s="134"/>
      <c r="IN11" s="135"/>
      <c r="IO11" s="40"/>
      <c r="IP11" s="40"/>
      <c r="IQ11" s="43"/>
      <c r="IR11" s="7"/>
      <c r="IS11" s="8"/>
      <c r="IT11" s="9"/>
      <c r="IU11" s="134"/>
      <c r="IV11" s="135"/>
      <c r="IW11" s="40"/>
      <c r="IX11" s="40"/>
      <c r="IY11" s="43"/>
      <c r="IZ11" s="7"/>
      <c r="JA11" s="8"/>
      <c r="JB11" s="9"/>
      <c r="JC11" s="134"/>
      <c r="JD11" s="135"/>
      <c r="JE11" s="40"/>
      <c r="JF11" s="40"/>
      <c r="JG11" s="43"/>
      <c r="JH11" s="7"/>
      <c r="JI11" s="8"/>
      <c r="JJ11" s="9"/>
      <c r="JK11" s="134"/>
      <c r="JL11" s="135"/>
      <c r="JM11" s="40"/>
      <c r="JN11" s="40"/>
      <c r="JO11" s="43"/>
      <c r="JP11" s="7"/>
      <c r="JQ11" s="8"/>
      <c r="JR11" s="9"/>
      <c r="JS11" s="134"/>
      <c r="JT11" s="135"/>
      <c r="JU11" s="40"/>
      <c r="JV11" s="40"/>
      <c r="JW11" s="43"/>
      <c r="JX11" s="7"/>
      <c r="JY11" s="8"/>
      <c r="JZ11" s="9"/>
      <c r="KA11" s="134"/>
      <c r="KB11" s="135"/>
      <c r="KC11" s="40"/>
      <c r="KD11" s="40"/>
      <c r="KE11" s="43"/>
      <c r="KF11" s="7"/>
      <c r="KG11" s="8"/>
      <c r="KH11" s="9"/>
      <c r="KI11" s="134"/>
      <c r="KJ11" s="135"/>
      <c r="KK11" s="40"/>
      <c r="KL11" s="40"/>
      <c r="KM11" s="43"/>
      <c r="KN11" s="7"/>
      <c r="KO11" s="8"/>
      <c r="KP11" s="9"/>
      <c r="KQ11" s="134"/>
      <c r="KR11" s="135"/>
      <c r="KS11" s="40"/>
      <c r="KT11" s="40"/>
      <c r="KU11" s="43"/>
      <c r="KV11" s="7"/>
      <c r="KW11" s="8"/>
      <c r="KX11" s="9"/>
      <c r="KY11" s="134"/>
      <c r="KZ11" s="135"/>
      <c r="LA11" s="40"/>
      <c r="LB11" s="40"/>
      <c r="LC11" s="43"/>
      <c r="LD11" s="7"/>
      <c r="LE11" s="8"/>
      <c r="LF11" s="9"/>
      <c r="LG11" s="134"/>
      <c r="LH11" s="135"/>
      <c r="LI11" s="40"/>
      <c r="LJ11" s="40"/>
      <c r="LK11" s="43"/>
      <c r="LL11" s="7"/>
      <c r="LM11" s="8"/>
      <c r="LN11" s="9"/>
      <c r="LO11" s="134"/>
      <c r="LP11" s="135"/>
      <c r="LQ11" s="40"/>
      <c r="LR11" s="40"/>
      <c r="LS11" s="43"/>
      <c r="LT11" s="7"/>
      <c r="LU11" s="8"/>
      <c r="LV11" s="9"/>
      <c r="LW11" s="134"/>
      <c r="LX11" s="135"/>
      <c r="LY11" s="40"/>
      <c r="LZ11" s="40"/>
      <c r="MA11" s="43"/>
      <c r="MB11" s="7"/>
      <c r="MC11" s="8"/>
      <c r="MD11" s="9"/>
      <c r="ME11" s="134"/>
      <c r="MF11" s="135"/>
      <c r="MG11" s="40"/>
      <c r="MH11" s="40"/>
      <c r="MI11" s="43"/>
      <c r="MJ11" s="7"/>
      <c r="MK11" s="8"/>
      <c r="ML11" s="9"/>
      <c r="MM11" s="134"/>
      <c r="MN11" s="135"/>
      <c r="MO11" s="40"/>
      <c r="MP11" s="40"/>
      <c r="MQ11" s="43"/>
      <c r="MR11" s="7"/>
      <c r="MS11" s="8"/>
      <c r="MT11" s="9"/>
      <c r="MU11" s="134"/>
      <c r="MV11" s="135"/>
      <c r="MW11" s="40"/>
      <c r="MX11" s="40"/>
      <c r="MY11" s="43"/>
      <c r="MZ11" s="7"/>
      <c r="NA11" s="8"/>
      <c r="NB11" s="9"/>
      <c r="NC11" s="134"/>
      <c r="ND11" s="135"/>
      <c r="NE11" s="40"/>
      <c r="NF11" s="40"/>
      <c r="NG11" s="43"/>
      <c r="NH11" s="7"/>
      <c r="NI11" s="8"/>
      <c r="NJ11" s="9"/>
      <c r="NK11" s="134"/>
      <c r="NL11" s="135"/>
      <c r="NM11" s="40"/>
      <c r="NN11" s="40"/>
      <c r="NO11" s="43"/>
      <c r="NP11" s="7"/>
      <c r="NQ11" s="8"/>
      <c r="NR11" s="9"/>
      <c r="NS11" s="134"/>
      <c r="NT11" s="135"/>
      <c r="NU11" s="40"/>
      <c r="NV11" s="40"/>
      <c r="NW11" s="43"/>
      <c r="NX11" s="7"/>
      <c r="NY11" s="8"/>
      <c r="NZ11" s="9"/>
      <c r="OA11" s="134"/>
      <c r="OB11" s="135"/>
      <c r="OC11" s="40"/>
      <c r="OD11" s="40"/>
      <c r="OE11" s="43"/>
      <c r="OF11" s="7"/>
      <c r="OG11" s="8"/>
      <c r="OH11" s="9"/>
      <c r="OI11" s="134"/>
      <c r="OJ11" s="135"/>
      <c r="OK11" s="40"/>
      <c r="OL11" s="40"/>
      <c r="OM11" s="43"/>
      <c r="ON11" s="7"/>
      <c r="OO11" s="8"/>
      <c r="OP11" s="9"/>
      <c r="OQ11" s="134"/>
      <c r="OR11" s="135"/>
      <c r="OS11" s="40"/>
      <c r="OT11" s="40"/>
      <c r="OU11" s="43"/>
      <c r="OV11" s="7"/>
      <c r="OW11" s="8"/>
      <c r="OX11" s="9"/>
      <c r="OY11" s="134"/>
      <c r="OZ11" s="135"/>
      <c r="PA11" s="40"/>
      <c r="PB11" s="40"/>
      <c r="PC11" s="43"/>
      <c r="PD11" s="7"/>
      <c r="PE11" s="8"/>
      <c r="PF11" s="9"/>
      <c r="PG11" s="134"/>
      <c r="PH11" s="135"/>
      <c r="PI11" s="40"/>
      <c r="PJ11" s="40"/>
      <c r="PK11" s="43"/>
      <c r="PL11" s="7"/>
      <c r="PM11" s="8"/>
      <c r="PN11" s="9"/>
      <c r="PO11" s="134"/>
      <c r="PP11" s="135"/>
      <c r="PQ11" s="40"/>
      <c r="PR11" s="40"/>
      <c r="PS11" s="43"/>
      <c r="PT11" s="7"/>
      <c r="PU11" s="8"/>
      <c r="PV11" s="9"/>
      <c r="PW11" s="134"/>
      <c r="PX11" s="135"/>
      <c r="PY11" s="40"/>
      <c r="PZ11" s="40"/>
      <c r="QA11" s="43"/>
      <c r="QB11" s="7"/>
      <c r="QC11" s="8"/>
      <c r="QD11" s="9"/>
      <c r="QE11" s="134"/>
      <c r="QF11" s="135"/>
      <c r="QG11" s="40"/>
      <c r="QH11" s="40"/>
      <c r="QI11" s="43"/>
      <c r="QJ11" s="7"/>
      <c r="QK11" s="8"/>
      <c r="QL11" s="9"/>
      <c r="QM11" s="134"/>
      <c r="QN11" s="135"/>
      <c r="QO11" s="40"/>
      <c r="QP11" s="40"/>
      <c r="QQ11" s="43"/>
      <c r="QR11" s="7"/>
      <c r="QS11" s="8"/>
      <c r="QT11" s="9"/>
      <c r="QU11" s="134"/>
      <c r="QV11" s="135"/>
      <c r="QW11" s="40"/>
      <c r="QX11" s="40"/>
      <c r="QY11" s="43"/>
      <c r="QZ11" s="7"/>
      <c r="RA11" s="8"/>
      <c r="RB11" s="9"/>
      <c r="RC11" s="134"/>
      <c r="RD11" s="135"/>
      <c r="RE11" s="40"/>
      <c r="RF11" s="40"/>
      <c r="RG11" s="43"/>
      <c r="RH11" s="7"/>
      <c r="RI11" s="8"/>
      <c r="RJ11" s="9"/>
      <c r="RK11" s="134"/>
      <c r="RL11" s="135"/>
      <c r="RM11" s="40"/>
      <c r="RN11" s="40"/>
      <c r="RO11" s="43"/>
      <c r="RP11" s="7"/>
      <c r="RQ11" s="8"/>
      <c r="RR11" s="9"/>
      <c r="RS11" s="134"/>
      <c r="RT11" s="135"/>
      <c r="RU11" s="40"/>
      <c r="RV11" s="40"/>
      <c r="RW11" s="43"/>
      <c r="RX11" s="7"/>
      <c r="RY11" s="8"/>
      <c r="RZ11" s="9"/>
      <c r="SA11" s="134"/>
      <c r="SB11" s="135"/>
      <c r="SC11" s="40"/>
      <c r="SD11" s="40"/>
      <c r="SE11" s="43"/>
      <c r="SF11" s="7"/>
      <c r="SG11" s="8"/>
      <c r="SH11" s="9"/>
      <c r="SI11" s="134"/>
      <c r="SJ11" s="135"/>
      <c r="SK11" s="40"/>
      <c r="SL11" s="40"/>
      <c r="SM11" s="43"/>
      <c r="SN11" s="7"/>
      <c r="SO11" s="8"/>
      <c r="SP11" s="9"/>
      <c r="SQ11" s="134"/>
      <c r="SR11" s="135"/>
      <c r="SS11" s="40"/>
      <c r="ST11" s="40"/>
      <c r="SU11" s="43"/>
      <c r="SV11" s="7"/>
      <c r="SW11" s="8"/>
      <c r="SX11" s="9"/>
      <c r="SY11" s="134"/>
      <c r="SZ11" s="135"/>
      <c r="TA11" s="40"/>
      <c r="TB11" s="40"/>
      <c r="TC11" s="43"/>
      <c r="TD11" s="7"/>
      <c r="TE11" s="8"/>
      <c r="TF11" s="9"/>
      <c r="TG11" s="134"/>
      <c r="TH11" s="135"/>
      <c r="TI11" s="40"/>
      <c r="TJ11" s="40"/>
      <c r="TK11" s="43"/>
      <c r="TL11" s="7"/>
      <c r="TM11" s="8"/>
      <c r="TN11" s="9"/>
      <c r="TO11" s="134"/>
      <c r="TP11" s="135"/>
      <c r="TQ11" s="40"/>
      <c r="TR11" s="40"/>
      <c r="TS11" s="43"/>
      <c r="TT11" s="7"/>
      <c r="TU11" s="8"/>
      <c r="TV11" s="9"/>
      <c r="TW11" s="134"/>
      <c r="TX11" s="135"/>
      <c r="TY11" s="40"/>
      <c r="TZ11" s="40"/>
      <c r="UA11" s="43"/>
      <c r="UB11" s="7"/>
      <c r="UC11" s="8"/>
      <c r="UD11" s="9"/>
      <c r="UE11" s="134"/>
      <c r="UF11" s="135"/>
      <c r="UG11" s="40"/>
      <c r="UH11" s="40"/>
      <c r="UI11" s="43"/>
      <c r="UJ11" s="7"/>
      <c r="UK11" s="8"/>
      <c r="UL11" s="9"/>
      <c r="UM11" s="134"/>
      <c r="UN11" s="135"/>
      <c r="UO11" s="40"/>
      <c r="UP11" s="40"/>
      <c r="UQ11" s="43"/>
      <c r="UR11" s="7"/>
      <c r="US11" s="8"/>
      <c r="UT11" s="9"/>
      <c r="UU11" s="134"/>
      <c r="UV11" s="135"/>
      <c r="UW11" s="40"/>
      <c r="UX11" s="40"/>
      <c r="UY11" s="43"/>
      <c r="UZ11" s="7"/>
      <c r="VA11" s="8"/>
      <c r="VB11" s="9"/>
      <c r="VC11" s="134"/>
      <c r="VD11" s="135"/>
      <c r="VE11" s="40"/>
      <c r="VF11" s="40"/>
      <c r="VG11" s="43"/>
      <c r="VH11" s="7"/>
      <c r="VI11" s="8"/>
      <c r="VJ11" s="9"/>
      <c r="VK11" s="134"/>
      <c r="VL11" s="135"/>
      <c r="VM11" s="40"/>
      <c r="VN11" s="40"/>
      <c r="VO11" s="43"/>
      <c r="VP11" s="7"/>
      <c r="VQ11" s="8"/>
      <c r="VR11" s="9"/>
      <c r="VS11" s="134"/>
      <c r="VT11" s="135"/>
      <c r="VU11" s="40"/>
      <c r="VV11" s="40"/>
      <c r="VW11" s="43"/>
      <c r="VX11" s="7"/>
      <c r="VY11" s="8"/>
      <c r="VZ11" s="9"/>
      <c r="WA11" s="134"/>
      <c r="WB11" s="135"/>
      <c r="WC11" s="40"/>
      <c r="WD11" s="40"/>
      <c r="WE11" s="43"/>
      <c r="WF11" s="7"/>
      <c r="WG11" s="8"/>
      <c r="WH11" s="9"/>
      <c r="WI11" s="134"/>
      <c r="WJ11" s="135"/>
      <c r="WK11" s="40"/>
      <c r="WL11" s="40"/>
      <c r="WM11" s="43"/>
      <c r="WN11" s="7"/>
      <c r="WO11" s="8"/>
      <c r="WP11" s="9"/>
      <c r="WQ11" s="134"/>
      <c r="WR11" s="135"/>
      <c r="WS11" s="40"/>
      <c r="WT11" s="40"/>
      <c r="WU11" s="43"/>
      <c r="WV11" s="7"/>
      <c r="WW11" s="8"/>
      <c r="WX11" s="9"/>
      <c r="WY11" s="134"/>
      <c r="WZ11" s="135"/>
      <c r="XA11" s="40"/>
      <c r="XB11" s="40"/>
      <c r="XC11" s="43"/>
      <c r="XD11" s="7"/>
      <c r="XE11" s="8"/>
      <c r="XF11" s="9"/>
      <c r="XG11" s="134"/>
      <c r="XH11" s="135"/>
      <c r="XI11" s="40"/>
      <c r="XJ11" s="40"/>
      <c r="XK11" s="43"/>
      <c r="XL11" s="7"/>
      <c r="XM11" s="8"/>
      <c r="XN11" s="9"/>
      <c r="XO11" s="134"/>
      <c r="XP11" s="135"/>
      <c r="XQ11" s="40"/>
      <c r="XR11" s="40"/>
      <c r="XS11" s="43"/>
      <c r="XT11" s="7"/>
      <c r="XU11" s="8"/>
      <c r="XV11" s="9"/>
      <c r="XW11" s="134"/>
      <c r="XX11" s="135"/>
      <c r="XY11" s="40"/>
      <c r="XZ11" s="40"/>
      <c r="YA11" s="43"/>
      <c r="YB11" s="7"/>
      <c r="YC11" s="8"/>
      <c r="YD11" s="9"/>
      <c r="YE11" s="134"/>
      <c r="YF11" s="135"/>
      <c r="YG11" s="40"/>
      <c r="YH11" s="40"/>
      <c r="YI11" s="43"/>
      <c r="YJ11" s="7"/>
      <c r="YK11" s="8"/>
      <c r="YL11" s="9"/>
      <c r="YM11" s="134"/>
      <c r="YN11" s="135"/>
      <c r="YO11" s="40"/>
      <c r="YP11" s="40"/>
      <c r="YQ11" s="43"/>
      <c r="YR11" s="7"/>
      <c r="YS11" s="8"/>
      <c r="YT11" s="9"/>
      <c r="YU11" s="134"/>
      <c r="YV11" s="135"/>
      <c r="YW11" s="40"/>
      <c r="YX11" s="40"/>
      <c r="YY11" s="43"/>
      <c r="YZ11" s="7"/>
      <c r="ZA11" s="8"/>
      <c r="ZB11" s="9"/>
      <c r="ZC11" s="134"/>
      <c r="ZD11" s="135"/>
      <c r="ZE11" s="40"/>
      <c r="ZF11" s="40"/>
      <c r="ZG11" s="43"/>
      <c r="ZH11" s="7"/>
      <c r="ZI11" s="8"/>
      <c r="ZJ11" s="9"/>
      <c r="ZK11" s="134"/>
      <c r="ZL11" s="135"/>
      <c r="ZM11" s="40"/>
      <c r="ZN11" s="40"/>
      <c r="ZO11" s="43"/>
      <c r="ZP11" s="7"/>
      <c r="ZQ11" s="8"/>
      <c r="ZR11" s="9"/>
      <c r="ZS11" s="134"/>
      <c r="ZT11" s="135"/>
      <c r="ZU11" s="40"/>
      <c r="ZV11" s="40"/>
      <c r="ZW11" s="43"/>
      <c r="ZX11" s="7"/>
      <c r="ZY11" s="8"/>
      <c r="ZZ11" s="9"/>
      <c r="AAA11" s="134"/>
      <c r="AAB11" s="135"/>
      <c r="AAC11" s="40"/>
      <c r="AAD11" s="40"/>
      <c r="AAE11" s="43"/>
      <c r="AAF11" s="7"/>
      <c r="AAG11" s="8"/>
      <c r="AAH11" s="9"/>
      <c r="AAI11" s="134"/>
      <c r="AAJ11" s="135"/>
      <c r="AAK11" s="40"/>
      <c r="AAL11" s="40"/>
      <c r="AAM11" s="43"/>
      <c r="AAN11" s="7"/>
      <c r="AAO11" s="8"/>
      <c r="AAP11" s="9"/>
      <c r="AAQ11" s="134"/>
      <c r="AAR11" s="135"/>
      <c r="AAS11" s="40"/>
      <c r="AAT11" s="40"/>
      <c r="AAU11" s="43"/>
      <c r="AAV11" s="7"/>
      <c r="AAW11" s="8"/>
      <c r="AAX11" s="9"/>
      <c r="AAY11" s="134"/>
      <c r="AAZ11" s="135"/>
      <c r="ABA11" s="40"/>
      <c r="ABB11" s="40"/>
      <c r="ABC11" s="43"/>
      <c r="ABD11" s="7"/>
      <c r="ABE11" s="8"/>
      <c r="ABF11" s="9"/>
      <c r="ABG11" s="134"/>
      <c r="ABH11" s="135"/>
      <c r="ABI11" s="40"/>
      <c r="ABJ11" s="40"/>
      <c r="ABK11" s="43"/>
      <c r="ABL11" s="7"/>
      <c r="ABM11" s="8"/>
      <c r="ABN11" s="9"/>
      <c r="ABO11" s="134"/>
      <c r="ABP11" s="135"/>
      <c r="ABQ11" s="40"/>
      <c r="ABR11" s="40"/>
      <c r="ABS11" s="43"/>
      <c r="ABT11" s="7"/>
      <c r="ABU11" s="8"/>
      <c r="ABV11" s="9"/>
      <c r="ABW11" s="134"/>
      <c r="ABX11" s="135"/>
      <c r="ABY11" s="40"/>
      <c r="ABZ11" s="40"/>
      <c r="ACA11" s="43"/>
      <c r="ACB11" s="7"/>
      <c r="ACC11" s="8"/>
      <c r="ACD11" s="9"/>
      <c r="ACE11" s="134"/>
      <c r="ACF11" s="135"/>
      <c r="ACG11" s="40"/>
      <c r="ACH11" s="40"/>
      <c r="ACI11" s="43"/>
      <c r="ACJ11" s="7"/>
      <c r="ACK11" s="8"/>
      <c r="ACL11" s="9"/>
      <c r="ACM11" s="134"/>
      <c r="ACN11" s="135"/>
      <c r="ACO11" s="40"/>
      <c r="ACP11" s="40"/>
      <c r="ACQ11" s="43"/>
      <c r="ACR11" s="7"/>
      <c r="ACS11" s="8"/>
      <c r="ACT11" s="9"/>
      <c r="ACU11" s="134"/>
      <c r="ACV11" s="135"/>
      <c r="ACW11" s="40"/>
      <c r="ACX11" s="40"/>
      <c r="ACY11" s="43"/>
      <c r="ACZ11" s="7"/>
      <c r="ADA11" s="8"/>
      <c r="ADB11" s="9"/>
      <c r="ADC11" s="134"/>
      <c r="ADD11" s="135"/>
      <c r="ADE11" s="40"/>
      <c r="ADF11" s="40"/>
      <c r="ADG11" s="43"/>
      <c r="ADH11" s="7"/>
      <c r="ADI11" s="8"/>
      <c r="ADJ11" s="9"/>
      <c r="ADK11" s="134"/>
      <c r="ADL11" s="135"/>
      <c r="ADM11" s="40"/>
      <c r="ADN11" s="40"/>
      <c r="ADO11" s="43"/>
      <c r="ADP11" s="7"/>
      <c r="ADQ11" s="8"/>
      <c r="ADR11" s="9"/>
      <c r="ADS11" s="134"/>
      <c r="ADT11" s="135"/>
      <c r="ADU11" s="40"/>
      <c r="ADV11" s="40"/>
      <c r="ADW11" s="43"/>
      <c r="ADX11" s="7"/>
      <c r="ADY11" s="8"/>
      <c r="ADZ11" s="9"/>
      <c r="AEA11" s="134"/>
      <c r="AEB11" s="135"/>
      <c r="AEC11" s="40"/>
      <c r="AED11" s="40"/>
      <c r="AEE11" s="43"/>
      <c r="AEF11" s="7"/>
      <c r="AEG11" s="8"/>
      <c r="AEH11" s="9"/>
      <c r="AEI11" s="134"/>
      <c r="AEJ11" s="135"/>
      <c r="AEK11" s="40"/>
      <c r="AEL11" s="40"/>
      <c r="AEM11" s="43"/>
      <c r="AEN11" s="7"/>
      <c r="AEO11" s="8"/>
      <c r="AEP11" s="9"/>
      <c r="AEQ11" s="134"/>
      <c r="AER11" s="135"/>
      <c r="AES11" s="40"/>
      <c r="AET11" s="40"/>
      <c r="AEU11" s="43"/>
      <c r="AEV11" s="7"/>
      <c r="AEW11" s="8"/>
      <c r="AEX11" s="9"/>
      <c r="AEY11" s="134"/>
      <c r="AEZ11" s="135"/>
      <c r="AFA11" s="40"/>
      <c r="AFB11" s="40"/>
      <c r="AFC11" s="43"/>
      <c r="AFD11" s="7"/>
      <c r="AFE11" s="8"/>
      <c r="AFF11" s="9"/>
      <c r="AFG11" s="134"/>
      <c r="AFH11" s="135"/>
      <c r="AFI11" s="40"/>
      <c r="AFJ11" s="40"/>
      <c r="AFK11" s="43"/>
      <c r="AFL11" s="7"/>
      <c r="AFM11" s="8"/>
      <c r="AFN11" s="9"/>
      <c r="AFO11" s="134"/>
      <c r="AFP11" s="135"/>
      <c r="AFQ11" s="40"/>
      <c r="AFR11" s="40"/>
      <c r="AFS11" s="43"/>
      <c r="AFT11" s="7"/>
      <c r="AFU11" s="8"/>
      <c r="AFV11" s="9"/>
      <c r="AFW11" s="134"/>
      <c r="AFX11" s="135"/>
      <c r="AFY11" s="40"/>
      <c r="AFZ11" s="40"/>
      <c r="AGA11" s="43"/>
      <c r="AGB11" s="7"/>
      <c r="AGC11" s="8"/>
      <c r="AGD11" s="9"/>
      <c r="AGE11" s="134"/>
      <c r="AGF11" s="135"/>
      <c r="AGG11" s="40"/>
      <c r="AGH11" s="40"/>
      <c r="AGI11" s="43"/>
      <c r="AGJ11" s="7"/>
      <c r="AGK11" s="8"/>
      <c r="AGL11" s="9"/>
      <c r="AGM11" s="134"/>
      <c r="AGN11" s="135"/>
      <c r="AGO11" s="40"/>
      <c r="AGP11" s="40"/>
      <c r="AGQ11" s="43"/>
      <c r="AGR11" s="7"/>
      <c r="AGS11" s="8"/>
      <c r="AGT11" s="9"/>
      <c r="AGU11" s="134"/>
      <c r="AGV11" s="135"/>
      <c r="AGW11" s="40"/>
      <c r="AGX11" s="40"/>
      <c r="AGY11" s="43"/>
      <c r="AGZ11" s="7"/>
      <c r="AHA11" s="8"/>
      <c r="AHB11" s="9"/>
      <c r="AHC11" s="134"/>
      <c r="AHD11" s="135"/>
      <c r="AHE11" s="40"/>
      <c r="AHF11" s="40"/>
      <c r="AHG11" s="43"/>
      <c r="AHH11" s="7"/>
      <c r="AHI11" s="8"/>
      <c r="AHJ11" s="9"/>
      <c r="AHK11" s="134"/>
      <c r="AHL11" s="135"/>
      <c r="AHM11" s="40"/>
      <c r="AHN11" s="40"/>
      <c r="AHO11" s="43"/>
      <c r="AHP11" s="7"/>
      <c r="AHQ11" s="8"/>
      <c r="AHR11" s="9"/>
      <c r="AHS11" s="134"/>
      <c r="AHT11" s="135"/>
      <c r="AHU11" s="40"/>
      <c r="AHV11" s="40"/>
      <c r="AHW11" s="43"/>
      <c r="AHX11" s="7"/>
      <c r="AHY11" s="8"/>
      <c r="AHZ11" s="9"/>
      <c r="AIA11" s="134"/>
      <c r="AIB11" s="135"/>
      <c r="AIC11" s="40"/>
      <c r="AID11" s="40"/>
      <c r="AIE11" s="43"/>
      <c r="AIF11" s="7"/>
      <c r="AIG11" s="8"/>
      <c r="AIH11" s="9"/>
      <c r="AII11" s="134"/>
      <c r="AIJ11" s="135"/>
      <c r="AIK11" s="40"/>
      <c r="AIL11" s="40"/>
      <c r="AIM11" s="43"/>
      <c r="AIN11" s="7"/>
      <c r="AIO11" s="8"/>
      <c r="AIP11" s="9"/>
      <c r="AIQ11" s="134"/>
      <c r="AIR11" s="135"/>
      <c r="AIS11" s="40"/>
      <c r="AIT11" s="40"/>
      <c r="AIU11" s="43"/>
      <c r="AIV11" s="7"/>
      <c r="AIW11" s="8"/>
      <c r="AIX11" s="9"/>
      <c r="AIY11" s="134"/>
      <c r="AIZ11" s="135"/>
      <c r="AJA11" s="40"/>
      <c r="AJB11" s="40"/>
      <c r="AJC11" s="43"/>
      <c r="AJD11" s="7"/>
      <c r="AJE11" s="8"/>
      <c r="AJF11" s="9"/>
      <c r="AJG11" s="134"/>
      <c r="AJH11" s="135"/>
      <c r="AJI11" s="40"/>
      <c r="AJJ11" s="40"/>
      <c r="AJK11" s="43"/>
      <c r="AJL11" s="7"/>
      <c r="AJM11" s="8"/>
      <c r="AJN11" s="9"/>
      <c r="AJO11" s="134"/>
      <c r="AJP11" s="135"/>
      <c r="AJQ11" s="40"/>
      <c r="AJR11" s="40"/>
      <c r="AJS11" s="43"/>
      <c r="AJT11" s="7"/>
      <c r="AJU11" s="8"/>
      <c r="AJV11" s="9"/>
      <c r="AJW11" s="134"/>
      <c r="AJX11" s="135"/>
      <c r="AJY11" s="40"/>
      <c r="AJZ11" s="40"/>
      <c r="AKA11" s="43"/>
      <c r="AKB11" s="7"/>
      <c r="AKC11" s="8"/>
      <c r="AKD11" s="9"/>
      <c r="AKE11" s="134"/>
      <c r="AKF11" s="135"/>
      <c r="AKG11" s="40"/>
      <c r="AKH11" s="40"/>
      <c r="AKI11" s="43"/>
      <c r="AKJ11" s="7"/>
      <c r="AKK11" s="8"/>
      <c r="AKL11" s="9"/>
      <c r="AKM11" s="134"/>
      <c r="AKN11" s="135"/>
      <c r="AKO11" s="40"/>
      <c r="AKP11" s="40"/>
      <c r="AKQ11" s="43"/>
      <c r="AKR11" s="7"/>
      <c r="AKS11" s="8"/>
      <c r="AKT11" s="9"/>
      <c r="AKU11" s="134"/>
      <c r="AKV11" s="135"/>
      <c r="AKW11" s="40"/>
      <c r="AKX11" s="40"/>
      <c r="AKY11" s="43"/>
      <c r="AKZ11" s="7"/>
      <c r="ALA11" s="8"/>
      <c r="ALB11" s="9"/>
      <c r="ALC11" s="134"/>
      <c r="ALD11" s="135"/>
      <c r="ALE11" s="40"/>
      <c r="ALF11" s="40"/>
      <c r="ALG11" s="43"/>
      <c r="ALH11" s="7"/>
      <c r="ALI11" s="8"/>
      <c r="ALJ11" s="9"/>
      <c r="ALK11" s="134"/>
      <c r="ALL11" s="135"/>
      <c r="ALM11" s="40"/>
      <c r="ALN11" s="40"/>
      <c r="ALO11" s="43"/>
      <c r="ALP11" s="7"/>
      <c r="ALQ11" s="8"/>
      <c r="ALR11" s="9"/>
      <c r="ALS11" s="134"/>
      <c r="ALT11" s="135"/>
      <c r="ALU11" s="40"/>
      <c r="ALV11" s="40"/>
      <c r="ALW11" s="43"/>
      <c r="ALX11" s="7"/>
      <c r="ALY11" s="8"/>
      <c r="ALZ11" s="9"/>
      <c r="AMA11" s="134"/>
      <c r="AMB11" s="135"/>
      <c r="AMC11" s="40"/>
      <c r="AMD11" s="40"/>
      <c r="AME11" s="43"/>
      <c r="AMF11" s="7"/>
      <c r="AMG11" s="8"/>
      <c r="AMH11" s="9"/>
      <c r="AMI11" s="134"/>
      <c r="AMJ11" s="135"/>
      <c r="AMK11" s="40"/>
      <c r="AML11" s="40"/>
      <c r="AMM11" s="43"/>
      <c r="AMN11" s="7"/>
      <c r="AMO11" s="8"/>
      <c r="AMP11" s="9"/>
      <c r="AMQ11" s="134"/>
      <c r="AMR11" s="135"/>
      <c r="AMS11" s="40"/>
      <c r="AMT11" s="40"/>
      <c r="AMU11" s="43"/>
      <c r="AMV11" s="7"/>
      <c r="AMW11" s="8"/>
      <c r="AMX11" s="9"/>
      <c r="AMY11" s="134"/>
      <c r="AMZ11" s="135"/>
      <c r="ANA11" s="40"/>
      <c r="ANB11" s="40"/>
      <c r="ANC11" s="43"/>
      <c r="AND11" s="7"/>
      <c r="ANE11" s="8"/>
      <c r="ANF11" s="9"/>
      <c r="ANG11" s="134"/>
      <c r="ANH11" s="135"/>
      <c r="ANI11" s="40"/>
      <c r="ANJ11" s="40"/>
      <c r="ANK11" s="43"/>
      <c r="ANL11" s="7"/>
      <c r="ANM11" s="8"/>
      <c r="ANN11" s="9"/>
      <c r="ANO11" s="134"/>
      <c r="ANP11" s="135"/>
      <c r="ANQ11" s="40"/>
      <c r="ANR11" s="40"/>
      <c r="ANS11" s="43"/>
      <c r="ANT11" s="7"/>
      <c r="ANU11" s="8"/>
      <c r="ANV11" s="9"/>
      <c r="ANW11" s="134"/>
      <c r="ANX11" s="135"/>
      <c r="ANY11" s="40"/>
      <c r="ANZ11" s="40"/>
      <c r="AOA11" s="43"/>
      <c r="AOB11" s="7"/>
      <c r="AOC11" s="8"/>
      <c r="AOD11" s="9"/>
      <c r="AOE11" s="134"/>
      <c r="AOF11" s="135"/>
      <c r="AOG11" s="40"/>
      <c r="AOH11" s="40"/>
      <c r="AOI11" s="43"/>
      <c r="AOJ11" s="7"/>
      <c r="AOK11" s="8"/>
      <c r="AOL11" s="9"/>
      <c r="AOM11" s="134"/>
      <c r="AON11" s="135"/>
      <c r="AOO11" s="40"/>
      <c r="AOP11" s="40"/>
      <c r="AOQ11" s="43"/>
      <c r="AOR11" s="7"/>
      <c r="AOS11" s="8"/>
      <c r="AOT11" s="9"/>
      <c r="AOU11" s="134"/>
      <c r="AOV11" s="135"/>
      <c r="AOW11" s="40"/>
      <c r="AOX11" s="40"/>
      <c r="AOY11" s="43"/>
      <c r="AOZ11" s="7"/>
      <c r="APA11" s="8"/>
      <c r="APB11" s="9"/>
      <c r="APC11" s="134"/>
      <c r="APD11" s="135"/>
      <c r="APE11" s="40"/>
      <c r="APF11" s="40"/>
      <c r="APG11" s="43"/>
      <c r="APH11" s="7"/>
      <c r="API11" s="8"/>
      <c r="APJ11" s="9"/>
      <c r="APK11" s="134"/>
      <c r="APL11" s="135"/>
      <c r="APM11" s="40"/>
      <c r="APN11" s="40"/>
      <c r="APO11" s="43"/>
      <c r="APP11" s="7"/>
      <c r="APQ11" s="8"/>
      <c r="APR11" s="9"/>
      <c r="APS11" s="134"/>
      <c r="APT11" s="135"/>
      <c r="APU11" s="40"/>
      <c r="APV11" s="40"/>
      <c r="APW11" s="43"/>
      <c r="APX11" s="7"/>
      <c r="APY11" s="8"/>
      <c r="APZ11" s="9"/>
      <c r="AQA11" s="134"/>
      <c r="AQB11" s="135"/>
      <c r="AQC11" s="40"/>
      <c r="AQD11" s="40"/>
      <c r="AQE11" s="43"/>
      <c r="AQF11" s="7"/>
      <c r="AQG11" s="8"/>
      <c r="AQH11" s="9"/>
      <c r="AQI11" s="134"/>
      <c r="AQJ11" s="135"/>
      <c r="AQK11" s="40"/>
      <c r="AQL11" s="40"/>
      <c r="AQM11" s="43"/>
      <c r="AQN11" s="7"/>
      <c r="AQO11" s="8"/>
      <c r="AQP11" s="9"/>
      <c r="AQQ11" s="134"/>
      <c r="AQR11" s="135"/>
      <c r="AQS11" s="40"/>
      <c r="AQT11" s="40"/>
      <c r="AQU11" s="43"/>
      <c r="AQV11" s="7"/>
      <c r="AQW11" s="8"/>
      <c r="AQX11" s="9"/>
      <c r="AQY11" s="134"/>
      <c r="AQZ11" s="135"/>
      <c r="ARA11" s="40"/>
      <c r="ARB11" s="40"/>
      <c r="ARC11" s="43"/>
      <c r="ARD11" s="7"/>
      <c r="ARE11" s="8"/>
      <c r="ARF11" s="9"/>
      <c r="ARG11" s="134"/>
      <c r="ARH11" s="135"/>
      <c r="ARI11" s="40"/>
      <c r="ARJ11" s="40"/>
      <c r="ARK11" s="43"/>
      <c r="ARL11" s="7"/>
      <c r="ARM11" s="8"/>
      <c r="ARN11" s="9"/>
      <c r="ARO11" s="134"/>
      <c r="ARP11" s="135"/>
      <c r="ARQ11" s="40"/>
      <c r="ARR11" s="40"/>
      <c r="ARS11" s="43"/>
      <c r="ART11" s="7"/>
      <c r="ARU11" s="8"/>
      <c r="ARV11" s="9"/>
      <c r="ARW11" s="134"/>
      <c r="ARX11" s="135"/>
      <c r="ARY11" s="40"/>
      <c r="ARZ11" s="40"/>
      <c r="ASA11" s="43"/>
      <c r="ASB11" s="7"/>
      <c r="ASC11" s="8"/>
      <c r="ASD11" s="9"/>
      <c r="ASE11" s="134"/>
      <c r="ASF11" s="135"/>
      <c r="ASG11" s="40"/>
      <c r="ASH11" s="40"/>
      <c r="ASI11" s="43"/>
      <c r="ASJ11" s="7"/>
      <c r="ASK11" s="8"/>
      <c r="ASL11" s="9"/>
      <c r="ASM11" s="134"/>
      <c r="ASN11" s="135"/>
      <c r="ASO11" s="40"/>
      <c r="ASP11" s="40"/>
      <c r="ASQ11" s="43"/>
      <c r="ASR11" s="7"/>
      <c r="ASS11" s="8"/>
      <c r="AST11" s="9"/>
      <c r="ASU11" s="134"/>
      <c r="ASV11" s="135"/>
      <c r="ASW11" s="40"/>
      <c r="ASX11" s="40"/>
      <c r="ASY11" s="43"/>
      <c r="ASZ11" s="7"/>
      <c r="ATA11" s="8"/>
      <c r="ATB11" s="9"/>
      <c r="ATC11" s="134"/>
      <c r="ATD11" s="135"/>
      <c r="ATE11" s="40"/>
      <c r="ATF11" s="40"/>
      <c r="ATG11" s="43"/>
      <c r="ATH11" s="7"/>
      <c r="ATI11" s="8"/>
      <c r="ATJ11" s="9"/>
      <c r="ATK11" s="134"/>
      <c r="ATL11" s="135"/>
      <c r="ATM11" s="40"/>
      <c r="ATN11" s="40"/>
      <c r="ATO11" s="43"/>
      <c r="ATP11" s="7"/>
      <c r="ATQ11" s="8"/>
      <c r="ATR11" s="9"/>
      <c r="ATS11" s="134"/>
      <c r="ATT11" s="135"/>
      <c r="ATU11" s="40"/>
      <c r="ATV11" s="40"/>
      <c r="ATW11" s="43"/>
      <c r="ATX11" s="7"/>
      <c r="ATY11" s="8"/>
      <c r="ATZ11" s="9"/>
      <c r="AUA11" s="134"/>
      <c r="AUB11" s="135"/>
      <c r="AUC11" s="40"/>
      <c r="AUD11" s="40"/>
      <c r="AUE11" s="43"/>
      <c r="AUF11" s="7"/>
      <c r="AUG11" s="8"/>
      <c r="AUH11" s="9"/>
      <c r="AUI11" s="134"/>
      <c r="AUJ11" s="135"/>
      <c r="AUK11" s="40"/>
      <c r="AUL11" s="40"/>
      <c r="AUM11" s="43"/>
      <c r="AUN11" s="7"/>
      <c r="AUO11" s="8"/>
      <c r="AUP11" s="9"/>
      <c r="AUQ11" s="134"/>
      <c r="AUR11" s="135"/>
      <c r="AUS11" s="40"/>
      <c r="AUT11" s="40"/>
      <c r="AUU11" s="43"/>
      <c r="AUV11" s="7"/>
      <c r="AUW11" s="8"/>
      <c r="AUX11" s="9"/>
      <c r="AUY11" s="134"/>
      <c r="AUZ11" s="135"/>
      <c r="AVA11" s="40"/>
      <c r="AVB11" s="40"/>
      <c r="AVC11" s="43"/>
      <c r="AVD11" s="7"/>
      <c r="AVE11" s="8"/>
      <c r="AVF11" s="9"/>
      <c r="AVG11" s="134"/>
      <c r="AVH11" s="135"/>
      <c r="AVI11" s="40"/>
      <c r="AVJ11" s="40"/>
      <c r="AVK11" s="43"/>
      <c r="AVL11" s="7"/>
      <c r="AVM11" s="8"/>
      <c r="AVN11" s="9"/>
      <c r="AVO11" s="134"/>
      <c r="AVP11" s="135"/>
      <c r="AVQ11" s="40"/>
      <c r="AVR11" s="40"/>
      <c r="AVS11" s="43"/>
      <c r="AVT11" s="7"/>
      <c r="AVU11" s="8"/>
      <c r="AVV11" s="9"/>
      <c r="AVW11" s="134"/>
      <c r="AVX11" s="135"/>
      <c r="AVY11" s="40"/>
      <c r="AVZ11" s="40"/>
      <c r="AWA11" s="43"/>
      <c r="AWB11" s="7"/>
      <c r="AWC11" s="8"/>
      <c r="AWD11" s="9"/>
      <c r="AWE11" s="134"/>
      <c r="AWF11" s="135"/>
      <c r="AWG11" s="40"/>
      <c r="AWH11" s="40"/>
      <c r="AWI11" s="43"/>
      <c r="AWJ11" s="7"/>
      <c r="AWK11" s="8"/>
      <c r="AWL11" s="9"/>
      <c r="AWM11" s="134"/>
      <c r="AWN11" s="135"/>
      <c r="AWO11" s="40"/>
      <c r="AWP11" s="40"/>
      <c r="AWQ11" s="43"/>
      <c r="AWR11" s="7"/>
      <c r="AWS11" s="8"/>
      <c r="AWT11" s="9"/>
      <c r="AWU11" s="134"/>
      <c r="AWV11" s="135"/>
      <c r="AWW11" s="40"/>
      <c r="AWX11" s="40"/>
      <c r="AWY11" s="43"/>
      <c r="AWZ11" s="7"/>
      <c r="AXA11" s="8"/>
      <c r="AXB11" s="9"/>
      <c r="AXC11" s="134"/>
      <c r="AXD11" s="135"/>
      <c r="AXE11" s="40"/>
      <c r="AXF11" s="40"/>
      <c r="AXG11" s="43"/>
      <c r="AXH11" s="7"/>
      <c r="AXI11" s="8"/>
      <c r="AXJ11" s="9"/>
      <c r="AXK11" s="134"/>
      <c r="AXL11" s="135"/>
      <c r="AXM11" s="40"/>
      <c r="AXN11" s="40"/>
      <c r="AXO11" s="43"/>
      <c r="AXP11" s="7"/>
      <c r="AXQ11" s="8"/>
      <c r="AXR11" s="9"/>
      <c r="AXS11" s="134"/>
      <c r="AXT11" s="135"/>
      <c r="AXU11" s="40"/>
      <c r="AXV11" s="40"/>
      <c r="AXW11" s="43"/>
      <c r="AXX11" s="7"/>
      <c r="AXY11" s="8"/>
      <c r="AXZ11" s="9"/>
      <c r="AYA11" s="134"/>
      <c r="AYB11" s="135"/>
      <c r="AYC11" s="40"/>
      <c r="AYD11" s="40"/>
      <c r="AYE11" s="43"/>
      <c r="AYF11" s="7"/>
      <c r="AYG11" s="8"/>
      <c r="AYH11" s="9"/>
      <c r="AYI11" s="134"/>
      <c r="AYJ11" s="135"/>
      <c r="AYK11" s="40"/>
      <c r="AYL11" s="40"/>
      <c r="AYM11" s="43"/>
      <c r="AYN11" s="7"/>
      <c r="AYO11" s="8"/>
      <c r="AYP11" s="9"/>
      <c r="AYQ11" s="134"/>
      <c r="AYR11" s="135"/>
      <c r="AYS11" s="40"/>
      <c r="AYT11" s="40"/>
      <c r="AYU11" s="43"/>
      <c r="AYV11" s="7"/>
      <c r="AYW11" s="8"/>
      <c r="AYX11" s="9"/>
      <c r="AYY11" s="134"/>
      <c r="AYZ11" s="135"/>
      <c r="AZA11" s="40"/>
      <c r="AZB11" s="40"/>
      <c r="AZC11" s="43"/>
      <c r="AZD11" s="7"/>
      <c r="AZE11" s="8"/>
      <c r="AZF11" s="9"/>
      <c r="AZG11" s="134"/>
      <c r="AZH11" s="135"/>
      <c r="AZI11" s="40"/>
      <c r="AZJ11" s="40"/>
      <c r="AZK11" s="43"/>
      <c r="AZL11" s="7"/>
      <c r="AZM11" s="8"/>
      <c r="AZN11" s="9"/>
      <c r="AZO11" s="134"/>
      <c r="AZP11" s="135"/>
      <c r="AZQ11" s="40"/>
      <c r="AZR11" s="40"/>
      <c r="AZS11" s="43"/>
      <c r="AZT11" s="7"/>
      <c r="AZU11" s="8"/>
      <c r="AZV11" s="9"/>
      <c r="AZW11" s="134"/>
      <c r="AZX11" s="135"/>
      <c r="AZY11" s="40"/>
      <c r="AZZ11" s="40"/>
      <c r="BAA11" s="43"/>
      <c r="BAB11" s="7"/>
      <c r="BAC11" s="8"/>
      <c r="BAD11" s="9"/>
      <c r="BAE11" s="134"/>
      <c r="BAF11" s="135"/>
      <c r="BAG11" s="40"/>
      <c r="BAH11" s="40"/>
      <c r="BAI11" s="43"/>
      <c r="BAJ11" s="7"/>
      <c r="BAK11" s="8"/>
      <c r="BAL11" s="9"/>
      <c r="BAM11" s="134"/>
      <c r="BAN11" s="135"/>
      <c r="BAO11" s="40"/>
      <c r="BAP11" s="40"/>
      <c r="BAQ11" s="43"/>
      <c r="BAR11" s="7"/>
      <c r="BAS11" s="8"/>
      <c r="BAT11" s="9"/>
      <c r="BAU11" s="134"/>
      <c r="BAV11" s="135"/>
      <c r="BAW11" s="40"/>
      <c r="BAX11" s="40"/>
      <c r="BAY11" s="43"/>
      <c r="BAZ11" s="7"/>
      <c r="BBA11" s="8"/>
      <c r="BBB11" s="9"/>
      <c r="BBC11" s="134"/>
      <c r="BBD11" s="135"/>
      <c r="BBE11" s="40"/>
      <c r="BBF11" s="40"/>
      <c r="BBG11" s="43"/>
      <c r="BBH11" s="7"/>
      <c r="BBI11" s="8"/>
      <c r="BBJ11" s="9"/>
      <c r="BBK11" s="134"/>
      <c r="BBL11" s="135"/>
      <c r="BBM11" s="40"/>
      <c r="BBN11" s="40"/>
      <c r="BBO11" s="43"/>
      <c r="BBP11" s="7"/>
      <c r="BBQ11" s="8"/>
      <c r="BBR11" s="9"/>
      <c r="BBS11" s="134"/>
      <c r="BBT11" s="135"/>
      <c r="BBU11" s="40"/>
      <c r="BBV11" s="40"/>
      <c r="BBW11" s="43"/>
      <c r="BBX11" s="7"/>
      <c r="BBY11" s="8"/>
      <c r="BBZ11" s="9"/>
      <c r="BCA11" s="134"/>
      <c r="BCB11" s="135"/>
      <c r="BCC11" s="40"/>
      <c r="BCD11" s="40"/>
      <c r="BCE11" s="43"/>
      <c r="BCF11" s="7"/>
      <c r="BCG11" s="8"/>
      <c r="BCH11" s="9"/>
      <c r="BCI11" s="134"/>
      <c r="BCJ11" s="135"/>
      <c r="BCK11" s="40"/>
      <c r="BCL11" s="40"/>
      <c r="BCM11" s="43"/>
      <c r="BCN11" s="7"/>
      <c r="BCO11" s="8"/>
      <c r="BCP11" s="9"/>
      <c r="BCQ11" s="134"/>
      <c r="BCR11" s="135"/>
      <c r="BCS11" s="40"/>
      <c r="BCT11" s="40"/>
      <c r="BCU11" s="43"/>
      <c r="BCV11" s="7"/>
      <c r="BCW11" s="8"/>
      <c r="BCX11" s="9"/>
      <c r="BCY11" s="134"/>
      <c r="BCZ11" s="135"/>
      <c r="BDA11" s="40"/>
      <c r="BDB11" s="40"/>
      <c r="BDC11" s="43"/>
      <c r="BDD11" s="7"/>
      <c r="BDE11" s="8"/>
      <c r="BDF11" s="9"/>
      <c r="BDG11" s="134"/>
      <c r="BDH11" s="135"/>
      <c r="BDI11" s="40"/>
      <c r="BDJ11" s="40"/>
      <c r="BDK11" s="43"/>
      <c r="BDL11" s="7"/>
      <c r="BDM11" s="8"/>
      <c r="BDN11" s="9"/>
      <c r="BDO11" s="134"/>
      <c r="BDP11" s="135"/>
      <c r="BDQ11" s="40"/>
      <c r="BDR11" s="40"/>
      <c r="BDS11" s="43"/>
      <c r="BDT11" s="7"/>
      <c r="BDU11" s="8"/>
      <c r="BDV11" s="9"/>
      <c r="BDW11" s="134"/>
      <c r="BDX11" s="135"/>
      <c r="BDY11" s="40"/>
      <c r="BDZ11" s="40"/>
      <c r="BEA11" s="43"/>
      <c r="BEB11" s="7"/>
      <c r="BEC11" s="8"/>
      <c r="BED11" s="9"/>
      <c r="BEE11" s="134"/>
      <c r="BEF11" s="135"/>
      <c r="BEG11" s="40"/>
      <c r="BEH11" s="40"/>
      <c r="BEI11" s="43"/>
      <c r="BEJ11" s="7"/>
      <c r="BEK11" s="8"/>
      <c r="BEL11" s="9"/>
      <c r="BEM11" s="134"/>
      <c r="BEN11" s="135"/>
      <c r="BEO11" s="40"/>
      <c r="BEP11" s="40"/>
      <c r="BEQ11" s="43"/>
      <c r="BER11" s="7"/>
      <c r="BES11" s="8"/>
      <c r="BET11" s="9"/>
      <c r="BEU11" s="134"/>
      <c r="BEV11" s="135"/>
      <c r="BEW11" s="40"/>
      <c r="BEX11" s="40"/>
      <c r="BEY11" s="43"/>
      <c r="BEZ11" s="7"/>
      <c r="BFA11" s="8"/>
      <c r="BFB11" s="9"/>
      <c r="BFC11" s="134"/>
      <c r="BFD11" s="135"/>
      <c r="BFE11" s="40"/>
      <c r="BFF11" s="40"/>
      <c r="BFG11" s="43"/>
      <c r="BFH11" s="7"/>
      <c r="BFI11" s="8"/>
      <c r="BFJ11" s="9"/>
      <c r="BFK11" s="134"/>
      <c r="BFL11" s="135"/>
      <c r="BFM11" s="40"/>
      <c r="BFN11" s="40"/>
      <c r="BFO11" s="43"/>
      <c r="BFP11" s="7"/>
      <c r="BFQ11" s="8"/>
      <c r="BFR11" s="9"/>
      <c r="BFS11" s="134"/>
      <c r="BFT11" s="135"/>
      <c r="BFU11" s="40"/>
      <c r="BFV11" s="40"/>
      <c r="BFW11" s="43"/>
      <c r="BFX11" s="7"/>
      <c r="BFY11" s="8"/>
      <c r="BFZ11" s="9"/>
      <c r="BGA11" s="134"/>
      <c r="BGB11" s="135"/>
      <c r="BGC11" s="40"/>
      <c r="BGD11" s="40"/>
      <c r="BGE11" s="43"/>
      <c r="BGF11" s="7"/>
      <c r="BGG11" s="8"/>
      <c r="BGH11" s="9"/>
      <c r="BGI11" s="134"/>
      <c r="BGJ11" s="135"/>
      <c r="BGK11" s="40"/>
      <c r="BGL11" s="40"/>
      <c r="BGM11" s="43"/>
      <c r="BGN11" s="7"/>
      <c r="BGO11" s="8"/>
      <c r="BGP11" s="9"/>
      <c r="BGQ11" s="134"/>
      <c r="BGR11" s="135"/>
      <c r="BGS11" s="40"/>
      <c r="BGT11" s="40"/>
      <c r="BGU11" s="43"/>
      <c r="BGV11" s="7"/>
      <c r="BGW11" s="8"/>
      <c r="BGX11" s="9"/>
      <c r="BGY11" s="134"/>
      <c r="BGZ11" s="135"/>
      <c r="BHA11" s="40"/>
      <c r="BHB11" s="40"/>
      <c r="BHC11" s="43"/>
      <c r="BHD11" s="7"/>
      <c r="BHE11" s="8"/>
      <c r="BHF11" s="9"/>
      <c r="BHG11" s="134"/>
      <c r="BHH11" s="135"/>
      <c r="BHI11" s="40"/>
      <c r="BHJ11" s="40"/>
      <c r="BHK11" s="43"/>
      <c r="BHL11" s="7"/>
      <c r="BHM11" s="8"/>
      <c r="BHN11" s="9"/>
      <c r="BHO11" s="134"/>
      <c r="BHP11" s="135"/>
      <c r="BHQ11" s="40"/>
      <c r="BHR11" s="40"/>
      <c r="BHS11" s="43"/>
      <c r="BHT11" s="7"/>
      <c r="BHU11" s="8"/>
      <c r="BHV11" s="9"/>
      <c r="BHW11" s="134"/>
      <c r="BHX11" s="135"/>
      <c r="BHY11" s="40"/>
      <c r="BHZ11" s="40"/>
      <c r="BIA11" s="43"/>
      <c r="BIB11" s="7"/>
      <c r="BIC11" s="8"/>
      <c r="BID11" s="9"/>
      <c r="BIE11" s="134"/>
      <c r="BIF11" s="135"/>
      <c r="BIG11" s="40"/>
      <c r="BIH11" s="40"/>
      <c r="BII11" s="43"/>
      <c r="BIJ11" s="7"/>
      <c r="BIK11" s="8"/>
      <c r="BIL11" s="9"/>
      <c r="BIM11" s="134"/>
      <c r="BIN11" s="135"/>
      <c r="BIO11" s="40"/>
      <c r="BIP11" s="40"/>
      <c r="BIQ11" s="43"/>
      <c r="BIR11" s="7"/>
      <c r="BIS11" s="8"/>
      <c r="BIT11" s="9"/>
      <c r="BIU11" s="134"/>
      <c r="BIV11" s="135"/>
      <c r="BIW11" s="40"/>
      <c r="BIX11" s="40"/>
      <c r="BIY11" s="43"/>
      <c r="BIZ11" s="7"/>
      <c r="BJA11" s="8"/>
      <c r="BJB11" s="9"/>
      <c r="BJC11" s="134"/>
      <c r="BJD11" s="135"/>
      <c r="BJE11" s="40"/>
      <c r="BJF11" s="40"/>
      <c r="BJG11" s="43"/>
      <c r="BJH11" s="7"/>
      <c r="BJI11" s="8"/>
      <c r="BJJ11" s="9"/>
      <c r="BJK11" s="134"/>
      <c r="BJL11" s="135"/>
      <c r="BJM11" s="40"/>
      <c r="BJN11" s="40"/>
      <c r="BJO11" s="43"/>
      <c r="BJP11" s="7"/>
      <c r="BJQ11" s="8"/>
      <c r="BJR11" s="9"/>
      <c r="BJS11" s="134"/>
      <c r="BJT11" s="135"/>
      <c r="BJU11" s="40"/>
      <c r="BJV11" s="40"/>
      <c r="BJW11" s="43"/>
      <c r="BJX11" s="7"/>
      <c r="BJY11" s="8"/>
      <c r="BJZ11" s="9"/>
      <c r="BKA11" s="134"/>
      <c r="BKB11" s="135"/>
      <c r="BKC11" s="40"/>
      <c r="BKD11" s="40"/>
      <c r="BKE11" s="43"/>
      <c r="BKF11" s="7"/>
      <c r="BKG11" s="8"/>
      <c r="BKH11" s="9"/>
      <c r="BKI11" s="134"/>
      <c r="BKJ11" s="135"/>
      <c r="BKK11" s="40"/>
      <c r="BKL11" s="40"/>
      <c r="BKM11" s="43"/>
      <c r="BKN11" s="7"/>
      <c r="BKO11" s="8"/>
      <c r="BKP11" s="9"/>
      <c r="BKQ11" s="134"/>
      <c r="BKR11" s="135"/>
      <c r="BKS11" s="40"/>
      <c r="BKT11" s="40"/>
      <c r="BKU11" s="43"/>
      <c r="BKV11" s="7"/>
      <c r="BKW11" s="8"/>
      <c r="BKX11" s="9"/>
      <c r="BKY11" s="134"/>
      <c r="BKZ11" s="135"/>
      <c r="BLA11" s="40"/>
      <c r="BLB11" s="40"/>
      <c r="BLC11" s="43"/>
      <c r="BLD11" s="7"/>
      <c r="BLE11" s="8"/>
      <c r="BLF11" s="9"/>
      <c r="BLG11" s="134"/>
      <c r="BLH11" s="135"/>
      <c r="BLI11" s="40"/>
      <c r="BLJ11" s="40"/>
      <c r="BLK11" s="43"/>
      <c r="BLL11" s="7"/>
      <c r="BLM11" s="8"/>
      <c r="BLN11" s="9"/>
      <c r="BLO11" s="134"/>
      <c r="BLP11" s="135"/>
      <c r="BLQ11" s="40"/>
      <c r="BLR11" s="40"/>
      <c r="BLS11" s="43"/>
      <c r="BLT11" s="7"/>
      <c r="BLU11" s="8"/>
      <c r="BLV11" s="9"/>
      <c r="BLW11" s="134"/>
      <c r="BLX11" s="135"/>
      <c r="BLY11" s="40"/>
      <c r="BLZ11" s="40"/>
      <c r="BMA11" s="43"/>
      <c r="BMB11" s="7"/>
      <c r="BMC11" s="8"/>
      <c r="BMD11" s="9"/>
      <c r="BME11" s="134"/>
      <c r="BMF11" s="135"/>
      <c r="BMG11" s="40"/>
      <c r="BMH11" s="40"/>
      <c r="BMI11" s="43"/>
      <c r="BMJ11" s="7"/>
      <c r="BMK11" s="8"/>
      <c r="BML11" s="9"/>
      <c r="BMM11" s="134"/>
      <c r="BMN11" s="135"/>
      <c r="BMO11" s="40"/>
      <c r="BMP11" s="40"/>
      <c r="BMQ11" s="43"/>
      <c r="BMR11" s="7"/>
      <c r="BMS11" s="8"/>
      <c r="BMT11" s="9"/>
      <c r="BMU11" s="134"/>
      <c r="BMV11" s="135"/>
      <c r="BMW11" s="40"/>
      <c r="BMX11" s="40"/>
      <c r="BMY11" s="43"/>
      <c r="BMZ11" s="7"/>
      <c r="BNA11" s="8"/>
      <c r="BNB11" s="9"/>
      <c r="BNC11" s="134"/>
      <c r="BND11" s="135"/>
      <c r="BNE11" s="40"/>
      <c r="BNF11" s="40"/>
      <c r="BNG11" s="43"/>
      <c r="BNH11" s="7"/>
      <c r="BNI11" s="8"/>
      <c r="BNJ11" s="9"/>
      <c r="BNK11" s="134"/>
      <c r="BNL11" s="135"/>
      <c r="BNM11" s="40"/>
      <c r="BNN11" s="40"/>
      <c r="BNO11" s="43"/>
      <c r="BNP11" s="7"/>
      <c r="BNQ11" s="8"/>
      <c r="BNR11" s="9"/>
      <c r="BNS11" s="134"/>
      <c r="BNT11" s="135"/>
      <c r="BNU11" s="40"/>
      <c r="BNV11" s="40"/>
      <c r="BNW11" s="43"/>
      <c r="BNX11" s="7"/>
      <c r="BNY11" s="8"/>
      <c r="BNZ11" s="9"/>
      <c r="BOA11" s="134"/>
      <c r="BOB11" s="135"/>
      <c r="BOC11" s="40"/>
      <c r="BOD11" s="40"/>
      <c r="BOE11" s="43"/>
      <c r="BOF11" s="7"/>
      <c r="BOG11" s="8"/>
      <c r="BOH11" s="9"/>
      <c r="BOI11" s="134"/>
      <c r="BOJ11" s="135"/>
      <c r="BOK11" s="40"/>
      <c r="BOL11" s="40"/>
      <c r="BOM11" s="43"/>
      <c r="BON11" s="7"/>
      <c r="BOO11" s="8"/>
      <c r="BOP11" s="9"/>
      <c r="BOQ11" s="134"/>
      <c r="BOR11" s="135"/>
      <c r="BOS11" s="40"/>
      <c r="BOT11" s="40"/>
      <c r="BOU11" s="43"/>
      <c r="BOV11" s="7"/>
      <c r="BOW11" s="8"/>
      <c r="BOX11" s="9"/>
      <c r="BOY11" s="134"/>
      <c r="BOZ11" s="135"/>
      <c r="BPA11" s="40"/>
      <c r="BPB11" s="40"/>
      <c r="BPC11" s="43"/>
      <c r="BPD11" s="7"/>
      <c r="BPE11" s="8"/>
      <c r="BPF11" s="9"/>
      <c r="BPG11" s="134"/>
      <c r="BPH11" s="135"/>
      <c r="BPI11" s="40"/>
      <c r="BPJ11" s="40"/>
      <c r="BPK11" s="43"/>
      <c r="BPL11" s="7"/>
      <c r="BPM11" s="8"/>
      <c r="BPN11" s="9"/>
      <c r="BPO11" s="134"/>
      <c r="BPP11" s="135"/>
      <c r="BPQ11" s="40"/>
      <c r="BPR11" s="40"/>
      <c r="BPS11" s="43"/>
      <c r="BPT11" s="7"/>
      <c r="BPU11" s="8"/>
      <c r="BPV11" s="9"/>
      <c r="BPW11" s="134"/>
      <c r="BPX11" s="135"/>
      <c r="BPY11" s="40"/>
      <c r="BPZ11" s="40"/>
      <c r="BQA11" s="43"/>
      <c r="BQB11" s="7"/>
      <c r="BQC11" s="8"/>
      <c r="BQD11" s="9"/>
      <c r="BQE11" s="134"/>
      <c r="BQF11" s="135"/>
      <c r="BQG11" s="40"/>
      <c r="BQH11" s="40"/>
      <c r="BQI11" s="43"/>
      <c r="BQJ11" s="7"/>
      <c r="BQK11" s="8"/>
      <c r="BQL11" s="9"/>
      <c r="BQM11" s="134"/>
      <c r="BQN11" s="135"/>
      <c r="BQO11" s="40"/>
      <c r="BQP11" s="40"/>
      <c r="BQQ11" s="43"/>
      <c r="BQR11" s="7"/>
      <c r="BQS11" s="8"/>
      <c r="BQT11" s="9"/>
      <c r="BQU11" s="134"/>
      <c r="BQV11" s="135"/>
      <c r="BQW11" s="40"/>
      <c r="BQX11" s="40"/>
      <c r="BQY11" s="43"/>
      <c r="BQZ11" s="7"/>
      <c r="BRA11" s="8"/>
      <c r="BRB11" s="9"/>
      <c r="BRC11" s="134"/>
      <c r="BRD11" s="135"/>
      <c r="BRE11" s="40"/>
      <c r="BRF11" s="40"/>
      <c r="BRG11" s="43"/>
      <c r="BRH11" s="7"/>
      <c r="BRI11" s="8"/>
      <c r="BRJ11" s="9"/>
      <c r="BRK11" s="134"/>
      <c r="BRL11" s="135"/>
      <c r="BRM11" s="40"/>
      <c r="BRN11" s="40"/>
      <c r="BRO11" s="43"/>
      <c r="BRP11" s="7"/>
      <c r="BRQ11" s="8"/>
      <c r="BRR11" s="9"/>
      <c r="BRS11" s="134"/>
      <c r="BRT11" s="135"/>
      <c r="BRU11" s="40"/>
      <c r="BRV11" s="40"/>
      <c r="BRW11" s="43"/>
      <c r="BRX11" s="7"/>
      <c r="BRY11" s="8"/>
      <c r="BRZ11" s="9"/>
      <c r="BSA11" s="134"/>
      <c r="BSB11" s="135"/>
      <c r="BSC11" s="40"/>
      <c r="BSD11" s="40"/>
      <c r="BSE11" s="43"/>
      <c r="BSF11" s="7"/>
      <c r="BSG11" s="8"/>
      <c r="BSH11" s="9"/>
      <c r="BSI11" s="134"/>
      <c r="BSJ11" s="135"/>
      <c r="BSK11" s="40"/>
      <c r="BSL11" s="40"/>
      <c r="BSM11" s="43"/>
      <c r="BSN11" s="7"/>
      <c r="BSO11" s="8"/>
      <c r="BSP11" s="9"/>
      <c r="BSQ11" s="134"/>
      <c r="BSR11" s="135"/>
      <c r="BSS11" s="40"/>
      <c r="BST11" s="40"/>
      <c r="BSU11" s="43"/>
      <c r="BSV11" s="7"/>
      <c r="BSW11" s="8"/>
      <c r="BSX11" s="9"/>
      <c r="BSY11" s="134"/>
      <c r="BSZ11" s="135"/>
      <c r="BTA11" s="40"/>
      <c r="BTB11" s="40"/>
      <c r="BTC11" s="43"/>
      <c r="BTD11" s="7"/>
      <c r="BTE11" s="8"/>
      <c r="BTF11" s="9"/>
      <c r="BTG11" s="134"/>
      <c r="BTH11" s="135"/>
      <c r="BTI11" s="40"/>
      <c r="BTJ11" s="40"/>
      <c r="BTK11" s="43"/>
      <c r="BTL11" s="7"/>
      <c r="BTM11" s="8"/>
      <c r="BTN11" s="9"/>
      <c r="BTO11" s="134"/>
      <c r="BTP11" s="135"/>
      <c r="BTQ11" s="40"/>
      <c r="BTR11" s="40"/>
      <c r="BTS11" s="43"/>
      <c r="BTT11" s="7"/>
      <c r="BTU11" s="8"/>
      <c r="BTV11" s="9"/>
      <c r="BTW11" s="134"/>
      <c r="BTX11" s="135"/>
      <c r="BTY11" s="40"/>
      <c r="BTZ11" s="40"/>
      <c r="BUA11" s="43"/>
      <c r="BUB11" s="7"/>
      <c r="BUC11" s="8"/>
      <c r="BUD11" s="9"/>
      <c r="BUE11" s="134"/>
      <c r="BUF11" s="135"/>
      <c r="BUG11" s="40"/>
      <c r="BUH11" s="40"/>
      <c r="BUI11" s="43"/>
      <c r="BUJ11" s="7"/>
      <c r="BUK11" s="8"/>
      <c r="BUL11" s="9"/>
      <c r="BUM11" s="134"/>
      <c r="BUN11" s="135"/>
      <c r="BUO11" s="40"/>
      <c r="BUP11" s="40"/>
      <c r="BUQ11" s="43"/>
      <c r="BUR11" s="7"/>
      <c r="BUS11" s="8"/>
      <c r="BUT11" s="9"/>
      <c r="BUU11" s="134"/>
      <c r="BUV11" s="135"/>
      <c r="BUW11" s="40"/>
      <c r="BUX11" s="40"/>
      <c r="BUY11" s="43"/>
      <c r="BUZ11" s="7"/>
      <c r="BVA11" s="8"/>
      <c r="BVB11" s="9"/>
      <c r="BVC11" s="134"/>
      <c r="BVD11" s="135"/>
      <c r="BVE11" s="40"/>
      <c r="BVF11" s="40"/>
      <c r="BVG11" s="43"/>
      <c r="BVH11" s="7"/>
      <c r="BVI11" s="8"/>
      <c r="BVJ11" s="9"/>
      <c r="BVK11" s="134"/>
      <c r="BVL11" s="135"/>
      <c r="BVM11" s="40"/>
      <c r="BVN11" s="40"/>
      <c r="BVO11" s="43"/>
      <c r="BVP11" s="7"/>
      <c r="BVQ11" s="8"/>
      <c r="BVR11" s="9"/>
      <c r="BVS11" s="134"/>
      <c r="BVT11" s="135"/>
      <c r="BVU11" s="40"/>
      <c r="BVV11" s="40"/>
      <c r="BVW11" s="43"/>
      <c r="BVX11" s="7"/>
      <c r="BVY11" s="8"/>
      <c r="BVZ11" s="9"/>
      <c r="BWA11" s="134"/>
      <c r="BWB11" s="135"/>
      <c r="BWC11" s="40"/>
      <c r="BWD11" s="40"/>
      <c r="BWE11" s="43"/>
      <c r="BWF11" s="7"/>
      <c r="BWG11" s="8"/>
      <c r="BWH11" s="9"/>
      <c r="BWI11" s="134"/>
      <c r="BWJ11" s="135"/>
      <c r="BWK11" s="40"/>
      <c r="BWL11" s="40"/>
      <c r="BWM11" s="43"/>
      <c r="BWN11" s="7"/>
      <c r="BWO11" s="8"/>
      <c r="BWP11" s="9"/>
      <c r="BWQ11" s="134"/>
      <c r="BWR11" s="135"/>
      <c r="BWS11" s="40"/>
      <c r="BWT11" s="40"/>
      <c r="BWU11" s="43"/>
      <c r="BWV11" s="7"/>
      <c r="BWW11" s="8"/>
      <c r="BWX11" s="9"/>
      <c r="BWY11" s="134"/>
      <c r="BWZ11" s="135"/>
      <c r="BXA11" s="40"/>
      <c r="BXB11" s="40"/>
      <c r="BXC11" s="43"/>
      <c r="BXD11" s="7"/>
      <c r="BXE11" s="8"/>
      <c r="BXF11" s="9"/>
      <c r="BXG11" s="134"/>
      <c r="BXH11" s="135"/>
      <c r="BXI11" s="40"/>
      <c r="BXJ11" s="40"/>
      <c r="BXK11" s="43"/>
      <c r="BXL11" s="7"/>
      <c r="BXM11" s="8"/>
      <c r="BXN11" s="9"/>
      <c r="BXO11" s="134"/>
      <c r="BXP11" s="135"/>
      <c r="BXQ11" s="40"/>
      <c r="BXR11" s="40"/>
      <c r="BXS11" s="43"/>
      <c r="BXT11" s="7"/>
      <c r="BXU11" s="8"/>
      <c r="BXV11" s="9"/>
      <c r="BXW11" s="134"/>
      <c r="BXX11" s="135"/>
      <c r="BXY11" s="40"/>
      <c r="BXZ11" s="40"/>
      <c r="BYA11" s="43"/>
      <c r="BYB11" s="7"/>
      <c r="BYC11" s="8"/>
      <c r="BYD11" s="9"/>
      <c r="BYE11" s="134"/>
      <c r="BYF11" s="135"/>
      <c r="BYG11" s="40"/>
      <c r="BYH11" s="40"/>
      <c r="BYI11" s="43"/>
      <c r="BYJ11" s="7"/>
      <c r="BYK11" s="8"/>
      <c r="BYL11" s="9"/>
      <c r="BYM11" s="134"/>
      <c r="BYN11" s="135"/>
      <c r="BYO11" s="40"/>
      <c r="BYP11" s="40"/>
      <c r="BYQ11" s="43"/>
      <c r="BYR11" s="7"/>
      <c r="BYS11" s="8"/>
      <c r="BYT11" s="9"/>
      <c r="BYU11" s="134"/>
      <c r="BYV11" s="135"/>
      <c r="BYW11" s="40"/>
      <c r="BYX11" s="40"/>
      <c r="BYY11" s="43"/>
      <c r="BYZ11" s="7"/>
      <c r="BZA11" s="8"/>
      <c r="BZB11" s="9"/>
      <c r="BZC11" s="134"/>
      <c r="BZD11" s="135"/>
      <c r="BZE11" s="40"/>
      <c r="BZF11" s="40"/>
      <c r="BZG11" s="43"/>
      <c r="BZH11" s="7"/>
      <c r="BZI11" s="8"/>
      <c r="BZJ11" s="9"/>
      <c r="BZK11" s="134"/>
      <c r="BZL11" s="135"/>
      <c r="BZM11" s="40"/>
      <c r="BZN11" s="40"/>
      <c r="BZO11" s="43"/>
      <c r="BZP11" s="7"/>
      <c r="BZQ11" s="8"/>
      <c r="BZR11" s="9"/>
      <c r="BZS11" s="134"/>
      <c r="BZT11" s="135"/>
      <c r="BZU11" s="40"/>
      <c r="BZV11" s="40"/>
      <c r="BZW11" s="43"/>
      <c r="BZX11" s="7"/>
      <c r="BZY11" s="8"/>
      <c r="BZZ11" s="9"/>
      <c r="CAA11" s="134"/>
      <c r="CAB11" s="135"/>
      <c r="CAC11" s="40"/>
      <c r="CAD11" s="40"/>
      <c r="CAE11" s="43"/>
      <c r="CAF11" s="7"/>
      <c r="CAG11" s="8"/>
      <c r="CAH11" s="9"/>
      <c r="CAI11" s="134"/>
      <c r="CAJ11" s="135"/>
      <c r="CAK11" s="40"/>
      <c r="CAL11" s="40"/>
      <c r="CAM11" s="43"/>
      <c r="CAN11" s="7"/>
      <c r="CAO11" s="8"/>
      <c r="CAP11" s="9"/>
      <c r="CAQ11" s="134"/>
      <c r="CAR11" s="135"/>
      <c r="CAS11" s="40"/>
      <c r="CAT11" s="40"/>
      <c r="CAU11" s="43"/>
      <c r="CAV11" s="7"/>
      <c r="CAW11" s="8"/>
      <c r="CAX11" s="9"/>
      <c r="CAY11" s="134"/>
      <c r="CAZ11" s="135"/>
      <c r="CBA11" s="40"/>
      <c r="CBB11" s="40"/>
      <c r="CBC11" s="43"/>
      <c r="CBD11" s="7"/>
      <c r="CBE11" s="8"/>
      <c r="CBF11" s="9"/>
      <c r="CBG11" s="134"/>
      <c r="CBH11" s="135"/>
      <c r="CBI11" s="40"/>
      <c r="CBJ11" s="40"/>
      <c r="CBK11" s="43"/>
      <c r="CBL11" s="7"/>
      <c r="CBM11" s="8"/>
      <c r="CBN11" s="9"/>
      <c r="CBO11" s="134"/>
      <c r="CBP11" s="135"/>
      <c r="CBQ11" s="40"/>
      <c r="CBR11" s="40"/>
      <c r="CBS11" s="43"/>
      <c r="CBT11" s="7"/>
      <c r="CBU11" s="8"/>
      <c r="CBV11" s="9"/>
      <c r="CBW11" s="134"/>
      <c r="CBX11" s="135"/>
      <c r="CBY11" s="40"/>
      <c r="CBZ11" s="40"/>
      <c r="CCA11" s="43"/>
      <c r="CCB11" s="7"/>
      <c r="CCC11" s="8"/>
      <c r="CCD11" s="9"/>
      <c r="CCE11" s="134"/>
      <c r="CCF11" s="135"/>
      <c r="CCG11" s="40"/>
      <c r="CCH11" s="40"/>
      <c r="CCI11" s="43"/>
      <c r="CCJ11" s="7"/>
      <c r="CCK11" s="8"/>
      <c r="CCL11" s="9"/>
      <c r="CCM11" s="134"/>
      <c r="CCN11" s="135"/>
      <c r="CCO11" s="40"/>
      <c r="CCP11" s="40"/>
      <c r="CCQ11" s="43"/>
      <c r="CCR11" s="7"/>
      <c r="CCS11" s="8"/>
      <c r="CCT11" s="9"/>
      <c r="CCU11" s="134"/>
      <c r="CCV11" s="135"/>
      <c r="CCW11" s="40"/>
      <c r="CCX11" s="40"/>
      <c r="CCY11" s="43"/>
      <c r="CCZ11" s="7"/>
      <c r="CDA11" s="8"/>
      <c r="CDB11" s="9"/>
      <c r="CDC11" s="134"/>
      <c r="CDD11" s="135"/>
      <c r="CDE11" s="40"/>
      <c r="CDF11" s="40"/>
      <c r="CDG11" s="43"/>
      <c r="CDH11" s="7"/>
      <c r="CDI11" s="8"/>
      <c r="CDJ11" s="9"/>
      <c r="CDK11" s="134"/>
      <c r="CDL11" s="135"/>
      <c r="CDM11" s="40"/>
      <c r="CDN11" s="40"/>
      <c r="CDO11" s="43"/>
      <c r="CDP11" s="7"/>
      <c r="CDQ11" s="8"/>
      <c r="CDR11" s="9"/>
      <c r="CDS11" s="134"/>
      <c r="CDT11" s="135"/>
      <c r="CDU11" s="40"/>
      <c r="CDV11" s="40"/>
      <c r="CDW11" s="43"/>
      <c r="CDX11" s="7"/>
      <c r="CDY11" s="8"/>
      <c r="CDZ11" s="9"/>
      <c r="CEA11" s="134"/>
      <c r="CEB11" s="135"/>
      <c r="CEC11" s="40"/>
      <c r="CED11" s="40"/>
      <c r="CEE11" s="43"/>
      <c r="CEF11" s="7"/>
      <c r="CEG11" s="8"/>
      <c r="CEH11" s="9"/>
      <c r="CEI11" s="134"/>
      <c r="CEJ11" s="135"/>
      <c r="CEK11" s="40"/>
      <c r="CEL11" s="40"/>
      <c r="CEM11" s="43"/>
      <c r="CEN11" s="7"/>
      <c r="CEO11" s="8"/>
      <c r="CEP11" s="9"/>
      <c r="CEQ11" s="134"/>
      <c r="CER11" s="135"/>
      <c r="CES11" s="40"/>
      <c r="CET11" s="40"/>
      <c r="CEU11" s="43"/>
      <c r="CEV11" s="7"/>
      <c r="CEW11" s="8"/>
      <c r="CEX11" s="9"/>
      <c r="CEY11" s="134"/>
      <c r="CEZ11" s="135"/>
      <c r="CFA11" s="40"/>
      <c r="CFB11" s="40"/>
      <c r="CFC11" s="43"/>
      <c r="CFD11" s="7"/>
      <c r="CFE11" s="8"/>
      <c r="CFF11" s="9"/>
      <c r="CFG11" s="134"/>
      <c r="CFH11" s="135"/>
      <c r="CFI11" s="40"/>
      <c r="CFJ11" s="40"/>
      <c r="CFK11" s="43"/>
      <c r="CFL11" s="7"/>
      <c r="CFM11" s="8"/>
      <c r="CFN11" s="9"/>
      <c r="CFO11" s="134"/>
      <c r="CFP11" s="135"/>
      <c r="CFQ11" s="40"/>
      <c r="CFR11" s="40"/>
      <c r="CFS11" s="43"/>
      <c r="CFT11" s="7"/>
      <c r="CFU11" s="8"/>
      <c r="CFV11" s="9"/>
      <c r="CFW11" s="134"/>
      <c r="CFX11" s="135"/>
      <c r="CFY11" s="40"/>
      <c r="CFZ11" s="40"/>
      <c r="CGA11" s="43"/>
      <c r="CGB11" s="7"/>
      <c r="CGC11" s="8"/>
      <c r="CGD11" s="9"/>
      <c r="CGE11" s="134"/>
      <c r="CGF11" s="135"/>
      <c r="CGG11" s="40"/>
      <c r="CGH11" s="40"/>
      <c r="CGI11" s="43"/>
      <c r="CGJ11" s="7"/>
      <c r="CGK11" s="8"/>
      <c r="CGL11" s="9"/>
      <c r="CGM11" s="134"/>
      <c r="CGN11" s="135"/>
      <c r="CGO11" s="40"/>
      <c r="CGP11" s="40"/>
      <c r="CGQ11" s="43"/>
      <c r="CGR11" s="7"/>
      <c r="CGS11" s="8"/>
      <c r="CGT11" s="9"/>
      <c r="CGU11" s="134"/>
      <c r="CGV11" s="135"/>
      <c r="CGW11" s="40"/>
      <c r="CGX11" s="40"/>
      <c r="CGY11" s="43"/>
      <c r="CGZ11" s="7"/>
      <c r="CHA11" s="8"/>
      <c r="CHB11" s="9"/>
      <c r="CHC11" s="134"/>
      <c r="CHD11" s="135"/>
      <c r="CHE11" s="40"/>
      <c r="CHF11" s="40"/>
      <c r="CHG11" s="43"/>
      <c r="CHH11" s="7"/>
      <c r="CHI11" s="8"/>
      <c r="CHJ11" s="9"/>
      <c r="CHK11" s="134"/>
      <c r="CHL11" s="135"/>
      <c r="CHM11" s="40"/>
      <c r="CHN11" s="40"/>
      <c r="CHO11" s="43"/>
      <c r="CHP11" s="7"/>
      <c r="CHQ11" s="8"/>
      <c r="CHR11" s="9"/>
      <c r="CHS11" s="134"/>
      <c r="CHT11" s="135"/>
      <c r="CHU11" s="40"/>
      <c r="CHV11" s="40"/>
      <c r="CHW11" s="43"/>
      <c r="CHX11" s="7"/>
      <c r="CHY11" s="8"/>
      <c r="CHZ11" s="9"/>
      <c r="CIA11" s="134"/>
      <c r="CIB11" s="135"/>
      <c r="CIC11" s="40"/>
      <c r="CID11" s="40"/>
      <c r="CIE11" s="43"/>
      <c r="CIF11" s="7"/>
      <c r="CIG11" s="8"/>
      <c r="CIH11" s="9"/>
      <c r="CII11" s="134"/>
      <c r="CIJ11" s="135"/>
      <c r="CIK11" s="40"/>
      <c r="CIL11" s="40"/>
      <c r="CIM11" s="43"/>
      <c r="CIN11" s="7"/>
      <c r="CIO11" s="8"/>
      <c r="CIP11" s="9"/>
      <c r="CIQ11" s="134"/>
      <c r="CIR11" s="135"/>
      <c r="CIS11" s="40"/>
      <c r="CIT11" s="40"/>
      <c r="CIU11" s="43"/>
      <c r="CIV11" s="7"/>
      <c r="CIW11" s="8"/>
      <c r="CIX11" s="9"/>
      <c r="CIY11" s="134"/>
      <c r="CIZ11" s="135"/>
      <c r="CJA11" s="40"/>
      <c r="CJB11" s="40"/>
      <c r="CJC11" s="43"/>
      <c r="CJD11" s="7"/>
      <c r="CJE11" s="8"/>
      <c r="CJF11" s="9"/>
      <c r="CJG11" s="134"/>
      <c r="CJH11" s="135"/>
      <c r="CJI11" s="40"/>
      <c r="CJJ11" s="40"/>
      <c r="CJK11" s="43"/>
      <c r="CJL11" s="7"/>
      <c r="CJM11" s="8"/>
      <c r="CJN11" s="9"/>
      <c r="CJO11" s="134"/>
      <c r="CJP11" s="135"/>
      <c r="CJQ11" s="40"/>
      <c r="CJR11" s="40"/>
      <c r="CJS11" s="43"/>
      <c r="CJT11" s="7"/>
      <c r="CJU11" s="8"/>
      <c r="CJV11" s="9"/>
      <c r="CJW11" s="134"/>
      <c r="CJX11" s="135"/>
      <c r="CJY11" s="40"/>
      <c r="CJZ11" s="40"/>
      <c r="CKA11" s="43"/>
      <c r="CKB11" s="7"/>
      <c r="CKC11" s="8"/>
      <c r="CKD11" s="9"/>
      <c r="CKE11" s="134"/>
      <c r="CKF11" s="135"/>
      <c r="CKG11" s="40"/>
      <c r="CKH11" s="40"/>
      <c r="CKI11" s="43"/>
      <c r="CKJ11" s="7"/>
      <c r="CKK11" s="8"/>
      <c r="CKL11" s="9"/>
      <c r="CKM11" s="134"/>
      <c r="CKN11" s="135"/>
      <c r="CKO11" s="40"/>
      <c r="CKP11" s="40"/>
      <c r="CKQ11" s="43"/>
      <c r="CKR11" s="7"/>
      <c r="CKS11" s="8"/>
      <c r="CKT11" s="9"/>
      <c r="CKU11" s="134"/>
      <c r="CKV11" s="135"/>
      <c r="CKW11" s="40"/>
      <c r="CKX11" s="40"/>
      <c r="CKY11" s="43"/>
      <c r="CKZ11" s="7"/>
      <c r="CLA11" s="8"/>
      <c r="CLB11" s="9"/>
      <c r="CLC11" s="134"/>
      <c r="CLD11" s="135"/>
      <c r="CLE11" s="40"/>
      <c r="CLF11" s="40"/>
      <c r="CLG11" s="43"/>
      <c r="CLH11" s="7"/>
      <c r="CLI11" s="8"/>
      <c r="CLJ11" s="9"/>
      <c r="CLK11" s="134"/>
      <c r="CLL11" s="135"/>
      <c r="CLM11" s="40"/>
      <c r="CLN11" s="40"/>
      <c r="CLO11" s="43"/>
      <c r="CLP11" s="7"/>
      <c r="CLQ11" s="8"/>
      <c r="CLR11" s="9"/>
      <c r="CLS11" s="134"/>
      <c r="CLT11" s="135"/>
      <c r="CLU11" s="40"/>
      <c r="CLV11" s="40"/>
      <c r="CLW11" s="43"/>
      <c r="CLX11" s="7"/>
      <c r="CLY11" s="8"/>
      <c r="CLZ11" s="9"/>
      <c r="CMA11" s="134"/>
      <c r="CMB11" s="135"/>
      <c r="CMC11" s="40"/>
      <c r="CMD11" s="40"/>
      <c r="CME11" s="43"/>
      <c r="CMF11" s="7"/>
      <c r="CMG11" s="8"/>
      <c r="CMH11" s="9"/>
      <c r="CMI11" s="134"/>
      <c r="CMJ11" s="135"/>
      <c r="CMK11" s="40"/>
      <c r="CML11" s="40"/>
      <c r="CMM11" s="43"/>
      <c r="CMN11" s="7"/>
      <c r="CMO11" s="8"/>
      <c r="CMP11" s="9"/>
      <c r="CMQ11" s="134"/>
      <c r="CMR11" s="135"/>
      <c r="CMS11" s="40"/>
      <c r="CMT11" s="40"/>
      <c r="CMU11" s="43"/>
      <c r="CMV11" s="7"/>
      <c r="CMW11" s="8"/>
      <c r="CMX11" s="9"/>
      <c r="CMY11" s="134"/>
      <c r="CMZ11" s="135"/>
      <c r="CNA11" s="40"/>
      <c r="CNB11" s="40"/>
      <c r="CNC11" s="43"/>
      <c r="CND11" s="7"/>
      <c r="CNE11" s="8"/>
      <c r="CNF11" s="9"/>
      <c r="CNG11" s="134"/>
      <c r="CNH11" s="135"/>
      <c r="CNI11" s="40"/>
      <c r="CNJ11" s="40"/>
      <c r="CNK11" s="43"/>
      <c r="CNL11" s="7"/>
      <c r="CNM11" s="8"/>
      <c r="CNN11" s="9"/>
      <c r="CNO11" s="134"/>
      <c r="CNP11" s="135"/>
      <c r="CNQ11" s="40"/>
      <c r="CNR11" s="40"/>
      <c r="CNS11" s="43"/>
      <c r="CNT11" s="7"/>
      <c r="CNU11" s="8"/>
      <c r="CNV11" s="9"/>
      <c r="CNW11" s="134"/>
      <c r="CNX11" s="135"/>
      <c r="CNY11" s="40"/>
      <c r="CNZ11" s="40"/>
      <c r="COA11" s="43"/>
      <c r="COB11" s="7"/>
      <c r="COC11" s="8"/>
      <c r="COD11" s="9"/>
      <c r="COE11" s="134"/>
      <c r="COF11" s="135"/>
      <c r="COG11" s="40"/>
      <c r="COH11" s="40"/>
      <c r="COI11" s="43"/>
      <c r="COJ11" s="7"/>
      <c r="COK11" s="8"/>
      <c r="COL11" s="9"/>
      <c r="COM11" s="134"/>
      <c r="CON11" s="135"/>
      <c r="COO11" s="40"/>
      <c r="COP11" s="40"/>
      <c r="COQ11" s="43"/>
      <c r="COR11" s="7"/>
      <c r="COS11" s="8"/>
      <c r="COT11" s="9"/>
      <c r="COU11" s="134"/>
      <c r="COV11" s="135"/>
      <c r="COW11" s="40"/>
      <c r="COX11" s="40"/>
      <c r="COY11" s="43"/>
      <c r="COZ11" s="7"/>
      <c r="CPA11" s="8"/>
      <c r="CPB11" s="9"/>
      <c r="CPC11" s="134"/>
      <c r="CPD11" s="135"/>
      <c r="CPE11" s="40"/>
      <c r="CPF11" s="40"/>
      <c r="CPG11" s="43"/>
      <c r="CPH11" s="7"/>
      <c r="CPI11" s="8"/>
      <c r="CPJ11" s="9"/>
      <c r="CPK11" s="134"/>
      <c r="CPL11" s="135"/>
      <c r="CPM11" s="40"/>
      <c r="CPN11" s="40"/>
      <c r="CPO11" s="43"/>
      <c r="CPP11" s="7"/>
      <c r="CPQ11" s="8"/>
      <c r="CPR11" s="9"/>
      <c r="CPS11" s="134"/>
      <c r="CPT11" s="135"/>
      <c r="CPU11" s="40"/>
      <c r="CPV11" s="40"/>
      <c r="CPW11" s="43"/>
      <c r="CPX11" s="7"/>
      <c r="CPY11" s="8"/>
      <c r="CPZ11" s="9"/>
      <c r="CQA11" s="134"/>
      <c r="CQB11" s="135"/>
      <c r="CQC11" s="40"/>
      <c r="CQD11" s="40"/>
      <c r="CQE11" s="43"/>
      <c r="CQF11" s="7"/>
      <c r="CQG11" s="8"/>
      <c r="CQH11" s="9"/>
      <c r="CQI11" s="134"/>
      <c r="CQJ11" s="135"/>
      <c r="CQK11" s="40"/>
      <c r="CQL11" s="40"/>
      <c r="CQM11" s="43"/>
      <c r="CQN11" s="7"/>
      <c r="CQO11" s="8"/>
      <c r="CQP11" s="9"/>
      <c r="CQQ11" s="134"/>
      <c r="CQR11" s="135"/>
      <c r="CQS11" s="40"/>
      <c r="CQT11" s="40"/>
      <c r="CQU11" s="43"/>
      <c r="CQV11" s="7"/>
      <c r="CQW11" s="8"/>
      <c r="CQX11" s="9"/>
      <c r="CQY11" s="134"/>
      <c r="CQZ11" s="135"/>
      <c r="CRA11" s="40"/>
      <c r="CRB11" s="40"/>
      <c r="CRC11" s="43"/>
      <c r="CRD11" s="7"/>
      <c r="CRE11" s="8"/>
      <c r="CRF11" s="9"/>
      <c r="CRG11" s="134"/>
      <c r="CRH11" s="135"/>
      <c r="CRI11" s="40"/>
      <c r="CRJ11" s="40"/>
      <c r="CRK11" s="43"/>
      <c r="CRL11" s="7"/>
      <c r="CRM11" s="8"/>
      <c r="CRN11" s="9"/>
      <c r="CRO11" s="134"/>
      <c r="CRP11" s="135"/>
      <c r="CRQ11" s="40"/>
      <c r="CRR11" s="40"/>
      <c r="CRS11" s="43"/>
      <c r="CRT11" s="7"/>
      <c r="CRU11" s="8"/>
      <c r="CRV11" s="9"/>
      <c r="CRW11" s="134"/>
      <c r="CRX11" s="135"/>
      <c r="CRY11" s="40"/>
      <c r="CRZ11" s="40"/>
      <c r="CSA11" s="43"/>
      <c r="CSB11" s="7"/>
      <c r="CSC11" s="8"/>
      <c r="CSD11" s="9"/>
      <c r="CSE11" s="134"/>
      <c r="CSF11" s="135"/>
      <c r="CSG11" s="40"/>
      <c r="CSH11" s="40"/>
      <c r="CSI11" s="43"/>
      <c r="CSJ11" s="7"/>
      <c r="CSK11" s="8"/>
      <c r="CSL11" s="9"/>
      <c r="CSM11" s="134"/>
      <c r="CSN11" s="135"/>
      <c r="CSO11" s="40"/>
      <c r="CSP11" s="40"/>
      <c r="CSQ11" s="43"/>
      <c r="CSR11" s="7"/>
      <c r="CSS11" s="8"/>
      <c r="CST11" s="9"/>
      <c r="CSU11" s="134"/>
      <c r="CSV11" s="135"/>
      <c r="CSW11" s="40"/>
      <c r="CSX11" s="40"/>
      <c r="CSY11" s="43"/>
      <c r="CSZ11" s="7"/>
      <c r="CTA11" s="8"/>
      <c r="CTB11" s="9"/>
      <c r="CTC11" s="134"/>
      <c r="CTD11" s="135"/>
      <c r="CTE11" s="40"/>
      <c r="CTF11" s="40"/>
      <c r="CTG11" s="43"/>
      <c r="CTH11" s="7"/>
      <c r="CTI11" s="8"/>
      <c r="CTJ11" s="9"/>
      <c r="CTK11" s="134"/>
      <c r="CTL11" s="135"/>
      <c r="CTM11" s="40"/>
      <c r="CTN11" s="40"/>
      <c r="CTO11" s="43"/>
      <c r="CTP11" s="7"/>
      <c r="CTQ11" s="8"/>
      <c r="CTR11" s="9"/>
      <c r="CTS11" s="134"/>
      <c r="CTT11" s="135"/>
      <c r="CTU11" s="40"/>
      <c r="CTV11" s="40"/>
      <c r="CTW11" s="43"/>
      <c r="CTX11" s="7"/>
      <c r="CTY11" s="8"/>
      <c r="CTZ11" s="9"/>
      <c r="CUA11" s="134"/>
      <c r="CUB11" s="135"/>
      <c r="CUC11" s="40"/>
      <c r="CUD11" s="40"/>
      <c r="CUE11" s="43"/>
      <c r="CUF11" s="7"/>
      <c r="CUG11" s="8"/>
      <c r="CUH11" s="9"/>
      <c r="CUI11" s="134"/>
      <c r="CUJ11" s="135"/>
      <c r="CUK11" s="40"/>
      <c r="CUL11" s="40"/>
      <c r="CUM11" s="43"/>
      <c r="CUN11" s="7"/>
      <c r="CUO11" s="8"/>
      <c r="CUP11" s="9"/>
      <c r="CUQ11" s="134"/>
      <c r="CUR11" s="135"/>
      <c r="CUS11" s="40"/>
      <c r="CUT11" s="40"/>
      <c r="CUU11" s="43"/>
      <c r="CUV11" s="7"/>
      <c r="CUW11" s="8"/>
      <c r="CUX11" s="9"/>
      <c r="CUY11" s="134"/>
      <c r="CUZ11" s="135"/>
      <c r="CVA11" s="40"/>
      <c r="CVB11" s="40"/>
      <c r="CVC11" s="43"/>
      <c r="CVD11" s="7"/>
      <c r="CVE11" s="8"/>
      <c r="CVF11" s="9"/>
      <c r="CVG11" s="134"/>
      <c r="CVH11" s="135"/>
      <c r="CVI11" s="40"/>
      <c r="CVJ11" s="40"/>
      <c r="CVK11" s="43"/>
      <c r="CVL11" s="7"/>
      <c r="CVM11" s="8"/>
      <c r="CVN11" s="9"/>
      <c r="CVO11" s="134"/>
      <c r="CVP11" s="135"/>
      <c r="CVQ11" s="40"/>
      <c r="CVR11" s="40"/>
      <c r="CVS11" s="43"/>
      <c r="CVT11" s="7"/>
      <c r="CVU11" s="8"/>
      <c r="CVV11" s="9"/>
      <c r="CVW11" s="134"/>
      <c r="CVX11" s="135"/>
      <c r="CVY11" s="40"/>
      <c r="CVZ11" s="40"/>
      <c r="CWA11" s="43"/>
      <c r="CWB11" s="7"/>
      <c r="CWC11" s="8"/>
      <c r="CWD11" s="9"/>
      <c r="CWE11" s="134"/>
      <c r="CWF11" s="135"/>
      <c r="CWG11" s="40"/>
      <c r="CWH11" s="40"/>
      <c r="CWI11" s="43"/>
      <c r="CWJ11" s="7"/>
      <c r="CWK11" s="8"/>
      <c r="CWL11" s="9"/>
      <c r="CWM11" s="134"/>
      <c r="CWN11" s="135"/>
      <c r="CWO11" s="40"/>
      <c r="CWP11" s="40"/>
      <c r="CWQ11" s="43"/>
      <c r="CWR11" s="7"/>
      <c r="CWS11" s="8"/>
      <c r="CWT11" s="9"/>
      <c r="CWU11" s="134"/>
      <c r="CWV11" s="135"/>
      <c r="CWW11" s="40"/>
      <c r="CWX11" s="40"/>
      <c r="CWY11" s="43"/>
      <c r="CWZ11" s="7"/>
      <c r="CXA11" s="8"/>
      <c r="CXB11" s="9"/>
      <c r="CXC11" s="134"/>
      <c r="CXD11" s="135"/>
      <c r="CXE11" s="40"/>
      <c r="CXF11" s="40"/>
      <c r="CXG11" s="43"/>
      <c r="CXH11" s="7"/>
      <c r="CXI11" s="8"/>
      <c r="CXJ11" s="9"/>
      <c r="CXK11" s="134"/>
      <c r="CXL11" s="135"/>
      <c r="CXM11" s="40"/>
      <c r="CXN11" s="40"/>
      <c r="CXO11" s="43"/>
      <c r="CXP11" s="7"/>
      <c r="CXQ11" s="8"/>
      <c r="CXR11" s="9"/>
      <c r="CXS11" s="134"/>
      <c r="CXT11" s="135"/>
      <c r="CXU11" s="40"/>
      <c r="CXV11" s="40"/>
      <c r="CXW11" s="43"/>
      <c r="CXX11" s="7"/>
      <c r="CXY11" s="8"/>
      <c r="CXZ11" s="9"/>
      <c r="CYA11" s="134"/>
      <c r="CYB11" s="135"/>
      <c r="CYC11" s="40"/>
      <c r="CYD11" s="40"/>
      <c r="CYE11" s="43"/>
      <c r="CYF11" s="7"/>
      <c r="CYG11" s="8"/>
      <c r="CYH11" s="9"/>
      <c r="CYI11" s="134"/>
      <c r="CYJ11" s="135"/>
      <c r="CYK11" s="40"/>
      <c r="CYL11" s="40"/>
      <c r="CYM11" s="43"/>
      <c r="CYN11" s="7"/>
      <c r="CYO11" s="8"/>
      <c r="CYP11" s="9"/>
      <c r="CYQ11" s="134"/>
      <c r="CYR11" s="135"/>
      <c r="CYS11" s="40"/>
      <c r="CYT11" s="40"/>
      <c r="CYU11" s="43"/>
      <c r="CYV11" s="7"/>
      <c r="CYW11" s="8"/>
      <c r="CYX11" s="9"/>
      <c r="CYY11" s="134"/>
      <c r="CYZ11" s="135"/>
      <c r="CZA11" s="40"/>
      <c r="CZB11" s="40"/>
      <c r="CZC11" s="43"/>
      <c r="CZD11" s="7"/>
      <c r="CZE11" s="8"/>
      <c r="CZF11" s="9"/>
      <c r="CZG11" s="134"/>
      <c r="CZH11" s="135"/>
      <c r="CZI11" s="40"/>
      <c r="CZJ11" s="40"/>
      <c r="CZK11" s="43"/>
      <c r="CZL11" s="7"/>
      <c r="CZM11" s="8"/>
      <c r="CZN11" s="9"/>
      <c r="CZO11" s="134"/>
      <c r="CZP11" s="135"/>
      <c r="CZQ11" s="40"/>
      <c r="CZR11" s="40"/>
      <c r="CZS11" s="43"/>
      <c r="CZT11" s="7"/>
      <c r="CZU11" s="8"/>
      <c r="CZV11" s="9"/>
      <c r="CZW11" s="134"/>
      <c r="CZX11" s="135"/>
      <c r="CZY11" s="40"/>
      <c r="CZZ11" s="40"/>
      <c r="DAA11" s="43"/>
      <c r="DAB11" s="7"/>
      <c r="DAC11" s="8"/>
      <c r="DAD11" s="9"/>
      <c r="DAE11" s="134"/>
      <c r="DAF11" s="135"/>
      <c r="DAG11" s="40"/>
      <c r="DAH11" s="40"/>
      <c r="DAI11" s="43"/>
      <c r="DAJ11" s="7"/>
      <c r="DAK11" s="8"/>
      <c r="DAL11" s="9"/>
      <c r="DAM11" s="134"/>
      <c r="DAN11" s="135"/>
      <c r="DAO11" s="40"/>
      <c r="DAP11" s="40"/>
      <c r="DAQ11" s="43"/>
      <c r="DAR11" s="7"/>
      <c r="DAS11" s="8"/>
      <c r="DAT11" s="9"/>
      <c r="DAU11" s="134"/>
      <c r="DAV11" s="135"/>
      <c r="DAW11" s="40"/>
      <c r="DAX11" s="40"/>
      <c r="DAY11" s="43"/>
      <c r="DAZ11" s="7"/>
      <c r="DBA11" s="8"/>
      <c r="DBB11" s="9"/>
      <c r="DBC11" s="134"/>
      <c r="DBD11" s="135"/>
      <c r="DBE11" s="40"/>
      <c r="DBF11" s="40"/>
      <c r="DBG11" s="43"/>
      <c r="DBH11" s="7"/>
      <c r="DBI11" s="8"/>
      <c r="DBJ11" s="9"/>
      <c r="DBK11" s="134"/>
      <c r="DBL11" s="135"/>
      <c r="DBM11" s="40"/>
      <c r="DBN11" s="40"/>
      <c r="DBO11" s="43"/>
      <c r="DBP11" s="7"/>
      <c r="DBQ11" s="8"/>
      <c r="DBR11" s="9"/>
      <c r="DBS11" s="134"/>
      <c r="DBT11" s="135"/>
      <c r="DBU11" s="40"/>
      <c r="DBV11" s="40"/>
      <c r="DBW11" s="43"/>
      <c r="DBX11" s="7"/>
      <c r="DBY11" s="8"/>
      <c r="DBZ11" s="9"/>
      <c r="DCA11" s="134"/>
      <c r="DCB11" s="135"/>
      <c r="DCC11" s="40"/>
      <c r="DCD11" s="40"/>
      <c r="DCE11" s="43"/>
      <c r="DCF11" s="7"/>
      <c r="DCG11" s="8"/>
      <c r="DCH11" s="9"/>
      <c r="DCI11" s="134"/>
      <c r="DCJ11" s="135"/>
      <c r="DCK11" s="40"/>
      <c r="DCL11" s="40"/>
      <c r="DCM11" s="43"/>
      <c r="DCN11" s="7"/>
      <c r="DCO11" s="8"/>
      <c r="DCP11" s="9"/>
      <c r="DCQ11" s="134"/>
      <c r="DCR11" s="135"/>
      <c r="DCS11" s="40"/>
      <c r="DCT11" s="40"/>
      <c r="DCU11" s="43"/>
      <c r="DCV11" s="7"/>
      <c r="DCW11" s="8"/>
      <c r="DCX11" s="9"/>
      <c r="DCY11" s="134"/>
      <c r="DCZ11" s="135"/>
      <c r="DDA11" s="40"/>
      <c r="DDB11" s="40"/>
      <c r="DDC11" s="43"/>
      <c r="DDD11" s="7"/>
      <c r="DDE11" s="8"/>
      <c r="DDF11" s="9"/>
      <c r="DDG11" s="134"/>
      <c r="DDH11" s="135"/>
      <c r="DDI11" s="40"/>
      <c r="DDJ11" s="40"/>
      <c r="DDK11" s="43"/>
      <c r="DDL11" s="7"/>
      <c r="DDM11" s="8"/>
      <c r="DDN11" s="9"/>
      <c r="DDO11" s="134"/>
      <c r="DDP11" s="135"/>
      <c r="DDQ11" s="40"/>
      <c r="DDR11" s="40"/>
      <c r="DDS11" s="43"/>
      <c r="DDT11" s="7"/>
      <c r="DDU11" s="8"/>
      <c r="DDV11" s="9"/>
      <c r="DDW11" s="134"/>
      <c r="DDX11" s="135"/>
      <c r="DDY11" s="40"/>
      <c r="DDZ11" s="40"/>
      <c r="DEA11" s="43"/>
      <c r="DEB11" s="7"/>
      <c r="DEC11" s="8"/>
      <c r="DED11" s="9"/>
      <c r="DEE11" s="134"/>
      <c r="DEF11" s="135"/>
      <c r="DEG11" s="40"/>
      <c r="DEH11" s="40"/>
      <c r="DEI11" s="43"/>
      <c r="DEJ11" s="7"/>
      <c r="DEK11" s="8"/>
      <c r="DEL11" s="9"/>
      <c r="DEM11" s="134"/>
      <c r="DEN11" s="135"/>
      <c r="DEO11" s="40"/>
      <c r="DEP11" s="40"/>
      <c r="DEQ11" s="43"/>
      <c r="DER11" s="7"/>
      <c r="DES11" s="8"/>
      <c r="DET11" s="9"/>
      <c r="DEU11" s="134"/>
      <c r="DEV11" s="135"/>
      <c r="DEW11" s="40"/>
      <c r="DEX11" s="40"/>
      <c r="DEY11" s="43"/>
      <c r="DEZ11" s="7"/>
      <c r="DFA11" s="8"/>
      <c r="DFB11" s="9"/>
      <c r="DFC11" s="134"/>
      <c r="DFD11" s="135"/>
      <c r="DFE11" s="40"/>
      <c r="DFF11" s="40"/>
      <c r="DFG11" s="43"/>
      <c r="DFH11" s="7"/>
      <c r="DFI11" s="8"/>
      <c r="DFJ11" s="9"/>
      <c r="DFK11" s="134"/>
      <c r="DFL11" s="135"/>
      <c r="DFM11" s="40"/>
      <c r="DFN11" s="40"/>
      <c r="DFO11" s="43"/>
      <c r="DFP11" s="7"/>
      <c r="DFQ11" s="8"/>
      <c r="DFR11" s="9"/>
      <c r="DFS11" s="134"/>
      <c r="DFT11" s="135"/>
      <c r="DFU11" s="40"/>
      <c r="DFV11" s="40"/>
      <c r="DFW11" s="43"/>
      <c r="DFX11" s="7"/>
      <c r="DFY11" s="8"/>
      <c r="DFZ11" s="9"/>
      <c r="DGA11" s="134"/>
      <c r="DGB11" s="135"/>
      <c r="DGC11" s="40"/>
      <c r="DGD11" s="40"/>
      <c r="DGE11" s="43"/>
      <c r="DGF11" s="7"/>
      <c r="DGG11" s="8"/>
      <c r="DGH11" s="9"/>
      <c r="DGI11" s="134"/>
      <c r="DGJ11" s="135"/>
      <c r="DGK11" s="40"/>
      <c r="DGL11" s="40"/>
      <c r="DGM11" s="43"/>
      <c r="DGN11" s="7"/>
      <c r="DGO11" s="8"/>
      <c r="DGP11" s="9"/>
      <c r="DGQ11" s="134"/>
      <c r="DGR11" s="135"/>
      <c r="DGS11" s="40"/>
      <c r="DGT11" s="40"/>
      <c r="DGU11" s="43"/>
      <c r="DGV11" s="7"/>
      <c r="DGW11" s="8"/>
      <c r="DGX11" s="9"/>
      <c r="DGY11" s="134"/>
      <c r="DGZ11" s="135"/>
      <c r="DHA11" s="40"/>
      <c r="DHB11" s="40"/>
      <c r="DHC11" s="43"/>
      <c r="DHD11" s="7"/>
      <c r="DHE11" s="8"/>
      <c r="DHF11" s="9"/>
      <c r="DHG11" s="134"/>
      <c r="DHH11" s="135"/>
      <c r="DHI11" s="40"/>
      <c r="DHJ11" s="40"/>
      <c r="DHK11" s="43"/>
      <c r="DHL11" s="7"/>
      <c r="DHM11" s="8"/>
      <c r="DHN11" s="9"/>
      <c r="DHO11" s="134"/>
      <c r="DHP11" s="135"/>
      <c r="DHQ11" s="40"/>
      <c r="DHR11" s="40"/>
      <c r="DHS11" s="43"/>
      <c r="DHT11" s="7"/>
      <c r="DHU11" s="8"/>
      <c r="DHV11" s="9"/>
      <c r="DHW11" s="134"/>
      <c r="DHX11" s="135"/>
      <c r="DHY11" s="40"/>
      <c r="DHZ11" s="40"/>
      <c r="DIA11" s="43"/>
      <c r="DIB11" s="7"/>
      <c r="DIC11" s="8"/>
      <c r="DID11" s="9"/>
      <c r="DIE11" s="134"/>
      <c r="DIF11" s="135"/>
      <c r="DIG11" s="40"/>
      <c r="DIH11" s="40"/>
      <c r="DII11" s="43"/>
      <c r="DIJ11" s="7"/>
      <c r="DIK11" s="8"/>
      <c r="DIL11" s="9"/>
      <c r="DIM11" s="134"/>
      <c r="DIN11" s="135"/>
      <c r="DIO11" s="40"/>
      <c r="DIP11" s="40"/>
      <c r="DIQ11" s="43"/>
      <c r="DIR11" s="7"/>
      <c r="DIS11" s="8"/>
      <c r="DIT11" s="9"/>
      <c r="DIU11" s="134"/>
      <c r="DIV11" s="135"/>
      <c r="DIW11" s="40"/>
      <c r="DIX11" s="40"/>
      <c r="DIY11" s="43"/>
      <c r="DIZ11" s="7"/>
      <c r="DJA11" s="8"/>
      <c r="DJB11" s="9"/>
      <c r="DJC11" s="134"/>
      <c r="DJD11" s="135"/>
      <c r="DJE11" s="40"/>
      <c r="DJF11" s="40"/>
      <c r="DJG11" s="43"/>
      <c r="DJH11" s="7"/>
      <c r="DJI11" s="8"/>
      <c r="DJJ11" s="9"/>
      <c r="DJK11" s="134"/>
      <c r="DJL11" s="135"/>
      <c r="DJM11" s="40"/>
      <c r="DJN11" s="40"/>
      <c r="DJO11" s="43"/>
      <c r="DJP11" s="7"/>
      <c r="DJQ11" s="8"/>
      <c r="DJR11" s="9"/>
      <c r="DJS11" s="134"/>
      <c r="DJT11" s="135"/>
      <c r="DJU11" s="40"/>
      <c r="DJV11" s="40"/>
      <c r="DJW11" s="43"/>
      <c r="DJX11" s="7"/>
      <c r="DJY11" s="8"/>
      <c r="DJZ11" s="9"/>
      <c r="DKA11" s="134"/>
      <c r="DKB11" s="135"/>
      <c r="DKC11" s="40"/>
      <c r="DKD11" s="40"/>
      <c r="DKE11" s="43"/>
      <c r="DKF11" s="7"/>
      <c r="DKG11" s="8"/>
      <c r="DKH11" s="9"/>
      <c r="DKI11" s="134"/>
      <c r="DKJ11" s="135"/>
      <c r="DKK11" s="40"/>
      <c r="DKL11" s="40"/>
      <c r="DKM11" s="43"/>
      <c r="DKN11" s="7"/>
      <c r="DKO11" s="8"/>
      <c r="DKP11" s="9"/>
      <c r="DKQ11" s="134"/>
      <c r="DKR11" s="135"/>
      <c r="DKS11" s="40"/>
      <c r="DKT11" s="40"/>
      <c r="DKU11" s="43"/>
      <c r="DKV11" s="7"/>
      <c r="DKW11" s="8"/>
      <c r="DKX11" s="9"/>
      <c r="DKY11" s="134"/>
      <c r="DKZ11" s="135"/>
      <c r="DLA11" s="40"/>
      <c r="DLB11" s="40"/>
      <c r="DLC11" s="43"/>
      <c r="DLD11" s="7"/>
      <c r="DLE11" s="8"/>
      <c r="DLF11" s="9"/>
      <c r="DLG11" s="134"/>
      <c r="DLH11" s="135"/>
      <c r="DLI11" s="40"/>
      <c r="DLJ11" s="40"/>
      <c r="DLK11" s="43"/>
      <c r="DLL11" s="7"/>
      <c r="DLM11" s="8"/>
      <c r="DLN11" s="9"/>
      <c r="DLO11" s="134"/>
      <c r="DLP11" s="135"/>
      <c r="DLQ11" s="40"/>
      <c r="DLR11" s="40"/>
      <c r="DLS11" s="43"/>
      <c r="DLT11" s="7"/>
      <c r="DLU11" s="8"/>
      <c r="DLV11" s="9"/>
      <c r="DLW11" s="134"/>
      <c r="DLX11" s="135"/>
      <c r="DLY11" s="40"/>
      <c r="DLZ11" s="40"/>
      <c r="DMA11" s="43"/>
      <c r="DMB11" s="7"/>
      <c r="DMC11" s="8"/>
      <c r="DMD11" s="9"/>
      <c r="DME11" s="134"/>
      <c r="DMF11" s="135"/>
      <c r="DMG11" s="40"/>
      <c r="DMH11" s="40"/>
      <c r="DMI11" s="43"/>
      <c r="DMJ11" s="7"/>
      <c r="DMK11" s="8"/>
      <c r="DML11" s="9"/>
      <c r="DMM11" s="134"/>
      <c r="DMN11" s="135"/>
      <c r="DMO11" s="40"/>
      <c r="DMP11" s="40"/>
      <c r="DMQ11" s="43"/>
      <c r="DMR11" s="7"/>
      <c r="DMS11" s="8"/>
      <c r="DMT11" s="9"/>
      <c r="DMU11" s="134"/>
      <c r="DMV11" s="135"/>
      <c r="DMW11" s="40"/>
      <c r="DMX11" s="40"/>
      <c r="DMY11" s="43"/>
      <c r="DMZ11" s="7"/>
      <c r="DNA11" s="8"/>
      <c r="DNB11" s="9"/>
      <c r="DNC11" s="134"/>
      <c r="DND11" s="135"/>
      <c r="DNE11" s="40"/>
      <c r="DNF11" s="40"/>
      <c r="DNG11" s="43"/>
      <c r="DNH11" s="7"/>
      <c r="DNI11" s="8"/>
      <c r="DNJ11" s="9"/>
      <c r="DNK11" s="134"/>
      <c r="DNL11" s="135"/>
      <c r="DNM11" s="40"/>
      <c r="DNN11" s="40"/>
      <c r="DNO11" s="43"/>
      <c r="DNP11" s="7"/>
      <c r="DNQ11" s="8"/>
      <c r="DNR11" s="9"/>
      <c r="DNS11" s="134"/>
      <c r="DNT11" s="135"/>
      <c r="DNU11" s="40"/>
      <c r="DNV11" s="40"/>
      <c r="DNW11" s="43"/>
      <c r="DNX11" s="7"/>
      <c r="DNY11" s="8"/>
      <c r="DNZ11" s="9"/>
      <c r="DOA11" s="134"/>
      <c r="DOB11" s="135"/>
      <c r="DOC11" s="40"/>
      <c r="DOD11" s="40"/>
      <c r="DOE11" s="43"/>
      <c r="DOF11" s="7"/>
      <c r="DOG11" s="8"/>
      <c r="DOH11" s="9"/>
      <c r="DOI11" s="134"/>
      <c r="DOJ11" s="135"/>
      <c r="DOK11" s="40"/>
      <c r="DOL11" s="40"/>
      <c r="DOM11" s="43"/>
      <c r="DON11" s="7"/>
      <c r="DOO11" s="8"/>
      <c r="DOP11" s="9"/>
      <c r="DOQ11" s="134"/>
      <c r="DOR11" s="135"/>
      <c r="DOS11" s="40"/>
      <c r="DOT11" s="40"/>
      <c r="DOU11" s="43"/>
      <c r="DOV11" s="7"/>
      <c r="DOW11" s="8"/>
      <c r="DOX11" s="9"/>
      <c r="DOY11" s="134"/>
      <c r="DOZ11" s="135"/>
      <c r="DPA11" s="40"/>
      <c r="DPB11" s="40"/>
      <c r="DPC11" s="43"/>
      <c r="DPD11" s="7"/>
      <c r="DPE11" s="8"/>
      <c r="DPF11" s="9"/>
      <c r="DPG11" s="134"/>
      <c r="DPH11" s="135"/>
      <c r="DPI11" s="40"/>
      <c r="DPJ11" s="40"/>
      <c r="DPK11" s="43"/>
      <c r="DPL11" s="7"/>
      <c r="DPM11" s="8"/>
      <c r="DPN11" s="9"/>
      <c r="DPO11" s="134"/>
      <c r="DPP11" s="135"/>
      <c r="DPQ11" s="40"/>
      <c r="DPR11" s="40"/>
      <c r="DPS11" s="43"/>
      <c r="DPT11" s="7"/>
      <c r="DPU11" s="8"/>
      <c r="DPV11" s="9"/>
      <c r="DPW11" s="134"/>
      <c r="DPX11" s="135"/>
      <c r="DPY11" s="40"/>
      <c r="DPZ11" s="40"/>
      <c r="DQA11" s="43"/>
      <c r="DQB11" s="7"/>
      <c r="DQC11" s="8"/>
      <c r="DQD11" s="9"/>
      <c r="DQE11" s="134"/>
      <c r="DQF11" s="135"/>
      <c r="DQG11" s="40"/>
      <c r="DQH11" s="40"/>
      <c r="DQI11" s="43"/>
      <c r="DQJ11" s="7"/>
      <c r="DQK11" s="8"/>
      <c r="DQL11" s="9"/>
      <c r="DQM11" s="134"/>
      <c r="DQN11" s="135"/>
      <c r="DQO11" s="40"/>
      <c r="DQP11" s="40"/>
      <c r="DQQ11" s="43"/>
      <c r="DQR11" s="7"/>
      <c r="DQS11" s="8"/>
      <c r="DQT11" s="9"/>
      <c r="DQU11" s="134"/>
      <c r="DQV11" s="135"/>
      <c r="DQW11" s="40"/>
      <c r="DQX11" s="40"/>
      <c r="DQY11" s="43"/>
      <c r="DQZ11" s="7"/>
      <c r="DRA11" s="8"/>
      <c r="DRB11" s="9"/>
      <c r="DRC11" s="134"/>
      <c r="DRD11" s="135"/>
      <c r="DRE11" s="40"/>
      <c r="DRF11" s="40"/>
      <c r="DRG11" s="43"/>
      <c r="DRH11" s="7"/>
      <c r="DRI11" s="8"/>
      <c r="DRJ11" s="9"/>
      <c r="DRK11" s="134"/>
      <c r="DRL11" s="135"/>
      <c r="DRM11" s="40"/>
      <c r="DRN11" s="40"/>
      <c r="DRO11" s="43"/>
      <c r="DRP11" s="7"/>
      <c r="DRQ11" s="8"/>
      <c r="DRR11" s="9"/>
      <c r="DRS11" s="134"/>
      <c r="DRT11" s="135"/>
      <c r="DRU11" s="40"/>
      <c r="DRV11" s="40"/>
      <c r="DRW11" s="43"/>
      <c r="DRX11" s="7"/>
      <c r="DRY11" s="8"/>
      <c r="DRZ11" s="9"/>
      <c r="DSA11" s="134"/>
      <c r="DSB11" s="135"/>
      <c r="DSC11" s="40"/>
      <c r="DSD11" s="40"/>
      <c r="DSE11" s="43"/>
      <c r="DSF11" s="7"/>
      <c r="DSG11" s="8"/>
      <c r="DSH11" s="9"/>
      <c r="DSI11" s="134"/>
      <c r="DSJ11" s="135"/>
      <c r="DSK11" s="40"/>
      <c r="DSL11" s="40"/>
      <c r="DSM11" s="43"/>
      <c r="DSN11" s="7"/>
      <c r="DSO11" s="8"/>
      <c r="DSP11" s="9"/>
      <c r="DSQ11" s="134"/>
      <c r="DSR11" s="135"/>
      <c r="DSS11" s="40"/>
      <c r="DST11" s="40"/>
      <c r="DSU11" s="43"/>
      <c r="DSV11" s="7"/>
      <c r="DSW11" s="8"/>
      <c r="DSX11" s="9"/>
      <c r="DSY11" s="134"/>
      <c r="DSZ11" s="135"/>
      <c r="DTA11" s="40"/>
      <c r="DTB11" s="40"/>
      <c r="DTC11" s="43"/>
      <c r="DTD11" s="7"/>
      <c r="DTE11" s="8"/>
      <c r="DTF11" s="9"/>
      <c r="DTG11" s="134"/>
      <c r="DTH11" s="135"/>
      <c r="DTI11" s="40"/>
      <c r="DTJ11" s="40"/>
      <c r="DTK11" s="43"/>
      <c r="DTL11" s="7"/>
      <c r="DTM11" s="8"/>
      <c r="DTN11" s="9"/>
      <c r="DTO11" s="134"/>
      <c r="DTP11" s="135"/>
      <c r="DTQ11" s="40"/>
      <c r="DTR11" s="40"/>
      <c r="DTS11" s="43"/>
      <c r="DTT11" s="7"/>
      <c r="DTU11" s="8"/>
      <c r="DTV11" s="9"/>
      <c r="DTW11" s="134"/>
      <c r="DTX11" s="135"/>
      <c r="DTY11" s="40"/>
      <c r="DTZ11" s="40"/>
      <c r="DUA11" s="43"/>
      <c r="DUB11" s="7"/>
      <c r="DUC11" s="8"/>
      <c r="DUD11" s="9"/>
      <c r="DUE11" s="134"/>
      <c r="DUF11" s="135"/>
      <c r="DUG11" s="40"/>
      <c r="DUH11" s="40"/>
      <c r="DUI11" s="43"/>
      <c r="DUJ11" s="7"/>
      <c r="DUK11" s="8"/>
      <c r="DUL11" s="9"/>
      <c r="DUM11" s="134"/>
      <c r="DUN11" s="135"/>
      <c r="DUO11" s="40"/>
      <c r="DUP11" s="40"/>
      <c r="DUQ11" s="43"/>
      <c r="DUR11" s="7"/>
      <c r="DUS11" s="8"/>
      <c r="DUT11" s="9"/>
      <c r="DUU11" s="134"/>
      <c r="DUV11" s="135"/>
      <c r="DUW11" s="40"/>
      <c r="DUX11" s="40"/>
      <c r="DUY11" s="43"/>
      <c r="DUZ11" s="7"/>
      <c r="DVA11" s="8"/>
      <c r="DVB11" s="9"/>
      <c r="DVC11" s="134"/>
      <c r="DVD11" s="135"/>
      <c r="DVE11" s="40"/>
      <c r="DVF11" s="40"/>
      <c r="DVG11" s="43"/>
      <c r="DVH11" s="7"/>
      <c r="DVI11" s="8"/>
      <c r="DVJ11" s="9"/>
      <c r="DVK11" s="134"/>
      <c r="DVL11" s="135"/>
      <c r="DVM11" s="40"/>
      <c r="DVN11" s="40"/>
      <c r="DVO11" s="43"/>
      <c r="DVP11" s="7"/>
      <c r="DVQ11" s="8"/>
      <c r="DVR11" s="9"/>
      <c r="DVS11" s="134"/>
      <c r="DVT11" s="135"/>
      <c r="DVU11" s="40"/>
      <c r="DVV11" s="40"/>
      <c r="DVW11" s="43"/>
      <c r="DVX11" s="7"/>
      <c r="DVY11" s="8"/>
      <c r="DVZ11" s="9"/>
      <c r="DWA11" s="134"/>
      <c r="DWB11" s="135"/>
      <c r="DWC11" s="40"/>
      <c r="DWD11" s="40"/>
      <c r="DWE11" s="43"/>
      <c r="DWF11" s="7"/>
      <c r="DWG11" s="8"/>
      <c r="DWH11" s="9"/>
      <c r="DWI11" s="134"/>
      <c r="DWJ11" s="135"/>
      <c r="DWK11" s="40"/>
      <c r="DWL11" s="40"/>
      <c r="DWM11" s="43"/>
      <c r="DWN11" s="7"/>
      <c r="DWO11" s="8"/>
      <c r="DWP11" s="9"/>
      <c r="DWQ11" s="134"/>
      <c r="DWR11" s="135"/>
      <c r="DWS11" s="40"/>
      <c r="DWT11" s="40"/>
      <c r="DWU11" s="43"/>
      <c r="DWV11" s="7"/>
      <c r="DWW11" s="8"/>
      <c r="DWX11" s="9"/>
      <c r="DWY11" s="134"/>
      <c r="DWZ11" s="135"/>
      <c r="DXA11" s="40"/>
      <c r="DXB11" s="40"/>
      <c r="DXC11" s="43"/>
      <c r="DXD11" s="7"/>
      <c r="DXE11" s="8"/>
      <c r="DXF11" s="9"/>
      <c r="DXG11" s="134"/>
      <c r="DXH11" s="135"/>
      <c r="DXI11" s="40"/>
      <c r="DXJ11" s="40"/>
      <c r="DXK11" s="43"/>
      <c r="DXL11" s="7"/>
      <c r="DXM11" s="8"/>
      <c r="DXN11" s="9"/>
      <c r="DXO11" s="134"/>
      <c r="DXP11" s="135"/>
      <c r="DXQ11" s="40"/>
      <c r="DXR11" s="40"/>
      <c r="DXS11" s="43"/>
      <c r="DXT11" s="7"/>
      <c r="DXU11" s="8"/>
      <c r="DXV11" s="9"/>
      <c r="DXW11" s="134"/>
      <c r="DXX11" s="135"/>
      <c r="DXY11" s="40"/>
      <c r="DXZ11" s="40"/>
      <c r="DYA11" s="43"/>
      <c r="DYB11" s="7"/>
      <c r="DYC11" s="8"/>
      <c r="DYD11" s="9"/>
      <c r="DYE11" s="134"/>
      <c r="DYF11" s="135"/>
      <c r="DYG11" s="40"/>
      <c r="DYH11" s="40"/>
      <c r="DYI11" s="43"/>
      <c r="DYJ11" s="7"/>
      <c r="DYK11" s="8"/>
      <c r="DYL11" s="9"/>
      <c r="DYM11" s="134"/>
      <c r="DYN11" s="135"/>
      <c r="DYO11" s="40"/>
      <c r="DYP11" s="40"/>
      <c r="DYQ11" s="43"/>
      <c r="DYR11" s="7"/>
      <c r="DYS11" s="8"/>
      <c r="DYT11" s="9"/>
      <c r="DYU11" s="134"/>
      <c r="DYV11" s="135"/>
      <c r="DYW11" s="40"/>
      <c r="DYX11" s="40"/>
      <c r="DYY11" s="43"/>
      <c r="DYZ11" s="7"/>
      <c r="DZA11" s="8"/>
      <c r="DZB11" s="9"/>
      <c r="DZC11" s="134"/>
      <c r="DZD11" s="135"/>
      <c r="DZE11" s="40"/>
      <c r="DZF11" s="40"/>
      <c r="DZG11" s="43"/>
      <c r="DZH11" s="7"/>
      <c r="DZI11" s="8"/>
      <c r="DZJ11" s="9"/>
      <c r="DZK11" s="134"/>
      <c r="DZL11" s="135"/>
      <c r="DZM11" s="40"/>
      <c r="DZN11" s="40"/>
      <c r="DZO11" s="43"/>
      <c r="DZP11" s="7"/>
      <c r="DZQ11" s="8"/>
      <c r="DZR11" s="9"/>
      <c r="DZS11" s="134"/>
      <c r="DZT11" s="135"/>
      <c r="DZU11" s="40"/>
      <c r="DZV11" s="40"/>
      <c r="DZW11" s="43"/>
      <c r="DZX11" s="7"/>
      <c r="DZY11" s="8"/>
      <c r="DZZ11" s="9"/>
      <c r="EAA11" s="134"/>
      <c r="EAB11" s="135"/>
      <c r="EAC11" s="40"/>
      <c r="EAD11" s="40"/>
      <c r="EAE11" s="43"/>
      <c r="EAF11" s="7"/>
      <c r="EAG11" s="8"/>
      <c r="EAH11" s="9"/>
      <c r="EAI11" s="134"/>
      <c r="EAJ11" s="135"/>
      <c r="EAK11" s="40"/>
      <c r="EAL11" s="40"/>
      <c r="EAM11" s="43"/>
      <c r="EAN11" s="7"/>
      <c r="EAO11" s="8"/>
      <c r="EAP11" s="9"/>
      <c r="EAQ11" s="134"/>
      <c r="EAR11" s="135"/>
      <c r="EAS11" s="40"/>
      <c r="EAT11" s="40"/>
      <c r="EAU11" s="43"/>
      <c r="EAV11" s="7"/>
      <c r="EAW11" s="8"/>
      <c r="EAX11" s="9"/>
      <c r="EAY11" s="134"/>
      <c r="EAZ11" s="135"/>
      <c r="EBA11" s="40"/>
      <c r="EBB11" s="40"/>
      <c r="EBC11" s="43"/>
      <c r="EBD11" s="7"/>
      <c r="EBE11" s="8"/>
      <c r="EBF11" s="9"/>
      <c r="EBG11" s="134"/>
      <c r="EBH11" s="135"/>
      <c r="EBI11" s="40"/>
      <c r="EBJ11" s="40"/>
      <c r="EBK11" s="43"/>
      <c r="EBL11" s="7"/>
      <c r="EBM11" s="8"/>
      <c r="EBN11" s="9"/>
      <c r="EBO11" s="134"/>
      <c r="EBP11" s="135"/>
      <c r="EBQ11" s="40"/>
      <c r="EBR11" s="40"/>
      <c r="EBS11" s="43"/>
      <c r="EBT11" s="7"/>
      <c r="EBU11" s="8"/>
      <c r="EBV11" s="9"/>
      <c r="EBW11" s="134"/>
      <c r="EBX11" s="135"/>
      <c r="EBY11" s="40"/>
      <c r="EBZ11" s="40"/>
      <c r="ECA11" s="43"/>
      <c r="ECB11" s="7"/>
      <c r="ECC11" s="8"/>
      <c r="ECD11" s="9"/>
      <c r="ECE11" s="134"/>
      <c r="ECF11" s="135"/>
      <c r="ECG11" s="40"/>
      <c r="ECH11" s="40"/>
      <c r="ECI11" s="43"/>
      <c r="ECJ11" s="7"/>
      <c r="ECK11" s="8"/>
      <c r="ECL11" s="9"/>
      <c r="ECM11" s="134"/>
      <c r="ECN11" s="135"/>
      <c r="ECO11" s="40"/>
      <c r="ECP11" s="40"/>
      <c r="ECQ11" s="43"/>
      <c r="ECR11" s="7"/>
      <c r="ECS11" s="8"/>
      <c r="ECT11" s="9"/>
      <c r="ECU11" s="134"/>
      <c r="ECV11" s="135"/>
      <c r="ECW11" s="40"/>
      <c r="ECX11" s="40"/>
      <c r="ECY11" s="43"/>
      <c r="ECZ11" s="7"/>
      <c r="EDA11" s="8"/>
      <c r="EDB11" s="9"/>
      <c r="EDC11" s="134"/>
      <c r="EDD11" s="135"/>
      <c r="EDE11" s="40"/>
      <c r="EDF11" s="40"/>
      <c r="EDG11" s="43"/>
      <c r="EDH11" s="7"/>
      <c r="EDI11" s="8"/>
      <c r="EDJ11" s="9"/>
      <c r="EDK11" s="134"/>
      <c r="EDL11" s="135"/>
      <c r="EDM11" s="40"/>
      <c r="EDN11" s="40"/>
      <c r="EDO11" s="43"/>
      <c r="EDP11" s="7"/>
      <c r="EDQ11" s="8"/>
      <c r="EDR11" s="9"/>
      <c r="EDS11" s="134"/>
      <c r="EDT11" s="135"/>
      <c r="EDU11" s="40"/>
      <c r="EDV11" s="40"/>
      <c r="EDW11" s="43"/>
      <c r="EDX11" s="7"/>
      <c r="EDY11" s="8"/>
      <c r="EDZ11" s="9"/>
      <c r="EEA11" s="134"/>
      <c r="EEB11" s="135"/>
      <c r="EEC11" s="40"/>
      <c r="EED11" s="40"/>
      <c r="EEE11" s="43"/>
      <c r="EEF11" s="7"/>
      <c r="EEG11" s="8"/>
      <c r="EEH11" s="9"/>
      <c r="EEI11" s="134"/>
      <c r="EEJ11" s="135"/>
      <c r="EEK11" s="40"/>
      <c r="EEL11" s="40"/>
      <c r="EEM11" s="43"/>
      <c r="EEN11" s="7"/>
      <c r="EEO11" s="8"/>
      <c r="EEP11" s="9"/>
      <c r="EEQ11" s="134"/>
      <c r="EER11" s="135"/>
      <c r="EES11" s="40"/>
      <c r="EET11" s="40"/>
      <c r="EEU11" s="43"/>
      <c r="EEV11" s="7"/>
      <c r="EEW11" s="8"/>
      <c r="EEX11" s="9"/>
      <c r="EEY11" s="134"/>
      <c r="EEZ11" s="135"/>
      <c r="EFA11" s="40"/>
      <c r="EFB11" s="40"/>
      <c r="EFC11" s="43"/>
      <c r="EFD11" s="7"/>
      <c r="EFE11" s="8"/>
      <c r="EFF11" s="9"/>
      <c r="EFG11" s="134"/>
      <c r="EFH11" s="135"/>
      <c r="EFI11" s="40"/>
      <c r="EFJ11" s="40"/>
      <c r="EFK11" s="43"/>
      <c r="EFL11" s="7"/>
      <c r="EFM11" s="8"/>
      <c r="EFN11" s="9"/>
      <c r="EFO11" s="134"/>
      <c r="EFP11" s="135"/>
      <c r="EFQ11" s="40"/>
      <c r="EFR11" s="40"/>
      <c r="EFS11" s="43"/>
      <c r="EFT11" s="7"/>
      <c r="EFU11" s="8"/>
      <c r="EFV11" s="9"/>
      <c r="EFW11" s="134"/>
      <c r="EFX11" s="135"/>
      <c r="EFY11" s="40"/>
      <c r="EFZ11" s="40"/>
      <c r="EGA11" s="43"/>
      <c r="EGB11" s="7"/>
      <c r="EGC11" s="8"/>
      <c r="EGD11" s="9"/>
      <c r="EGE11" s="134"/>
      <c r="EGF11" s="135"/>
      <c r="EGG11" s="40"/>
      <c r="EGH11" s="40"/>
      <c r="EGI11" s="43"/>
      <c r="EGJ11" s="7"/>
      <c r="EGK11" s="8"/>
      <c r="EGL11" s="9"/>
      <c r="EGM11" s="134"/>
      <c r="EGN11" s="135"/>
      <c r="EGO11" s="40"/>
      <c r="EGP11" s="40"/>
      <c r="EGQ11" s="43"/>
      <c r="EGR11" s="7"/>
      <c r="EGS11" s="8"/>
      <c r="EGT11" s="9"/>
      <c r="EGU11" s="134"/>
      <c r="EGV11" s="135"/>
      <c r="EGW11" s="40"/>
      <c r="EGX11" s="40"/>
      <c r="EGY11" s="43"/>
      <c r="EGZ11" s="7"/>
      <c r="EHA11" s="8"/>
      <c r="EHB11" s="9"/>
      <c r="EHC11" s="134"/>
      <c r="EHD11" s="135"/>
      <c r="EHE11" s="40"/>
      <c r="EHF11" s="40"/>
      <c r="EHG11" s="43"/>
      <c r="EHH11" s="7"/>
      <c r="EHI11" s="8"/>
      <c r="EHJ11" s="9"/>
      <c r="EHK11" s="134"/>
      <c r="EHL11" s="135"/>
      <c r="EHM11" s="40"/>
      <c r="EHN11" s="40"/>
      <c r="EHO11" s="43"/>
      <c r="EHP11" s="7"/>
      <c r="EHQ11" s="8"/>
      <c r="EHR11" s="9"/>
      <c r="EHS11" s="134"/>
      <c r="EHT11" s="135"/>
      <c r="EHU11" s="40"/>
      <c r="EHV11" s="40"/>
      <c r="EHW11" s="43"/>
      <c r="EHX11" s="7"/>
      <c r="EHY11" s="8"/>
      <c r="EHZ11" s="9"/>
      <c r="EIA11" s="134"/>
      <c r="EIB11" s="135"/>
      <c r="EIC11" s="40"/>
      <c r="EID11" s="40"/>
      <c r="EIE11" s="43"/>
      <c r="EIF11" s="7"/>
      <c r="EIG11" s="8"/>
      <c r="EIH11" s="9"/>
      <c r="EII11" s="134"/>
      <c r="EIJ11" s="135"/>
      <c r="EIK11" s="40"/>
      <c r="EIL11" s="40"/>
      <c r="EIM11" s="43"/>
      <c r="EIN11" s="7"/>
      <c r="EIO11" s="8"/>
      <c r="EIP11" s="9"/>
      <c r="EIQ11" s="134"/>
      <c r="EIR11" s="135"/>
      <c r="EIS11" s="40"/>
      <c r="EIT11" s="40"/>
      <c r="EIU11" s="43"/>
      <c r="EIV11" s="7"/>
      <c r="EIW11" s="8"/>
      <c r="EIX11" s="9"/>
      <c r="EIY11" s="134"/>
      <c r="EIZ11" s="135"/>
      <c r="EJA11" s="40"/>
      <c r="EJB11" s="40"/>
      <c r="EJC11" s="43"/>
      <c r="EJD11" s="7"/>
      <c r="EJE11" s="8"/>
      <c r="EJF11" s="9"/>
      <c r="EJG11" s="134"/>
      <c r="EJH11" s="135"/>
      <c r="EJI11" s="40"/>
      <c r="EJJ11" s="40"/>
      <c r="EJK11" s="43"/>
      <c r="EJL11" s="7"/>
      <c r="EJM11" s="8"/>
      <c r="EJN11" s="9"/>
      <c r="EJO11" s="134"/>
      <c r="EJP11" s="135"/>
      <c r="EJQ11" s="40"/>
      <c r="EJR11" s="40"/>
      <c r="EJS11" s="43"/>
      <c r="EJT11" s="7"/>
      <c r="EJU11" s="8"/>
      <c r="EJV11" s="9"/>
      <c r="EJW11" s="134"/>
      <c r="EJX11" s="135"/>
      <c r="EJY11" s="40"/>
      <c r="EJZ11" s="40"/>
      <c r="EKA11" s="43"/>
      <c r="EKB11" s="7"/>
      <c r="EKC11" s="8"/>
      <c r="EKD11" s="9"/>
      <c r="EKE11" s="134"/>
      <c r="EKF11" s="135"/>
      <c r="EKG11" s="40"/>
      <c r="EKH11" s="40"/>
      <c r="EKI11" s="43"/>
      <c r="EKJ11" s="7"/>
      <c r="EKK11" s="8"/>
      <c r="EKL11" s="9"/>
      <c r="EKM11" s="134"/>
      <c r="EKN11" s="135"/>
      <c r="EKO11" s="40"/>
      <c r="EKP11" s="40"/>
      <c r="EKQ11" s="43"/>
      <c r="EKR11" s="7"/>
      <c r="EKS11" s="8"/>
      <c r="EKT11" s="9"/>
      <c r="EKU11" s="134"/>
      <c r="EKV11" s="135"/>
      <c r="EKW11" s="40"/>
      <c r="EKX11" s="40"/>
      <c r="EKY11" s="43"/>
      <c r="EKZ11" s="7"/>
      <c r="ELA11" s="8"/>
      <c r="ELB11" s="9"/>
      <c r="ELC11" s="134"/>
      <c r="ELD11" s="135"/>
      <c r="ELE11" s="40"/>
      <c r="ELF11" s="40"/>
      <c r="ELG11" s="43"/>
      <c r="ELH11" s="7"/>
      <c r="ELI11" s="8"/>
      <c r="ELJ11" s="9"/>
      <c r="ELK11" s="134"/>
      <c r="ELL11" s="135"/>
      <c r="ELM11" s="40"/>
      <c r="ELN11" s="40"/>
      <c r="ELO11" s="43"/>
      <c r="ELP11" s="7"/>
      <c r="ELQ11" s="8"/>
      <c r="ELR11" s="9"/>
      <c r="ELS11" s="134"/>
      <c r="ELT11" s="135"/>
      <c r="ELU11" s="40"/>
      <c r="ELV11" s="40"/>
      <c r="ELW11" s="43"/>
      <c r="ELX11" s="7"/>
      <c r="ELY11" s="8"/>
      <c r="ELZ11" s="9"/>
      <c r="EMA11" s="134"/>
      <c r="EMB11" s="135"/>
      <c r="EMC11" s="40"/>
      <c r="EMD11" s="40"/>
      <c r="EME11" s="43"/>
      <c r="EMF11" s="7"/>
      <c r="EMG11" s="8"/>
      <c r="EMH11" s="9"/>
      <c r="EMI11" s="134"/>
      <c r="EMJ11" s="135"/>
      <c r="EMK11" s="40"/>
      <c r="EML11" s="40"/>
      <c r="EMM11" s="43"/>
      <c r="EMN11" s="7"/>
      <c r="EMO11" s="8"/>
      <c r="EMP11" s="9"/>
      <c r="EMQ11" s="134"/>
      <c r="EMR11" s="135"/>
      <c r="EMS11" s="40"/>
      <c r="EMT11" s="40"/>
      <c r="EMU11" s="43"/>
      <c r="EMV11" s="7"/>
      <c r="EMW11" s="8"/>
      <c r="EMX11" s="9"/>
      <c r="EMY11" s="134"/>
      <c r="EMZ11" s="135"/>
      <c r="ENA11" s="40"/>
      <c r="ENB11" s="40"/>
      <c r="ENC11" s="43"/>
      <c r="END11" s="7"/>
      <c r="ENE11" s="8"/>
      <c r="ENF11" s="9"/>
      <c r="ENG11" s="134"/>
      <c r="ENH11" s="135"/>
      <c r="ENI11" s="40"/>
      <c r="ENJ11" s="40"/>
      <c r="ENK11" s="43"/>
      <c r="ENL11" s="7"/>
      <c r="ENM11" s="8"/>
      <c r="ENN11" s="9"/>
      <c r="ENO11" s="134"/>
      <c r="ENP11" s="135"/>
      <c r="ENQ11" s="40"/>
      <c r="ENR11" s="40"/>
      <c r="ENS11" s="43"/>
      <c r="ENT11" s="7"/>
      <c r="ENU11" s="8"/>
      <c r="ENV11" s="9"/>
      <c r="ENW11" s="134"/>
      <c r="ENX11" s="135"/>
      <c r="ENY11" s="40"/>
      <c r="ENZ11" s="40"/>
      <c r="EOA11" s="43"/>
      <c r="EOB11" s="7"/>
      <c r="EOC11" s="8"/>
      <c r="EOD11" s="9"/>
      <c r="EOE11" s="134"/>
      <c r="EOF11" s="135"/>
      <c r="EOG11" s="40"/>
      <c r="EOH11" s="40"/>
      <c r="EOI11" s="43"/>
      <c r="EOJ11" s="7"/>
      <c r="EOK11" s="8"/>
      <c r="EOL11" s="9"/>
      <c r="EOM11" s="134"/>
      <c r="EON11" s="135"/>
      <c r="EOO11" s="40"/>
      <c r="EOP11" s="40"/>
      <c r="EOQ11" s="43"/>
      <c r="EOR11" s="7"/>
      <c r="EOS11" s="8"/>
      <c r="EOT11" s="9"/>
      <c r="EOU11" s="134"/>
      <c r="EOV11" s="135"/>
      <c r="EOW11" s="40"/>
      <c r="EOX11" s="40"/>
      <c r="EOY11" s="43"/>
      <c r="EOZ11" s="7"/>
      <c r="EPA11" s="8"/>
      <c r="EPB11" s="9"/>
      <c r="EPC11" s="134"/>
      <c r="EPD11" s="135"/>
      <c r="EPE11" s="40"/>
      <c r="EPF11" s="40"/>
      <c r="EPG11" s="43"/>
      <c r="EPH11" s="7"/>
      <c r="EPI11" s="8"/>
      <c r="EPJ11" s="9"/>
      <c r="EPK11" s="134"/>
      <c r="EPL11" s="135"/>
      <c r="EPM11" s="40"/>
      <c r="EPN11" s="40"/>
      <c r="EPO11" s="43"/>
      <c r="EPP11" s="7"/>
      <c r="EPQ11" s="8"/>
      <c r="EPR11" s="9"/>
      <c r="EPS11" s="134"/>
      <c r="EPT11" s="135"/>
      <c r="EPU11" s="40"/>
      <c r="EPV11" s="40"/>
      <c r="EPW11" s="43"/>
      <c r="EPX11" s="7"/>
      <c r="EPY11" s="8"/>
      <c r="EPZ11" s="9"/>
      <c r="EQA11" s="134"/>
      <c r="EQB11" s="135"/>
      <c r="EQC11" s="40"/>
      <c r="EQD11" s="40"/>
      <c r="EQE11" s="43"/>
      <c r="EQF11" s="7"/>
      <c r="EQG11" s="8"/>
      <c r="EQH11" s="9"/>
      <c r="EQI11" s="134"/>
      <c r="EQJ11" s="135"/>
      <c r="EQK11" s="40"/>
      <c r="EQL11" s="40"/>
      <c r="EQM11" s="43"/>
      <c r="EQN11" s="7"/>
      <c r="EQO11" s="8"/>
      <c r="EQP11" s="9"/>
      <c r="EQQ11" s="134"/>
      <c r="EQR11" s="135"/>
      <c r="EQS11" s="40"/>
      <c r="EQT11" s="40"/>
      <c r="EQU11" s="43"/>
      <c r="EQV11" s="7"/>
      <c r="EQW11" s="8"/>
      <c r="EQX11" s="9"/>
      <c r="EQY11" s="134"/>
      <c r="EQZ11" s="135"/>
      <c r="ERA11" s="40"/>
      <c r="ERB11" s="40"/>
      <c r="ERC11" s="43"/>
      <c r="ERD11" s="7"/>
      <c r="ERE11" s="8"/>
      <c r="ERF11" s="9"/>
      <c r="ERG11" s="134"/>
      <c r="ERH11" s="135"/>
      <c r="ERI11" s="40"/>
      <c r="ERJ11" s="40"/>
      <c r="ERK11" s="43"/>
      <c r="ERL11" s="7"/>
      <c r="ERM11" s="8"/>
      <c r="ERN11" s="9"/>
      <c r="ERO11" s="134"/>
      <c r="ERP11" s="135"/>
      <c r="ERQ11" s="40"/>
      <c r="ERR11" s="40"/>
      <c r="ERS11" s="43"/>
      <c r="ERT11" s="7"/>
      <c r="ERU11" s="8"/>
      <c r="ERV11" s="9"/>
      <c r="ERW11" s="134"/>
      <c r="ERX11" s="135"/>
      <c r="ERY11" s="40"/>
      <c r="ERZ11" s="40"/>
      <c r="ESA11" s="43"/>
      <c r="ESB11" s="7"/>
      <c r="ESC11" s="8"/>
      <c r="ESD11" s="9"/>
      <c r="ESE11" s="134"/>
      <c r="ESF11" s="135"/>
      <c r="ESG11" s="40"/>
      <c r="ESH11" s="40"/>
      <c r="ESI11" s="43"/>
      <c r="ESJ11" s="7"/>
      <c r="ESK11" s="8"/>
      <c r="ESL11" s="9"/>
      <c r="ESM11" s="134"/>
      <c r="ESN11" s="135"/>
      <c r="ESO11" s="40"/>
      <c r="ESP11" s="40"/>
      <c r="ESQ11" s="43"/>
      <c r="ESR11" s="7"/>
      <c r="ESS11" s="8"/>
      <c r="EST11" s="9"/>
      <c r="ESU11" s="134"/>
      <c r="ESV11" s="135"/>
      <c r="ESW11" s="40"/>
      <c r="ESX11" s="40"/>
      <c r="ESY11" s="43"/>
      <c r="ESZ11" s="7"/>
      <c r="ETA11" s="8"/>
      <c r="ETB11" s="9"/>
      <c r="ETC11" s="134"/>
      <c r="ETD11" s="135"/>
      <c r="ETE11" s="40"/>
      <c r="ETF11" s="40"/>
      <c r="ETG11" s="43"/>
      <c r="ETH11" s="7"/>
      <c r="ETI11" s="8"/>
      <c r="ETJ11" s="9"/>
      <c r="ETK11" s="134"/>
      <c r="ETL11" s="135"/>
      <c r="ETM11" s="40"/>
      <c r="ETN11" s="40"/>
      <c r="ETO11" s="43"/>
      <c r="ETP11" s="7"/>
      <c r="ETQ11" s="8"/>
      <c r="ETR11" s="9"/>
      <c r="ETS11" s="134"/>
      <c r="ETT11" s="135"/>
      <c r="ETU11" s="40"/>
      <c r="ETV11" s="40"/>
      <c r="ETW11" s="43"/>
      <c r="ETX11" s="7"/>
      <c r="ETY11" s="8"/>
      <c r="ETZ11" s="9"/>
      <c r="EUA11" s="134"/>
      <c r="EUB11" s="135"/>
      <c r="EUC11" s="40"/>
      <c r="EUD11" s="40"/>
      <c r="EUE11" s="43"/>
      <c r="EUF11" s="7"/>
      <c r="EUG11" s="8"/>
      <c r="EUH11" s="9"/>
      <c r="EUI11" s="134"/>
      <c r="EUJ11" s="135"/>
      <c r="EUK11" s="40"/>
      <c r="EUL11" s="40"/>
      <c r="EUM11" s="43"/>
      <c r="EUN11" s="7"/>
      <c r="EUO11" s="8"/>
      <c r="EUP11" s="9"/>
      <c r="EUQ11" s="134"/>
      <c r="EUR11" s="135"/>
      <c r="EUS11" s="40"/>
      <c r="EUT11" s="40"/>
      <c r="EUU11" s="43"/>
      <c r="EUV11" s="7"/>
      <c r="EUW11" s="8"/>
      <c r="EUX11" s="9"/>
      <c r="EUY11" s="134"/>
      <c r="EUZ11" s="135"/>
      <c r="EVA11" s="40"/>
      <c r="EVB11" s="40"/>
      <c r="EVC11" s="43"/>
      <c r="EVD11" s="7"/>
      <c r="EVE11" s="8"/>
      <c r="EVF11" s="9"/>
      <c r="EVG11" s="134"/>
      <c r="EVH11" s="135"/>
      <c r="EVI11" s="40"/>
      <c r="EVJ11" s="40"/>
      <c r="EVK11" s="43"/>
      <c r="EVL11" s="7"/>
      <c r="EVM11" s="8"/>
      <c r="EVN11" s="9"/>
      <c r="EVO11" s="134"/>
      <c r="EVP11" s="135"/>
      <c r="EVQ11" s="40"/>
      <c r="EVR11" s="40"/>
      <c r="EVS11" s="43"/>
      <c r="EVT11" s="7"/>
      <c r="EVU11" s="8"/>
      <c r="EVV11" s="9"/>
      <c r="EVW11" s="134"/>
      <c r="EVX11" s="135"/>
      <c r="EVY11" s="40"/>
      <c r="EVZ11" s="40"/>
      <c r="EWA11" s="43"/>
      <c r="EWB11" s="7"/>
      <c r="EWC11" s="8"/>
      <c r="EWD11" s="9"/>
      <c r="EWE11" s="134"/>
      <c r="EWF11" s="135"/>
      <c r="EWG11" s="40"/>
      <c r="EWH11" s="40"/>
      <c r="EWI11" s="43"/>
      <c r="EWJ11" s="7"/>
      <c r="EWK11" s="8"/>
      <c r="EWL11" s="9"/>
      <c r="EWM11" s="134"/>
      <c r="EWN11" s="135"/>
      <c r="EWO11" s="40"/>
      <c r="EWP11" s="40"/>
      <c r="EWQ11" s="43"/>
      <c r="EWR11" s="7"/>
      <c r="EWS11" s="8"/>
      <c r="EWT11" s="9"/>
      <c r="EWU11" s="134"/>
      <c r="EWV11" s="135"/>
      <c r="EWW11" s="40"/>
      <c r="EWX11" s="40"/>
      <c r="EWY11" s="43"/>
      <c r="EWZ11" s="7"/>
      <c r="EXA11" s="8"/>
      <c r="EXB11" s="9"/>
      <c r="EXC11" s="134"/>
      <c r="EXD11" s="135"/>
      <c r="EXE11" s="40"/>
      <c r="EXF11" s="40"/>
      <c r="EXG11" s="43"/>
      <c r="EXH11" s="7"/>
      <c r="EXI11" s="8"/>
      <c r="EXJ11" s="9"/>
      <c r="EXK11" s="134"/>
      <c r="EXL11" s="135"/>
      <c r="EXM11" s="40"/>
      <c r="EXN11" s="40"/>
      <c r="EXO11" s="43"/>
      <c r="EXP11" s="7"/>
      <c r="EXQ11" s="8"/>
      <c r="EXR11" s="9"/>
      <c r="EXS11" s="134"/>
      <c r="EXT11" s="135"/>
      <c r="EXU11" s="40"/>
      <c r="EXV11" s="40"/>
      <c r="EXW11" s="43"/>
      <c r="EXX11" s="7"/>
      <c r="EXY11" s="8"/>
      <c r="EXZ11" s="9"/>
      <c r="EYA11" s="134"/>
      <c r="EYB11" s="135"/>
      <c r="EYC11" s="40"/>
      <c r="EYD11" s="40"/>
      <c r="EYE11" s="43"/>
      <c r="EYF11" s="7"/>
      <c r="EYG11" s="8"/>
      <c r="EYH11" s="9"/>
      <c r="EYI11" s="134"/>
      <c r="EYJ11" s="135"/>
      <c r="EYK11" s="40"/>
      <c r="EYL11" s="40"/>
      <c r="EYM11" s="43"/>
      <c r="EYN11" s="7"/>
      <c r="EYO11" s="8"/>
      <c r="EYP11" s="9"/>
      <c r="EYQ11" s="134"/>
      <c r="EYR11" s="135"/>
      <c r="EYS11" s="40"/>
      <c r="EYT11" s="40"/>
      <c r="EYU11" s="43"/>
      <c r="EYV11" s="7"/>
      <c r="EYW11" s="8"/>
      <c r="EYX11" s="9"/>
      <c r="EYY11" s="134"/>
      <c r="EYZ11" s="135"/>
      <c r="EZA11" s="40"/>
      <c r="EZB11" s="40"/>
      <c r="EZC11" s="43"/>
      <c r="EZD11" s="7"/>
      <c r="EZE11" s="8"/>
      <c r="EZF11" s="9"/>
      <c r="EZG11" s="134"/>
      <c r="EZH11" s="135"/>
      <c r="EZI11" s="40"/>
      <c r="EZJ11" s="40"/>
      <c r="EZK11" s="43"/>
      <c r="EZL11" s="7"/>
      <c r="EZM11" s="8"/>
      <c r="EZN11" s="9"/>
      <c r="EZO11" s="134"/>
      <c r="EZP11" s="135"/>
      <c r="EZQ11" s="40"/>
      <c r="EZR11" s="40"/>
      <c r="EZS11" s="43"/>
      <c r="EZT11" s="7"/>
      <c r="EZU11" s="8"/>
      <c r="EZV11" s="9"/>
      <c r="EZW11" s="134"/>
      <c r="EZX11" s="135"/>
      <c r="EZY11" s="40"/>
      <c r="EZZ11" s="40"/>
      <c r="FAA11" s="43"/>
      <c r="FAB11" s="7"/>
      <c r="FAC11" s="8"/>
      <c r="FAD11" s="9"/>
      <c r="FAE11" s="134"/>
      <c r="FAF11" s="135"/>
      <c r="FAG11" s="40"/>
      <c r="FAH11" s="40"/>
      <c r="FAI11" s="43"/>
      <c r="FAJ11" s="7"/>
      <c r="FAK11" s="8"/>
      <c r="FAL11" s="9"/>
      <c r="FAM11" s="134"/>
      <c r="FAN11" s="135"/>
      <c r="FAO11" s="40"/>
      <c r="FAP11" s="40"/>
      <c r="FAQ11" s="43"/>
      <c r="FAR11" s="7"/>
      <c r="FAS11" s="8"/>
      <c r="FAT11" s="9"/>
      <c r="FAU11" s="134"/>
      <c r="FAV11" s="135"/>
      <c r="FAW11" s="40"/>
      <c r="FAX11" s="40"/>
      <c r="FAY11" s="43"/>
      <c r="FAZ11" s="7"/>
      <c r="FBA11" s="8"/>
      <c r="FBB11" s="9"/>
      <c r="FBC11" s="134"/>
      <c r="FBD11" s="135"/>
      <c r="FBE11" s="40"/>
      <c r="FBF11" s="40"/>
      <c r="FBG11" s="43"/>
      <c r="FBH11" s="7"/>
      <c r="FBI11" s="8"/>
      <c r="FBJ11" s="9"/>
      <c r="FBK11" s="134"/>
      <c r="FBL11" s="135"/>
      <c r="FBM11" s="40"/>
      <c r="FBN11" s="40"/>
      <c r="FBO11" s="43"/>
      <c r="FBP11" s="7"/>
      <c r="FBQ11" s="8"/>
      <c r="FBR11" s="9"/>
      <c r="FBS11" s="134"/>
      <c r="FBT11" s="135"/>
      <c r="FBU11" s="40"/>
      <c r="FBV11" s="40"/>
      <c r="FBW11" s="43"/>
      <c r="FBX11" s="7"/>
      <c r="FBY11" s="8"/>
      <c r="FBZ11" s="9"/>
      <c r="FCA11" s="134"/>
      <c r="FCB11" s="135"/>
      <c r="FCC11" s="40"/>
      <c r="FCD11" s="40"/>
      <c r="FCE11" s="43"/>
      <c r="FCF11" s="7"/>
      <c r="FCG11" s="8"/>
      <c r="FCH11" s="9"/>
      <c r="FCI11" s="134"/>
      <c r="FCJ11" s="135"/>
      <c r="FCK11" s="40"/>
      <c r="FCL11" s="40"/>
      <c r="FCM11" s="43"/>
      <c r="FCN11" s="7"/>
      <c r="FCO11" s="8"/>
      <c r="FCP11" s="9"/>
      <c r="FCQ11" s="134"/>
      <c r="FCR11" s="135"/>
      <c r="FCS11" s="40"/>
      <c r="FCT11" s="40"/>
      <c r="FCU11" s="43"/>
      <c r="FCV11" s="7"/>
      <c r="FCW11" s="8"/>
      <c r="FCX11" s="9"/>
      <c r="FCY11" s="134"/>
      <c r="FCZ11" s="135"/>
      <c r="FDA11" s="40"/>
      <c r="FDB11" s="40"/>
      <c r="FDC11" s="43"/>
      <c r="FDD11" s="7"/>
      <c r="FDE11" s="8"/>
      <c r="FDF11" s="9"/>
      <c r="FDG11" s="134"/>
      <c r="FDH11" s="135"/>
      <c r="FDI11" s="40"/>
      <c r="FDJ11" s="40"/>
      <c r="FDK11" s="43"/>
      <c r="FDL11" s="7"/>
      <c r="FDM11" s="8"/>
      <c r="FDN11" s="9"/>
      <c r="FDO11" s="134"/>
      <c r="FDP11" s="135"/>
      <c r="FDQ11" s="40"/>
      <c r="FDR11" s="40"/>
      <c r="FDS11" s="43"/>
      <c r="FDT11" s="7"/>
      <c r="FDU11" s="8"/>
      <c r="FDV11" s="9"/>
      <c r="FDW11" s="134"/>
      <c r="FDX11" s="135"/>
      <c r="FDY11" s="40"/>
      <c r="FDZ11" s="40"/>
      <c r="FEA11" s="43"/>
      <c r="FEB11" s="7"/>
      <c r="FEC11" s="8"/>
      <c r="FED11" s="9"/>
      <c r="FEE11" s="134"/>
      <c r="FEF11" s="135"/>
      <c r="FEG11" s="40"/>
      <c r="FEH11" s="40"/>
      <c r="FEI11" s="43"/>
      <c r="FEJ11" s="7"/>
      <c r="FEK11" s="8"/>
      <c r="FEL11" s="9"/>
      <c r="FEM11" s="134"/>
      <c r="FEN11" s="135"/>
      <c r="FEO11" s="40"/>
      <c r="FEP11" s="40"/>
      <c r="FEQ11" s="43"/>
      <c r="FER11" s="7"/>
      <c r="FES11" s="8"/>
      <c r="FET11" s="9"/>
      <c r="FEU11" s="134"/>
      <c r="FEV11" s="135"/>
      <c r="FEW11" s="40"/>
      <c r="FEX11" s="40"/>
      <c r="FEY11" s="43"/>
      <c r="FEZ11" s="7"/>
      <c r="FFA11" s="8"/>
      <c r="FFB11" s="9"/>
      <c r="FFC11" s="134"/>
      <c r="FFD11" s="135"/>
      <c r="FFE11" s="40"/>
      <c r="FFF11" s="40"/>
      <c r="FFG11" s="43"/>
      <c r="FFH11" s="7"/>
      <c r="FFI11" s="8"/>
      <c r="FFJ11" s="9"/>
      <c r="FFK11" s="134"/>
      <c r="FFL11" s="135"/>
      <c r="FFM11" s="40"/>
      <c r="FFN11" s="40"/>
      <c r="FFO11" s="43"/>
      <c r="FFP11" s="7"/>
      <c r="FFQ11" s="8"/>
      <c r="FFR11" s="9"/>
      <c r="FFS11" s="134"/>
      <c r="FFT11" s="135"/>
      <c r="FFU11" s="40"/>
      <c r="FFV11" s="40"/>
      <c r="FFW11" s="43"/>
      <c r="FFX11" s="7"/>
      <c r="FFY11" s="8"/>
      <c r="FFZ11" s="9"/>
      <c r="FGA11" s="134"/>
      <c r="FGB11" s="135"/>
      <c r="FGC11" s="40"/>
      <c r="FGD11" s="40"/>
      <c r="FGE11" s="43"/>
      <c r="FGF11" s="7"/>
      <c r="FGG11" s="8"/>
      <c r="FGH11" s="9"/>
      <c r="FGI11" s="134"/>
      <c r="FGJ11" s="135"/>
      <c r="FGK11" s="40"/>
      <c r="FGL11" s="40"/>
      <c r="FGM11" s="43"/>
      <c r="FGN11" s="7"/>
      <c r="FGO11" s="8"/>
      <c r="FGP11" s="9"/>
      <c r="FGQ11" s="134"/>
      <c r="FGR11" s="135"/>
      <c r="FGS11" s="40"/>
      <c r="FGT11" s="40"/>
      <c r="FGU11" s="43"/>
      <c r="FGV11" s="7"/>
      <c r="FGW11" s="8"/>
      <c r="FGX11" s="9"/>
      <c r="FGY11" s="134"/>
      <c r="FGZ11" s="135"/>
      <c r="FHA11" s="40"/>
      <c r="FHB11" s="40"/>
      <c r="FHC11" s="43"/>
      <c r="FHD11" s="7"/>
      <c r="FHE11" s="8"/>
      <c r="FHF11" s="9"/>
      <c r="FHG11" s="134"/>
      <c r="FHH11" s="135"/>
      <c r="FHI11" s="40"/>
      <c r="FHJ11" s="40"/>
      <c r="FHK11" s="43"/>
      <c r="FHL11" s="7"/>
      <c r="FHM11" s="8"/>
      <c r="FHN11" s="9"/>
      <c r="FHO11" s="134"/>
      <c r="FHP11" s="135"/>
      <c r="FHQ11" s="40"/>
      <c r="FHR11" s="40"/>
      <c r="FHS11" s="43"/>
      <c r="FHT11" s="7"/>
      <c r="FHU11" s="8"/>
      <c r="FHV11" s="9"/>
      <c r="FHW11" s="134"/>
      <c r="FHX11" s="135"/>
      <c r="FHY11" s="40"/>
      <c r="FHZ11" s="40"/>
      <c r="FIA11" s="43"/>
      <c r="FIB11" s="7"/>
      <c r="FIC11" s="8"/>
      <c r="FID11" s="9"/>
      <c r="FIE11" s="134"/>
      <c r="FIF11" s="135"/>
      <c r="FIG11" s="40"/>
      <c r="FIH11" s="40"/>
      <c r="FII11" s="43"/>
      <c r="FIJ11" s="7"/>
      <c r="FIK11" s="8"/>
      <c r="FIL11" s="9"/>
      <c r="FIM11" s="134"/>
      <c r="FIN11" s="135"/>
      <c r="FIO11" s="40"/>
      <c r="FIP11" s="40"/>
      <c r="FIQ11" s="43"/>
      <c r="FIR11" s="7"/>
      <c r="FIS11" s="8"/>
      <c r="FIT11" s="9"/>
      <c r="FIU11" s="134"/>
      <c r="FIV11" s="135"/>
      <c r="FIW11" s="40"/>
      <c r="FIX11" s="40"/>
      <c r="FIY11" s="43"/>
      <c r="FIZ11" s="7"/>
      <c r="FJA11" s="8"/>
      <c r="FJB11" s="9"/>
      <c r="FJC11" s="134"/>
      <c r="FJD11" s="135"/>
      <c r="FJE11" s="40"/>
      <c r="FJF11" s="40"/>
      <c r="FJG11" s="43"/>
      <c r="FJH11" s="7"/>
      <c r="FJI11" s="8"/>
      <c r="FJJ11" s="9"/>
      <c r="FJK11" s="134"/>
      <c r="FJL11" s="135"/>
      <c r="FJM11" s="40"/>
      <c r="FJN11" s="40"/>
      <c r="FJO11" s="43"/>
      <c r="FJP11" s="7"/>
      <c r="FJQ11" s="8"/>
      <c r="FJR11" s="9"/>
      <c r="FJS11" s="134"/>
      <c r="FJT11" s="135"/>
      <c r="FJU11" s="40"/>
      <c r="FJV11" s="40"/>
      <c r="FJW11" s="43"/>
      <c r="FJX11" s="7"/>
      <c r="FJY11" s="8"/>
      <c r="FJZ11" s="9"/>
      <c r="FKA11" s="134"/>
      <c r="FKB11" s="135"/>
      <c r="FKC11" s="40"/>
      <c r="FKD11" s="40"/>
      <c r="FKE11" s="43"/>
      <c r="FKF11" s="7"/>
      <c r="FKG11" s="8"/>
      <c r="FKH11" s="9"/>
      <c r="FKI11" s="134"/>
      <c r="FKJ11" s="135"/>
      <c r="FKK11" s="40"/>
      <c r="FKL11" s="40"/>
      <c r="FKM11" s="43"/>
      <c r="FKN11" s="7"/>
      <c r="FKO11" s="8"/>
      <c r="FKP11" s="9"/>
      <c r="FKQ11" s="134"/>
      <c r="FKR11" s="135"/>
      <c r="FKS11" s="40"/>
      <c r="FKT11" s="40"/>
      <c r="FKU11" s="43"/>
      <c r="FKV11" s="7"/>
      <c r="FKW11" s="8"/>
      <c r="FKX11" s="9"/>
      <c r="FKY11" s="134"/>
      <c r="FKZ11" s="135"/>
      <c r="FLA11" s="40"/>
      <c r="FLB11" s="40"/>
      <c r="FLC11" s="43"/>
      <c r="FLD11" s="7"/>
      <c r="FLE11" s="8"/>
      <c r="FLF11" s="9"/>
      <c r="FLG11" s="134"/>
      <c r="FLH11" s="135"/>
      <c r="FLI11" s="40"/>
      <c r="FLJ11" s="40"/>
      <c r="FLK11" s="43"/>
      <c r="FLL11" s="7"/>
      <c r="FLM11" s="8"/>
      <c r="FLN11" s="9"/>
      <c r="FLO11" s="134"/>
      <c r="FLP11" s="135"/>
      <c r="FLQ11" s="40"/>
      <c r="FLR11" s="40"/>
      <c r="FLS11" s="43"/>
      <c r="FLT11" s="7"/>
      <c r="FLU11" s="8"/>
      <c r="FLV11" s="9"/>
      <c r="FLW11" s="134"/>
      <c r="FLX11" s="135"/>
      <c r="FLY11" s="40"/>
      <c r="FLZ11" s="40"/>
      <c r="FMA11" s="43"/>
      <c r="FMB11" s="7"/>
      <c r="FMC11" s="8"/>
      <c r="FMD11" s="9"/>
      <c r="FME11" s="134"/>
      <c r="FMF11" s="135"/>
      <c r="FMG11" s="40"/>
      <c r="FMH11" s="40"/>
      <c r="FMI11" s="43"/>
      <c r="FMJ11" s="7"/>
      <c r="FMK11" s="8"/>
      <c r="FML11" s="9"/>
      <c r="FMM11" s="134"/>
      <c r="FMN11" s="135"/>
      <c r="FMO11" s="40"/>
      <c r="FMP11" s="40"/>
      <c r="FMQ11" s="43"/>
      <c r="FMR11" s="7"/>
      <c r="FMS11" s="8"/>
      <c r="FMT11" s="9"/>
      <c r="FMU11" s="134"/>
      <c r="FMV11" s="135"/>
      <c r="FMW11" s="40"/>
      <c r="FMX11" s="40"/>
      <c r="FMY11" s="43"/>
      <c r="FMZ11" s="7"/>
      <c r="FNA11" s="8"/>
      <c r="FNB11" s="9"/>
      <c r="FNC11" s="134"/>
      <c r="FND11" s="135"/>
      <c r="FNE11" s="40"/>
      <c r="FNF11" s="40"/>
      <c r="FNG11" s="43"/>
      <c r="FNH11" s="7"/>
      <c r="FNI11" s="8"/>
      <c r="FNJ11" s="9"/>
      <c r="FNK11" s="134"/>
      <c r="FNL11" s="135"/>
      <c r="FNM11" s="40"/>
      <c r="FNN11" s="40"/>
      <c r="FNO11" s="43"/>
      <c r="FNP11" s="7"/>
      <c r="FNQ11" s="8"/>
      <c r="FNR11" s="9"/>
      <c r="FNS11" s="134"/>
      <c r="FNT11" s="135"/>
      <c r="FNU11" s="40"/>
      <c r="FNV11" s="40"/>
      <c r="FNW11" s="43"/>
      <c r="FNX11" s="7"/>
      <c r="FNY11" s="8"/>
      <c r="FNZ11" s="9"/>
      <c r="FOA11" s="134"/>
      <c r="FOB11" s="135"/>
      <c r="FOC11" s="40"/>
      <c r="FOD11" s="40"/>
      <c r="FOE11" s="43"/>
      <c r="FOF11" s="7"/>
      <c r="FOG11" s="8"/>
      <c r="FOH11" s="9"/>
      <c r="FOI11" s="134"/>
      <c r="FOJ11" s="135"/>
      <c r="FOK11" s="40"/>
      <c r="FOL11" s="40"/>
      <c r="FOM11" s="43"/>
      <c r="FON11" s="7"/>
      <c r="FOO11" s="8"/>
      <c r="FOP11" s="9"/>
      <c r="FOQ11" s="134"/>
      <c r="FOR11" s="135"/>
      <c r="FOS11" s="40"/>
      <c r="FOT11" s="40"/>
      <c r="FOU11" s="43"/>
      <c r="FOV11" s="7"/>
      <c r="FOW11" s="8"/>
      <c r="FOX11" s="9"/>
      <c r="FOY11" s="134"/>
      <c r="FOZ11" s="135"/>
      <c r="FPA11" s="40"/>
      <c r="FPB11" s="40"/>
      <c r="FPC11" s="43"/>
      <c r="FPD11" s="7"/>
      <c r="FPE11" s="8"/>
      <c r="FPF11" s="9"/>
      <c r="FPG11" s="134"/>
      <c r="FPH11" s="135"/>
      <c r="FPI11" s="40"/>
      <c r="FPJ11" s="40"/>
      <c r="FPK11" s="43"/>
      <c r="FPL11" s="7"/>
      <c r="FPM11" s="8"/>
      <c r="FPN11" s="9"/>
      <c r="FPO11" s="134"/>
      <c r="FPP11" s="135"/>
      <c r="FPQ11" s="40"/>
      <c r="FPR11" s="40"/>
      <c r="FPS11" s="43"/>
      <c r="FPT11" s="7"/>
      <c r="FPU11" s="8"/>
      <c r="FPV11" s="9"/>
      <c r="FPW11" s="134"/>
      <c r="FPX11" s="135"/>
      <c r="FPY11" s="40"/>
      <c r="FPZ11" s="40"/>
      <c r="FQA11" s="43"/>
      <c r="FQB11" s="7"/>
      <c r="FQC11" s="8"/>
      <c r="FQD11" s="9"/>
      <c r="FQE11" s="134"/>
      <c r="FQF11" s="135"/>
      <c r="FQG11" s="40"/>
      <c r="FQH11" s="40"/>
      <c r="FQI11" s="43"/>
      <c r="FQJ11" s="7"/>
      <c r="FQK11" s="8"/>
      <c r="FQL11" s="9"/>
      <c r="FQM11" s="134"/>
      <c r="FQN11" s="135"/>
      <c r="FQO11" s="40"/>
      <c r="FQP11" s="40"/>
      <c r="FQQ11" s="43"/>
      <c r="FQR11" s="7"/>
      <c r="FQS11" s="8"/>
      <c r="FQT11" s="9"/>
      <c r="FQU11" s="134"/>
      <c r="FQV11" s="135"/>
      <c r="FQW11" s="40"/>
      <c r="FQX11" s="40"/>
      <c r="FQY11" s="43"/>
      <c r="FQZ11" s="7"/>
      <c r="FRA11" s="8"/>
      <c r="FRB11" s="9"/>
      <c r="FRC11" s="134"/>
      <c r="FRD11" s="135"/>
      <c r="FRE11" s="40"/>
      <c r="FRF11" s="40"/>
      <c r="FRG11" s="43"/>
      <c r="FRH11" s="7"/>
      <c r="FRI11" s="8"/>
      <c r="FRJ11" s="9"/>
      <c r="FRK11" s="134"/>
      <c r="FRL11" s="135"/>
      <c r="FRM11" s="40"/>
      <c r="FRN11" s="40"/>
      <c r="FRO11" s="43"/>
      <c r="FRP11" s="7"/>
      <c r="FRQ11" s="8"/>
      <c r="FRR11" s="9"/>
      <c r="FRS11" s="134"/>
      <c r="FRT11" s="135"/>
      <c r="FRU11" s="40"/>
      <c r="FRV11" s="40"/>
      <c r="FRW11" s="43"/>
      <c r="FRX11" s="7"/>
      <c r="FRY11" s="8"/>
      <c r="FRZ11" s="9"/>
      <c r="FSA11" s="134"/>
      <c r="FSB11" s="135"/>
      <c r="FSC11" s="40"/>
      <c r="FSD11" s="40"/>
      <c r="FSE11" s="43"/>
      <c r="FSF11" s="7"/>
      <c r="FSG11" s="8"/>
      <c r="FSH11" s="9"/>
      <c r="FSI11" s="134"/>
      <c r="FSJ11" s="135"/>
      <c r="FSK11" s="40"/>
      <c r="FSL11" s="40"/>
      <c r="FSM11" s="43"/>
      <c r="FSN11" s="7"/>
      <c r="FSO11" s="8"/>
      <c r="FSP11" s="9"/>
      <c r="FSQ11" s="134"/>
      <c r="FSR11" s="135"/>
      <c r="FSS11" s="40"/>
      <c r="FST11" s="40"/>
      <c r="FSU11" s="43"/>
      <c r="FSV11" s="7"/>
      <c r="FSW11" s="8"/>
      <c r="FSX11" s="9"/>
      <c r="FSY11" s="134"/>
      <c r="FSZ11" s="135"/>
      <c r="FTA11" s="40"/>
      <c r="FTB11" s="40"/>
      <c r="FTC11" s="43"/>
      <c r="FTD11" s="7"/>
      <c r="FTE11" s="8"/>
      <c r="FTF11" s="9"/>
      <c r="FTG11" s="134"/>
      <c r="FTH11" s="135"/>
      <c r="FTI11" s="40"/>
      <c r="FTJ11" s="40"/>
      <c r="FTK11" s="43"/>
      <c r="FTL11" s="7"/>
      <c r="FTM11" s="8"/>
      <c r="FTN11" s="9"/>
      <c r="FTO11" s="134"/>
      <c r="FTP11" s="135"/>
      <c r="FTQ11" s="40"/>
      <c r="FTR11" s="40"/>
      <c r="FTS11" s="43"/>
      <c r="FTT11" s="7"/>
      <c r="FTU11" s="8"/>
      <c r="FTV11" s="9"/>
      <c r="FTW11" s="134"/>
      <c r="FTX11" s="135"/>
      <c r="FTY11" s="40"/>
      <c r="FTZ11" s="40"/>
      <c r="FUA11" s="43"/>
      <c r="FUB11" s="7"/>
      <c r="FUC11" s="8"/>
      <c r="FUD11" s="9"/>
      <c r="FUE11" s="134"/>
      <c r="FUF11" s="135"/>
      <c r="FUG11" s="40"/>
      <c r="FUH11" s="40"/>
      <c r="FUI11" s="43"/>
      <c r="FUJ11" s="7"/>
      <c r="FUK11" s="8"/>
      <c r="FUL11" s="9"/>
      <c r="FUM11" s="134"/>
      <c r="FUN11" s="135"/>
      <c r="FUO11" s="40"/>
      <c r="FUP11" s="40"/>
      <c r="FUQ11" s="43"/>
      <c r="FUR11" s="7"/>
      <c r="FUS11" s="8"/>
      <c r="FUT11" s="9"/>
      <c r="FUU11" s="134"/>
      <c r="FUV11" s="135"/>
      <c r="FUW11" s="40"/>
      <c r="FUX11" s="40"/>
      <c r="FUY11" s="43"/>
      <c r="FUZ11" s="7"/>
      <c r="FVA11" s="8"/>
      <c r="FVB11" s="9"/>
      <c r="FVC11" s="134"/>
      <c r="FVD11" s="135"/>
      <c r="FVE11" s="40"/>
      <c r="FVF11" s="40"/>
      <c r="FVG11" s="43"/>
      <c r="FVH11" s="7"/>
      <c r="FVI11" s="8"/>
      <c r="FVJ11" s="9"/>
      <c r="FVK11" s="134"/>
      <c r="FVL11" s="135"/>
      <c r="FVM11" s="40"/>
      <c r="FVN11" s="40"/>
      <c r="FVO11" s="43"/>
      <c r="FVP11" s="7"/>
      <c r="FVQ11" s="8"/>
      <c r="FVR11" s="9"/>
      <c r="FVS11" s="134"/>
      <c r="FVT11" s="135"/>
      <c r="FVU11" s="40"/>
      <c r="FVV11" s="40"/>
      <c r="FVW11" s="43"/>
      <c r="FVX11" s="7"/>
      <c r="FVY11" s="8"/>
      <c r="FVZ11" s="9"/>
      <c r="FWA11" s="134"/>
      <c r="FWB11" s="135"/>
      <c r="FWC11" s="40"/>
      <c r="FWD11" s="40"/>
      <c r="FWE11" s="43"/>
      <c r="FWF11" s="7"/>
      <c r="FWG11" s="8"/>
      <c r="FWH11" s="9"/>
      <c r="FWI11" s="134"/>
      <c r="FWJ11" s="135"/>
      <c r="FWK11" s="40"/>
      <c r="FWL11" s="40"/>
      <c r="FWM11" s="43"/>
      <c r="FWN11" s="7"/>
      <c r="FWO11" s="8"/>
      <c r="FWP11" s="9"/>
      <c r="FWQ11" s="134"/>
      <c r="FWR11" s="135"/>
      <c r="FWS11" s="40"/>
      <c r="FWT11" s="40"/>
      <c r="FWU11" s="43"/>
      <c r="FWV11" s="7"/>
      <c r="FWW11" s="8"/>
      <c r="FWX11" s="9"/>
      <c r="FWY11" s="134"/>
      <c r="FWZ11" s="135"/>
      <c r="FXA11" s="40"/>
      <c r="FXB11" s="40"/>
      <c r="FXC11" s="43"/>
      <c r="FXD11" s="7"/>
      <c r="FXE11" s="8"/>
      <c r="FXF11" s="9"/>
      <c r="FXG11" s="134"/>
      <c r="FXH11" s="135"/>
      <c r="FXI11" s="40"/>
      <c r="FXJ11" s="40"/>
      <c r="FXK11" s="43"/>
      <c r="FXL11" s="7"/>
      <c r="FXM11" s="8"/>
      <c r="FXN11" s="9"/>
      <c r="FXO11" s="134"/>
      <c r="FXP11" s="135"/>
      <c r="FXQ11" s="40"/>
      <c r="FXR11" s="40"/>
      <c r="FXS11" s="43"/>
      <c r="FXT11" s="7"/>
      <c r="FXU11" s="8"/>
      <c r="FXV11" s="9"/>
      <c r="FXW11" s="134"/>
      <c r="FXX11" s="135"/>
      <c r="FXY11" s="40"/>
      <c r="FXZ11" s="40"/>
      <c r="FYA11" s="43"/>
      <c r="FYB11" s="7"/>
      <c r="FYC11" s="8"/>
      <c r="FYD11" s="9"/>
      <c r="FYE11" s="134"/>
      <c r="FYF11" s="135"/>
      <c r="FYG11" s="40"/>
      <c r="FYH11" s="40"/>
      <c r="FYI11" s="43"/>
      <c r="FYJ11" s="7"/>
      <c r="FYK11" s="8"/>
      <c r="FYL11" s="9"/>
      <c r="FYM11" s="134"/>
      <c r="FYN11" s="135"/>
      <c r="FYO11" s="40"/>
      <c r="FYP11" s="40"/>
      <c r="FYQ11" s="43"/>
      <c r="FYR11" s="7"/>
      <c r="FYS11" s="8"/>
      <c r="FYT11" s="9"/>
      <c r="FYU11" s="134"/>
      <c r="FYV11" s="135"/>
      <c r="FYW11" s="40"/>
      <c r="FYX11" s="40"/>
      <c r="FYY11" s="43"/>
      <c r="FYZ11" s="7"/>
      <c r="FZA11" s="8"/>
      <c r="FZB11" s="9"/>
      <c r="FZC11" s="134"/>
      <c r="FZD11" s="135"/>
      <c r="FZE11" s="40"/>
      <c r="FZF11" s="40"/>
      <c r="FZG11" s="43"/>
      <c r="FZH11" s="7"/>
      <c r="FZI11" s="8"/>
      <c r="FZJ11" s="9"/>
      <c r="FZK11" s="134"/>
      <c r="FZL11" s="135"/>
      <c r="FZM11" s="40"/>
      <c r="FZN11" s="40"/>
      <c r="FZO11" s="43"/>
      <c r="FZP11" s="7"/>
      <c r="FZQ11" s="8"/>
      <c r="FZR11" s="9"/>
      <c r="FZS11" s="134"/>
      <c r="FZT11" s="135"/>
      <c r="FZU11" s="40"/>
      <c r="FZV11" s="40"/>
      <c r="FZW11" s="43"/>
      <c r="FZX11" s="7"/>
      <c r="FZY11" s="8"/>
      <c r="FZZ11" s="9"/>
      <c r="GAA11" s="134"/>
      <c r="GAB11" s="135"/>
      <c r="GAC11" s="40"/>
      <c r="GAD11" s="40"/>
      <c r="GAE11" s="43"/>
      <c r="GAF11" s="7"/>
      <c r="GAG11" s="8"/>
      <c r="GAH11" s="9"/>
      <c r="GAI11" s="134"/>
      <c r="GAJ11" s="135"/>
      <c r="GAK11" s="40"/>
      <c r="GAL11" s="40"/>
      <c r="GAM11" s="43"/>
      <c r="GAN11" s="7"/>
      <c r="GAO11" s="8"/>
      <c r="GAP11" s="9"/>
      <c r="GAQ11" s="134"/>
      <c r="GAR11" s="135"/>
      <c r="GAS11" s="40"/>
      <c r="GAT11" s="40"/>
      <c r="GAU11" s="43"/>
      <c r="GAV11" s="7"/>
      <c r="GAW11" s="8"/>
      <c r="GAX11" s="9"/>
      <c r="GAY11" s="134"/>
      <c r="GAZ11" s="135"/>
      <c r="GBA11" s="40"/>
      <c r="GBB11" s="40"/>
      <c r="GBC11" s="43"/>
      <c r="GBD11" s="7"/>
      <c r="GBE11" s="8"/>
      <c r="GBF11" s="9"/>
      <c r="GBG11" s="134"/>
      <c r="GBH11" s="135"/>
      <c r="GBI11" s="40"/>
      <c r="GBJ11" s="40"/>
      <c r="GBK11" s="43"/>
      <c r="GBL11" s="7"/>
      <c r="GBM11" s="8"/>
      <c r="GBN11" s="9"/>
      <c r="GBO11" s="134"/>
      <c r="GBP11" s="135"/>
      <c r="GBQ11" s="40"/>
      <c r="GBR11" s="40"/>
      <c r="GBS11" s="43"/>
      <c r="GBT11" s="7"/>
      <c r="GBU11" s="8"/>
      <c r="GBV11" s="9"/>
      <c r="GBW11" s="134"/>
      <c r="GBX11" s="135"/>
      <c r="GBY11" s="40"/>
      <c r="GBZ11" s="40"/>
      <c r="GCA11" s="43"/>
      <c r="GCB11" s="7"/>
      <c r="GCC11" s="8"/>
      <c r="GCD11" s="9"/>
      <c r="GCE11" s="134"/>
      <c r="GCF11" s="135"/>
      <c r="GCG11" s="40"/>
      <c r="GCH11" s="40"/>
      <c r="GCI11" s="43"/>
      <c r="GCJ11" s="7"/>
      <c r="GCK11" s="8"/>
      <c r="GCL11" s="9"/>
      <c r="GCM11" s="134"/>
      <c r="GCN11" s="135"/>
      <c r="GCO11" s="40"/>
      <c r="GCP11" s="40"/>
      <c r="GCQ11" s="43"/>
      <c r="GCR11" s="7"/>
      <c r="GCS11" s="8"/>
      <c r="GCT11" s="9"/>
      <c r="GCU11" s="134"/>
      <c r="GCV11" s="135"/>
      <c r="GCW11" s="40"/>
      <c r="GCX11" s="40"/>
      <c r="GCY11" s="43"/>
      <c r="GCZ11" s="7"/>
      <c r="GDA11" s="8"/>
      <c r="GDB11" s="9"/>
      <c r="GDC11" s="134"/>
      <c r="GDD11" s="135"/>
      <c r="GDE11" s="40"/>
      <c r="GDF11" s="40"/>
      <c r="GDG11" s="43"/>
      <c r="GDH11" s="7"/>
      <c r="GDI11" s="8"/>
      <c r="GDJ11" s="9"/>
      <c r="GDK11" s="134"/>
      <c r="GDL11" s="135"/>
      <c r="GDM11" s="40"/>
      <c r="GDN11" s="40"/>
      <c r="GDO11" s="43"/>
      <c r="GDP11" s="7"/>
      <c r="GDQ11" s="8"/>
      <c r="GDR11" s="9"/>
      <c r="GDS11" s="134"/>
      <c r="GDT11" s="135"/>
      <c r="GDU11" s="40"/>
      <c r="GDV11" s="40"/>
      <c r="GDW11" s="43"/>
      <c r="GDX11" s="7"/>
      <c r="GDY11" s="8"/>
      <c r="GDZ11" s="9"/>
      <c r="GEA11" s="134"/>
      <c r="GEB11" s="135"/>
      <c r="GEC11" s="40"/>
      <c r="GED11" s="40"/>
      <c r="GEE11" s="43"/>
      <c r="GEF11" s="7"/>
      <c r="GEG11" s="8"/>
      <c r="GEH11" s="9"/>
      <c r="GEI11" s="134"/>
      <c r="GEJ11" s="135"/>
      <c r="GEK11" s="40"/>
      <c r="GEL11" s="40"/>
      <c r="GEM11" s="43"/>
      <c r="GEN11" s="7"/>
      <c r="GEO11" s="8"/>
      <c r="GEP11" s="9"/>
      <c r="GEQ11" s="134"/>
      <c r="GER11" s="135"/>
      <c r="GES11" s="40"/>
      <c r="GET11" s="40"/>
      <c r="GEU11" s="43"/>
      <c r="GEV11" s="7"/>
      <c r="GEW11" s="8"/>
      <c r="GEX11" s="9"/>
      <c r="GEY11" s="134"/>
      <c r="GEZ11" s="135"/>
      <c r="GFA11" s="40"/>
      <c r="GFB11" s="40"/>
      <c r="GFC11" s="43"/>
      <c r="GFD11" s="7"/>
      <c r="GFE11" s="8"/>
      <c r="GFF11" s="9"/>
      <c r="GFG11" s="134"/>
      <c r="GFH11" s="135"/>
      <c r="GFI11" s="40"/>
      <c r="GFJ11" s="40"/>
      <c r="GFK11" s="43"/>
      <c r="GFL11" s="7"/>
      <c r="GFM11" s="8"/>
      <c r="GFN11" s="9"/>
      <c r="GFO11" s="134"/>
      <c r="GFP11" s="135"/>
      <c r="GFQ11" s="40"/>
      <c r="GFR11" s="40"/>
      <c r="GFS11" s="43"/>
      <c r="GFT11" s="7"/>
      <c r="GFU11" s="8"/>
      <c r="GFV11" s="9"/>
      <c r="GFW11" s="134"/>
      <c r="GFX11" s="135"/>
      <c r="GFY11" s="40"/>
      <c r="GFZ11" s="40"/>
      <c r="GGA11" s="43"/>
      <c r="GGB11" s="7"/>
      <c r="GGC11" s="8"/>
      <c r="GGD11" s="9"/>
      <c r="GGE11" s="134"/>
      <c r="GGF11" s="135"/>
      <c r="GGG11" s="40"/>
      <c r="GGH11" s="40"/>
      <c r="GGI11" s="43"/>
      <c r="GGJ11" s="7"/>
      <c r="GGK11" s="8"/>
      <c r="GGL11" s="9"/>
      <c r="GGM11" s="134"/>
      <c r="GGN11" s="135"/>
      <c r="GGO11" s="40"/>
      <c r="GGP11" s="40"/>
      <c r="GGQ11" s="43"/>
      <c r="GGR11" s="7"/>
      <c r="GGS11" s="8"/>
      <c r="GGT11" s="9"/>
      <c r="GGU11" s="134"/>
      <c r="GGV11" s="135"/>
      <c r="GGW11" s="40"/>
      <c r="GGX11" s="40"/>
      <c r="GGY11" s="43"/>
      <c r="GGZ11" s="7"/>
      <c r="GHA11" s="8"/>
      <c r="GHB11" s="9"/>
      <c r="GHC11" s="134"/>
      <c r="GHD11" s="135"/>
      <c r="GHE11" s="40"/>
      <c r="GHF11" s="40"/>
      <c r="GHG11" s="43"/>
      <c r="GHH11" s="7"/>
      <c r="GHI11" s="8"/>
      <c r="GHJ11" s="9"/>
      <c r="GHK11" s="134"/>
      <c r="GHL11" s="135"/>
      <c r="GHM11" s="40"/>
      <c r="GHN11" s="40"/>
      <c r="GHO11" s="43"/>
      <c r="GHP11" s="7"/>
      <c r="GHQ11" s="8"/>
      <c r="GHR11" s="9"/>
      <c r="GHS11" s="134"/>
      <c r="GHT11" s="135"/>
      <c r="GHU11" s="40"/>
      <c r="GHV11" s="40"/>
      <c r="GHW11" s="43"/>
      <c r="GHX11" s="7"/>
      <c r="GHY11" s="8"/>
      <c r="GHZ11" s="9"/>
      <c r="GIA11" s="134"/>
      <c r="GIB11" s="135"/>
      <c r="GIC11" s="40"/>
      <c r="GID11" s="40"/>
      <c r="GIE11" s="43"/>
      <c r="GIF11" s="7"/>
      <c r="GIG11" s="8"/>
      <c r="GIH11" s="9"/>
      <c r="GII11" s="134"/>
      <c r="GIJ11" s="135"/>
      <c r="GIK11" s="40"/>
      <c r="GIL11" s="40"/>
      <c r="GIM11" s="43"/>
      <c r="GIN11" s="7"/>
      <c r="GIO11" s="8"/>
      <c r="GIP11" s="9"/>
      <c r="GIQ11" s="134"/>
      <c r="GIR11" s="135"/>
      <c r="GIS11" s="40"/>
      <c r="GIT11" s="40"/>
      <c r="GIU11" s="43"/>
      <c r="GIV11" s="7"/>
      <c r="GIW11" s="8"/>
      <c r="GIX11" s="9"/>
      <c r="GIY11" s="134"/>
      <c r="GIZ11" s="135"/>
      <c r="GJA11" s="40"/>
      <c r="GJB11" s="40"/>
      <c r="GJC11" s="43"/>
      <c r="GJD11" s="7"/>
      <c r="GJE11" s="8"/>
      <c r="GJF11" s="9"/>
      <c r="GJG11" s="134"/>
      <c r="GJH11" s="135"/>
      <c r="GJI11" s="40"/>
      <c r="GJJ11" s="40"/>
      <c r="GJK11" s="43"/>
      <c r="GJL11" s="7"/>
      <c r="GJM11" s="8"/>
      <c r="GJN11" s="9"/>
      <c r="GJO11" s="134"/>
      <c r="GJP11" s="135"/>
      <c r="GJQ11" s="40"/>
      <c r="GJR11" s="40"/>
      <c r="GJS11" s="43"/>
      <c r="GJT11" s="7"/>
      <c r="GJU11" s="8"/>
      <c r="GJV11" s="9"/>
      <c r="GJW11" s="134"/>
      <c r="GJX11" s="135"/>
      <c r="GJY11" s="40"/>
      <c r="GJZ11" s="40"/>
      <c r="GKA11" s="43"/>
      <c r="GKB11" s="7"/>
      <c r="GKC11" s="8"/>
      <c r="GKD11" s="9"/>
      <c r="GKE11" s="134"/>
      <c r="GKF11" s="135"/>
      <c r="GKG11" s="40"/>
      <c r="GKH11" s="40"/>
      <c r="GKI11" s="43"/>
      <c r="GKJ11" s="7"/>
      <c r="GKK11" s="8"/>
      <c r="GKL11" s="9"/>
      <c r="GKM11" s="134"/>
      <c r="GKN11" s="135"/>
      <c r="GKO11" s="40"/>
      <c r="GKP11" s="40"/>
      <c r="GKQ11" s="43"/>
      <c r="GKR11" s="7"/>
      <c r="GKS11" s="8"/>
      <c r="GKT11" s="9"/>
      <c r="GKU11" s="134"/>
      <c r="GKV11" s="135"/>
      <c r="GKW11" s="40"/>
      <c r="GKX11" s="40"/>
      <c r="GKY11" s="43"/>
      <c r="GKZ11" s="7"/>
      <c r="GLA11" s="8"/>
      <c r="GLB11" s="9"/>
      <c r="GLC11" s="134"/>
      <c r="GLD11" s="135"/>
      <c r="GLE11" s="40"/>
      <c r="GLF11" s="40"/>
      <c r="GLG11" s="43"/>
      <c r="GLH11" s="7"/>
      <c r="GLI11" s="8"/>
      <c r="GLJ11" s="9"/>
      <c r="GLK11" s="134"/>
      <c r="GLL11" s="135"/>
      <c r="GLM11" s="40"/>
      <c r="GLN11" s="40"/>
      <c r="GLO11" s="43"/>
      <c r="GLP11" s="7"/>
      <c r="GLQ11" s="8"/>
      <c r="GLR11" s="9"/>
      <c r="GLS11" s="134"/>
      <c r="GLT11" s="135"/>
      <c r="GLU11" s="40"/>
      <c r="GLV11" s="40"/>
      <c r="GLW11" s="43"/>
      <c r="GLX11" s="7"/>
      <c r="GLY11" s="8"/>
      <c r="GLZ11" s="9"/>
      <c r="GMA11" s="134"/>
      <c r="GMB11" s="135"/>
      <c r="GMC11" s="40"/>
      <c r="GMD11" s="40"/>
      <c r="GME11" s="43"/>
      <c r="GMF11" s="7"/>
      <c r="GMG11" s="8"/>
      <c r="GMH11" s="9"/>
      <c r="GMI11" s="134"/>
      <c r="GMJ11" s="135"/>
      <c r="GMK11" s="40"/>
      <c r="GML11" s="40"/>
      <c r="GMM11" s="43"/>
      <c r="GMN11" s="7"/>
      <c r="GMO11" s="8"/>
      <c r="GMP11" s="9"/>
      <c r="GMQ11" s="134"/>
      <c r="GMR11" s="135"/>
      <c r="GMS11" s="40"/>
      <c r="GMT11" s="40"/>
      <c r="GMU11" s="43"/>
      <c r="GMV11" s="7"/>
      <c r="GMW11" s="8"/>
      <c r="GMX11" s="9"/>
      <c r="GMY11" s="134"/>
      <c r="GMZ11" s="135"/>
      <c r="GNA11" s="40"/>
      <c r="GNB11" s="40"/>
      <c r="GNC11" s="43"/>
      <c r="GND11" s="7"/>
      <c r="GNE11" s="8"/>
      <c r="GNF11" s="9"/>
      <c r="GNG11" s="134"/>
      <c r="GNH11" s="135"/>
      <c r="GNI11" s="40"/>
      <c r="GNJ11" s="40"/>
      <c r="GNK11" s="43"/>
      <c r="GNL11" s="7"/>
      <c r="GNM11" s="8"/>
      <c r="GNN11" s="9"/>
      <c r="GNO11" s="134"/>
      <c r="GNP11" s="135"/>
      <c r="GNQ11" s="40"/>
      <c r="GNR11" s="40"/>
      <c r="GNS11" s="43"/>
      <c r="GNT11" s="7"/>
      <c r="GNU11" s="8"/>
      <c r="GNV11" s="9"/>
      <c r="GNW11" s="134"/>
      <c r="GNX11" s="135"/>
      <c r="GNY11" s="40"/>
      <c r="GNZ11" s="40"/>
      <c r="GOA11" s="43"/>
      <c r="GOB11" s="7"/>
      <c r="GOC11" s="8"/>
      <c r="GOD11" s="9"/>
      <c r="GOE11" s="134"/>
      <c r="GOF11" s="135"/>
      <c r="GOG11" s="40"/>
      <c r="GOH11" s="40"/>
      <c r="GOI11" s="43"/>
      <c r="GOJ11" s="7"/>
      <c r="GOK11" s="8"/>
      <c r="GOL11" s="9"/>
      <c r="GOM11" s="134"/>
      <c r="GON11" s="135"/>
      <c r="GOO11" s="40"/>
      <c r="GOP11" s="40"/>
      <c r="GOQ11" s="43"/>
      <c r="GOR11" s="7"/>
      <c r="GOS11" s="8"/>
      <c r="GOT11" s="9"/>
      <c r="GOU11" s="134"/>
      <c r="GOV11" s="135"/>
      <c r="GOW11" s="40"/>
      <c r="GOX11" s="40"/>
      <c r="GOY11" s="43"/>
      <c r="GOZ11" s="7"/>
      <c r="GPA11" s="8"/>
      <c r="GPB11" s="9"/>
      <c r="GPC11" s="134"/>
      <c r="GPD11" s="135"/>
      <c r="GPE11" s="40"/>
      <c r="GPF11" s="40"/>
      <c r="GPG11" s="43"/>
      <c r="GPH11" s="7"/>
      <c r="GPI11" s="8"/>
      <c r="GPJ11" s="9"/>
      <c r="GPK11" s="134"/>
      <c r="GPL11" s="135"/>
      <c r="GPM11" s="40"/>
      <c r="GPN11" s="40"/>
      <c r="GPO11" s="43"/>
      <c r="GPP11" s="7"/>
      <c r="GPQ11" s="8"/>
      <c r="GPR11" s="9"/>
      <c r="GPS11" s="134"/>
      <c r="GPT11" s="135"/>
      <c r="GPU11" s="40"/>
      <c r="GPV11" s="40"/>
      <c r="GPW11" s="43"/>
      <c r="GPX11" s="7"/>
      <c r="GPY11" s="8"/>
      <c r="GPZ11" s="9"/>
      <c r="GQA11" s="134"/>
      <c r="GQB11" s="135"/>
      <c r="GQC11" s="40"/>
      <c r="GQD11" s="40"/>
      <c r="GQE11" s="43"/>
      <c r="GQF11" s="7"/>
      <c r="GQG11" s="8"/>
      <c r="GQH11" s="9"/>
      <c r="GQI11" s="134"/>
      <c r="GQJ11" s="135"/>
      <c r="GQK11" s="40"/>
      <c r="GQL11" s="40"/>
      <c r="GQM11" s="43"/>
      <c r="GQN11" s="7"/>
      <c r="GQO11" s="8"/>
      <c r="GQP11" s="9"/>
      <c r="GQQ11" s="134"/>
      <c r="GQR11" s="135"/>
      <c r="GQS11" s="40"/>
      <c r="GQT11" s="40"/>
      <c r="GQU11" s="43"/>
      <c r="GQV11" s="7"/>
      <c r="GQW11" s="8"/>
      <c r="GQX11" s="9"/>
      <c r="GQY11" s="134"/>
      <c r="GQZ11" s="135"/>
      <c r="GRA11" s="40"/>
      <c r="GRB11" s="40"/>
      <c r="GRC11" s="43"/>
      <c r="GRD11" s="7"/>
      <c r="GRE11" s="8"/>
      <c r="GRF11" s="9"/>
      <c r="GRG11" s="134"/>
      <c r="GRH11" s="135"/>
      <c r="GRI11" s="40"/>
      <c r="GRJ11" s="40"/>
      <c r="GRK11" s="43"/>
      <c r="GRL11" s="7"/>
      <c r="GRM11" s="8"/>
      <c r="GRN11" s="9"/>
      <c r="GRO11" s="134"/>
      <c r="GRP11" s="135"/>
      <c r="GRQ11" s="40"/>
      <c r="GRR11" s="40"/>
      <c r="GRS11" s="43"/>
      <c r="GRT11" s="7"/>
      <c r="GRU11" s="8"/>
      <c r="GRV11" s="9"/>
      <c r="GRW11" s="134"/>
      <c r="GRX11" s="135"/>
      <c r="GRY11" s="40"/>
      <c r="GRZ11" s="40"/>
      <c r="GSA11" s="43"/>
      <c r="GSB11" s="7"/>
      <c r="GSC11" s="8"/>
      <c r="GSD11" s="9"/>
      <c r="GSE11" s="134"/>
      <c r="GSF11" s="135"/>
      <c r="GSG11" s="40"/>
      <c r="GSH11" s="40"/>
      <c r="GSI11" s="43"/>
      <c r="GSJ11" s="7"/>
      <c r="GSK11" s="8"/>
      <c r="GSL11" s="9"/>
      <c r="GSM11" s="134"/>
      <c r="GSN11" s="135"/>
      <c r="GSO11" s="40"/>
      <c r="GSP11" s="40"/>
      <c r="GSQ11" s="43"/>
      <c r="GSR11" s="7"/>
      <c r="GSS11" s="8"/>
      <c r="GST11" s="9"/>
      <c r="GSU11" s="134"/>
      <c r="GSV11" s="135"/>
      <c r="GSW11" s="40"/>
      <c r="GSX11" s="40"/>
      <c r="GSY11" s="43"/>
      <c r="GSZ11" s="7"/>
      <c r="GTA11" s="8"/>
      <c r="GTB11" s="9"/>
      <c r="GTC11" s="134"/>
      <c r="GTD11" s="135"/>
      <c r="GTE11" s="40"/>
      <c r="GTF11" s="40"/>
      <c r="GTG11" s="43"/>
      <c r="GTH11" s="7"/>
      <c r="GTI11" s="8"/>
      <c r="GTJ11" s="9"/>
      <c r="GTK11" s="134"/>
      <c r="GTL11" s="135"/>
      <c r="GTM11" s="40"/>
      <c r="GTN11" s="40"/>
      <c r="GTO11" s="43"/>
      <c r="GTP11" s="7"/>
      <c r="GTQ11" s="8"/>
      <c r="GTR11" s="9"/>
      <c r="GTS11" s="134"/>
      <c r="GTT11" s="135"/>
      <c r="GTU11" s="40"/>
      <c r="GTV11" s="40"/>
      <c r="GTW11" s="43"/>
      <c r="GTX11" s="7"/>
      <c r="GTY11" s="8"/>
      <c r="GTZ11" s="9"/>
      <c r="GUA11" s="134"/>
      <c r="GUB11" s="135"/>
      <c r="GUC11" s="40"/>
      <c r="GUD11" s="40"/>
      <c r="GUE11" s="43"/>
      <c r="GUF11" s="7"/>
      <c r="GUG11" s="8"/>
      <c r="GUH11" s="9"/>
      <c r="GUI11" s="134"/>
      <c r="GUJ11" s="135"/>
      <c r="GUK11" s="40"/>
      <c r="GUL11" s="40"/>
      <c r="GUM11" s="43"/>
      <c r="GUN11" s="7"/>
      <c r="GUO11" s="8"/>
      <c r="GUP11" s="9"/>
      <c r="GUQ11" s="134"/>
      <c r="GUR11" s="135"/>
      <c r="GUS11" s="40"/>
      <c r="GUT11" s="40"/>
      <c r="GUU11" s="43"/>
      <c r="GUV11" s="7"/>
      <c r="GUW11" s="8"/>
      <c r="GUX11" s="9"/>
      <c r="GUY11" s="134"/>
      <c r="GUZ11" s="135"/>
      <c r="GVA11" s="40"/>
      <c r="GVB11" s="40"/>
      <c r="GVC11" s="43"/>
      <c r="GVD11" s="7"/>
      <c r="GVE11" s="8"/>
      <c r="GVF11" s="9"/>
      <c r="GVG11" s="134"/>
      <c r="GVH11" s="135"/>
      <c r="GVI11" s="40"/>
      <c r="GVJ11" s="40"/>
      <c r="GVK11" s="43"/>
      <c r="GVL11" s="7"/>
      <c r="GVM11" s="8"/>
      <c r="GVN11" s="9"/>
      <c r="GVO11" s="134"/>
      <c r="GVP11" s="135"/>
      <c r="GVQ11" s="40"/>
      <c r="GVR11" s="40"/>
      <c r="GVS11" s="43"/>
      <c r="GVT11" s="7"/>
      <c r="GVU11" s="8"/>
      <c r="GVV11" s="9"/>
      <c r="GVW11" s="134"/>
      <c r="GVX11" s="135"/>
      <c r="GVY11" s="40"/>
      <c r="GVZ11" s="40"/>
      <c r="GWA11" s="43"/>
      <c r="GWB11" s="7"/>
      <c r="GWC11" s="8"/>
      <c r="GWD11" s="9"/>
      <c r="GWE11" s="134"/>
      <c r="GWF11" s="135"/>
      <c r="GWG11" s="40"/>
      <c r="GWH11" s="40"/>
      <c r="GWI11" s="43"/>
      <c r="GWJ11" s="7"/>
      <c r="GWK11" s="8"/>
      <c r="GWL11" s="9"/>
      <c r="GWM11" s="134"/>
      <c r="GWN11" s="135"/>
      <c r="GWO11" s="40"/>
      <c r="GWP11" s="40"/>
      <c r="GWQ11" s="43"/>
      <c r="GWR11" s="7"/>
      <c r="GWS11" s="8"/>
      <c r="GWT11" s="9"/>
      <c r="GWU11" s="134"/>
      <c r="GWV11" s="135"/>
      <c r="GWW11" s="40"/>
      <c r="GWX11" s="40"/>
      <c r="GWY11" s="43"/>
      <c r="GWZ11" s="7"/>
      <c r="GXA11" s="8"/>
      <c r="GXB11" s="9"/>
      <c r="GXC11" s="134"/>
      <c r="GXD11" s="135"/>
      <c r="GXE11" s="40"/>
      <c r="GXF11" s="40"/>
      <c r="GXG11" s="43"/>
      <c r="GXH11" s="7"/>
      <c r="GXI11" s="8"/>
      <c r="GXJ11" s="9"/>
      <c r="GXK11" s="134"/>
      <c r="GXL11" s="135"/>
      <c r="GXM11" s="40"/>
      <c r="GXN11" s="40"/>
      <c r="GXO11" s="43"/>
      <c r="GXP11" s="7"/>
      <c r="GXQ11" s="8"/>
      <c r="GXR11" s="9"/>
      <c r="GXS11" s="134"/>
      <c r="GXT11" s="135"/>
      <c r="GXU11" s="40"/>
      <c r="GXV11" s="40"/>
      <c r="GXW11" s="43"/>
      <c r="GXX11" s="7"/>
      <c r="GXY11" s="8"/>
      <c r="GXZ11" s="9"/>
      <c r="GYA11" s="134"/>
      <c r="GYB11" s="135"/>
      <c r="GYC11" s="40"/>
      <c r="GYD11" s="40"/>
      <c r="GYE11" s="43"/>
      <c r="GYF11" s="7"/>
      <c r="GYG11" s="8"/>
      <c r="GYH11" s="9"/>
      <c r="GYI11" s="134"/>
      <c r="GYJ11" s="135"/>
      <c r="GYK11" s="40"/>
      <c r="GYL11" s="40"/>
      <c r="GYM11" s="43"/>
      <c r="GYN11" s="7"/>
      <c r="GYO11" s="8"/>
      <c r="GYP11" s="9"/>
      <c r="GYQ11" s="134"/>
      <c r="GYR11" s="135"/>
      <c r="GYS11" s="40"/>
      <c r="GYT11" s="40"/>
      <c r="GYU11" s="43"/>
      <c r="GYV11" s="7"/>
      <c r="GYW11" s="8"/>
      <c r="GYX11" s="9"/>
      <c r="GYY11" s="134"/>
      <c r="GYZ11" s="135"/>
      <c r="GZA11" s="40"/>
      <c r="GZB11" s="40"/>
      <c r="GZC11" s="43"/>
      <c r="GZD11" s="7"/>
      <c r="GZE11" s="8"/>
      <c r="GZF11" s="9"/>
      <c r="GZG11" s="134"/>
      <c r="GZH11" s="135"/>
      <c r="GZI11" s="40"/>
      <c r="GZJ11" s="40"/>
      <c r="GZK11" s="43"/>
      <c r="GZL11" s="7"/>
      <c r="GZM11" s="8"/>
      <c r="GZN11" s="9"/>
      <c r="GZO11" s="134"/>
      <c r="GZP11" s="135"/>
      <c r="GZQ11" s="40"/>
      <c r="GZR11" s="40"/>
      <c r="GZS11" s="43"/>
      <c r="GZT11" s="7"/>
      <c r="GZU11" s="8"/>
      <c r="GZV11" s="9"/>
      <c r="GZW11" s="134"/>
      <c r="GZX11" s="135"/>
      <c r="GZY11" s="40"/>
      <c r="GZZ11" s="40"/>
      <c r="HAA11" s="43"/>
      <c r="HAB11" s="7"/>
      <c r="HAC11" s="8"/>
      <c r="HAD11" s="9"/>
      <c r="HAE11" s="134"/>
      <c r="HAF11" s="135"/>
      <c r="HAG11" s="40"/>
      <c r="HAH11" s="40"/>
      <c r="HAI11" s="43"/>
      <c r="HAJ11" s="7"/>
      <c r="HAK11" s="8"/>
      <c r="HAL11" s="9"/>
      <c r="HAM11" s="134"/>
      <c r="HAN11" s="135"/>
      <c r="HAO11" s="40"/>
      <c r="HAP11" s="40"/>
      <c r="HAQ11" s="43"/>
      <c r="HAR11" s="7"/>
      <c r="HAS11" s="8"/>
      <c r="HAT11" s="9"/>
      <c r="HAU11" s="134"/>
      <c r="HAV11" s="135"/>
      <c r="HAW11" s="40"/>
      <c r="HAX11" s="40"/>
      <c r="HAY11" s="43"/>
      <c r="HAZ11" s="7"/>
      <c r="HBA11" s="8"/>
      <c r="HBB11" s="9"/>
      <c r="HBC11" s="134"/>
      <c r="HBD11" s="135"/>
      <c r="HBE11" s="40"/>
      <c r="HBF11" s="40"/>
      <c r="HBG11" s="43"/>
      <c r="HBH11" s="7"/>
      <c r="HBI11" s="8"/>
      <c r="HBJ11" s="9"/>
      <c r="HBK11" s="134"/>
      <c r="HBL11" s="135"/>
      <c r="HBM11" s="40"/>
      <c r="HBN11" s="40"/>
      <c r="HBO11" s="43"/>
      <c r="HBP11" s="7"/>
      <c r="HBQ11" s="8"/>
      <c r="HBR11" s="9"/>
      <c r="HBS11" s="134"/>
      <c r="HBT11" s="135"/>
      <c r="HBU11" s="40"/>
      <c r="HBV11" s="40"/>
      <c r="HBW11" s="43"/>
      <c r="HBX11" s="7"/>
      <c r="HBY11" s="8"/>
      <c r="HBZ11" s="9"/>
      <c r="HCA11" s="134"/>
      <c r="HCB11" s="135"/>
      <c r="HCC11" s="40"/>
      <c r="HCD11" s="40"/>
      <c r="HCE11" s="43"/>
      <c r="HCF11" s="7"/>
      <c r="HCG11" s="8"/>
      <c r="HCH11" s="9"/>
      <c r="HCI11" s="134"/>
      <c r="HCJ11" s="135"/>
      <c r="HCK11" s="40"/>
      <c r="HCL11" s="40"/>
      <c r="HCM11" s="43"/>
      <c r="HCN11" s="7"/>
      <c r="HCO11" s="8"/>
      <c r="HCP11" s="9"/>
      <c r="HCQ11" s="134"/>
      <c r="HCR11" s="135"/>
      <c r="HCS11" s="40"/>
      <c r="HCT11" s="40"/>
      <c r="HCU11" s="43"/>
      <c r="HCV11" s="7"/>
      <c r="HCW11" s="8"/>
      <c r="HCX11" s="9"/>
      <c r="HCY11" s="134"/>
      <c r="HCZ11" s="135"/>
      <c r="HDA11" s="40"/>
      <c r="HDB11" s="40"/>
      <c r="HDC11" s="43"/>
      <c r="HDD11" s="7"/>
      <c r="HDE11" s="8"/>
      <c r="HDF11" s="9"/>
      <c r="HDG11" s="134"/>
      <c r="HDH11" s="135"/>
      <c r="HDI11" s="40"/>
      <c r="HDJ11" s="40"/>
      <c r="HDK11" s="43"/>
      <c r="HDL11" s="7"/>
      <c r="HDM11" s="8"/>
      <c r="HDN11" s="9"/>
      <c r="HDO11" s="134"/>
      <c r="HDP11" s="135"/>
      <c r="HDQ11" s="40"/>
      <c r="HDR11" s="40"/>
      <c r="HDS11" s="43"/>
      <c r="HDT11" s="7"/>
      <c r="HDU11" s="8"/>
      <c r="HDV11" s="9"/>
      <c r="HDW11" s="134"/>
      <c r="HDX11" s="135"/>
      <c r="HDY11" s="40"/>
      <c r="HDZ11" s="40"/>
      <c r="HEA11" s="43"/>
      <c r="HEB11" s="7"/>
      <c r="HEC11" s="8"/>
      <c r="HED11" s="9"/>
      <c r="HEE11" s="134"/>
      <c r="HEF11" s="135"/>
      <c r="HEG11" s="40"/>
      <c r="HEH11" s="40"/>
      <c r="HEI11" s="43"/>
      <c r="HEJ11" s="7"/>
      <c r="HEK11" s="8"/>
      <c r="HEL11" s="9"/>
      <c r="HEM11" s="134"/>
      <c r="HEN11" s="135"/>
      <c r="HEO11" s="40"/>
      <c r="HEP11" s="40"/>
      <c r="HEQ11" s="43"/>
      <c r="HER11" s="7"/>
      <c r="HES11" s="8"/>
      <c r="HET11" s="9"/>
      <c r="HEU11" s="134"/>
      <c r="HEV11" s="135"/>
      <c r="HEW11" s="40"/>
      <c r="HEX11" s="40"/>
      <c r="HEY11" s="43"/>
      <c r="HEZ11" s="7"/>
      <c r="HFA11" s="8"/>
      <c r="HFB11" s="9"/>
      <c r="HFC11" s="134"/>
      <c r="HFD11" s="135"/>
      <c r="HFE11" s="40"/>
      <c r="HFF11" s="40"/>
      <c r="HFG11" s="43"/>
      <c r="HFH11" s="7"/>
      <c r="HFI11" s="8"/>
      <c r="HFJ11" s="9"/>
      <c r="HFK11" s="134"/>
      <c r="HFL11" s="135"/>
      <c r="HFM11" s="40"/>
      <c r="HFN11" s="40"/>
      <c r="HFO11" s="43"/>
      <c r="HFP11" s="7"/>
      <c r="HFQ11" s="8"/>
      <c r="HFR11" s="9"/>
      <c r="HFS11" s="134"/>
      <c r="HFT11" s="135"/>
      <c r="HFU11" s="40"/>
      <c r="HFV11" s="40"/>
      <c r="HFW11" s="43"/>
      <c r="HFX11" s="7"/>
      <c r="HFY11" s="8"/>
      <c r="HFZ11" s="9"/>
      <c r="HGA11" s="134"/>
      <c r="HGB11" s="135"/>
      <c r="HGC11" s="40"/>
      <c r="HGD11" s="40"/>
      <c r="HGE11" s="43"/>
      <c r="HGF11" s="7"/>
      <c r="HGG11" s="8"/>
      <c r="HGH11" s="9"/>
      <c r="HGI11" s="134"/>
      <c r="HGJ11" s="135"/>
      <c r="HGK11" s="40"/>
      <c r="HGL11" s="40"/>
      <c r="HGM11" s="43"/>
      <c r="HGN11" s="7"/>
      <c r="HGO11" s="8"/>
      <c r="HGP11" s="9"/>
      <c r="HGQ11" s="134"/>
      <c r="HGR11" s="135"/>
      <c r="HGS11" s="40"/>
      <c r="HGT11" s="40"/>
      <c r="HGU11" s="43"/>
      <c r="HGV11" s="7"/>
      <c r="HGW11" s="8"/>
      <c r="HGX11" s="9"/>
      <c r="HGY11" s="134"/>
      <c r="HGZ11" s="135"/>
      <c r="HHA11" s="40"/>
      <c r="HHB11" s="40"/>
      <c r="HHC11" s="43"/>
      <c r="HHD11" s="7"/>
      <c r="HHE11" s="8"/>
      <c r="HHF11" s="9"/>
      <c r="HHG11" s="134"/>
      <c r="HHH11" s="135"/>
      <c r="HHI11" s="40"/>
      <c r="HHJ11" s="40"/>
      <c r="HHK11" s="43"/>
      <c r="HHL11" s="7"/>
      <c r="HHM11" s="8"/>
      <c r="HHN11" s="9"/>
      <c r="HHO11" s="134"/>
      <c r="HHP11" s="135"/>
      <c r="HHQ11" s="40"/>
      <c r="HHR11" s="40"/>
      <c r="HHS11" s="43"/>
      <c r="HHT11" s="7"/>
      <c r="HHU11" s="8"/>
      <c r="HHV11" s="9"/>
      <c r="HHW11" s="134"/>
      <c r="HHX11" s="135"/>
      <c r="HHY11" s="40"/>
      <c r="HHZ11" s="40"/>
      <c r="HIA11" s="43"/>
      <c r="HIB11" s="7"/>
      <c r="HIC11" s="8"/>
      <c r="HID11" s="9"/>
      <c r="HIE11" s="134"/>
      <c r="HIF11" s="135"/>
      <c r="HIG11" s="40"/>
      <c r="HIH11" s="40"/>
      <c r="HII11" s="43"/>
      <c r="HIJ11" s="7"/>
      <c r="HIK11" s="8"/>
      <c r="HIL11" s="9"/>
      <c r="HIM11" s="134"/>
      <c r="HIN11" s="135"/>
      <c r="HIO11" s="40"/>
      <c r="HIP11" s="40"/>
      <c r="HIQ11" s="43"/>
      <c r="HIR11" s="7"/>
      <c r="HIS11" s="8"/>
      <c r="HIT11" s="9"/>
      <c r="HIU11" s="134"/>
      <c r="HIV11" s="135"/>
      <c r="HIW11" s="40"/>
      <c r="HIX11" s="40"/>
      <c r="HIY11" s="43"/>
      <c r="HIZ11" s="7"/>
      <c r="HJA11" s="8"/>
      <c r="HJB11" s="9"/>
      <c r="HJC11" s="134"/>
      <c r="HJD11" s="135"/>
      <c r="HJE11" s="40"/>
      <c r="HJF11" s="40"/>
      <c r="HJG11" s="43"/>
      <c r="HJH11" s="7"/>
      <c r="HJI11" s="8"/>
      <c r="HJJ11" s="9"/>
      <c r="HJK11" s="134"/>
      <c r="HJL11" s="135"/>
      <c r="HJM11" s="40"/>
      <c r="HJN11" s="40"/>
      <c r="HJO11" s="43"/>
      <c r="HJP11" s="7"/>
      <c r="HJQ11" s="8"/>
      <c r="HJR11" s="9"/>
      <c r="HJS11" s="134"/>
      <c r="HJT11" s="135"/>
      <c r="HJU11" s="40"/>
      <c r="HJV11" s="40"/>
      <c r="HJW11" s="43"/>
      <c r="HJX11" s="7"/>
      <c r="HJY11" s="8"/>
      <c r="HJZ11" s="9"/>
      <c r="HKA11" s="134"/>
      <c r="HKB11" s="135"/>
      <c r="HKC11" s="40"/>
      <c r="HKD11" s="40"/>
      <c r="HKE11" s="43"/>
      <c r="HKF11" s="7"/>
      <c r="HKG11" s="8"/>
      <c r="HKH11" s="9"/>
      <c r="HKI11" s="134"/>
      <c r="HKJ11" s="135"/>
      <c r="HKK11" s="40"/>
      <c r="HKL11" s="40"/>
      <c r="HKM11" s="43"/>
      <c r="HKN11" s="7"/>
      <c r="HKO11" s="8"/>
      <c r="HKP11" s="9"/>
      <c r="HKQ11" s="134"/>
      <c r="HKR11" s="135"/>
      <c r="HKS11" s="40"/>
      <c r="HKT11" s="40"/>
      <c r="HKU11" s="43"/>
      <c r="HKV11" s="7"/>
      <c r="HKW11" s="8"/>
      <c r="HKX11" s="9"/>
      <c r="HKY11" s="134"/>
      <c r="HKZ11" s="135"/>
      <c r="HLA11" s="40"/>
      <c r="HLB11" s="40"/>
      <c r="HLC11" s="43"/>
      <c r="HLD11" s="7"/>
      <c r="HLE11" s="8"/>
      <c r="HLF11" s="9"/>
      <c r="HLG11" s="134"/>
      <c r="HLH11" s="135"/>
      <c r="HLI11" s="40"/>
      <c r="HLJ11" s="40"/>
      <c r="HLK11" s="43"/>
      <c r="HLL11" s="7"/>
      <c r="HLM11" s="8"/>
      <c r="HLN11" s="9"/>
      <c r="HLO11" s="134"/>
      <c r="HLP11" s="135"/>
      <c r="HLQ11" s="40"/>
      <c r="HLR11" s="40"/>
      <c r="HLS11" s="43"/>
      <c r="HLT11" s="7"/>
      <c r="HLU11" s="8"/>
      <c r="HLV11" s="9"/>
      <c r="HLW11" s="134"/>
      <c r="HLX11" s="135"/>
      <c r="HLY11" s="40"/>
      <c r="HLZ11" s="40"/>
      <c r="HMA11" s="43"/>
      <c r="HMB11" s="7"/>
      <c r="HMC11" s="8"/>
      <c r="HMD11" s="9"/>
      <c r="HME11" s="134"/>
      <c r="HMF11" s="135"/>
      <c r="HMG11" s="40"/>
      <c r="HMH11" s="40"/>
      <c r="HMI11" s="43"/>
      <c r="HMJ11" s="7"/>
      <c r="HMK11" s="8"/>
      <c r="HML11" s="9"/>
      <c r="HMM11" s="134"/>
      <c r="HMN11" s="135"/>
      <c r="HMO11" s="40"/>
      <c r="HMP11" s="40"/>
      <c r="HMQ11" s="43"/>
      <c r="HMR11" s="7"/>
      <c r="HMS11" s="8"/>
      <c r="HMT11" s="9"/>
      <c r="HMU11" s="134"/>
      <c r="HMV11" s="135"/>
      <c r="HMW11" s="40"/>
      <c r="HMX11" s="40"/>
      <c r="HMY11" s="43"/>
      <c r="HMZ11" s="7"/>
      <c r="HNA11" s="8"/>
      <c r="HNB11" s="9"/>
      <c r="HNC11" s="134"/>
      <c r="HND11" s="135"/>
      <c r="HNE11" s="40"/>
      <c r="HNF11" s="40"/>
      <c r="HNG11" s="43"/>
      <c r="HNH11" s="7"/>
      <c r="HNI11" s="8"/>
      <c r="HNJ11" s="9"/>
      <c r="HNK11" s="134"/>
      <c r="HNL11" s="135"/>
      <c r="HNM11" s="40"/>
      <c r="HNN11" s="40"/>
      <c r="HNO11" s="43"/>
      <c r="HNP11" s="7"/>
      <c r="HNQ11" s="8"/>
      <c r="HNR11" s="9"/>
      <c r="HNS11" s="134"/>
      <c r="HNT11" s="135"/>
      <c r="HNU11" s="40"/>
      <c r="HNV11" s="40"/>
      <c r="HNW11" s="43"/>
      <c r="HNX11" s="7"/>
      <c r="HNY11" s="8"/>
      <c r="HNZ11" s="9"/>
      <c r="HOA11" s="134"/>
      <c r="HOB11" s="135"/>
      <c r="HOC11" s="40"/>
      <c r="HOD11" s="40"/>
      <c r="HOE11" s="43"/>
      <c r="HOF11" s="7"/>
      <c r="HOG11" s="8"/>
      <c r="HOH11" s="9"/>
      <c r="HOI11" s="134"/>
      <c r="HOJ11" s="135"/>
      <c r="HOK11" s="40"/>
      <c r="HOL11" s="40"/>
      <c r="HOM11" s="43"/>
      <c r="HON11" s="7"/>
      <c r="HOO11" s="8"/>
      <c r="HOP11" s="9"/>
      <c r="HOQ11" s="134"/>
      <c r="HOR11" s="135"/>
      <c r="HOS11" s="40"/>
      <c r="HOT11" s="40"/>
      <c r="HOU11" s="43"/>
      <c r="HOV11" s="7"/>
      <c r="HOW11" s="8"/>
      <c r="HOX11" s="9"/>
      <c r="HOY11" s="134"/>
      <c r="HOZ11" s="135"/>
      <c r="HPA11" s="40"/>
      <c r="HPB11" s="40"/>
      <c r="HPC11" s="43"/>
      <c r="HPD11" s="7"/>
      <c r="HPE11" s="8"/>
      <c r="HPF11" s="9"/>
      <c r="HPG11" s="134"/>
      <c r="HPH11" s="135"/>
      <c r="HPI11" s="40"/>
      <c r="HPJ11" s="40"/>
      <c r="HPK11" s="43"/>
      <c r="HPL11" s="7"/>
      <c r="HPM11" s="8"/>
      <c r="HPN11" s="9"/>
      <c r="HPO11" s="134"/>
      <c r="HPP11" s="135"/>
      <c r="HPQ11" s="40"/>
      <c r="HPR11" s="40"/>
      <c r="HPS11" s="43"/>
      <c r="HPT11" s="7"/>
      <c r="HPU11" s="8"/>
      <c r="HPV11" s="9"/>
      <c r="HPW11" s="134"/>
      <c r="HPX11" s="135"/>
      <c r="HPY11" s="40"/>
      <c r="HPZ11" s="40"/>
      <c r="HQA11" s="43"/>
      <c r="HQB11" s="7"/>
      <c r="HQC11" s="8"/>
      <c r="HQD11" s="9"/>
      <c r="HQE11" s="134"/>
      <c r="HQF11" s="135"/>
      <c r="HQG11" s="40"/>
      <c r="HQH11" s="40"/>
      <c r="HQI11" s="43"/>
      <c r="HQJ11" s="7"/>
      <c r="HQK11" s="8"/>
      <c r="HQL11" s="9"/>
      <c r="HQM11" s="134"/>
      <c r="HQN11" s="135"/>
      <c r="HQO11" s="40"/>
      <c r="HQP11" s="40"/>
      <c r="HQQ11" s="43"/>
      <c r="HQR11" s="7"/>
      <c r="HQS11" s="8"/>
      <c r="HQT11" s="9"/>
      <c r="HQU11" s="134"/>
      <c r="HQV11" s="135"/>
      <c r="HQW11" s="40"/>
      <c r="HQX11" s="40"/>
      <c r="HQY11" s="43"/>
      <c r="HQZ11" s="7"/>
      <c r="HRA11" s="8"/>
      <c r="HRB11" s="9"/>
      <c r="HRC11" s="134"/>
      <c r="HRD11" s="135"/>
      <c r="HRE11" s="40"/>
      <c r="HRF11" s="40"/>
      <c r="HRG11" s="43"/>
      <c r="HRH11" s="7"/>
      <c r="HRI11" s="8"/>
      <c r="HRJ11" s="9"/>
      <c r="HRK11" s="134"/>
      <c r="HRL11" s="135"/>
      <c r="HRM11" s="40"/>
      <c r="HRN11" s="40"/>
      <c r="HRO11" s="43"/>
      <c r="HRP11" s="7"/>
      <c r="HRQ11" s="8"/>
      <c r="HRR11" s="9"/>
      <c r="HRS11" s="134"/>
      <c r="HRT11" s="135"/>
      <c r="HRU11" s="40"/>
      <c r="HRV11" s="40"/>
      <c r="HRW11" s="43"/>
      <c r="HRX11" s="7"/>
      <c r="HRY11" s="8"/>
      <c r="HRZ11" s="9"/>
      <c r="HSA11" s="134"/>
      <c r="HSB11" s="135"/>
      <c r="HSC11" s="40"/>
      <c r="HSD11" s="40"/>
      <c r="HSE11" s="43"/>
      <c r="HSF11" s="7"/>
      <c r="HSG11" s="8"/>
      <c r="HSH11" s="9"/>
      <c r="HSI11" s="134"/>
      <c r="HSJ11" s="135"/>
      <c r="HSK11" s="40"/>
      <c r="HSL11" s="40"/>
      <c r="HSM11" s="43"/>
      <c r="HSN11" s="7"/>
      <c r="HSO11" s="8"/>
      <c r="HSP11" s="9"/>
      <c r="HSQ11" s="134"/>
      <c r="HSR11" s="135"/>
      <c r="HSS11" s="40"/>
      <c r="HST11" s="40"/>
      <c r="HSU11" s="43"/>
      <c r="HSV11" s="7"/>
      <c r="HSW11" s="8"/>
      <c r="HSX11" s="9"/>
      <c r="HSY11" s="134"/>
      <c r="HSZ11" s="135"/>
      <c r="HTA11" s="40"/>
      <c r="HTB11" s="40"/>
      <c r="HTC11" s="43"/>
      <c r="HTD11" s="7"/>
      <c r="HTE11" s="8"/>
      <c r="HTF11" s="9"/>
      <c r="HTG11" s="134"/>
      <c r="HTH11" s="135"/>
      <c r="HTI11" s="40"/>
      <c r="HTJ11" s="40"/>
      <c r="HTK11" s="43"/>
      <c r="HTL11" s="7"/>
      <c r="HTM11" s="8"/>
      <c r="HTN11" s="9"/>
      <c r="HTO11" s="134"/>
      <c r="HTP11" s="135"/>
      <c r="HTQ11" s="40"/>
      <c r="HTR11" s="40"/>
      <c r="HTS11" s="43"/>
      <c r="HTT11" s="7"/>
      <c r="HTU11" s="8"/>
      <c r="HTV11" s="9"/>
      <c r="HTW11" s="134"/>
      <c r="HTX11" s="135"/>
      <c r="HTY11" s="40"/>
      <c r="HTZ11" s="40"/>
      <c r="HUA11" s="43"/>
      <c r="HUB11" s="7"/>
      <c r="HUC11" s="8"/>
      <c r="HUD11" s="9"/>
      <c r="HUE11" s="134"/>
      <c r="HUF11" s="135"/>
      <c r="HUG11" s="40"/>
      <c r="HUH11" s="40"/>
      <c r="HUI11" s="43"/>
      <c r="HUJ11" s="7"/>
      <c r="HUK11" s="8"/>
      <c r="HUL11" s="9"/>
      <c r="HUM11" s="134"/>
      <c r="HUN11" s="135"/>
      <c r="HUO11" s="40"/>
      <c r="HUP11" s="40"/>
      <c r="HUQ11" s="43"/>
      <c r="HUR11" s="7"/>
      <c r="HUS11" s="8"/>
      <c r="HUT11" s="9"/>
      <c r="HUU11" s="134"/>
      <c r="HUV11" s="135"/>
      <c r="HUW11" s="40"/>
      <c r="HUX11" s="40"/>
      <c r="HUY11" s="43"/>
      <c r="HUZ11" s="7"/>
      <c r="HVA11" s="8"/>
      <c r="HVB11" s="9"/>
      <c r="HVC11" s="134"/>
      <c r="HVD11" s="135"/>
      <c r="HVE11" s="40"/>
      <c r="HVF11" s="40"/>
      <c r="HVG11" s="43"/>
      <c r="HVH11" s="7"/>
      <c r="HVI11" s="8"/>
      <c r="HVJ11" s="9"/>
      <c r="HVK11" s="134"/>
      <c r="HVL11" s="135"/>
      <c r="HVM11" s="40"/>
      <c r="HVN11" s="40"/>
      <c r="HVO11" s="43"/>
      <c r="HVP11" s="7"/>
      <c r="HVQ11" s="8"/>
      <c r="HVR11" s="9"/>
      <c r="HVS11" s="134"/>
      <c r="HVT11" s="135"/>
      <c r="HVU11" s="40"/>
      <c r="HVV11" s="40"/>
      <c r="HVW11" s="43"/>
      <c r="HVX11" s="7"/>
      <c r="HVY11" s="8"/>
      <c r="HVZ11" s="9"/>
      <c r="HWA11" s="134"/>
      <c r="HWB11" s="135"/>
      <c r="HWC11" s="40"/>
      <c r="HWD11" s="40"/>
      <c r="HWE11" s="43"/>
      <c r="HWF11" s="7"/>
      <c r="HWG11" s="8"/>
      <c r="HWH11" s="9"/>
      <c r="HWI11" s="134"/>
      <c r="HWJ11" s="135"/>
      <c r="HWK11" s="40"/>
      <c r="HWL11" s="40"/>
      <c r="HWM11" s="43"/>
      <c r="HWN11" s="7"/>
      <c r="HWO11" s="8"/>
      <c r="HWP11" s="9"/>
      <c r="HWQ11" s="134"/>
      <c r="HWR11" s="135"/>
      <c r="HWS11" s="40"/>
      <c r="HWT11" s="40"/>
      <c r="HWU11" s="43"/>
      <c r="HWV11" s="7"/>
      <c r="HWW11" s="8"/>
      <c r="HWX11" s="9"/>
      <c r="HWY11" s="134"/>
      <c r="HWZ11" s="135"/>
      <c r="HXA11" s="40"/>
      <c r="HXB11" s="40"/>
      <c r="HXC11" s="43"/>
      <c r="HXD11" s="7"/>
      <c r="HXE11" s="8"/>
      <c r="HXF11" s="9"/>
      <c r="HXG11" s="134"/>
      <c r="HXH11" s="135"/>
      <c r="HXI11" s="40"/>
      <c r="HXJ11" s="40"/>
      <c r="HXK11" s="43"/>
      <c r="HXL11" s="7"/>
      <c r="HXM11" s="8"/>
      <c r="HXN11" s="9"/>
      <c r="HXO11" s="134"/>
      <c r="HXP11" s="135"/>
      <c r="HXQ11" s="40"/>
      <c r="HXR11" s="40"/>
      <c r="HXS11" s="43"/>
      <c r="HXT11" s="7"/>
      <c r="HXU11" s="8"/>
      <c r="HXV11" s="9"/>
      <c r="HXW11" s="134"/>
      <c r="HXX11" s="135"/>
      <c r="HXY11" s="40"/>
      <c r="HXZ11" s="40"/>
      <c r="HYA11" s="43"/>
      <c r="HYB11" s="7"/>
      <c r="HYC11" s="8"/>
      <c r="HYD11" s="9"/>
      <c r="HYE11" s="134"/>
      <c r="HYF11" s="135"/>
      <c r="HYG11" s="40"/>
      <c r="HYH11" s="40"/>
      <c r="HYI11" s="43"/>
      <c r="HYJ11" s="7"/>
      <c r="HYK11" s="8"/>
      <c r="HYL11" s="9"/>
      <c r="HYM11" s="134"/>
      <c r="HYN11" s="135"/>
      <c r="HYO11" s="40"/>
      <c r="HYP11" s="40"/>
      <c r="HYQ11" s="43"/>
      <c r="HYR11" s="7"/>
      <c r="HYS11" s="8"/>
      <c r="HYT11" s="9"/>
      <c r="HYU11" s="134"/>
      <c r="HYV11" s="135"/>
      <c r="HYW11" s="40"/>
      <c r="HYX11" s="40"/>
      <c r="HYY11" s="43"/>
      <c r="HYZ11" s="7"/>
      <c r="HZA11" s="8"/>
      <c r="HZB11" s="9"/>
      <c r="HZC11" s="134"/>
      <c r="HZD11" s="135"/>
      <c r="HZE11" s="40"/>
      <c r="HZF11" s="40"/>
      <c r="HZG11" s="43"/>
      <c r="HZH11" s="7"/>
      <c r="HZI11" s="8"/>
      <c r="HZJ11" s="9"/>
      <c r="HZK11" s="134"/>
      <c r="HZL11" s="135"/>
      <c r="HZM11" s="40"/>
      <c r="HZN11" s="40"/>
      <c r="HZO11" s="43"/>
      <c r="HZP11" s="7"/>
      <c r="HZQ11" s="8"/>
      <c r="HZR11" s="9"/>
      <c r="HZS11" s="134"/>
      <c r="HZT11" s="135"/>
      <c r="HZU11" s="40"/>
      <c r="HZV11" s="40"/>
      <c r="HZW11" s="43"/>
      <c r="HZX11" s="7"/>
      <c r="HZY11" s="8"/>
      <c r="HZZ11" s="9"/>
      <c r="IAA11" s="134"/>
      <c r="IAB11" s="135"/>
      <c r="IAC11" s="40"/>
      <c r="IAD11" s="40"/>
      <c r="IAE11" s="43"/>
      <c r="IAF11" s="7"/>
      <c r="IAG11" s="8"/>
      <c r="IAH11" s="9"/>
      <c r="IAI11" s="134"/>
      <c r="IAJ11" s="135"/>
      <c r="IAK11" s="40"/>
      <c r="IAL11" s="40"/>
      <c r="IAM11" s="43"/>
      <c r="IAN11" s="7"/>
      <c r="IAO11" s="8"/>
      <c r="IAP11" s="9"/>
      <c r="IAQ11" s="134"/>
      <c r="IAR11" s="135"/>
      <c r="IAS11" s="40"/>
      <c r="IAT11" s="40"/>
      <c r="IAU11" s="43"/>
      <c r="IAV11" s="7"/>
      <c r="IAW11" s="8"/>
      <c r="IAX11" s="9"/>
      <c r="IAY11" s="134"/>
      <c r="IAZ11" s="135"/>
      <c r="IBA11" s="40"/>
      <c r="IBB11" s="40"/>
      <c r="IBC11" s="43"/>
      <c r="IBD11" s="7"/>
      <c r="IBE11" s="8"/>
      <c r="IBF11" s="9"/>
      <c r="IBG11" s="134"/>
      <c r="IBH11" s="135"/>
      <c r="IBI11" s="40"/>
      <c r="IBJ11" s="40"/>
      <c r="IBK11" s="43"/>
      <c r="IBL11" s="7"/>
      <c r="IBM11" s="8"/>
      <c r="IBN11" s="9"/>
      <c r="IBO11" s="134"/>
      <c r="IBP11" s="135"/>
      <c r="IBQ11" s="40"/>
      <c r="IBR11" s="40"/>
      <c r="IBS11" s="43"/>
      <c r="IBT11" s="7"/>
      <c r="IBU11" s="8"/>
      <c r="IBV11" s="9"/>
      <c r="IBW11" s="134"/>
      <c r="IBX11" s="135"/>
      <c r="IBY11" s="40"/>
      <c r="IBZ11" s="40"/>
      <c r="ICA11" s="43"/>
      <c r="ICB11" s="7"/>
      <c r="ICC11" s="8"/>
      <c r="ICD11" s="9"/>
      <c r="ICE11" s="134"/>
      <c r="ICF11" s="135"/>
      <c r="ICG11" s="40"/>
      <c r="ICH11" s="40"/>
      <c r="ICI11" s="43"/>
      <c r="ICJ11" s="7"/>
      <c r="ICK11" s="8"/>
      <c r="ICL11" s="9"/>
      <c r="ICM11" s="134"/>
      <c r="ICN11" s="135"/>
      <c r="ICO11" s="40"/>
      <c r="ICP11" s="40"/>
      <c r="ICQ11" s="43"/>
      <c r="ICR11" s="7"/>
      <c r="ICS11" s="8"/>
      <c r="ICT11" s="9"/>
      <c r="ICU11" s="134"/>
      <c r="ICV11" s="135"/>
      <c r="ICW11" s="40"/>
      <c r="ICX11" s="40"/>
      <c r="ICY11" s="43"/>
      <c r="ICZ11" s="7"/>
      <c r="IDA11" s="8"/>
      <c r="IDB11" s="9"/>
      <c r="IDC11" s="134"/>
      <c r="IDD11" s="135"/>
      <c r="IDE11" s="40"/>
      <c r="IDF11" s="40"/>
      <c r="IDG11" s="43"/>
      <c r="IDH11" s="7"/>
      <c r="IDI11" s="8"/>
      <c r="IDJ11" s="9"/>
      <c r="IDK11" s="134"/>
      <c r="IDL11" s="135"/>
      <c r="IDM11" s="40"/>
      <c r="IDN11" s="40"/>
      <c r="IDO11" s="43"/>
      <c r="IDP11" s="7"/>
      <c r="IDQ11" s="8"/>
      <c r="IDR11" s="9"/>
      <c r="IDS11" s="134"/>
      <c r="IDT11" s="135"/>
      <c r="IDU11" s="40"/>
      <c r="IDV11" s="40"/>
      <c r="IDW11" s="43"/>
      <c r="IDX11" s="7"/>
      <c r="IDY11" s="8"/>
      <c r="IDZ11" s="9"/>
      <c r="IEA11" s="134"/>
      <c r="IEB11" s="135"/>
      <c r="IEC11" s="40"/>
      <c r="IED11" s="40"/>
      <c r="IEE11" s="43"/>
      <c r="IEF11" s="7"/>
      <c r="IEG11" s="8"/>
      <c r="IEH11" s="9"/>
      <c r="IEI11" s="134"/>
      <c r="IEJ11" s="135"/>
      <c r="IEK11" s="40"/>
      <c r="IEL11" s="40"/>
      <c r="IEM11" s="43"/>
      <c r="IEN11" s="7"/>
      <c r="IEO11" s="8"/>
      <c r="IEP11" s="9"/>
      <c r="IEQ11" s="134"/>
      <c r="IER11" s="135"/>
      <c r="IES11" s="40"/>
      <c r="IET11" s="40"/>
      <c r="IEU11" s="43"/>
      <c r="IEV11" s="7"/>
      <c r="IEW11" s="8"/>
      <c r="IEX11" s="9"/>
      <c r="IEY11" s="134"/>
      <c r="IEZ11" s="135"/>
      <c r="IFA11" s="40"/>
      <c r="IFB11" s="40"/>
      <c r="IFC11" s="43"/>
      <c r="IFD11" s="7"/>
      <c r="IFE11" s="8"/>
      <c r="IFF11" s="9"/>
      <c r="IFG11" s="134"/>
      <c r="IFH11" s="135"/>
      <c r="IFI11" s="40"/>
      <c r="IFJ11" s="40"/>
      <c r="IFK11" s="43"/>
      <c r="IFL11" s="7"/>
      <c r="IFM11" s="8"/>
      <c r="IFN11" s="9"/>
      <c r="IFO11" s="134"/>
      <c r="IFP11" s="135"/>
      <c r="IFQ11" s="40"/>
      <c r="IFR11" s="40"/>
      <c r="IFS11" s="43"/>
      <c r="IFT11" s="7"/>
      <c r="IFU11" s="8"/>
      <c r="IFV11" s="9"/>
      <c r="IFW11" s="134"/>
      <c r="IFX11" s="135"/>
      <c r="IFY11" s="40"/>
      <c r="IFZ11" s="40"/>
      <c r="IGA11" s="43"/>
      <c r="IGB11" s="7"/>
      <c r="IGC11" s="8"/>
      <c r="IGD11" s="9"/>
      <c r="IGE11" s="134"/>
      <c r="IGF11" s="135"/>
      <c r="IGG11" s="40"/>
      <c r="IGH11" s="40"/>
      <c r="IGI11" s="43"/>
      <c r="IGJ11" s="7"/>
      <c r="IGK11" s="8"/>
      <c r="IGL11" s="9"/>
      <c r="IGM11" s="134"/>
      <c r="IGN11" s="135"/>
      <c r="IGO11" s="40"/>
      <c r="IGP11" s="40"/>
      <c r="IGQ11" s="43"/>
      <c r="IGR11" s="7"/>
      <c r="IGS11" s="8"/>
      <c r="IGT11" s="9"/>
      <c r="IGU11" s="134"/>
      <c r="IGV11" s="135"/>
      <c r="IGW11" s="40"/>
      <c r="IGX11" s="40"/>
      <c r="IGY11" s="43"/>
      <c r="IGZ11" s="7"/>
      <c r="IHA11" s="8"/>
      <c r="IHB11" s="9"/>
      <c r="IHC11" s="134"/>
      <c r="IHD11" s="135"/>
      <c r="IHE11" s="40"/>
      <c r="IHF11" s="40"/>
      <c r="IHG11" s="43"/>
      <c r="IHH11" s="7"/>
      <c r="IHI11" s="8"/>
      <c r="IHJ11" s="9"/>
      <c r="IHK11" s="134"/>
      <c r="IHL11" s="135"/>
      <c r="IHM11" s="40"/>
      <c r="IHN11" s="40"/>
      <c r="IHO11" s="43"/>
      <c r="IHP11" s="7"/>
      <c r="IHQ11" s="8"/>
      <c r="IHR11" s="9"/>
      <c r="IHS11" s="134"/>
      <c r="IHT11" s="135"/>
      <c r="IHU11" s="40"/>
      <c r="IHV11" s="40"/>
      <c r="IHW11" s="43"/>
      <c r="IHX11" s="7"/>
      <c r="IHY11" s="8"/>
      <c r="IHZ11" s="9"/>
      <c r="IIA11" s="134"/>
      <c r="IIB11" s="135"/>
      <c r="IIC11" s="40"/>
      <c r="IID11" s="40"/>
      <c r="IIE11" s="43"/>
      <c r="IIF11" s="7"/>
      <c r="IIG11" s="8"/>
      <c r="IIH11" s="9"/>
      <c r="III11" s="134"/>
      <c r="IIJ11" s="135"/>
      <c r="IIK11" s="40"/>
      <c r="IIL11" s="40"/>
      <c r="IIM11" s="43"/>
      <c r="IIN11" s="7"/>
      <c r="IIO11" s="8"/>
      <c r="IIP11" s="9"/>
      <c r="IIQ11" s="134"/>
      <c r="IIR11" s="135"/>
      <c r="IIS11" s="40"/>
      <c r="IIT11" s="40"/>
      <c r="IIU11" s="43"/>
      <c r="IIV11" s="7"/>
      <c r="IIW11" s="8"/>
      <c r="IIX11" s="9"/>
      <c r="IIY11" s="134"/>
      <c r="IIZ11" s="135"/>
      <c r="IJA11" s="40"/>
      <c r="IJB11" s="40"/>
      <c r="IJC11" s="43"/>
      <c r="IJD11" s="7"/>
      <c r="IJE11" s="8"/>
      <c r="IJF11" s="9"/>
      <c r="IJG11" s="134"/>
      <c r="IJH11" s="135"/>
      <c r="IJI11" s="40"/>
      <c r="IJJ11" s="40"/>
      <c r="IJK11" s="43"/>
      <c r="IJL11" s="7"/>
      <c r="IJM11" s="8"/>
      <c r="IJN11" s="9"/>
      <c r="IJO11" s="134"/>
      <c r="IJP11" s="135"/>
      <c r="IJQ11" s="40"/>
      <c r="IJR11" s="40"/>
      <c r="IJS11" s="43"/>
      <c r="IJT11" s="7"/>
      <c r="IJU11" s="8"/>
      <c r="IJV11" s="9"/>
      <c r="IJW11" s="134"/>
      <c r="IJX11" s="135"/>
      <c r="IJY11" s="40"/>
      <c r="IJZ11" s="40"/>
      <c r="IKA11" s="43"/>
      <c r="IKB11" s="7"/>
      <c r="IKC11" s="8"/>
      <c r="IKD11" s="9"/>
      <c r="IKE11" s="134"/>
      <c r="IKF11" s="135"/>
      <c r="IKG11" s="40"/>
      <c r="IKH11" s="40"/>
      <c r="IKI11" s="43"/>
      <c r="IKJ11" s="7"/>
      <c r="IKK11" s="8"/>
      <c r="IKL11" s="9"/>
      <c r="IKM11" s="134"/>
      <c r="IKN11" s="135"/>
      <c r="IKO11" s="40"/>
      <c r="IKP11" s="40"/>
      <c r="IKQ11" s="43"/>
      <c r="IKR11" s="7"/>
      <c r="IKS11" s="8"/>
      <c r="IKT11" s="9"/>
      <c r="IKU11" s="134"/>
      <c r="IKV11" s="135"/>
      <c r="IKW11" s="40"/>
      <c r="IKX11" s="40"/>
      <c r="IKY11" s="43"/>
      <c r="IKZ11" s="7"/>
      <c r="ILA11" s="8"/>
      <c r="ILB11" s="9"/>
      <c r="ILC11" s="134"/>
      <c r="ILD11" s="135"/>
      <c r="ILE11" s="40"/>
      <c r="ILF11" s="40"/>
      <c r="ILG11" s="43"/>
      <c r="ILH11" s="7"/>
      <c r="ILI11" s="8"/>
      <c r="ILJ11" s="9"/>
      <c r="ILK11" s="134"/>
      <c r="ILL11" s="135"/>
      <c r="ILM11" s="40"/>
      <c r="ILN11" s="40"/>
      <c r="ILO11" s="43"/>
      <c r="ILP11" s="7"/>
      <c r="ILQ11" s="8"/>
      <c r="ILR11" s="9"/>
      <c r="ILS11" s="134"/>
      <c r="ILT11" s="135"/>
      <c r="ILU11" s="40"/>
      <c r="ILV11" s="40"/>
      <c r="ILW11" s="43"/>
      <c r="ILX11" s="7"/>
      <c r="ILY11" s="8"/>
      <c r="ILZ11" s="9"/>
      <c r="IMA11" s="134"/>
      <c r="IMB11" s="135"/>
      <c r="IMC11" s="40"/>
      <c r="IMD11" s="40"/>
      <c r="IME11" s="43"/>
      <c r="IMF11" s="7"/>
      <c r="IMG11" s="8"/>
      <c r="IMH11" s="9"/>
      <c r="IMI11" s="134"/>
      <c r="IMJ11" s="135"/>
      <c r="IMK11" s="40"/>
      <c r="IML11" s="40"/>
      <c r="IMM11" s="43"/>
      <c r="IMN11" s="7"/>
      <c r="IMO11" s="8"/>
      <c r="IMP11" s="9"/>
      <c r="IMQ11" s="134"/>
      <c r="IMR11" s="135"/>
      <c r="IMS11" s="40"/>
      <c r="IMT11" s="40"/>
      <c r="IMU11" s="43"/>
      <c r="IMV11" s="7"/>
      <c r="IMW11" s="8"/>
      <c r="IMX11" s="9"/>
      <c r="IMY11" s="134"/>
      <c r="IMZ11" s="135"/>
      <c r="INA11" s="40"/>
      <c r="INB11" s="40"/>
      <c r="INC11" s="43"/>
      <c r="IND11" s="7"/>
      <c r="INE11" s="8"/>
      <c r="INF11" s="9"/>
      <c r="ING11" s="134"/>
      <c r="INH11" s="135"/>
      <c r="INI11" s="40"/>
      <c r="INJ11" s="40"/>
      <c r="INK11" s="43"/>
      <c r="INL11" s="7"/>
      <c r="INM11" s="8"/>
      <c r="INN11" s="9"/>
      <c r="INO11" s="134"/>
      <c r="INP11" s="135"/>
      <c r="INQ11" s="40"/>
      <c r="INR11" s="40"/>
      <c r="INS11" s="43"/>
      <c r="INT11" s="7"/>
      <c r="INU11" s="8"/>
      <c r="INV11" s="9"/>
      <c r="INW11" s="134"/>
      <c r="INX11" s="135"/>
      <c r="INY11" s="40"/>
      <c r="INZ11" s="40"/>
      <c r="IOA11" s="43"/>
      <c r="IOB11" s="7"/>
      <c r="IOC11" s="8"/>
      <c r="IOD11" s="9"/>
      <c r="IOE11" s="134"/>
      <c r="IOF11" s="135"/>
      <c r="IOG11" s="40"/>
      <c r="IOH11" s="40"/>
      <c r="IOI11" s="43"/>
      <c r="IOJ11" s="7"/>
      <c r="IOK11" s="8"/>
      <c r="IOL11" s="9"/>
      <c r="IOM11" s="134"/>
      <c r="ION11" s="135"/>
      <c r="IOO11" s="40"/>
      <c r="IOP11" s="40"/>
      <c r="IOQ11" s="43"/>
      <c r="IOR11" s="7"/>
      <c r="IOS11" s="8"/>
      <c r="IOT11" s="9"/>
      <c r="IOU11" s="134"/>
      <c r="IOV11" s="135"/>
      <c r="IOW11" s="40"/>
      <c r="IOX11" s="40"/>
      <c r="IOY11" s="43"/>
      <c r="IOZ11" s="7"/>
      <c r="IPA11" s="8"/>
      <c r="IPB11" s="9"/>
      <c r="IPC11" s="134"/>
      <c r="IPD11" s="135"/>
      <c r="IPE11" s="40"/>
      <c r="IPF11" s="40"/>
      <c r="IPG11" s="43"/>
      <c r="IPH11" s="7"/>
      <c r="IPI11" s="8"/>
      <c r="IPJ11" s="9"/>
      <c r="IPK11" s="134"/>
      <c r="IPL11" s="135"/>
      <c r="IPM11" s="40"/>
      <c r="IPN11" s="40"/>
      <c r="IPO11" s="43"/>
      <c r="IPP11" s="7"/>
      <c r="IPQ11" s="8"/>
      <c r="IPR11" s="9"/>
      <c r="IPS11" s="134"/>
      <c r="IPT11" s="135"/>
      <c r="IPU11" s="40"/>
      <c r="IPV11" s="40"/>
      <c r="IPW11" s="43"/>
      <c r="IPX11" s="7"/>
      <c r="IPY11" s="8"/>
      <c r="IPZ11" s="9"/>
      <c r="IQA11" s="134"/>
      <c r="IQB11" s="135"/>
      <c r="IQC11" s="40"/>
      <c r="IQD11" s="40"/>
      <c r="IQE11" s="43"/>
      <c r="IQF11" s="7"/>
      <c r="IQG11" s="8"/>
      <c r="IQH11" s="9"/>
      <c r="IQI11" s="134"/>
      <c r="IQJ11" s="135"/>
      <c r="IQK11" s="40"/>
      <c r="IQL11" s="40"/>
      <c r="IQM11" s="43"/>
      <c r="IQN11" s="7"/>
      <c r="IQO11" s="8"/>
      <c r="IQP11" s="9"/>
      <c r="IQQ11" s="134"/>
      <c r="IQR11" s="135"/>
      <c r="IQS11" s="40"/>
      <c r="IQT11" s="40"/>
      <c r="IQU11" s="43"/>
      <c r="IQV11" s="7"/>
      <c r="IQW11" s="8"/>
      <c r="IQX11" s="9"/>
      <c r="IQY11" s="134"/>
      <c r="IQZ11" s="135"/>
      <c r="IRA11" s="40"/>
      <c r="IRB11" s="40"/>
      <c r="IRC11" s="43"/>
      <c r="IRD11" s="7"/>
      <c r="IRE11" s="8"/>
      <c r="IRF11" s="9"/>
      <c r="IRG11" s="134"/>
      <c r="IRH11" s="135"/>
      <c r="IRI11" s="40"/>
      <c r="IRJ11" s="40"/>
      <c r="IRK11" s="43"/>
      <c r="IRL11" s="7"/>
      <c r="IRM11" s="8"/>
      <c r="IRN11" s="9"/>
      <c r="IRO11" s="134"/>
      <c r="IRP11" s="135"/>
      <c r="IRQ11" s="40"/>
      <c r="IRR11" s="40"/>
      <c r="IRS11" s="43"/>
      <c r="IRT11" s="7"/>
      <c r="IRU11" s="8"/>
      <c r="IRV11" s="9"/>
      <c r="IRW11" s="134"/>
      <c r="IRX11" s="135"/>
      <c r="IRY11" s="40"/>
      <c r="IRZ11" s="40"/>
      <c r="ISA11" s="43"/>
      <c r="ISB11" s="7"/>
      <c r="ISC11" s="8"/>
      <c r="ISD11" s="9"/>
      <c r="ISE11" s="134"/>
      <c r="ISF11" s="135"/>
      <c r="ISG11" s="40"/>
      <c r="ISH11" s="40"/>
      <c r="ISI11" s="43"/>
      <c r="ISJ11" s="7"/>
      <c r="ISK11" s="8"/>
      <c r="ISL11" s="9"/>
      <c r="ISM11" s="134"/>
      <c r="ISN11" s="135"/>
      <c r="ISO11" s="40"/>
      <c r="ISP11" s="40"/>
      <c r="ISQ11" s="43"/>
      <c r="ISR11" s="7"/>
      <c r="ISS11" s="8"/>
      <c r="IST11" s="9"/>
      <c r="ISU11" s="134"/>
      <c r="ISV11" s="135"/>
      <c r="ISW11" s="40"/>
      <c r="ISX11" s="40"/>
      <c r="ISY11" s="43"/>
      <c r="ISZ11" s="7"/>
      <c r="ITA11" s="8"/>
      <c r="ITB11" s="9"/>
      <c r="ITC11" s="134"/>
      <c r="ITD11" s="135"/>
      <c r="ITE11" s="40"/>
      <c r="ITF11" s="40"/>
      <c r="ITG11" s="43"/>
      <c r="ITH11" s="7"/>
      <c r="ITI11" s="8"/>
      <c r="ITJ11" s="9"/>
      <c r="ITK11" s="134"/>
      <c r="ITL11" s="135"/>
      <c r="ITM11" s="40"/>
      <c r="ITN11" s="40"/>
      <c r="ITO11" s="43"/>
      <c r="ITP11" s="7"/>
      <c r="ITQ11" s="8"/>
      <c r="ITR11" s="9"/>
      <c r="ITS11" s="134"/>
      <c r="ITT11" s="135"/>
      <c r="ITU11" s="40"/>
      <c r="ITV11" s="40"/>
      <c r="ITW11" s="43"/>
      <c r="ITX11" s="7"/>
      <c r="ITY11" s="8"/>
      <c r="ITZ11" s="9"/>
      <c r="IUA11" s="134"/>
      <c r="IUB11" s="135"/>
      <c r="IUC11" s="40"/>
      <c r="IUD11" s="40"/>
      <c r="IUE11" s="43"/>
      <c r="IUF11" s="7"/>
      <c r="IUG11" s="8"/>
      <c r="IUH11" s="9"/>
      <c r="IUI11" s="134"/>
      <c r="IUJ11" s="135"/>
      <c r="IUK11" s="40"/>
      <c r="IUL11" s="40"/>
      <c r="IUM11" s="43"/>
      <c r="IUN11" s="7"/>
      <c r="IUO11" s="8"/>
      <c r="IUP11" s="9"/>
      <c r="IUQ11" s="134"/>
      <c r="IUR11" s="135"/>
      <c r="IUS11" s="40"/>
      <c r="IUT11" s="40"/>
      <c r="IUU11" s="43"/>
      <c r="IUV11" s="7"/>
      <c r="IUW11" s="8"/>
      <c r="IUX11" s="9"/>
      <c r="IUY11" s="134"/>
      <c r="IUZ11" s="135"/>
      <c r="IVA11" s="40"/>
      <c r="IVB11" s="40"/>
      <c r="IVC11" s="43"/>
      <c r="IVD11" s="7"/>
      <c r="IVE11" s="8"/>
      <c r="IVF11" s="9"/>
      <c r="IVG11" s="134"/>
      <c r="IVH11" s="135"/>
      <c r="IVI11" s="40"/>
      <c r="IVJ11" s="40"/>
      <c r="IVK11" s="43"/>
      <c r="IVL11" s="7"/>
      <c r="IVM11" s="8"/>
      <c r="IVN11" s="9"/>
      <c r="IVO11" s="134"/>
      <c r="IVP11" s="135"/>
      <c r="IVQ11" s="40"/>
      <c r="IVR11" s="40"/>
      <c r="IVS11" s="43"/>
      <c r="IVT11" s="7"/>
      <c r="IVU11" s="8"/>
      <c r="IVV11" s="9"/>
      <c r="IVW11" s="134"/>
      <c r="IVX11" s="135"/>
      <c r="IVY11" s="40"/>
      <c r="IVZ11" s="40"/>
      <c r="IWA11" s="43"/>
      <c r="IWB11" s="7"/>
      <c r="IWC11" s="8"/>
      <c r="IWD11" s="9"/>
      <c r="IWE11" s="134"/>
      <c r="IWF11" s="135"/>
      <c r="IWG11" s="40"/>
      <c r="IWH11" s="40"/>
      <c r="IWI11" s="43"/>
      <c r="IWJ11" s="7"/>
      <c r="IWK11" s="8"/>
      <c r="IWL11" s="9"/>
      <c r="IWM11" s="134"/>
      <c r="IWN11" s="135"/>
      <c r="IWO11" s="40"/>
      <c r="IWP11" s="40"/>
      <c r="IWQ11" s="43"/>
      <c r="IWR11" s="7"/>
      <c r="IWS11" s="8"/>
      <c r="IWT11" s="9"/>
      <c r="IWU11" s="134"/>
      <c r="IWV11" s="135"/>
      <c r="IWW11" s="40"/>
      <c r="IWX11" s="40"/>
      <c r="IWY11" s="43"/>
      <c r="IWZ11" s="7"/>
      <c r="IXA11" s="8"/>
      <c r="IXB11" s="9"/>
      <c r="IXC11" s="134"/>
      <c r="IXD11" s="135"/>
      <c r="IXE11" s="40"/>
      <c r="IXF11" s="40"/>
      <c r="IXG11" s="43"/>
      <c r="IXH11" s="7"/>
      <c r="IXI11" s="8"/>
      <c r="IXJ11" s="9"/>
      <c r="IXK11" s="134"/>
      <c r="IXL11" s="135"/>
      <c r="IXM11" s="40"/>
      <c r="IXN11" s="40"/>
      <c r="IXO11" s="43"/>
      <c r="IXP11" s="7"/>
      <c r="IXQ11" s="8"/>
      <c r="IXR11" s="9"/>
      <c r="IXS11" s="134"/>
      <c r="IXT11" s="135"/>
      <c r="IXU11" s="40"/>
      <c r="IXV11" s="40"/>
      <c r="IXW11" s="43"/>
      <c r="IXX11" s="7"/>
      <c r="IXY11" s="8"/>
      <c r="IXZ11" s="9"/>
      <c r="IYA11" s="134"/>
      <c r="IYB11" s="135"/>
      <c r="IYC11" s="40"/>
      <c r="IYD11" s="40"/>
      <c r="IYE11" s="43"/>
      <c r="IYF11" s="7"/>
      <c r="IYG11" s="8"/>
      <c r="IYH11" s="9"/>
      <c r="IYI11" s="134"/>
      <c r="IYJ11" s="135"/>
      <c r="IYK11" s="40"/>
      <c r="IYL11" s="40"/>
      <c r="IYM11" s="43"/>
      <c r="IYN11" s="7"/>
      <c r="IYO11" s="8"/>
      <c r="IYP11" s="9"/>
      <c r="IYQ11" s="134"/>
      <c r="IYR11" s="135"/>
      <c r="IYS11" s="40"/>
      <c r="IYT11" s="40"/>
      <c r="IYU11" s="43"/>
      <c r="IYV11" s="7"/>
      <c r="IYW11" s="8"/>
      <c r="IYX11" s="9"/>
      <c r="IYY11" s="134"/>
      <c r="IYZ11" s="135"/>
      <c r="IZA11" s="40"/>
      <c r="IZB11" s="40"/>
      <c r="IZC11" s="43"/>
      <c r="IZD11" s="7"/>
      <c r="IZE11" s="8"/>
      <c r="IZF11" s="9"/>
      <c r="IZG11" s="134"/>
      <c r="IZH11" s="135"/>
      <c r="IZI11" s="40"/>
      <c r="IZJ11" s="40"/>
      <c r="IZK11" s="43"/>
      <c r="IZL11" s="7"/>
      <c r="IZM11" s="8"/>
      <c r="IZN11" s="9"/>
      <c r="IZO11" s="134"/>
      <c r="IZP11" s="135"/>
      <c r="IZQ11" s="40"/>
      <c r="IZR11" s="40"/>
      <c r="IZS11" s="43"/>
      <c r="IZT11" s="7"/>
      <c r="IZU11" s="8"/>
      <c r="IZV11" s="9"/>
      <c r="IZW11" s="134"/>
      <c r="IZX11" s="135"/>
      <c r="IZY11" s="40"/>
      <c r="IZZ11" s="40"/>
      <c r="JAA11" s="43"/>
      <c r="JAB11" s="7"/>
      <c r="JAC11" s="8"/>
      <c r="JAD11" s="9"/>
      <c r="JAE11" s="134"/>
      <c r="JAF11" s="135"/>
      <c r="JAG11" s="40"/>
      <c r="JAH11" s="40"/>
      <c r="JAI11" s="43"/>
      <c r="JAJ11" s="7"/>
      <c r="JAK11" s="8"/>
      <c r="JAL11" s="9"/>
      <c r="JAM11" s="134"/>
      <c r="JAN11" s="135"/>
      <c r="JAO11" s="40"/>
      <c r="JAP11" s="40"/>
      <c r="JAQ11" s="43"/>
      <c r="JAR11" s="7"/>
      <c r="JAS11" s="8"/>
      <c r="JAT11" s="9"/>
      <c r="JAU11" s="134"/>
      <c r="JAV11" s="135"/>
      <c r="JAW11" s="40"/>
      <c r="JAX11" s="40"/>
      <c r="JAY11" s="43"/>
      <c r="JAZ11" s="7"/>
      <c r="JBA11" s="8"/>
      <c r="JBB11" s="9"/>
      <c r="JBC11" s="134"/>
      <c r="JBD11" s="135"/>
      <c r="JBE11" s="40"/>
      <c r="JBF11" s="40"/>
      <c r="JBG11" s="43"/>
      <c r="JBH11" s="7"/>
      <c r="JBI11" s="8"/>
      <c r="JBJ11" s="9"/>
      <c r="JBK11" s="134"/>
      <c r="JBL11" s="135"/>
      <c r="JBM11" s="40"/>
      <c r="JBN11" s="40"/>
      <c r="JBO11" s="43"/>
      <c r="JBP11" s="7"/>
      <c r="JBQ11" s="8"/>
      <c r="JBR11" s="9"/>
      <c r="JBS11" s="134"/>
      <c r="JBT11" s="135"/>
      <c r="JBU11" s="40"/>
      <c r="JBV11" s="40"/>
      <c r="JBW11" s="43"/>
      <c r="JBX11" s="7"/>
      <c r="JBY11" s="8"/>
      <c r="JBZ11" s="9"/>
      <c r="JCA11" s="134"/>
      <c r="JCB11" s="135"/>
      <c r="JCC11" s="40"/>
      <c r="JCD11" s="40"/>
      <c r="JCE11" s="43"/>
      <c r="JCF11" s="7"/>
      <c r="JCG11" s="8"/>
      <c r="JCH11" s="9"/>
      <c r="JCI11" s="134"/>
      <c r="JCJ11" s="135"/>
      <c r="JCK11" s="40"/>
      <c r="JCL11" s="40"/>
      <c r="JCM11" s="43"/>
      <c r="JCN11" s="7"/>
      <c r="JCO11" s="8"/>
      <c r="JCP11" s="9"/>
      <c r="JCQ11" s="134"/>
      <c r="JCR11" s="135"/>
      <c r="JCS11" s="40"/>
      <c r="JCT11" s="40"/>
      <c r="JCU11" s="43"/>
      <c r="JCV11" s="7"/>
      <c r="JCW11" s="8"/>
      <c r="JCX11" s="9"/>
      <c r="JCY11" s="134"/>
      <c r="JCZ11" s="135"/>
      <c r="JDA11" s="40"/>
      <c r="JDB11" s="40"/>
      <c r="JDC11" s="43"/>
      <c r="JDD11" s="7"/>
      <c r="JDE11" s="8"/>
      <c r="JDF11" s="9"/>
      <c r="JDG11" s="134"/>
      <c r="JDH11" s="135"/>
      <c r="JDI11" s="40"/>
      <c r="JDJ11" s="40"/>
      <c r="JDK11" s="43"/>
      <c r="JDL11" s="7"/>
      <c r="JDM11" s="8"/>
      <c r="JDN11" s="9"/>
      <c r="JDO11" s="134"/>
      <c r="JDP11" s="135"/>
      <c r="JDQ11" s="40"/>
      <c r="JDR11" s="40"/>
      <c r="JDS11" s="43"/>
      <c r="JDT11" s="7"/>
      <c r="JDU11" s="8"/>
      <c r="JDV11" s="9"/>
      <c r="JDW11" s="134"/>
      <c r="JDX11" s="135"/>
      <c r="JDY11" s="40"/>
      <c r="JDZ11" s="40"/>
      <c r="JEA11" s="43"/>
      <c r="JEB11" s="7"/>
      <c r="JEC11" s="8"/>
      <c r="JED11" s="9"/>
      <c r="JEE11" s="134"/>
      <c r="JEF11" s="135"/>
      <c r="JEG11" s="40"/>
      <c r="JEH11" s="40"/>
      <c r="JEI11" s="43"/>
      <c r="JEJ11" s="7"/>
      <c r="JEK11" s="8"/>
      <c r="JEL11" s="9"/>
      <c r="JEM11" s="134"/>
      <c r="JEN11" s="135"/>
      <c r="JEO11" s="40"/>
      <c r="JEP11" s="40"/>
      <c r="JEQ11" s="43"/>
      <c r="JER11" s="7"/>
      <c r="JES11" s="8"/>
      <c r="JET11" s="9"/>
      <c r="JEU11" s="134"/>
      <c r="JEV11" s="135"/>
      <c r="JEW11" s="40"/>
      <c r="JEX11" s="40"/>
      <c r="JEY11" s="43"/>
      <c r="JEZ11" s="7"/>
      <c r="JFA11" s="8"/>
      <c r="JFB11" s="9"/>
      <c r="JFC11" s="134"/>
      <c r="JFD11" s="135"/>
      <c r="JFE11" s="40"/>
      <c r="JFF11" s="40"/>
      <c r="JFG11" s="43"/>
      <c r="JFH11" s="7"/>
      <c r="JFI11" s="8"/>
      <c r="JFJ11" s="9"/>
      <c r="JFK11" s="134"/>
      <c r="JFL11" s="135"/>
      <c r="JFM11" s="40"/>
      <c r="JFN11" s="40"/>
      <c r="JFO11" s="43"/>
      <c r="JFP11" s="7"/>
      <c r="JFQ11" s="8"/>
      <c r="JFR11" s="9"/>
      <c r="JFS11" s="134"/>
      <c r="JFT11" s="135"/>
      <c r="JFU11" s="40"/>
      <c r="JFV11" s="40"/>
      <c r="JFW11" s="43"/>
      <c r="JFX11" s="7"/>
      <c r="JFY11" s="8"/>
      <c r="JFZ11" s="9"/>
      <c r="JGA11" s="134"/>
      <c r="JGB11" s="135"/>
      <c r="JGC11" s="40"/>
      <c r="JGD11" s="40"/>
      <c r="JGE11" s="43"/>
      <c r="JGF11" s="7"/>
      <c r="JGG11" s="8"/>
      <c r="JGH11" s="9"/>
      <c r="JGI11" s="134"/>
      <c r="JGJ11" s="135"/>
      <c r="JGK11" s="40"/>
      <c r="JGL11" s="40"/>
      <c r="JGM11" s="43"/>
      <c r="JGN11" s="7"/>
      <c r="JGO11" s="8"/>
      <c r="JGP11" s="9"/>
      <c r="JGQ11" s="134"/>
      <c r="JGR11" s="135"/>
      <c r="JGS11" s="40"/>
      <c r="JGT11" s="40"/>
      <c r="JGU11" s="43"/>
      <c r="JGV11" s="7"/>
      <c r="JGW11" s="8"/>
      <c r="JGX11" s="9"/>
      <c r="JGY11" s="134"/>
      <c r="JGZ11" s="135"/>
      <c r="JHA11" s="40"/>
      <c r="JHB11" s="40"/>
      <c r="JHC11" s="43"/>
      <c r="JHD11" s="7"/>
      <c r="JHE11" s="8"/>
      <c r="JHF11" s="9"/>
      <c r="JHG11" s="134"/>
      <c r="JHH11" s="135"/>
      <c r="JHI11" s="40"/>
      <c r="JHJ11" s="40"/>
      <c r="JHK11" s="43"/>
      <c r="JHL11" s="7"/>
      <c r="JHM11" s="8"/>
      <c r="JHN11" s="9"/>
      <c r="JHO11" s="134"/>
      <c r="JHP11" s="135"/>
      <c r="JHQ11" s="40"/>
      <c r="JHR11" s="40"/>
      <c r="JHS11" s="43"/>
      <c r="JHT11" s="7"/>
      <c r="JHU11" s="8"/>
      <c r="JHV11" s="9"/>
      <c r="JHW11" s="134"/>
      <c r="JHX11" s="135"/>
      <c r="JHY11" s="40"/>
      <c r="JHZ11" s="40"/>
      <c r="JIA11" s="43"/>
      <c r="JIB11" s="7"/>
      <c r="JIC11" s="8"/>
      <c r="JID11" s="9"/>
      <c r="JIE11" s="134"/>
      <c r="JIF11" s="135"/>
      <c r="JIG11" s="40"/>
      <c r="JIH11" s="40"/>
      <c r="JII11" s="43"/>
      <c r="JIJ11" s="7"/>
      <c r="JIK11" s="8"/>
      <c r="JIL11" s="9"/>
      <c r="JIM11" s="134"/>
      <c r="JIN11" s="135"/>
      <c r="JIO11" s="40"/>
      <c r="JIP11" s="40"/>
      <c r="JIQ11" s="43"/>
      <c r="JIR11" s="7"/>
      <c r="JIS11" s="8"/>
      <c r="JIT11" s="9"/>
      <c r="JIU11" s="134"/>
      <c r="JIV11" s="135"/>
      <c r="JIW11" s="40"/>
      <c r="JIX11" s="40"/>
      <c r="JIY11" s="43"/>
      <c r="JIZ11" s="7"/>
      <c r="JJA11" s="8"/>
      <c r="JJB11" s="9"/>
      <c r="JJC11" s="134"/>
      <c r="JJD11" s="135"/>
      <c r="JJE11" s="40"/>
      <c r="JJF11" s="40"/>
      <c r="JJG11" s="43"/>
      <c r="JJH11" s="7"/>
      <c r="JJI11" s="8"/>
      <c r="JJJ11" s="9"/>
      <c r="JJK11" s="134"/>
      <c r="JJL11" s="135"/>
      <c r="JJM11" s="40"/>
      <c r="JJN11" s="40"/>
      <c r="JJO11" s="43"/>
      <c r="JJP11" s="7"/>
      <c r="JJQ11" s="8"/>
      <c r="JJR11" s="9"/>
      <c r="JJS11" s="134"/>
      <c r="JJT11" s="135"/>
      <c r="JJU11" s="40"/>
      <c r="JJV11" s="40"/>
      <c r="JJW11" s="43"/>
      <c r="JJX11" s="7"/>
      <c r="JJY11" s="8"/>
      <c r="JJZ11" s="9"/>
      <c r="JKA11" s="134"/>
      <c r="JKB11" s="135"/>
      <c r="JKC11" s="40"/>
      <c r="JKD11" s="40"/>
      <c r="JKE11" s="43"/>
      <c r="JKF11" s="7"/>
      <c r="JKG11" s="8"/>
      <c r="JKH11" s="9"/>
      <c r="JKI11" s="134"/>
      <c r="JKJ11" s="135"/>
      <c r="JKK11" s="40"/>
      <c r="JKL11" s="40"/>
      <c r="JKM11" s="43"/>
      <c r="JKN11" s="7"/>
      <c r="JKO11" s="8"/>
      <c r="JKP11" s="9"/>
      <c r="JKQ11" s="134"/>
      <c r="JKR11" s="135"/>
      <c r="JKS11" s="40"/>
      <c r="JKT11" s="40"/>
      <c r="JKU11" s="43"/>
      <c r="JKV11" s="7"/>
      <c r="JKW11" s="8"/>
      <c r="JKX11" s="9"/>
      <c r="JKY11" s="134"/>
      <c r="JKZ11" s="135"/>
      <c r="JLA11" s="40"/>
      <c r="JLB11" s="40"/>
      <c r="JLC11" s="43"/>
      <c r="JLD11" s="7"/>
      <c r="JLE11" s="8"/>
      <c r="JLF11" s="9"/>
      <c r="JLG11" s="134"/>
      <c r="JLH11" s="135"/>
      <c r="JLI11" s="40"/>
      <c r="JLJ11" s="40"/>
      <c r="JLK11" s="43"/>
      <c r="JLL11" s="7"/>
      <c r="JLM11" s="8"/>
      <c r="JLN11" s="9"/>
      <c r="JLO11" s="134"/>
      <c r="JLP11" s="135"/>
      <c r="JLQ11" s="40"/>
      <c r="JLR11" s="40"/>
      <c r="JLS11" s="43"/>
      <c r="JLT11" s="7"/>
      <c r="JLU11" s="8"/>
      <c r="JLV11" s="9"/>
      <c r="JLW11" s="134"/>
      <c r="JLX11" s="135"/>
      <c r="JLY11" s="40"/>
      <c r="JLZ11" s="40"/>
      <c r="JMA11" s="43"/>
      <c r="JMB11" s="7"/>
      <c r="JMC11" s="8"/>
      <c r="JMD11" s="9"/>
      <c r="JME11" s="134"/>
      <c r="JMF11" s="135"/>
      <c r="JMG11" s="40"/>
      <c r="JMH11" s="40"/>
      <c r="JMI11" s="43"/>
      <c r="JMJ11" s="7"/>
      <c r="JMK11" s="8"/>
      <c r="JML11" s="9"/>
      <c r="JMM11" s="134"/>
      <c r="JMN11" s="135"/>
      <c r="JMO11" s="40"/>
      <c r="JMP11" s="40"/>
      <c r="JMQ11" s="43"/>
      <c r="JMR11" s="7"/>
      <c r="JMS11" s="8"/>
      <c r="JMT11" s="9"/>
      <c r="JMU11" s="134"/>
      <c r="JMV11" s="135"/>
      <c r="JMW11" s="40"/>
      <c r="JMX11" s="40"/>
      <c r="JMY11" s="43"/>
      <c r="JMZ11" s="7"/>
      <c r="JNA11" s="8"/>
      <c r="JNB11" s="9"/>
      <c r="JNC11" s="134"/>
      <c r="JND11" s="135"/>
      <c r="JNE11" s="40"/>
      <c r="JNF11" s="40"/>
      <c r="JNG11" s="43"/>
      <c r="JNH11" s="7"/>
      <c r="JNI11" s="8"/>
      <c r="JNJ11" s="9"/>
      <c r="JNK11" s="134"/>
      <c r="JNL11" s="135"/>
      <c r="JNM11" s="40"/>
      <c r="JNN11" s="40"/>
      <c r="JNO11" s="43"/>
      <c r="JNP11" s="7"/>
      <c r="JNQ11" s="8"/>
      <c r="JNR11" s="9"/>
      <c r="JNS11" s="134"/>
      <c r="JNT11" s="135"/>
      <c r="JNU11" s="40"/>
      <c r="JNV11" s="40"/>
      <c r="JNW11" s="43"/>
      <c r="JNX11" s="7"/>
      <c r="JNY11" s="8"/>
      <c r="JNZ11" s="9"/>
      <c r="JOA11" s="134"/>
      <c r="JOB11" s="135"/>
      <c r="JOC11" s="40"/>
      <c r="JOD11" s="40"/>
      <c r="JOE11" s="43"/>
      <c r="JOF11" s="7"/>
      <c r="JOG11" s="8"/>
      <c r="JOH11" s="9"/>
      <c r="JOI11" s="134"/>
      <c r="JOJ11" s="135"/>
      <c r="JOK11" s="40"/>
      <c r="JOL11" s="40"/>
      <c r="JOM11" s="43"/>
      <c r="JON11" s="7"/>
      <c r="JOO11" s="8"/>
      <c r="JOP11" s="9"/>
      <c r="JOQ11" s="134"/>
      <c r="JOR11" s="135"/>
      <c r="JOS11" s="40"/>
      <c r="JOT11" s="40"/>
      <c r="JOU11" s="43"/>
      <c r="JOV11" s="7"/>
      <c r="JOW11" s="8"/>
      <c r="JOX11" s="9"/>
      <c r="JOY11" s="134"/>
      <c r="JOZ11" s="135"/>
      <c r="JPA11" s="40"/>
      <c r="JPB11" s="40"/>
      <c r="JPC11" s="43"/>
      <c r="JPD11" s="7"/>
      <c r="JPE11" s="8"/>
      <c r="JPF11" s="9"/>
      <c r="JPG11" s="134"/>
      <c r="JPH11" s="135"/>
      <c r="JPI11" s="40"/>
      <c r="JPJ11" s="40"/>
      <c r="JPK11" s="43"/>
      <c r="JPL11" s="7"/>
      <c r="JPM11" s="8"/>
      <c r="JPN11" s="9"/>
      <c r="JPO11" s="134"/>
      <c r="JPP11" s="135"/>
      <c r="JPQ11" s="40"/>
      <c r="JPR11" s="40"/>
      <c r="JPS11" s="43"/>
      <c r="JPT11" s="7"/>
      <c r="JPU11" s="8"/>
      <c r="JPV11" s="9"/>
      <c r="JPW11" s="134"/>
      <c r="JPX11" s="135"/>
      <c r="JPY11" s="40"/>
      <c r="JPZ11" s="40"/>
      <c r="JQA11" s="43"/>
      <c r="JQB11" s="7"/>
      <c r="JQC11" s="8"/>
      <c r="JQD11" s="9"/>
      <c r="JQE11" s="134"/>
      <c r="JQF11" s="135"/>
      <c r="JQG11" s="40"/>
      <c r="JQH11" s="40"/>
      <c r="JQI11" s="43"/>
      <c r="JQJ11" s="7"/>
      <c r="JQK11" s="8"/>
      <c r="JQL11" s="9"/>
      <c r="JQM11" s="134"/>
      <c r="JQN11" s="135"/>
      <c r="JQO11" s="40"/>
      <c r="JQP11" s="40"/>
      <c r="JQQ11" s="43"/>
      <c r="JQR11" s="7"/>
      <c r="JQS11" s="8"/>
      <c r="JQT11" s="9"/>
      <c r="JQU11" s="134"/>
      <c r="JQV11" s="135"/>
      <c r="JQW11" s="40"/>
      <c r="JQX11" s="40"/>
      <c r="JQY11" s="43"/>
      <c r="JQZ11" s="7"/>
      <c r="JRA11" s="8"/>
      <c r="JRB11" s="9"/>
      <c r="JRC11" s="134"/>
      <c r="JRD11" s="135"/>
      <c r="JRE11" s="40"/>
      <c r="JRF11" s="40"/>
      <c r="JRG11" s="43"/>
      <c r="JRH11" s="7"/>
      <c r="JRI11" s="8"/>
      <c r="JRJ11" s="9"/>
      <c r="JRK11" s="134"/>
      <c r="JRL11" s="135"/>
      <c r="JRM11" s="40"/>
      <c r="JRN11" s="40"/>
      <c r="JRO11" s="43"/>
      <c r="JRP11" s="7"/>
      <c r="JRQ11" s="8"/>
      <c r="JRR11" s="9"/>
      <c r="JRS11" s="134"/>
      <c r="JRT11" s="135"/>
      <c r="JRU11" s="40"/>
      <c r="JRV11" s="40"/>
      <c r="JRW11" s="43"/>
      <c r="JRX11" s="7"/>
      <c r="JRY11" s="8"/>
      <c r="JRZ11" s="9"/>
      <c r="JSA11" s="134"/>
      <c r="JSB11" s="135"/>
      <c r="JSC11" s="40"/>
      <c r="JSD11" s="40"/>
      <c r="JSE11" s="43"/>
      <c r="JSF11" s="7"/>
      <c r="JSG11" s="8"/>
      <c r="JSH11" s="9"/>
      <c r="JSI11" s="134"/>
      <c r="JSJ11" s="135"/>
      <c r="JSK11" s="40"/>
      <c r="JSL11" s="40"/>
      <c r="JSM11" s="43"/>
      <c r="JSN11" s="7"/>
      <c r="JSO11" s="8"/>
      <c r="JSP11" s="9"/>
      <c r="JSQ11" s="134"/>
      <c r="JSR11" s="135"/>
      <c r="JSS11" s="40"/>
      <c r="JST11" s="40"/>
      <c r="JSU11" s="43"/>
      <c r="JSV11" s="7"/>
      <c r="JSW11" s="8"/>
      <c r="JSX11" s="9"/>
      <c r="JSY11" s="134"/>
      <c r="JSZ11" s="135"/>
      <c r="JTA11" s="40"/>
      <c r="JTB11" s="40"/>
      <c r="JTC11" s="43"/>
      <c r="JTD11" s="7"/>
      <c r="JTE11" s="8"/>
      <c r="JTF11" s="9"/>
      <c r="JTG11" s="134"/>
      <c r="JTH11" s="135"/>
      <c r="JTI11" s="40"/>
      <c r="JTJ11" s="40"/>
      <c r="JTK11" s="43"/>
      <c r="JTL11" s="7"/>
      <c r="JTM11" s="8"/>
      <c r="JTN11" s="9"/>
      <c r="JTO11" s="134"/>
      <c r="JTP11" s="135"/>
      <c r="JTQ11" s="40"/>
      <c r="JTR11" s="40"/>
      <c r="JTS11" s="43"/>
      <c r="JTT11" s="7"/>
      <c r="JTU11" s="8"/>
      <c r="JTV11" s="9"/>
      <c r="JTW11" s="134"/>
      <c r="JTX11" s="135"/>
      <c r="JTY11" s="40"/>
      <c r="JTZ11" s="40"/>
      <c r="JUA11" s="43"/>
      <c r="JUB11" s="7"/>
      <c r="JUC11" s="8"/>
      <c r="JUD11" s="9"/>
      <c r="JUE11" s="134"/>
      <c r="JUF11" s="135"/>
      <c r="JUG11" s="40"/>
      <c r="JUH11" s="40"/>
      <c r="JUI11" s="43"/>
      <c r="JUJ11" s="7"/>
      <c r="JUK11" s="8"/>
      <c r="JUL11" s="9"/>
      <c r="JUM11" s="134"/>
      <c r="JUN11" s="135"/>
      <c r="JUO11" s="40"/>
      <c r="JUP11" s="40"/>
      <c r="JUQ11" s="43"/>
      <c r="JUR11" s="7"/>
      <c r="JUS11" s="8"/>
      <c r="JUT11" s="9"/>
      <c r="JUU11" s="134"/>
      <c r="JUV11" s="135"/>
      <c r="JUW11" s="40"/>
      <c r="JUX11" s="40"/>
      <c r="JUY11" s="43"/>
      <c r="JUZ11" s="7"/>
      <c r="JVA11" s="8"/>
      <c r="JVB11" s="9"/>
      <c r="JVC11" s="134"/>
      <c r="JVD11" s="135"/>
      <c r="JVE11" s="40"/>
      <c r="JVF11" s="40"/>
      <c r="JVG11" s="43"/>
      <c r="JVH11" s="7"/>
      <c r="JVI11" s="8"/>
      <c r="JVJ11" s="9"/>
      <c r="JVK11" s="134"/>
      <c r="JVL11" s="135"/>
      <c r="JVM11" s="40"/>
      <c r="JVN11" s="40"/>
      <c r="JVO11" s="43"/>
      <c r="JVP11" s="7"/>
      <c r="JVQ11" s="8"/>
      <c r="JVR11" s="9"/>
      <c r="JVS11" s="134"/>
      <c r="JVT11" s="135"/>
      <c r="JVU11" s="40"/>
      <c r="JVV11" s="40"/>
      <c r="JVW11" s="43"/>
      <c r="JVX11" s="7"/>
      <c r="JVY11" s="8"/>
      <c r="JVZ11" s="9"/>
      <c r="JWA11" s="134"/>
      <c r="JWB11" s="135"/>
      <c r="JWC11" s="40"/>
      <c r="JWD11" s="40"/>
      <c r="JWE11" s="43"/>
      <c r="JWF11" s="7"/>
      <c r="JWG11" s="8"/>
      <c r="JWH11" s="9"/>
      <c r="JWI11" s="134"/>
      <c r="JWJ11" s="135"/>
      <c r="JWK11" s="40"/>
      <c r="JWL11" s="40"/>
      <c r="JWM11" s="43"/>
      <c r="JWN11" s="7"/>
      <c r="JWO11" s="8"/>
      <c r="JWP11" s="9"/>
      <c r="JWQ11" s="134"/>
      <c r="JWR11" s="135"/>
      <c r="JWS11" s="40"/>
      <c r="JWT11" s="40"/>
      <c r="JWU11" s="43"/>
      <c r="JWV11" s="7"/>
      <c r="JWW11" s="8"/>
      <c r="JWX11" s="9"/>
      <c r="JWY11" s="134"/>
      <c r="JWZ11" s="135"/>
      <c r="JXA11" s="40"/>
      <c r="JXB11" s="40"/>
      <c r="JXC11" s="43"/>
      <c r="JXD11" s="7"/>
      <c r="JXE11" s="8"/>
      <c r="JXF11" s="9"/>
      <c r="JXG11" s="134"/>
      <c r="JXH11" s="135"/>
      <c r="JXI11" s="40"/>
      <c r="JXJ11" s="40"/>
      <c r="JXK11" s="43"/>
      <c r="JXL11" s="7"/>
      <c r="JXM11" s="8"/>
      <c r="JXN11" s="9"/>
      <c r="JXO11" s="134"/>
      <c r="JXP11" s="135"/>
      <c r="JXQ11" s="40"/>
      <c r="JXR11" s="40"/>
      <c r="JXS11" s="43"/>
      <c r="JXT11" s="7"/>
      <c r="JXU11" s="8"/>
      <c r="JXV11" s="9"/>
      <c r="JXW11" s="134"/>
      <c r="JXX11" s="135"/>
      <c r="JXY11" s="40"/>
      <c r="JXZ11" s="40"/>
      <c r="JYA11" s="43"/>
      <c r="JYB11" s="7"/>
      <c r="JYC11" s="8"/>
      <c r="JYD11" s="9"/>
      <c r="JYE11" s="134"/>
      <c r="JYF11" s="135"/>
      <c r="JYG11" s="40"/>
      <c r="JYH11" s="40"/>
      <c r="JYI11" s="43"/>
      <c r="JYJ11" s="7"/>
      <c r="JYK11" s="8"/>
      <c r="JYL11" s="9"/>
      <c r="JYM11" s="134"/>
      <c r="JYN11" s="135"/>
      <c r="JYO11" s="40"/>
      <c r="JYP11" s="40"/>
      <c r="JYQ11" s="43"/>
      <c r="JYR11" s="7"/>
      <c r="JYS11" s="8"/>
      <c r="JYT11" s="9"/>
      <c r="JYU11" s="134"/>
      <c r="JYV11" s="135"/>
      <c r="JYW11" s="40"/>
      <c r="JYX11" s="40"/>
      <c r="JYY11" s="43"/>
      <c r="JYZ11" s="7"/>
      <c r="JZA11" s="8"/>
      <c r="JZB11" s="9"/>
      <c r="JZC11" s="134"/>
      <c r="JZD11" s="135"/>
      <c r="JZE11" s="40"/>
      <c r="JZF11" s="40"/>
      <c r="JZG11" s="43"/>
      <c r="JZH11" s="7"/>
      <c r="JZI11" s="8"/>
      <c r="JZJ11" s="9"/>
      <c r="JZK11" s="134"/>
      <c r="JZL11" s="135"/>
      <c r="JZM11" s="40"/>
      <c r="JZN11" s="40"/>
      <c r="JZO11" s="43"/>
      <c r="JZP11" s="7"/>
      <c r="JZQ11" s="8"/>
      <c r="JZR11" s="9"/>
      <c r="JZS11" s="134"/>
      <c r="JZT11" s="135"/>
      <c r="JZU11" s="40"/>
      <c r="JZV11" s="40"/>
      <c r="JZW11" s="43"/>
      <c r="JZX11" s="7"/>
      <c r="JZY11" s="8"/>
      <c r="JZZ11" s="9"/>
      <c r="KAA11" s="134"/>
      <c r="KAB11" s="135"/>
      <c r="KAC11" s="40"/>
      <c r="KAD11" s="40"/>
      <c r="KAE11" s="43"/>
      <c r="KAF11" s="7"/>
      <c r="KAG11" s="8"/>
      <c r="KAH11" s="9"/>
      <c r="KAI11" s="134"/>
      <c r="KAJ11" s="135"/>
      <c r="KAK11" s="40"/>
      <c r="KAL11" s="40"/>
      <c r="KAM11" s="43"/>
      <c r="KAN11" s="7"/>
      <c r="KAO11" s="8"/>
      <c r="KAP11" s="9"/>
      <c r="KAQ11" s="134"/>
      <c r="KAR11" s="135"/>
      <c r="KAS11" s="40"/>
      <c r="KAT11" s="40"/>
      <c r="KAU11" s="43"/>
      <c r="KAV11" s="7"/>
      <c r="KAW11" s="8"/>
      <c r="KAX11" s="9"/>
      <c r="KAY11" s="134"/>
      <c r="KAZ11" s="135"/>
      <c r="KBA11" s="40"/>
      <c r="KBB11" s="40"/>
      <c r="KBC11" s="43"/>
      <c r="KBD11" s="7"/>
      <c r="KBE11" s="8"/>
      <c r="KBF11" s="9"/>
      <c r="KBG11" s="134"/>
      <c r="KBH11" s="135"/>
      <c r="KBI11" s="40"/>
      <c r="KBJ11" s="40"/>
      <c r="KBK11" s="43"/>
      <c r="KBL11" s="7"/>
      <c r="KBM11" s="8"/>
      <c r="KBN11" s="9"/>
      <c r="KBO11" s="134"/>
      <c r="KBP11" s="135"/>
      <c r="KBQ11" s="40"/>
      <c r="KBR11" s="40"/>
      <c r="KBS11" s="43"/>
      <c r="KBT11" s="7"/>
      <c r="KBU11" s="8"/>
      <c r="KBV11" s="9"/>
      <c r="KBW11" s="134"/>
      <c r="KBX11" s="135"/>
      <c r="KBY11" s="40"/>
      <c r="KBZ11" s="40"/>
      <c r="KCA11" s="43"/>
      <c r="KCB11" s="7"/>
      <c r="KCC11" s="8"/>
      <c r="KCD11" s="9"/>
      <c r="KCE11" s="134"/>
      <c r="KCF11" s="135"/>
      <c r="KCG11" s="40"/>
      <c r="KCH11" s="40"/>
      <c r="KCI11" s="43"/>
      <c r="KCJ11" s="7"/>
      <c r="KCK11" s="8"/>
      <c r="KCL11" s="9"/>
      <c r="KCM11" s="134"/>
      <c r="KCN11" s="135"/>
      <c r="KCO11" s="40"/>
      <c r="KCP11" s="40"/>
      <c r="KCQ11" s="43"/>
      <c r="KCR11" s="7"/>
      <c r="KCS11" s="8"/>
      <c r="KCT11" s="9"/>
      <c r="KCU11" s="134"/>
      <c r="KCV11" s="135"/>
      <c r="KCW11" s="40"/>
      <c r="KCX11" s="40"/>
      <c r="KCY11" s="43"/>
      <c r="KCZ11" s="7"/>
      <c r="KDA11" s="8"/>
      <c r="KDB11" s="9"/>
      <c r="KDC11" s="134"/>
      <c r="KDD11" s="135"/>
      <c r="KDE11" s="40"/>
      <c r="KDF11" s="40"/>
      <c r="KDG11" s="43"/>
      <c r="KDH11" s="7"/>
      <c r="KDI11" s="8"/>
      <c r="KDJ11" s="9"/>
      <c r="KDK11" s="134"/>
      <c r="KDL11" s="135"/>
      <c r="KDM11" s="40"/>
      <c r="KDN11" s="40"/>
      <c r="KDO11" s="43"/>
      <c r="KDP11" s="7"/>
      <c r="KDQ11" s="8"/>
      <c r="KDR11" s="9"/>
      <c r="KDS11" s="134"/>
      <c r="KDT11" s="135"/>
      <c r="KDU11" s="40"/>
      <c r="KDV11" s="40"/>
      <c r="KDW11" s="43"/>
      <c r="KDX11" s="7"/>
      <c r="KDY11" s="8"/>
      <c r="KDZ11" s="9"/>
      <c r="KEA11" s="134"/>
      <c r="KEB11" s="135"/>
      <c r="KEC11" s="40"/>
      <c r="KED11" s="40"/>
      <c r="KEE11" s="43"/>
      <c r="KEF11" s="7"/>
      <c r="KEG11" s="8"/>
      <c r="KEH11" s="9"/>
      <c r="KEI11" s="134"/>
      <c r="KEJ11" s="135"/>
      <c r="KEK11" s="40"/>
      <c r="KEL11" s="40"/>
      <c r="KEM11" s="43"/>
      <c r="KEN11" s="7"/>
      <c r="KEO11" s="8"/>
      <c r="KEP11" s="9"/>
      <c r="KEQ11" s="134"/>
      <c r="KER11" s="135"/>
      <c r="KES11" s="40"/>
      <c r="KET11" s="40"/>
      <c r="KEU11" s="43"/>
      <c r="KEV11" s="7"/>
      <c r="KEW11" s="8"/>
      <c r="KEX11" s="9"/>
      <c r="KEY11" s="134"/>
      <c r="KEZ11" s="135"/>
      <c r="KFA11" s="40"/>
      <c r="KFB11" s="40"/>
      <c r="KFC11" s="43"/>
      <c r="KFD11" s="7"/>
      <c r="KFE11" s="8"/>
      <c r="KFF11" s="9"/>
      <c r="KFG11" s="134"/>
      <c r="KFH11" s="135"/>
      <c r="KFI11" s="40"/>
      <c r="KFJ11" s="40"/>
      <c r="KFK11" s="43"/>
      <c r="KFL11" s="7"/>
      <c r="KFM11" s="8"/>
      <c r="KFN11" s="9"/>
      <c r="KFO11" s="134"/>
      <c r="KFP11" s="135"/>
      <c r="KFQ11" s="40"/>
      <c r="KFR11" s="40"/>
      <c r="KFS11" s="43"/>
      <c r="KFT11" s="7"/>
      <c r="KFU11" s="8"/>
      <c r="KFV11" s="9"/>
      <c r="KFW11" s="134"/>
      <c r="KFX11" s="135"/>
      <c r="KFY11" s="40"/>
      <c r="KFZ11" s="40"/>
      <c r="KGA11" s="43"/>
      <c r="KGB11" s="7"/>
      <c r="KGC11" s="8"/>
      <c r="KGD11" s="9"/>
      <c r="KGE11" s="134"/>
      <c r="KGF11" s="135"/>
      <c r="KGG11" s="40"/>
      <c r="KGH11" s="40"/>
      <c r="KGI11" s="43"/>
      <c r="KGJ11" s="7"/>
      <c r="KGK11" s="8"/>
      <c r="KGL11" s="9"/>
      <c r="KGM11" s="134"/>
      <c r="KGN11" s="135"/>
      <c r="KGO11" s="40"/>
      <c r="KGP11" s="40"/>
      <c r="KGQ11" s="43"/>
      <c r="KGR11" s="7"/>
      <c r="KGS11" s="8"/>
      <c r="KGT11" s="9"/>
      <c r="KGU11" s="134"/>
      <c r="KGV11" s="135"/>
      <c r="KGW11" s="40"/>
      <c r="KGX11" s="40"/>
      <c r="KGY11" s="43"/>
      <c r="KGZ11" s="7"/>
      <c r="KHA11" s="8"/>
      <c r="KHB11" s="9"/>
      <c r="KHC11" s="134"/>
      <c r="KHD11" s="135"/>
      <c r="KHE11" s="40"/>
      <c r="KHF11" s="40"/>
      <c r="KHG11" s="43"/>
      <c r="KHH11" s="7"/>
      <c r="KHI11" s="8"/>
      <c r="KHJ11" s="9"/>
      <c r="KHK11" s="134"/>
      <c r="KHL11" s="135"/>
      <c r="KHM11" s="40"/>
      <c r="KHN11" s="40"/>
      <c r="KHO11" s="43"/>
      <c r="KHP11" s="7"/>
      <c r="KHQ11" s="8"/>
      <c r="KHR11" s="9"/>
      <c r="KHS11" s="134"/>
      <c r="KHT11" s="135"/>
      <c r="KHU11" s="40"/>
      <c r="KHV11" s="40"/>
      <c r="KHW11" s="43"/>
      <c r="KHX11" s="7"/>
      <c r="KHY11" s="8"/>
      <c r="KHZ11" s="9"/>
      <c r="KIA11" s="134"/>
      <c r="KIB11" s="135"/>
      <c r="KIC11" s="40"/>
      <c r="KID11" s="40"/>
      <c r="KIE11" s="43"/>
      <c r="KIF11" s="7"/>
      <c r="KIG11" s="8"/>
      <c r="KIH11" s="9"/>
      <c r="KII11" s="134"/>
      <c r="KIJ11" s="135"/>
      <c r="KIK11" s="40"/>
      <c r="KIL11" s="40"/>
      <c r="KIM11" s="43"/>
      <c r="KIN11" s="7"/>
      <c r="KIO11" s="8"/>
      <c r="KIP11" s="9"/>
      <c r="KIQ11" s="134"/>
      <c r="KIR11" s="135"/>
      <c r="KIS11" s="40"/>
      <c r="KIT11" s="40"/>
      <c r="KIU11" s="43"/>
      <c r="KIV11" s="7"/>
      <c r="KIW11" s="8"/>
      <c r="KIX11" s="9"/>
      <c r="KIY11" s="134"/>
      <c r="KIZ11" s="135"/>
      <c r="KJA11" s="40"/>
      <c r="KJB11" s="40"/>
      <c r="KJC11" s="43"/>
      <c r="KJD11" s="7"/>
      <c r="KJE11" s="8"/>
      <c r="KJF11" s="9"/>
      <c r="KJG11" s="134"/>
      <c r="KJH11" s="135"/>
      <c r="KJI11" s="40"/>
      <c r="KJJ11" s="40"/>
      <c r="KJK11" s="43"/>
      <c r="KJL11" s="7"/>
      <c r="KJM11" s="8"/>
      <c r="KJN11" s="9"/>
      <c r="KJO11" s="134"/>
      <c r="KJP11" s="135"/>
      <c r="KJQ11" s="40"/>
      <c r="KJR11" s="40"/>
      <c r="KJS11" s="43"/>
      <c r="KJT11" s="7"/>
      <c r="KJU11" s="8"/>
      <c r="KJV11" s="9"/>
      <c r="KJW11" s="134"/>
      <c r="KJX11" s="135"/>
      <c r="KJY11" s="40"/>
      <c r="KJZ11" s="40"/>
      <c r="KKA11" s="43"/>
      <c r="KKB11" s="7"/>
      <c r="KKC11" s="8"/>
      <c r="KKD11" s="9"/>
      <c r="KKE11" s="134"/>
      <c r="KKF11" s="135"/>
      <c r="KKG11" s="40"/>
      <c r="KKH11" s="40"/>
      <c r="KKI11" s="43"/>
      <c r="KKJ11" s="7"/>
      <c r="KKK11" s="8"/>
      <c r="KKL11" s="9"/>
      <c r="KKM11" s="134"/>
      <c r="KKN11" s="135"/>
      <c r="KKO11" s="40"/>
      <c r="KKP11" s="40"/>
      <c r="KKQ11" s="43"/>
      <c r="KKR11" s="7"/>
      <c r="KKS11" s="8"/>
      <c r="KKT11" s="9"/>
      <c r="KKU11" s="134"/>
      <c r="KKV11" s="135"/>
      <c r="KKW11" s="40"/>
      <c r="KKX11" s="40"/>
      <c r="KKY11" s="43"/>
      <c r="KKZ11" s="7"/>
      <c r="KLA11" s="8"/>
      <c r="KLB11" s="9"/>
      <c r="KLC11" s="134"/>
      <c r="KLD11" s="135"/>
      <c r="KLE11" s="40"/>
      <c r="KLF11" s="40"/>
      <c r="KLG11" s="43"/>
      <c r="KLH11" s="7"/>
      <c r="KLI11" s="8"/>
      <c r="KLJ11" s="9"/>
      <c r="KLK11" s="134"/>
      <c r="KLL11" s="135"/>
      <c r="KLM11" s="40"/>
      <c r="KLN11" s="40"/>
      <c r="KLO11" s="43"/>
      <c r="KLP11" s="7"/>
      <c r="KLQ11" s="8"/>
      <c r="KLR11" s="9"/>
      <c r="KLS11" s="134"/>
      <c r="KLT11" s="135"/>
      <c r="KLU11" s="40"/>
      <c r="KLV11" s="40"/>
      <c r="KLW11" s="43"/>
      <c r="KLX11" s="7"/>
      <c r="KLY11" s="8"/>
      <c r="KLZ11" s="9"/>
      <c r="KMA11" s="134"/>
      <c r="KMB11" s="135"/>
      <c r="KMC11" s="40"/>
      <c r="KMD11" s="40"/>
      <c r="KME11" s="43"/>
      <c r="KMF11" s="7"/>
      <c r="KMG11" s="8"/>
      <c r="KMH11" s="9"/>
      <c r="KMI11" s="134"/>
      <c r="KMJ11" s="135"/>
      <c r="KMK11" s="40"/>
      <c r="KML11" s="40"/>
      <c r="KMM11" s="43"/>
      <c r="KMN11" s="7"/>
      <c r="KMO11" s="8"/>
      <c r="KMP11" s="9"/>
      <c r="KMQ11" s="134"/>
      <c r="KMR11" s="135"/>
      <c r="KMS11" s="40"/>
      <c r="KMT11" s="40"/>
      <c r="KMU11" s="43"/>
      <c r="KMV11" s="7"/>
      <c r="KMW11" s="8"/>
      <c r="KMX11" s="9"/>
      <c r="KMY11" s="134"/>
      <c r="KMZ11" s="135"/>
      <c r="KNA11" s="40"/>
      <c r="KNB11" s="40"/>
      <c r="KNC11" s="43"/>
      <c r="KND11" s="7"/>
      <c r="KNE11" s="8"/>
      <c r="KNF11" s="9"/>
      <c r="KNG11" s="134"/>
      <c r="KNH11" s="135"/>
      <c r="KNI11" s="40"/>
      <c r="KNJ11" s="40"/>
      <c r="KNK11" s="43"/>
      <c r="KNL11" s="7"/>
      <c r="KNM11" s="8"/>
      <c r="KNN11" s="9"/>
      <c r="KNO11" s="134"/>
      <c r="KNP11" s="135"/>
      <c r="KNQ11" s="40"/>
      <c r="KNR11" s="40"/>
      <c r="KNS11" s="43"/>
      <c r="KNT11" s="7"/>
      <c r="KNU11" s="8"/>
      <c r="KNV11" s="9"/>
      <c r="KNW11" s="134"/>
      <c r="KNX11" s="135"/>
      <c r="KNY11" s="40"/>
      <c r="KNZ11" s="40"/>
      <c r="KOA11" s="43"/>
      <c r="KOB11" s="7"/>
      <c r="KOC11" s="8"/>
      <c r="KOD11" s="9"/>
      <c r="KOE11" s="134"/>
      <c r="KOF11" s="135"/>
      <c r="KOG11" s="40"/>
      <c r="KOH11" s="40"/>
      <c r="KOI11" s="43"/>
      <c r="KOJ11" s="7"/>
      <c r="KOK11" s="8"/>
      <c r="KOL11" s="9"/>
      <c r="KOM11" s="134"/>
      <c r="KON11" s="135"/>
      <c r="KOO11" s="40"/>
      <c r="KOP11" s="40"/>
      <c r="KOQ11" s="43"/>
      <c r="KOR11" s="7"/>
      <c r="KOS11" s="8"/>
      <c r="KOT11" s="9"/>
      <c r="KOU11" s="134"/>
      <c r="KOV11" s="135"/>
      <c r="KOW11" s="40"/>
      <c r="KOX11" s="40"/>
      <c r="KOY11" s="43"/>
      <c r="KOZ11" s="7"/>
      <c r="KPA11" s="8"/>
      <c r="KPB11" s="9"/>
      <c r="KPC11" s="134"/>
      <c r="KPD11" s="135"/>
      <c r="KPE11" s="40"/>
      <c r="KPF11" s="40"/>
      <c r="KPG11" s="43"/>
      <c r="KPH11" s="7"/>
      <c r="KPI11" s="8"/>
      <c r="KPJ11" s="9"/>
      <c r="KPK11" s="134"/>
      <c r="KPL11" s="135"/>
      <c r="KPM11" s="40"/>
      <c r="KPN11" s="40"/>
      <c r="KPO11" s="43"/>
      <c r="KPP11" s="7"/>
      <c r="KPQ11" s="8"/>
      <c r="KPR11" s="9"/>
      <c r="KPS11" s="134"/>
      <c r="KPT11" s="135"/>
      <c r="KPU11" s="40"/>
      <c r="KPV11" s="40"/>
      <c r="KPW11" s="43"/>
      <c r="KPX11" s="7"/>
      <c r="KPY11" s="8"/>
      <c r="KPZ11" s="9"/>
      <c r="KQA11" s="134"/>
      <c r="KQB11" s="135"/>
      <c r="KQC11" s="40"/>
      <c r="KQD11" s="40"/>
      <c r="KQE11" s="43"/>
      <c r="KQF11" s="7"/>
      <c r="KQG11" s="8"/>
      <c r="KQH11" s="9"/>
      <c r="KQI11" s="134"/>
      <c r="KQJ11" s="135"/>
      <c r="KQK11" s="40"/>
      <c r="KQL11" s="40"/>
      <c r="KQM11" s="43"/>
      <c r="KQN11" s="7"/>
      <c r="KQO11" s="8"/>
      <c r="KQP11" s="9"/>
      <c r="KQQ11" s="134"/>
      <c r="KQR11" s="135"/>
      <c r="KQS11" s="40"/>
      <c r="KQT11" s="40"/>
      <c r="KQU11" s="43"/>
      <c r="KQV11" s="7"/>
      <c r="KQW11" s="8"/>
      <c r="KQX11" s="9"/>
      <c r="KQY11" s="134"/>
      <c r="KQZ11" s="135"/>
      <c r="KRA11" s="40"/>
      <c r="KRB11" s="40"/>
      <c r="KRC11" s="43"/>
      <c r="KRD11" s="7"/>
      <c r="KRE11" s="8"/>
      <c r="KRF11" s="9"/>
      <c r="KRG11" s="134"/>
      <c r="KRH11" s="135"/>
      <c r="KRI11" s="40"/>
      <c r="KRJ11" s="40"/>
      <c r="KRK11" s="43"/>
      <c r="KRL11" s="7"/>
      <c r="KRM11" s="8"/>
      <c r="KRN11" s="9"/>
      <c r="KRO11" s="134"/>
      <c r="KRP11" s="135"/>
      <c r="KRQ11" s="40"/>
      <c r="KRR11" s="40"/>
      <c r="KRS11" s="43"/>
      <c r="KRT11" s="7"/>
      <c r="KRU11" s="8"/>
      <c r="KRV11" s="9"/>
      <c r="KRW11" s="134"/>
      <c r="KRX11" s="135"/>
      <c r="KRY11" s="40"/>
      <c r="KRZ11" s="40"/>
      <c r="KSA11" s="43"/>
      <c r="KSB11" s="7"/>
      <c r="KSC11" s="8"/>
      <c r="KSD11" s="9"/>
      <c r="KSE11" s="134"/>
      <c r="KSF11" s="135"/>
      <c r="KSG11" s="40"/>
      <c r="KSH11" s="40"/>
      <c r="KSI11" s="43"/>
      <c r="KSJ11" s="7"/>
      <c r="KSK11" s="8"/>
      <c r="KSL11" s="9"/>
      <c r="KSM11" s="134"/>
      <c r="KSN11" s="135"/>
      <c r="KSO11" s="40"/>
      <c r="KSP11" s="40"/>
      <c r="KSQ11" s="43"/>
      <c r="KSR11" s="7"/>
      <c r="KSS11" s="8"/>
      <c r="KST11" s="9"/>
      <c r="KSU11" s="134"/>
      <c r="KSV11" s="135"/>
      <c r="KSW11" s="40"/>
      <c r="KSX11" s="40"/>
      <c r="KSY11" s="43"/>
      <c r="KSZ11" s="7"/>
      <c r="KTA11" s="8"/>
      <c r="KTB11" s="9"/>
      <c r="KTC11" s="134"/>
      <c r="KTD11" s="135"/>
      <c r="KTE11" s="40"/>
      <c r="KTF11" s="40"/>
      <c r="KTG11" s="43"/>
      <c r="KTH11" s="7"/>
      <c r="KTI11" s="8"/>
      <c r="KTJ11" s="9"/>
      <c r="KTK11" s="134"/>
      <c r="KTL11" s="135"/>
      <c r="KTM11" s="40"/>
      <c r="KTN11" s="40"/>
      <c r="KTO11" s="43"/>
      <c r="KTP11" s="7"/>
      <c r="KTQ11" s="8"/>
      <c r="KTR11" s="9"/>
      <c r="KTS11" s="134"/>
      <c r="KTT11" s="135"/>
      <c r="KTU11" s="40"/>
      <c r="KTV11" s="40"/>
      <c r="KTW11" s="43"/>
      <c r="KTX11" s="7"/>
      <c r="KTY11" s="8"/>
      <c r="KTZ11" s="9"/>
      <c r="KUA11" s="134"/>
      <c r="KUB11" s="135"/>
      <c r="KUC11" s="40"/>
      <c r="KUD11" s="40"/>
      <c r="KUE11" s="43"/>
      <c r="KUF11" s="7"/>
      <c r="KUG11" s="8"/>
      <c r="KUH11" s="9"/>
      <c r="KUI11" s="134"/>
      <c r="KUJ11" s="135"/>
      <c r="KUK11" s="40"/>
      <c r="KUL11" s="40"/>
      <c r="KUM11" s="43"/>
      <c r="KUN11" s="7"/>
      <c r="KUO11" s="8"/>
      <c r="KUP11" s="9"/>
      <c r="KUQ11" s="134"/>
      <c r="KUR11" s="135"/>
      <c r="KUS11" s="40"/>
      <c r="KUT11" s="40"/>
      <c r="KUU11" s="43"/>
      <c r="KUV11" s="7"/>
      <c r="KUW11" s="8"/>
      <c r="KUX11" s="9"/>
      <c r="KUY11" s="134"/>
      <c r="KUZ11" s="135"/>
      <c r="KVA11" s="40"/>
      <c r="KVB11" s="40"/>
      <c r="KVC11" s="43"/>
      <c r="KVD11" s="7"/>
      <c r="KVE11" s="8"/>
      <c r="KVF11" s="9"/>
      <c r="KVG11" s="134"/>
      <c r="KVH11" s="135"/>
      <c r="KVI11" s="40"/>
      <c r="KVJ11" s="40"/>
      <c r="KVK11" s="43"/>
      <c r="KVL11" s="7"/>
      <c r="KVM11" s="8"/>
      <c r="KVN11" s="9"/>
      <c r="KVO11" s="134"/>
      <c r="KVP11" s="135"/>
      <c r="KVQ11" s="40"/>
      <c r="KVR11" s="40"/>
      <c r="KVS11" s="43"/>
      <c r="KVT11" s="7"/>
      <c r="KVU11" s="8"/>
      <c r="KVV11" s="9"/>
      <c r="KVW11" s="134"/>
      <c r="KVX11" s="135"/>
      <c r="KVY11" s="40"/>
      <c r="KVZ11" s="40"/>
      <c r="KWA11" s="43"/>
      <c r="KWB11" s="7"/>
      <c r="KWC11" s="8"/>
      <c r="KWD11" s="9"/>
      <c r="KWE11" s="134"/>
      <c r="KWF11" s="135"/>
      <c r="KWG11" s="40"/>
      <c r="KWH11" s="40"/>
      <c r="KWI11" s="43"/>
      <c r="KWJ11" s="7"/>
      <c r="KWK11" s="8"/>
      <c r="KWL11" s="9"/>
      <c r="KWM11" s="134"/>
      <c r="KWN11" s="135"/>
      <c r="KWO11" s="40"/>
      <c r="KWP11" s="40"/>
      <c r="KWQ11" s="43"/>
      <c r="KWR11" s="7"/>
      <c r="KWS11" s="8"/>
      <c r="KWT11" s="9"/>
      <c r="KWU11" s="134"/>
      <c r="KWV11" s="135"/>
      <c r="KWW11" s="40"/>
      <c r="KWX11" s="40"/>
      <c r="KWY11" s="43"/>
      <c r="KWZ11" s="7"/>
      <c r="KXA11" s="8"/>
      <c r="KXB11" s="9"/>
      <c r="KXC11" s="134"/>
      <c r="KXD11" s="135"/>
      <c r="KXE11" s="40"/>
      <c r="KXF11" s="40"/>
      <c r="KXG11" s="43"/>
      <c r="KXH11" s="7"/>
      <c r="KXI11" s="8"/>
      <c r="KXJ11" s="9"/>
      <c r="KXK11" s="134"/>
      <c r="KXL11" s="135"/>
      <c r="KXM11" s="40"/>
      <c r="KXN11" s="40"/>
      <c r="KXO11" s="43"/>
      <c r="KXP11" s="7"/>
      <c r="KXQ11" s="8"/>
      <c r="KXR11" s="9"/>
      <c r="KXS11" s="134"/>
      <c r="KXT11" s="135"/>
      <c r="KXU11" s="40"/>
      <c r="KXV11" s="40"/>
      <c r="KXW11" s="43"/>
      <c r="KXX11" s="7"/>
      <c r="KXY11" s="8"/>
      <c r="KXZ11" s="9"/>
      <c r="KYA11" s="134"/>
      <c r="KYB11" s="135"/>
      <c r="KYC11" s="40"/>
      <c r="KYD11" s="40"/>
      <c r="KYE11" s="43"/>
      <c r="KYF11" s="7"/>
      <c r="KYG11" s="8"/>
      <c r="KYH11" s="9"/>
      <c r="KYI11" s="134"/>
      <c r="KYJ11" s="135"/>
      <c r="KYK11" s="40"/>
      <c r="KYL11" s="40"/>
      <c r="KYM11" s="43"/>
      <c r="KYN11" s="7"/>
      <c r="KYO11" s="8"/>
      <c r="KYP11" s="9"/>
      <c r="KYQ11" s="134"/>
      <c r="KYR11" s="135"/>
      <c r="KYS11" s="40"/>
      <c r="KYT11" s="40"/>
      <c r="KYU11" s="43"/>
      <c r="KYV11" s="7"/>
      <c r="KYW11" s="8"/>
      <c r="KYX11" s="9"/>
      <c r="KYY11" s="134"/>
      <c r="KYZ11" s="135"/>
      <c r="KZA11" s="40"/>
      <c r="KZB11" s="40"/>
      <c r="KZC11" s="43"/>
      <c r="KZD11" s="7"/>
      <c r="KZE11" s="8"/>
      <c r="KZF11" s="9"/>
      <c r="KZG11" s="134"/>
      <c r="KZH11" s="135"/>
      <c r="KZI11" s="40"/>
      <c r="KZJ11" s="40"/>
      <c r="KZK11" s="43"/>
      <c r="KZL11" s="7"/>
      <c r="KZM11" s="8"/>
      <c r="KZN11" s="9"/>
      <c r="KZO11" s="134"/>
      <c r="KZP11" s="135"/>
      <c r="KZQ11" s="40"/>
      <c r="KZR11" s="40"/>
      <c r="KZS11" s="43"/>
      <c r="KZT11" s="7"/>
      <c r="KZU11" s="8"/>
      <c r="KZV11" s="9"/>
      <c r="KZW11" s="134"/>
      <c r="KZX11" s="135"/>
      <c r="KZY11" s="40"/>
      <c r="KZZ11" s="40"/>
      <c r="LAA11" s="43"/>
      <c r="LAB11" s="7"/>
      <c r="LAC11" s="8"/>
      <c r="LAD11" s="9"/>
      <c r="LAE11" s="134"/>
      <c r="LAF11" s="135"/>
      <c r="LAG11" s="40"/>
      <c r="LAH11" s="40"/>
      <c r="LAI11" s="43"/>
      <c r="LAJ11" s="7"/>
      <c r="LAK11" s="8"/>
      <c r="LAL11" s="9"/>
      <c r="LAM11" s="134"/>
      <c r="LAN11" s="135"/>
      <c r="LAO11" s="40"/>
      <c r="LAP11" s="40"/>
      <c r="LAQ11" s="43"/>
      <c r="LAR11" s="7"/>
      <c r="LAS11" s="8"/>
      <c r="LAT11" s="9"/>
      <c r="LAU11" s="134"/>
      <c r="LAV11" s="135"/>
      <c r="LAW11" s="40"/>
      <c r="LAX11" s="40"/>
      <c r="LAY11" s="43"/>
      <c r="LAZ11" s="7"/>
      <c r="LBA11" s="8"/>
      <c r="LBB11" s="9"/>
      <c r="LBC11" s="134"/>
      <c r="LBD11" s="135"/>
      <c r="LBE11" s="40"/>
      <c r="LBF11" s="40"/>
      <c r="LBG11" s="43"/>
      <c r="LBH11" s="7"/>
      <c r="LBI11" s="8"/>
      <c r="LBJ11" s="9"/>
      <c r="LBK11" s="134"/>
      <c r="LBL11" s="135"/>
      <c r="LBM11" s="40"/>
      <c r="LBN11" s="40"/>
      <c r="LBO11" s="43"/>
      <c r="LBP11" s="7"/>
      <c r="LBQ11" s="8"/>
      <c r="LBR11" s="9"/>
      <c r="LBS11" s="134"/>
      <c r="LBT11" s="135"/>
      <c r="LBU11" s="40"/>
      <c r="LBV11" s="40"/>
      <c r="LBW11" s="43"/>
      <c r="LBX11" s="7"/>
      <c r="LBY11" s="8"/>
      <c r="LBZ11" s="9"/>
      <c r="LCA11" s="134"/>
      <c r="LCB11" s="135"/>
      <c r="LCC11" s="40"/>
      <c r="LCD11" s="40"/>
      <c r="LCE11" s="43"/>
      <c r="LCF11" s="7"/>
      <c r="LCG11" s="8"/>
      <c r="LCH11" s="9"/>
      <c r="LCI11" s="134"/>
      <c r="LCJ11" s="135"/>
      <c r="LCK11" s="40"/>
      <c r="LCL11" s="40"/>
      <c r="LCM11" s="43"/>
      <c r="LCN11" s="7"/>
      <c r="LCO11" s="8"/>
      <c r="LCP11" s="9"/>
      <c r="LCQ11" s="134"/>
      <c r="LCR11" s="135"/>
      <c r="LCS11" s="40"/>
      <c r="LCT11" s="40"/>
      <c r="LCU11" s="43"/>
      <c r="LCV11" s="7"/>
      <c r="LCW11" s="8"/>
      <c r="LCX11" s="9"/>
      <c r="LCY11" s="134"/>
      <c r="LCZ11" s="135"/>
      <c r="LDA11" s="40"/>
      <c r="LDB11" s="40"/>
      <c r="LDC11" s="43"/>
      <c r="LDD11" s="7"/>
      <c r="LDE11" s="8"/>
      <c r="LDF11" s="9"/>
      <c r="LDG11" s="134"/>
      <c r="LDH11" s="135"/>
      <c r="LDI11" s="40"/>
      <c r="LDJ11" s="40"/>
      <c r="LDK11" s="43"/>
      <c r="LDL11" s="7"/>
      <c r="LDM11" s="8"/>
      <c r="LDN11" s="9"/>
      <c r="LDO11" s="134"/>
      <c r="LDP11" s="135"/>
      <c r="LDQ11" s="40"/>
      <c r="LDR11" s="40"/>
      <c r="LDS11" s="43"/>
      <c r="LDT11" s="7"/>
      <c r="LDU11" s="8"/>
      <c r="LDV11" s="9"/>
      <c r="LDW11" s="134"/>
      <c r="LDX11" s="135"/>
      <c r="LDY11" s="40"/>
      <c r="LDZ11" s="40"/>
      <c r="LEA11" s="43"/>
      <c r="LEB11" s="7"/>
      <c r="LEC11" s="8"/>
      <c r="LED11" s="9"/>
      <c r="LEE11" s="134"/>
      <c r="LEF11" s="135"/>
      <c r="LEG11" s="40"/>
      <c r="LEH11" s="40"/>
      <c r="LEI11" s="43"/>
      <c r="LEJ11" s="7"/>
      <c r="LEK11" s="8"/>
      <c r="LEL11" s="9"/>
      <c r="LEM11" s="134"/>
      <c r="LEN11" s="135"/>
      <c r="LEO11" s="40"/>
      <c r="LEP11" s="40"/>
      <c r="LEQ11" s="43"/>
      <c r="LER11" s="7"/>
      <c r="LES11" s="8"/>
      <c r="LET11" s="9"/>
      <c r="LEU11" s="134"/>
      <c r="LEV11" s="135"/>
      <c r="LEW11" s="40"/>
      <c r="LEX11" s="40"/>
      <c r="LEY11" s="43"/>
      <c r="LEZ11" s="7"/>
      <c r="LFA11" s="8"/>
      <c r="LFB11" s="9"/>
      <c r="LFC11" s="134"/>
      <c r="LFD11" s="135"/>
      <c r="LFE11" s="40"/>
      <c r="LFF11" s="40"/>
      <c r="LFG11" s="43"/>
      <c r="LFH11" s="7"/>
      <c r="LFI11" s="8"/>
      <c r="LFJ11" s="9"/>
      <c r="LFK11" s="134"/>
      <c r="LFL11" s="135"/>
      <c r="LFM11" s="40"/>
      <c r="LFN11" s="40"/>
      <c r="LFO11" s="43"/>
      <c r="LFP11" s="7"/>
      <c r="LFQ11" s="8"/>
      <c r="LFR11" s="9"/>
      <c r="LFS11" s="134"/>
      <c r="LFT11" s="135"/>
      <c r="LFU11" s="40"/>
      <c r="LFV11" s="40"/>
      <c r="LFW11" s="43"/>
      <c r="LFX11" s="7"/>
      <c r="LFY11" s="8"/>
      <c r="LFZ11" s="9"/>
      <c r="LGA11" s="134"/>
      <c r="LGB11" s="135"/>
      <c r="LGC11" s="40"/>
      <c r="LGD11" s="40"/>
      <c r="LGE11" s="43"/>
      <c r="LGF11" s="7"/>
      <c r="LGG11" s="8"/>
      <c r="LGH11" s="9"/>
      <c r="LGI11" s="134"/>
      <c r="LGJ11" s="135"/>
      <c r="LGK11" s="40"/>
      <c r="LGL11" s="40"/>
      <c r="LGM11" s="43"/>
      <c r="LGN11" s="7"/>
      <c r="LGO11" s="8"/>
      <c r="LGP11" s="9"/>
      <c r="LGQ11" s="134"/>
      <c r="LGR11" s="135"/>
      <c r="LGS11" s="40"/>
      <c r="LGT11" s="40"/>
      <c r="LGU11" s="43"/>
      <c r="LGV11" s="7"/>
      <c r="LGW11" s="8"/>
      <c r="LGX11" s="9"/>
      <c r="LGY11" s="134"/>
      <c r="LGZ11" s="135"/>
      <c r="LHA11" s="40"/>
      <c r="LHB11" s="40"/>
      <c r="LHC11" s="43"/>
      <c r="LHD11" s="7"/>
      <c r="LHE11" s="8"/>
      <c r="LHF11" s="9"/>
      <c r="LHG11" s="134"/>
      <c r="LHH11" s="135"/>
      <c r="LHI11" s="40"/>
      <c r="LHJ11" s="40"/>
      <c r="LHK11" s="43"/>
      <c r="LHL11" s="7"/>
      <c r="LHM11" s="8"/>
      <c r="LHN11" s="9"/>
      <c r="LHO11" s="134"/>
      <c r="LHP11" s="135"/>
      <c r="LHQ11" s="40"/>
      <c r="LHR11" s="40"/>
      <c r="LHS11" s="43"/>
      <c r="LHT11" s="7"/>
      <c r="LHU11" s="8"/>
      <c r="LHV11" s="9"/>
      <c r="LHW11" s="134"/>
      <c r="LHX11" s="135"/>
      <c r="LHY11" s="40"/>
      <c r="LHZ11" s="40"/>
      <c r="LIA11" s="43"/>
      <c r="LIB11" s="7"/>
      <c r="LIC11" s="8"/>
      <c r="LID11" s="9"/>
      <c r="LIE11" s="134"/>
      <c r="LIF11" s="135"/>
      <c r="LIG11" s="40"/>
      <c r="LIH11" s="40"/>
      <c r="LII11" s="43"/>
      <c r="LIJ11" s="7"/>
      <c r="LIK11" s="8"/>
      <c r="LIL11" s="9"/>
      <c r="LIM11" s="134"/>
      <c r="LIN11" s="135"/>
      <c r="LIO11" s="40"/>
      <c r="LIP11" s="40"/>
      <c r="LIQ11" s="43"/>
      <c r="LIR11" s="7"/>
      <c r="LIS11" s="8"/>
      <c r="LIT11" s="9"/>
      <c r="LIU11" s="134"/>
      <c r="LIV11" s="135"/>
      <c r="LIW11" s="40"/>
      <c r="LIX11" s="40"/>
      <c r="LIY11" s="43"/>
      <c r="LIZ11" s="7"/>
      <c r="LJA11" s="8"/>
      <c r="LJB11" s="9"/>
      <c r="LJC11" s="134"/>
      <c r="LJD11" s="135"/>
      <c r="LJE11" s="40"/>
      <c r="LJF11" s="40"/>
      <c r="LJG11" s="43"/>
      <c r="LJH11" s="7"/>
      <c r="LJI11" s="8"/>
      <c r="LJJ11" s="9"/>
      <c r="LJK11" s="134"/>
      <c r="LJL11" s="135"/>
      <c r="LJM11" s="40"/>
      <c r="LJN11" s="40"/>
      <c r="LJO11" s="43"/>
      <c r="LJP11" s="7"/>
      <c r="LJQ11" s="8"/>
      <c r="LJR11" s="9"/>
      <c r="LJS11" s="134"/>
      <c r="LJT11" s="135"/>
      <c r="LJU11" s="40"/>
      <c r="LJV11" s="40"/>
      <c r="LJW11" s="43"/>
      <c r="LJX11" s="7"/>
      <c r="LJY11" s="8"/>
      <c r="LJZ11" s="9"/>
      <c r="LKA11" s="134"/>
      <c r="LKB11" s="135"/>
      <c r="LKC11" s="40"/>
      <c r="LKD11" s="40"/>
      <c r="LKE11" s="43"/>
      <c r="LKF11" s="7"/>
      <c r="LKG11" s="8"/>
      <c r="LKH11" s="9"/>
      <c r="LKI11" s="134"/>
      <c r="LKJ11" s="135"/>
      <c r="LKK11" s="40"/>
      <c r="LKL11" s="40"/>
      <c r="LKM11" s="43"/>
      <c r="LKN11" s="7"/>
      <c r="LKO11" s="8"/>
      <c r="LKP11" s="9"/>
      <c r="LKQ11" s="134"/>
      <c r="LKR11" s="135"/>
      <c r="LKS11" s="40"/>
      <c r="LKT11" s="40"/>
      <c r="LKU11" s="43"/>
      <c r="LKV11" s="7"/>
      <c r="LKW11" s="8"/>
      <c r="LKX11" s="9"/>
      <c r="LKY11" s="134"/>
      <c r="LKZ11" s="135"/>
      <c r="LLA11" s="40"/>
      <c r="LLB11" s="40"/>
      <c r="LLC11" s="43"/>
      <c r="LLD11" s="7"/>
      <c r="LLE11" s="8"/>
      <c r="LLF11" s="9"/>
      <c r="LLG11" s="134"/>
      <c r="LLH11" s="135"/>
      <c r="LLI11" s="40"/>
      <c r="LLJ11" s="40"/>
      <c r="LLK11" s="43"/>
      <c r="LLL11" s="7"/>
      <c r="LLM11" s="8"/>
      <c r="LLN11" s="9"/>
      <c r="LLO11" s="134"/>
      <c r="LLP11" s="135"/>
      <c r="LLQ11" s="40"/>
      <c r="LLR11" s="40"/>
      <c r="LLS11" s="43"/>
      <c r="LLT11" s="7"/>
      <c r="LLU11" s="8"/>
      <c r="LLV11" s="9"/>
      <c r="LLW11" s="134"/>
      <c r="LLX11" s="135"/>
      <c r="LLY11" s="40"/>
      <c r="LLZ11" s="40"/>
      <c r="LMA11" s="43"/>
      <c r="LMB11" s="7"/>
      <c r="LMC11" s="8"/>
      <c r="LMD11" s="9"/>
      <c r="LME11" s="134"/>
      <c r="LMF11" s="135"/>
      <c r="LMG11" s="40"/>
      <c r="LMH11" s="40"/>
      <c r="LMI11" s="43"/>
      <c r="LMJ11" s="7"/>
      <c r="LMK11" s="8"/>
      <c r="LML11" s="9"/>
      <c r="LMM11" s="134"/>
      <c r="LMN11" s="135"/>
      <c r="LMO11" s="40"/>
      <c r="LMP11" s="40"/>
      <c r="LMQ11" s="43"/>
      <c r="LMR11" s="7"/>
      <c r="LMS11" s="8"/>
      <c r="LMT11" s="9"/>
      <c r="LMU11" s="134"/>
      <c r="LMV11" s="135"/>
      <c r="LMW11" s="40"/>
      <c r="LMX11" s="40"/>
      <c r="LMY11" s="43"/>
      <c r="LMZ11" s="7"/>
      <c r="LNA11" s="8"/>
      <c r="LNB11" s="9"/>
      <c r="LNC11" s="134"/>
      <c r="LND11" s="135"/>
      <c r="LNE11" s="40"/>
      <c r="LNF11" s="40"/>
      <c r="LNG11" s="43"/>
      <c r="LNH11" s="7"/>
      <c r="LNI11" s="8"/>
      <c r="LNJ11" s="9"/>
      <c r="LNK11" s="134"/>
      <c r="LNL11" s="135"/>
      <c r="LNM11" s="40"/>
      <c r="LNN11" s="40"/>
      <c r="LNO11" s="43"/>
      <c r="LNP11" s="7"/>
      <c r="LNQ11" s="8"/>
      <c r="LNR11" s="9"/>
      <c r="LNS11" s="134"/>
      <c r="LNT11" s="135"/>
      <c r="LNU11" s="40"/>
      <c r="LNV11" s="40"/>
      <c r="LNW11" s="43"/>
      <c r="LNX11" s="7"/>
      <c r="LNY11" s="8"/>
      <c r="LNZ11" s="9"/>
      <c r="LOA11" s="134"/>
      <c r="LOB11" s="135"/>
      <c r="LOC11" s="40"/>
      <c r="LOD11" s="40"/>
      <c r="LOE11" s="43"/>
      <c r="LOF11" s="7"/>
      <c r="LOG11" s="8"/>
      <c r="LOH11" s="9"/>
      <c r="LOI11" s="134"/>
      <c r="LOJ11" s="135"/>
      <c r="LOK11" s="40"/>
      <c r="LOL11" s="40"/>
      <c r="LOM11" s="43"/>
      <c r="LON11" s="7"/>
      <c r="LOO11" s="8"/>
      <c r="LOP11" s="9"/>
      <c r="LOQ11" s="134"/>
      <c r="LOR11" s="135"/>
      <c r="LOS11" s="40"/>
      <c r="LOT11" s="40"/>
      <c r="LOU11" s="43"/>
      <c r="LOV11" s="7"/>
      <c r="LOW11" s="8"/>
      <c r="LOX11" s="9"/>
      <c r="LOY11" s="134"/>
      <c r="LOZ11" s="135"/>
      <c r="LPA11" s="40"/>
      <c r="LPB11" s="40"/>
      <c r="LPC11" s="43"/>
      <c r="LPD11" s="7"/>
      <c r="LPE11" s="8"/>
      <c r="LPF11" s="9"/>
      <c r="LPG11" s="134"/>
      <c r="LPH11" s="135"/>
      <c r="LPI11" s="40"/>
      <c r="LPJ11" s="40"/>
      <c r="LPK11" s="43"/>
      <c r="LPL11" s="7"/>
      <c r="LPM11" s="8"/>
      <c r="LPN11" s="9"/>
      <c r="LPO11" s="134"/>
      <c r="LPP11" s="135"/>
      <c r="LPQ11" s="40"/>
      <c r="LPR11" s="40"/>
      <c r="LPS11" s="43"/>
      <c r="LPT11" s="7"/>
      <c r="LPU11" s="8"/>
      <c r="LPV11" s="9"/>
      <c r="LPW11" s="134"/>
      <c r="LPX11" s="135"/>
      <c r="LPY11" s="40"/>
      <c r="LPZ11" s="40"/>
      <c r="LQA11" s="43"/>
      <c r="LQB11" s="7"/>
      <c r="LQC11" s="8"/>
      <c r="LQD11" s="9"/>
      <c r="LQE11" s="134"/>
      <c r="LQF11" s="135"/>
      <c r="LQG11" s="40"/>
      <c r="LQH11" s="40"/>
      <c r="LQI11" s="43"/>
      <c r="LQJ11" s="7"/>
      <c r="LQK11" s="8"/>
      <c r="LQL11" s="9"/>
      <c r="LQM11" s="134"/>
      <c r="LQN11" s="135"/>
      <c r="LQO11" s="40"/>
      <c r="LQP11" s="40"/>
      <c r="LQQ11" s="43"/>
      <c r="LQR11" s="7"/>
      <c r="LQS11" s="8"/>
      <c r="LQT11" s="9"/>
      <c r="LQU11" s="134"/>
      <c r="LQV11" s="135"/>
      <c r="LQW11" s="40"/>
      <c r="LQX11" s="40"/>
      <c r="LQY11" s="43"/>
      <c r="LQZ11" s="7"/>
      <c r="LRA11" s="8"/>
      <c r="LRB11" s="9"/>
      <c r="LRC11" s="134"/>
      <c r="LRD11" s="135"/>
      <c r="LRE11" s="40"/>
      <c r="LRF11" s="40"/>
      <c r="LRG11" s="43"/>
      <c r="LRH11" s="7"/>
      <c r="LRI11" s="8"/>
      <c r="LRJ11" s="9"/>
      <c r="LRK11" s="134"/>
      <c r="LRL11" s="135"/>
      <c r="LRM11" s="40"/>
      <c r="LRN11" s="40"/>
      <c r="LRO11" s="43"/>
      <c r="LRP11" s="7"/>
      <c r="LRQ11" s="8"/>
      <c r="LRR11" s="9"/>
      <c r="LRS11" s="134"/>
      <c r="LRT11" s="135"/>
      <c r="LRU11" s="40"/>
      <c r="LRV11" s="40"/>
      <c r="LRW11" s="43"/>
      <c r="LRX11" s="7"/>
      <c r="LRY11" s="8"/>
      <c r="LRZ11" s="9"/>
      <c r="LSA11" s="134"/>
      <c r="LSB11" s="135"/>
      <c r="LSC11" s="40"/>
      <c r="LSD11" s="40"/>
      <c r="LSE11" s="43"/>
      <c r="LSF11" s="7"/>
      <c r="LSG11" s="8"/>
      <c r="LSH11" s="9"/>
      <c r="LSI11" s="134"/>
      <c r="LSJ11" s="135"/>
      <c r="LSK11" s="40"/>
      <c r="LSL11" s="40"/>
      <c r="LSM11" s="43"/>
      <c r="LSN11" s="7"/>
      <c r="LSO11" s="8"/>
      <c r="LSP11" s="9"/>
      <c r="LSQ11" s="134"/>
      <c r="LSR11" s="135"/>
      <c r="LSS11" s="40"/>
      <c r="LST11" s="40"/>
      <c r="LSU11" s="43"/>
      <c r="LSV11" s="7"/>
      <c r="LSW11" s="8"/>
      <c r="LSX11" s="9"/>
      <c r="LSY11" s="134"/>
      <c r="LSZ11" s="135"/>
      <c r="LTA11" s="40"/>
      <c r="LTB11" s="40"/>
      <c r="LTC11" s="43"/>
      <c r="LTD11" s="7"/>
      <c r="LTE11" s="8"/>
      <c r="LTF11" s="9"/>
      <c r="LTG11" s="134"/>
      <c r="LTH11" s="135"/>
      <c r="LTI11" s="40"/>
      <c r="LTJ11" s="40"/>
      <c r="LTK11" s="43"/>
      <c r="LTL11" s="7"/>
      <c r="LTM11" s="8"/>
      <c r="LTN11" s="9"/>
      <c r="LTO11" s="134"/>
      <c r="LTP11" s="135"/>
      <c r="LTQ11" s="40"/>
      <c r="LTR11" s="40"/>
      <c r="LTS11" s="43"/>
      <c r="LTT11" s="7"/>
      <c r="LTU11" s="8"/>
      <c r="LTV11" s="9"/>
      <c r="LTW11" s="134"/>
      <c r="LTX11" s="135"/>
      <c r="LTY11" s="40"/>
      <c r="LTZ11" s="40"/>
      <c r="LUA11" s="43"/>
      <c r="LUB11" s="7"/>
      <c r="LUC11" s="8"/>
      <c r="LUD11" s="9"/>
      <c r="LUE11" s="134"/>
      <c r="LUF11" s="135"/>
      <c r="LUG11" s="40"/>
      <c r="LUH11" s="40"/>
      <c r="LUI11" s="43"/>
      <c r="LUJ11" s="7"/>
      <c r="LUK11" s="8"/>
      <c r="LUL11" s="9"/>
      <c r="LUM11" s="134"/>
      <c r="LUN11" s="135"/>
      <c r="LUO11" s="40"/>
      <c r="LUP11" s="40"/>
      <c r="LUQ11" s="43"/>
      <c r="LUR11" s="7"/>
      <c r="LUS11" s="8"/>
      <c r="LUT11" s="9"/>
      <c r="LUU11" s="134"/>
      <c r="LUV11" s="135"/>
      <c r="LUW11" s="40"/>
      <c r="LUX11" s="40"/>
      <c r="LUY11" s="43"/>
      <c r="LUZ11" s="7"/>
      <c r="LVA11" s="8"/>
      <c r="LVB11" s="9"/>
      <c r="LVC11" s="134"/>
      <c r="LVD11" s="135"/>
      <c r="LVE11" s="40"/>
      <c r="LVF11" s="40"/>
      <c r="LVG11" s="43"/>
      <c r="LVH11" s="7"/>
      <c r="LVI11" s="8"/>
      <c r="LVJ11" s="9"/>
      <c r="LVK11" s="134"/>
      <c r="LVL11" s="135"/>
      <c r="LVM11" s="40"/>
      <c r="LVN11" s="40"/>
      <c r="LVO11" s="43"/>
      <c r="LVP11" s="7"/>
      <c r="LVQ11" s="8"/>
      <c r="LVR11" s="9"/>
      <c r="LVS11" s="134"/>
      <c r="LVT11" s="135"/>
      <c r="LVU11" s="40"/>
      <c r="LVV11" s="40"/>
      <c r="LVW11" s="43"/>
      <c r="LVX11" s="7"/>
      <c r="LVY11" s="8"/>
      <c r="LVZ11" s="9"/>
      <c r="LWA11" s="134"/>
      <c r="LWB11" s="135"/>
      <c r="LWC11" s="40"/>
      <c r="LWD11" s="40"/>
      <c r="LWE11" s="43"/>
      <c r="LWF11" s="7"/>
      <c r="LWG11" s="8"/>
      <c r="LWH11" s="9"/>
      <c r="LWI11" s="134"/>
      <c r="LWJ11" s="135"/>
      <c r="LWK11" s="40"/>
      <c r="LWL11" s="40"/>
      <c r="LWM11" s="43"/>
      <c r="LWN11" s="7"/>
      <c r="LWO11" s="8"/>
      <c r="LWP11" s="9"/>
      <c r="LWQ11" s="134"/>
      <c r="LWR11" s="135"/>
      <c r="LWS11" s="40"/>
      <c r="LWT11" s="40"/>
      <c r="LWU11" s="43"/>
      <c r="LWV11" s="7"/>
      <c r="LWW11" s="8"/>
      <c r="LWX11" s="9"/>
      <c r="LWY11" s="134"/>
      <c r="LWZ11" s="135"/>
      <c r="LXA11" s="40"/>
      <c r="LXB11" s="40"/>
      <c r="LXC11" s="43"/>
      <c r="LXD11" s="7"/>
      <c r="LXE11" s="8"/>
      <c r="LXF11" s="9"/>
      <c r="LXG11" s="134"/>
      <c r="LXH11" s="135"/>
      <c r="LXI11" s="40"/>
      <c r="LXJ11" s="40"/>
      <c r="LXK11" s="43"/>
      <c r="LXL11" s="7"/>
      <c r="LXM11" s="8"/>
      <c r="LXN11" s="9"/>
      <c r="LXO11" s="134"/>
      <c r="LXP11" s="135"/>
      <c r="LXQ11" s="40"/>
      <c r="LXR11" s="40"/>
      <c r="LXS11" s="43"/>
      <c r="LXT11" s="7"/>
      <c r="LXU11" s="8"/>
      <c r="LXV11" s="9"/>
      <c r="LXW11" s="134"/>
      <c r="LXX11" s="135"/>
      <c r="LXY11" s="40"/>
      <c r="LXZ11" s="40"/>
      <c r="LYA11" s="43"/>
      <c r="LYB11" s="7"/>
      <c r="LYC11" s="8"/>
      <c r="LYD11" s="9"/>
      <c r="LYE11" s="134"/>
      <c r="LYF11" s="135"/>
      <c r="LYG11" s="40"/>
      <c r="LYH11" s="40"/>
      <c r="LYI11" s="43"/>
      <c r="LYJ11" s="7"/>
      <c r="LYK11" s="8"/>
      <c r="LYL11" s="9"/>
      <c r="LYM11" s="134"/>
      <c r="LYN11" s="135"/>
      <c r="LYO11" s="40"/>
      <c r="LYP11" s="40"/>
      <c r="LYQ11" s="43"/>
      <c r="LYR11" s="7"/>
      <c r="LYS11" s="8"/>
      <c r="LYT11" s="9"/>
      <c r="LYU11" s="134"/>
      <c r="LYV11" s="135"/>
      <c r="LYW11" s="40"/>
      <c r="LYX11" s="40"/>
      <c r="LYY11" s="43"/>
      <c r="LYZ11" s="7"/>
      <c r="LZA11" s="8"/>
      <c r="LZB11" s="9"/>
      <c r="LZC11" s="134"/>
      <c r="LZD11" s="135"/>
      <c r="LZE11" s="40"/>
      <c r="LZF11" s="40"/>
      <c r="LZG11" s="43"/>
      <c r="LZH11" s="7"/>
      <c r="LZI11" s="8"/>
      <c r="LZJ11" s="9"/>
      <c r="LZK11" s="134"/>
      <c r="LZL11" s="135"/>
      <c r="LZM11" s="40"/>
      <c r="LZN11" s="40"/>
      <c r="LZO11" s="43"/>
      <c r="LZP11" s="7"/>
      <c r="LZQ11" s="8"/>
      <c r="LZR11" s="9"/>
      <c r="LZS11" s="134"/>
      <c r="LZT11" s="135"/>
      <c r="LZU11" s="40"/>
      <c r="LZV11" s="40"/>
      <c r="LZW11" s="43"/>
      <c r="LZX11" s="7"/>
      <c r="LZY11" s="8"/>
      <c r="LZZ11" s="9"/>
      <c r="MAA11" s="134"/>
      <c r="MAB11" s="135"/>
      <c r="MAC11" s="40"/>
      <c r="MAD11" s="40"/>
      <c r="MAE11" s="43"/>
      <c r="MAF11" s="7"/>
      <c r="MAG11" s="8"/>
      <c r="MAH11" s="9"/>
      <c r="MAI11" s="134"/>
      <c r="MAJ11" s="135"/>
      <c r="MAK11" s="40"/>
      <c r="MAL11" s="40"/>
      <c r="MAM11" s="43"/>
      <c r="MAN11" s="7"/>
      <c r="MAO11" s="8"/>
      <c r="MAP11" s="9"/>
      <c r="MAQ11" s="134"/>
      <c r="MAR11" s="135"/>
      <c r="MAS11" s="40"/>
      <c r="MAT11" s="40"/>
      <c r="MAU11" s="43"/>
      <c r="MAV11" s="7"/>
      <c r="MAW11" s="8"/>
      <c r="MAX11" s="9"/>
      <c r="MAY11" s="134"/>
      <c r="MAZ11" s="135"/>
      <c r="MBA11" s="40"/>
      <c r="MBB11" s="40"/>
      <c r="MBC11" s="43"/>
      <c r="MBD11" s="7"/>
      <c r="MBE11" s="8"/>
      <c r="MBF11" s="9"/>
      <c r="MBG11" s="134"/>
      <c r="MBH11" s="135"/>
      <c r="MBI11" s="40"/>
      <c r="MBJ11" s="40"/>
      <c r="MBK11" s="43"/>
      <c r="MBL11" s="7"/>
      <c r="MBM11" s="8"/>
      <c r="MBN11" s="9"/>
      <c r="MBO11" s="134"/>
      <c r="MBP11" s="135"/>
      <c r="MBQ11" s="40"/>
      <c r="MBR11" s="40"/>
      <c r="MBS11" s="43"/>
      <c r="MBT11" s="7"/>
      <c r="MBU11" s="8"/>
      <c r="MBV11" s="9"/>
      <c r="MBW11" s="134"/>
      <c r="MBX11" s="135"/>
      <c r="MBY11" s="40"/>
      <c r="MBZ11" s="40"/>
      <c r="MCA11" s="43"/>
      <c r="MCB11" s="7"/>
      <c r="MCC11" s="8"/>
      <c r="MCD11" s="9"/>
      <c r="MCE11" s="134"/>
      <c r="MCF11" s="135"/>
      <c r="MCG11" s="40"/>
      <c r="MCH11" s="40"/>
      <c r="MCI11" s="43"/>
      <c r="MCJ11" s="7"/>
      <c r="MCK11" s="8"/>
      <c r="MCL11" s="9"/>
      <c r="MCM11" s="134"/>
      <c r="MCN11" s="135"/>
      <c r="MCO11" s="40"/>
      <c r="MCP11" s="40"/>
      <c r="MCQ11" s="43"/>
      <c r="MCR11" s="7"/>
      <c r="MCS11" s="8"/>
      <c r="MCT11" s="9"/>
      <c r="MCU11" s="134"/>
      <c r="MCV11" s="135"/>
      <c r="MCW11" s="40"/>
      <c r="MCX11" s="40"/>
      <c r="MCY11" s="43"/>
      <c r="MCZ11" s="7"/>
      <c r="MDA11" s="8"/>
      <c r="MDB11" s="9"/>
      <c r="MDC11" s="134"/>
      <c r="MDD11" s="135"/>
      <c r="MDE11" s="40"/>
      <c r="MDF11" s="40"/>
      <c r="MDG11" s="43"/>
      <c r="MDH11" s="7"/>
      <c r="MDI11" s="8"/>
      <c r="MDJ11" s="9"/>
      <c r="MDK11" s="134"/>
      <c r="MDL11" s="135"/>
      <c r="MDM11" s="40"/>
      <c r="MDN11" s="40"/>
      <c r="MDO11" s="43"/>
      <c r="MDP11" s="7"/>
      <c r="MDQ11" s="8"/>
      <c r="MDR11" s="9"/>
      <c r="MDS11" s="134"/>
      <c r="MDT11" s="135"/>
      <c r="MDU11" s="40"/>
      <c r="MDV11" s="40"/>
      <c r="MDW11" s="43"/>
      <c r="MDX11" s="7"/>
      <c r="MDY11" s="8"/>
      <c r="MDZ11" s="9"/>
      <c r="MEA11" s="134"/>
      <c r="MEB11" s="135"/>
      <c r="MEC11" s="40"/>
      <c r="MED11" s="40"/>
      <c r="MEE11" s="43"/>
      <c r="MEF11" s="7"/>
      <c r="MEG11" s="8"/>
      <c r="MEH11" s="9"/>
      <c r="MEI11" s="134"/>
      <c r="MEJ11" s="135"/>
      <c r="MEK11" s="40"/>
      <c r="MEL11" s="40"/>
      <c r="MEM11" s="43"/>
      <c r="MEN11" s="7"/>
      <c r="MEO11" s="8"/>
      <c r="MEP11" s="9"/>
      <c r="MEQ11" s="134"/>
      <c r="MER11" s="135"/>
      <c r="MES11" s="40"/>
      <c r="MET11" s="40"/>
      <c r="MEU11" s="43"/>
      <c r="MEV11" s="7"/>
      <c r="MEW11" s="8"/>
      <c r="MEX11" s="9"/>
      <c r="MEY11" s="134"/>
      <c r="MEZ11" s="135"/>
      <c r="MFA11" s="40"/>
      <c r="MFB11" s="40"/>
      <c r="MFC11" s="43"/>
      <c r="MFD11" s="7"/>
      <c r="MFE11" s="8"/>
      <c r="MFF11" s="9"/>
      <c r="MFG11" s="134"/>
      <c r="MFH11" s="135"/>
      <c r="MFI11" s="40"/>
      <c r="MFJ11" s="40"/>
      <c r="MFK11" s="43"/>
      <c r="MFL11" s="7"/>
      <c r="MFM11" s="8"/>
      <c r="MFN11" s="9"/>
      <c r="MFO11" s="134"/>
      <c r="MFP11" s="135"/>
      <c r="MFQ11" s="40"/>
      <c r="MFR11" s="40"/>
      <c r="MFS11" s="43"/>
      <c r="MFT11" s="7"/>
      <c r="MFU11" s="8"/>
      <c r="MFV11" s="9"/>
      <c r="MFW11" s="134"/>
      <c r="MFX11" s="135"/>
      <c r="MFY11" s="40"/>
      <c r="MFZ11" s="40"/>
      <c r="MGA11" s="43"/>
      <c r="MGB11" s="7"/>
      <c r="MGC11" s="8"/>
      <c r="MGD11" s="9"/>
      <c r="MGE11" s="134"/>
      <c r="MGF11" s="135"/>
      <c r="MGG11" s="40"/>
      <c r="MGH11" s="40"/>
      <c r="MGI11" s="43"/>
      <c r="MGJ11" s="7"/>
      <c r="MGK11" s="8"/>
      <c r="MGL11" s="9"/>
      <c r="MGM11" s="134"/>
      <c r="MGN11" s="135"/>
      <c r="MGO11" s="40"/>
      <c r="MGP11" s="40"/>
      <c r="MGQ11" s="43"/>
      <c r="MGR11" s="7"/>
      <c r="MGS11" s="8"/>
      <c r="MGT11" s="9"/>
      <c r="MGU11" s="134"/>
      <c r="MGV11" s="135"/>
      <c r="MGW11" s="40"/>
      <c r="MGX11" s="40"/>
      <c r="MGY11" s="43"/>
      <c r="MGZ11" s="7"/>
      <c r="MHA11" s="8"/>
      <c r="MHB11" s="9"/>
      <c r="MHC11" s="134"/>
      <c r="MHD11" s="135"/>
      <c r="MHE11" s="40"/>
      <c r="MHF11" s="40"/>
      <c r="MHG11" s="43"/>
      <c r="MHH11" s="7"/>
      <c r="MHI11" s="8"/>
      <c r="MHJ11" s="9"/>
      <c r="MHK11" s="134"/>
      <c r="MHL11" s="135"/>
      <c r="MHM11" s="40"/>
      <c r="MHN11" s="40"/>
      <c r="MHO11" s="43"/>
      <c r="MHP11" s="7"/>
      <c r="MHQ11" s="8"/>
      <c r="MHR11" s="9"/>
      <c r="MHS11" s="134"/>
      <c r="MHT11" s="135"/>
      <c r="MHU11" s="40"/>
      <c r="MHV11" s="40"/>
      <c r="MHW11" s="43"/>
      <c r="MHX11" s="7"/>
      <c r="MHY11" s="8"/>
      <c r="MHZ11" s="9"/>
      <c r="MIA11" s="134"/>
      <c r="MIB11" s="135"/>
      <c r="MIC11" s="40"/>
      <c r="MID11" s="40"/>
      <c r="MIE11" s="43"/>
      <c r="MIF11" s="7"/>
      <c r="MIG11" s="8"/>
      <c r="MIH11" s="9"/>
      <c r="MII11" s="134"/>
      <c r="MIJ11" s="135"/>
      <c r="MIK11" s="40"/>
      <c r="MIL11" s="40"/>
      <c r="MIM11" s="43"/>
      <c r="MIN11" s="7"/>
      <c r="MIO11" s="8"/>
      <c r="MIP11" s="9"/>
      <c r="MIQ11" s="134"/>
      <c r="MIR11" s="135"/>
      <c r="MIS11" s="40"/>
      <c r="MIT11" s="40"/>
      <c r="MIU11" s="43"/>
      <c r="MIV11" s="7"/>
      <c r="MIW11" s="8"/>
      <c r="MIX11" s="9"/>
      <c r="MIY11" s="134"/>
      <c r="MIZ11" s="135"/>
      <c r="MJA11" s="40"/>
      <c r="MJB11" s="40"/>
      <c r="MJC11" s="43"/>
      <c r="MJD11" s="7"/>
      <c r="MJE11" s="8"/>
      <c r="MJF11" s="9"/>
      <c r="MJG11" s="134"/>
      <c r="MJH11" s="135"/>
      <c r="MJI11" s="40"/>
      <c r="MJJ11" s="40"/>
      <c r="MJK11" s="43"/>
      <c r="MJL11" s="7"/>
      <c r="MJM11" s="8"/>
      <c r="MJN11" s="9"/>
      <c r="MJO11" s="134"/>
      <c r="MJP11" s="135"/>
      <c r="MJQ11" s="40"/>
      <c r="MJR11" s="40"/>
      <c r="MJS11" s="43"/>
      <c r="MJT11" s="7"/>
      <c r="MJU11" s="8"/>
      <c r="MJV11" s="9"/>
      <c r="MJW11" s="134"/>
      <c r="MJX11" s="135"/>
      <c r="MJY11" s="40"/>
      <c r="MJZ11" s="40"/>
      <c r="MKA11" s="43"/>
      <c r="MKB11" s="7"/>
      <c r="MKC11" s="8"/>
      <c r="MKD11" s="9"/>
      <c r="MKE11" s="134"/>
      <c r="MKF11" s="135"/>
      <c r="MKG11" s="40"/>
      <c r="MKH11" s="40"/>
      <c r="MKI11" s="43"/>
      <c r="MKJ11" s="7"/>
      <c r="MKK11" s="8"/>
      <c r="MKL11" s="9"/>
      <c r="MKM11" s="134"/>
      <c r="MKN11" s="135"/>
      <c r="MKO11" s="40"/>
      <c r="MKP11" s="40"/>
      <c r="MKQ11" s="43"/>
      <c r="MKR11" s="7"/>
      <c r="MKS11" s="8"/>
      <c r="MKT11" s="9"/>
      <c r="MKU11" s="134"/>
      <c r="MKV11" s="135"/>
      <c r="MKW11" s="40"/>
      <c r="MKX11" s="40"/>
      <c r="MKY11" s="43"/>
      <c r="MKZ11" s="7"/>
      <c r="MLA11" s="8"/>
      <c r="MLB11" s="9"/>
      <c r="MLC11" s="134"/>
      <c r="MLD11" s="135"/>
      <c r="MLE11" s="40"/>
      <c r="MLF11" s="40"/>
      <c r="MLG11" s="43"/>
      <c r="MLH11" s="7"/>
      <c r="MLI11" s="8"/>
      <c r="MLJ11" s="9"/>
      <c r="MLK11" s="134"/>
      <c r="MLL11" s="135"/>
      <c r="MLM11" s="40"/>
      <c r="MLN11" s="40"/>
      <c r="MLO11" s="43"/>
      <c r="MLP11" s="7"/>
      <c r="MLQ11" s="8"/>
      <c r="MLR11" s="9"/>
      <c r="MLS11" s="134"/>
      <c r="MLT11" s="135"/>
      <c r="MLU11" s="40"/>
      <c r="MLV11" s="40"/>
      <c r="MLW11" s="43"/>
      <c r="MLX11" s="7"/>
      <c r="MLY11" s="8"/>
      <c r="MLZ11" s="9"/>
      <c r="MMA11" s="134"/>
      <c r="MMB11" s="135"/>
      <c r="MMC11" s="40"/>
      <c r="MMD11" s="40"/>
      <c r="MME11" s="43"/>
      <c r="MMF11" s="7"/>
      <c r="MMG11" s="8"/>
      <c r="MMH11" s="9"/>
      <c r="MMI11" s="134"/>
      <c r="MMJ11" s="135"/>
      <c r="MMK11" s="40"/>
      <c r="MML11" s="40"/>
      <c r="MMM11" s="43"/>
      <c r="MMN11" s="7"/>
      <c r="MMO11" s="8"/>
      <c r="MMP11" s="9"/>
      <c r="MMQ11" s="134"/>
      <c r="MMR11" s="135"/>
      <c r="MMS11" s="40"/>
      <c r="MMT11" s="40"/>
      <c r="MMU11" s="43"/>
      <c r="MMV11" s="7"/>
      <c r="MMW11" s="8"/>
      <c r="MMX11" s="9"/>
      <c r="MMY11" s="134"/>
      <c r="MMZ11" s="135"/>
      <c r="MNA11" s="40"/>
      <c r="MNB11" s="40"/>
      <c r="MNC11" s="43"/>
      <c r="MND11" s="7"/>
      <c r="MNE11" s="8"/>
      <c r="MNF11" s="9"/>
      <c r="MNG11" s="134"/>
      <c r="MNH11" s="135"/>
      <c r="MNI11" s="40"/>
      <c r="MNJ11" s="40"/>
      <c r="MNK11" s="43"/>
      <c r="MNL11" s="7"/>
      <c r="MNM11" s="8"/>
      <c r="MNN11" s="9"/>
      <c r="MNO11" s="134"/>
      <c r="MNP11" s="135"/>
      <c r="MNQ11" s="40"/>
      <c r="MNR11" s="40"/>
      <c r="MNS11" s="43"/>
      <c r="MNT11" s="7"/>
      <c r="MNU11" s="8"/>
      <c r="MNV11" s="9"/>
      <c r="MNW11" s="134"/>
      <c r="MNX11" s="135"/>
      <c r="MNY11" s="40"/>
      <c r="MNZ11" s="40"/>
      <c r="MOA11" s="43"/>
      <c r="MOB11" s="7"/>
      <c r="MOC11" s="8"/>
      <c r="MOD11" s="9"/>
      <c r="MOE11" s="134"/>
      <c r="MOF11" s="135"/>
      <c r="MOG11" s="40"/>
      <c r="MOH11" s="40"/>
      <c r="MOI11" s="43"/>
      <c r="MOJ11" s="7"/>
      <c r="MOK11" s="8"/>
      <c r="MOL11" s="9"/>
      <c r="MOM11" s="134"/>
      <c r="MON11" s="135"/>
      <c r="MOO11" s="40"/>
      <c r="MOP11" s="40"/>
      <c r="MOQ11" s="43"/>
      <c r="MOR11" s="7"/>
      <c r="MOS11" s="8"/>
      <c r="MOT11" s="9"/>
      <c r="MOU11" s="134"/>
      <c r="MOV11" s="135"/>
      <c r="MOW11" s="40"/>
      <c r="MOX11" s="40"/>
      <c r="MOY11" s="43"/>
      <c r="MOZ11" s="7"/>
      <c r="MPA11" s="8"/>
      <c r="MPB11" s="9"/>
      <c r="MPC11" s="134"/>
      <c r="MPD11" s="135"/>
      <c r="MPE11" s="40"/>
      <c r="MPF11" s="40"/>
      <c r="MPG11" s="43"/>
      <c r="MPH11" s="7"/>
      <c r="MPI11" s="8"/>
      <c r="MPJ11" s="9"/>
      <c r="MPK11" s="134"/>
      <c r="MPL11" s="135"/>
      <c r="MPM11" s="40"/>
      <c r="MPN11" s="40"/>
      <c r="MPO11" s="43"/>
      <c r="MPP11" s="7"/>
      <c r="MPQ11" s="8"/>
      <c r="MPR11" s="9"/>
      <c r="MPS11" s="134"/>
      <c r="MPT11" s="135"/>
      <c r="MPU11" s="40"/>
      <c r="MPV11" s="40"/>
      <c r="MPW11" s="43"/>
      <c r="MPX11" s="7"/>
      <c r="MPY11" s="8"/>
      <c r="MPZ11" s="9"/>
      <c r="MQA11" s="134"/>
      <c r="MQB11" s="135"/>
      <c r="MQC11" s="40"/>
      <c r="MQD11" s="40"/>
      <c r="MQE11" s="43"/>
      <c r="MQF11" s="7"/>
      <c r="MQG11" s="8"/>
      <c r="MQH11" s="9"/>
      <c r="MQI11" s="134"/>
      <c r="MQJ11" s="135"/>
      <c r="MQK11" s="40"/>
      <c r="MQL11" s="40"/>
      <c r="MQM11" s="43"/>
      <c r="MQN11" s="7"/>
      <c r="MQO11" s="8"/>
      <c r="MQP11" s="9"/>
      <c r="MQQ11" s="134"/>
      <c r="MQR11" s="135"/>
      <c r="MQS11" s="40"/>
      <c r="MQT11" s="40"/>
      <c r="MQU11" s="43"/>
      <c r="MQV11" s="7"/>
      <c r="MQW11" s="8"/>
      <c r="MQX11" s="9"/>
      <c r="MQY11" s="134"/>
      <c r="MQZ11" s="135"/>
      <c r="MRA11" s="40"/>
      <c r="MRB11" s="40"/>
      <c r="MRC11" s="43"/>
      <c r="MRD11" s="7"/>
      <c r="MRE11" s="8"/>
      <c r="MRF11" s="9"/>
      <c r="MRG11" s="134"/>
      <c r="MRH11" s="135"/>
      <c r="MRI11" s="40"/>
      <c r="MRJ11" s="40"/>
      <c r="MRK11" s="43"/>
      <c r="MRL11" s="7"/>
      <c r="MRM11" s="8"/>
      <c r="MRN11" s="9"/>
      <c r="MRO11" s="134"/>
      <c r="MRP11" s="135"/>
      <c r="MRQ11" s="40"/>
      <c r="MRR11" s="40"/>
      <c r="MRS11" s="43"/>
      <c r="MRT11" s="7"/>
      <c r="MRU11" s="8"/>
      <c r="MRV11" s="9"/>
      <c r="MRW11" s="134"/>
      <c r="MRX11" s="135"/>
      <c r="MRY11" s="40"/>
      <c r="MRZ11" s="40"/>
      <c r="MSA11" s="43"/>
      <c r="MSB11" s="7"/>
      <c r="MSC11" s="8"/>
      <c r="MSD11" s="9"/>
      <c r="MSE11" s="134"/>
      <c r="MSF11" s="135"/>
      <c r="MSG11" s="40"/>
      <c r="MSH11" s="40"/>
      <c r="MSI11" s="43"/>
      <c r="MSJ11" s="7"/>
      <c r="MSK11" s="8"/>
      <c r="MSL11" s="9"/>
      <c r="MSM11" s="134"/>
      <c r="MSN11" s="135"/>
      <c r="MSO11" s="40"/>
      <c r="MSP11" s="40"/>
      <c r="MSQ11" s="43"/>
      <c r="MSR11" s="7"/>
      <c r="MSS11" s="8"/>
      <c r="MST11" s="9"/>
      <c r="MSU11" s="134"/>
      <c r="MSV11" s="135"/>
      <c r="MSW11" s="40"/>
      <c r="MSX11" s="40"/>
      <c r="MSY11" s="43"/>
      <c r="MSZ11" s="7"/>
      <c r="MTA11" s="8"/>
      <c r="MTB11" s="9"/>
      <c r="MTC11" s="134"/>
      <c r="MTD11" s="135"/>
      <c r="MTE11" s="40"/>
      <c r="MTF11" s="40"/>
      <c r="MTG11" s="43"/>
      <c r="MTH11" s="7"/>
      <c r="MTI11" s="8"/>
      <c r="MTJ11" s="9"/>
      <c r="MTK11" s="134"/>
      <c r="MTL11" s="135"/>
      <c r="MTM11" s="40"/>
      <c r="MTN11" s="40"/>
      <c r="MTO11" s="43"/>
      <c r="MTP11" s="7"/>
      <c r="MTQ11" s="8"/>
      <c r="MTR11" s="9"/>
      <c r="MTS11" s="134"/>
      <c r="MTT11" s="135"/>
      <c r="MTU11" s="40"/>
      <c r="MTV11" s="40"/>
      <c r="MTW11" s="43"/>
      <c r="MTX11" s="7"/>
      <c r="MTY11" s="8"/>
      <c r="MTZ11" s="9"/>
      <c r="MUA11" s="134"/>
      <c r="MUB11" s="135"/>
      <c r="MUC11" s="40"/>
      <c r="MUD11" s="40"/>
      <c r="MUE11" s="43"/>
      <c r="MUF11" s="7"/>
      <c r="MUG11" s="8"/>
      <c r="MUH11" s="9"/>
      <c r="MUI11" s="134"/>
      <c r="MUJ11" s="135"/>
      <c r="MUK11" s="40"/>
      <c r="MUL11" s="40"/>
      <c r="MUM11" s="43"/>
      <c r="MUN11" s="7"/>
      <c r="MUO11" s="8"/>
      <c r="MUP11" s="9"/>
      <c r="MUQ11" s="134"/>
      <c r="MUR11" s="135"/>
      <c r="MUS11" s="40"/>
      <c r="MUT11" s="40"/>
      <c r="MUU11" s="43"/>
      <c r="MUV11" s="7"/>
      <c r="MUW11" s="8"/>
      <c r="MUX11" s="9"/>
      <c r="MUY11" s="134"/>
      <c r="MUZ11" s="135"/>
      <c r="MVA11" s="40"/>
      <c r="MVB11" s="40"/>
      <c r="MVC11" s="43"/>
      <c r="MVD11" s="7"/>
      <c r="MVE11" s="8"/>
      <c r="MVF11" s="9"/>
      <c r="MVG11" s="134"/>
      <c r="MVH11" s="135"/>
      <c r="MVI11" s="40"/>
      <c r="MVJ11" s="40"/>
      <c r="MVK11" s="43"/>
      <c r="MVL11" s="7"/>
      <c r="MVM11" s="8"/>
      <c r="MVN11" s="9"/>
      <c r="MVO11" s="134"/>
      <c r="MVP11" s="135"/>
      <c r="MVQ11" s="40"/>
      <c r="MVR11" s="40"/>
      <c r="MVS11" s="43"/>
      <c r="MVT11" s="7"/>
      <c r="MVU11" s="8"/>
      <c r="MVV11" s="9"/>
      <c r="MVW11" s="134"/>
      <c r="MVX11" s="135"/>
      <c r="MVY11" s="40"/>
      <c r="MVZ11" s="40"/>
      <c r="MWA11" s="43"/>
      <c r="MWB11" s="7"/>
      <c r="MWC11" s="8"/>
      <c r="MWD11" s="9"/>
      <c r="MWE11" s="134"/>
      <c r="MWF11" s="135"/>
      <c r="MWG11" s="40"/>
      <c r="MWH11" s="40"/>
      <c r="MWI11" s="43"/>
      <c r="MWJ11" s="7"/>
      <c r="MWK11" s="8"/>
      <c r="MWL11" s="9"/>
      <c r="MWM11" s="134"/>
      <c r="MWN11" s="135"/>
      <c r="MWO11" s="40"/>
      <c r="MWP11" s="40"/>
      <c r="MWQ11" s="43"/>
      <c r="MWR11" s="7"/>
      <c r="MWS11" s="8"/>
      <c r="MWT11" s="9"/>
      <c r="MWU11" s="134"/>
      <c r="MWV11" s="135"/>
      <c r="MWW11" s="40"/>
      <c r="MWX11" s="40"/>
      <c r="MWY11" s="43"/>
      <c r="MWZ11" s="7"/>
      <c r="MXA11" s="8"/>
      <c r="MXB11" s="9"/>
      <c r="MXC11" s="134"/>
      <c r="MXD11" s="135"/>
      <c r="MXE11" s="40"/>
      <c r="MXF11" s="40"/>
      <c r="MXG11" s="43"/>
      <c r="MXH11" s="7"/>
      <c r="MXI11" s="8"/>
      <c r="MXJ11" s="9"/>
      <c r="MXK11" s="134"/>
      <c r="MXL11" s="135"/>
      <c r="MXM11" s="40"/>
      <c r="MXN11" s="40"/>
      <c r="MXO11" s="43"/>
      <c r="MXP11" s="7"/>
      <c r="MXQ11" s="8"/>
      <c r="MXR11" s="9"/>
      <c r="MXS11" s="134"/>
      <c r="MXT11" s="135"/>
      <c r="MXU11" s="40"/>
      <c r="MXV11" s="40"/>
      <c r="MXW11" s="43"/>
      <c r="MXX11" s="7"/>
      <c r="MXY11" s="8"/>
      <c r="MXZ11" s="9"/>
      <c r="MYA11" s="134"/>
      <c r="MYB11" s="135"/>
      <c r="MYC11" s="40"/>
      <c r="MYD11" s="40"/>
      <c r="MYE11" s="43"/>
      <c r="MYF11" s="7"/>
      <c r="MYG11" s="8"/>
      <c r="MYH11" s="9"/>
      <c r="MYI11" s="134"/>
      <c r="MYJ11" s="135"/>
      <c r="MYK11" s="40"/>
      <c r="MYL11" s="40"/>
      <c r="MYM11" s="43"/>
      <c r="MYN11" s="7"/>
      <c r="MYO11" s="8"/>
      <c r="MYP11" s="9"/>
      <c r="MYQ11" s="134"/>
      <c r="MYR11" s="135"/>
      <c r="MYS11" s="40"/>
      <c r="MYT11" s="40"/>
      <c r="MYU11" s="43"/>
      <c r="MYV11" s="7"/>
      <c r="MYW11" s="8"/>
      <c r="MYX11" s="9"/>
      <c r="MYY11" s="134"/>
      <c r="MYZ11" s="135"/>
      <c r="MZA11" s="40"/>
      <c r="MZB11" s="40"/>
      <c r="MZC11" s="43"/>
      <c r="MZD11" s="7"/>
      <c r="MZE11" s="8"/>
      <c r="MZF11" s="9"/>
      <c r="MZG11" s="134"/>
      <c r="MZH11" s="135"/>
      <c r="MZI11" s="40"/>
      <c r="MZJ11" s="40"/>
      <c r="MZK11" s="43"/>
      <c r="MZL11" s="7"/>
      <c r="MZM11" s="8"/>
      <c r="MZN11" s="9"/>
      <c r="MZO11" s="134"/>
      <c r="MZP11" s="135"/>
      <c r="MZQ11" s="40"/>
      <c r="MZR11" s="40"/>
      <c r="MZS11" s="43"/>
      <c r="MZT11" s="7"/>
      <c r="MZU11" s="8"/>
      <c r="MZV11" s="9"/>
      <c r="MZW11" s="134"/>
      <c r="MZX11" s="135"/>
      <c r="MZY11" s="40"/>
      <c r="MZZ11" s="40"/>
      <c r="NAA11" s="43"/>
      <c r="NAB11" s="7"/>
      <c r="NAC11" s="8"/>
      <c r="NAD11" s="9"/>
      <c r="NAE11" s="134"/>
      <c r="NAF11" s="135"/>
      <c r="NAG11" s="40"/>
      <c r="NAH11" s="40"/>
      <c r="NAI11" s="43"/>
      <c r="NAJ11" s="7"/>
      <c r="NAK11" s="8"/>
      <c r="NAL11" s="9"/>
      <c r="NAM11" s="134"/>
      <c r="NAN11" s="135"/>
      <c r="NAO11" s="40"/>
      <c r="NAP11" s="40"/>
      <c r="NAQ11" s="43"/>
      <c r="NAR11" s="7"/>
      <c r="NAS11" s="8"/>
      <c r="NAT11" s="9"/>
      <c r="NAU11" s="134"/>
      <c r="NAV11" s="135"/>
      <c r="NAW11" s="40"/>
      <c r="NAX11" s="40"/>
      <c r="NAY11" s="43"/>
      <c r="NAZ11" s="7"/>
      <c r="NBA11" s="8"/>
      <c r="NBB11" s="9"/>
      <c r="NBC11" s="134"/>
      <c r="NBD11" s="135"/>
      <c r="NBE11" s="40"/>
      <c r="NBF11" s="40"/>
      <c r="NBG11" s="43"/>
      <c r="NBH11" s="7"/>
      <c r="NBI11" s="8"/>
      <c r="NBJ11" s="9"/>
      <c r="NBK11" s="134"/>
      <c r="NBL11" s="135"/>
      <c r="NBM11" s="40"/>
      <c r="NBN11" s="40"/>
      <c r="NBO11" s="43"/>
      <c r="NBP11" s="7"/>
      <c r="NBQ11" s="8"/>
      <c r="NBR11" s="9"/>
      <c r="NBS11" s="134"/>
      <c r="NBT11" s="135"/>
      <c r="NBU11" s="40"/>
      <c r="NBV11" s="40"/>
      <c r="NBW11" s="43"/>
      <c r="NBX11" s="7"/>
      <c r="NBY11" s="8"/>
      <c r="NBZ11" s="9"/>
      <c r="NCA11" s="134"/>
      <c r="NCB11" s="135"/>
      <c r="NCC11" s="40"/>
      <c r="NCD11" s="40"/>
      <c r="NCE11" s="43"/>
      <c r="NCF11" s="7"/>
      <c r="NCG11" s="8"/>
      <c r="NCH11" s="9"/>
      <c r="NCI11" s="134"/>
      <c r="NCJ11" s="135"/>
      <c r="NCK11" s="40"/>
      <c r="NCL11" s="40"/>
      <c r="NCM11" s="43"/>
      <c r="NCN11" s="7"/>
      <c r="NCO11" s="8"/>
      <c r="NCP11" s="9"/>
      <c r="NCQ11" s="134"/>
      <c r="NCR11" s="135"/>
      <c r="NCS11" s="40"/>
      <c r="NCT11" s="40"/>
      <c r="NCU11" s="43"/>
      <c r="NCV11" s="7"/>
      <c r="NCW11" s="8"/>
      <c r="NCX11" s="9"/>
      <c r="NCY11" s="134"/>
      <c r="NCZ11" s="135"/>
      <c r="NDA11" s="40"/>
      <c r="NDB11" s="40"/>
      <c r="NDC11" s="43"/>
      <c r="NDD11" s="7"/>
      <c r="NDE11" s="8"/>
      <c r="NDF11" s="9"/>
      <c r="NDG11" s="134"/>
      <c r="NDH11" s="135"/>
      <c r="NDI11" s="40"/>
      <c r="NDJ11" s="40"/>
      <c r="NDK11" s="43"/>
      <c r="NDL11" s="7"/>
      <c r="NDM11" s="8"/>
      <c r="NDN11" s="9"/>
      <c r="NDO11" s="134"/>
      <c r="NDP11" s="135"/>
      <c r="NDQ11" s="40"/>
      <c r="NDR11" s="40"/>
      <c r="NDS11" s="43"/>
      <c r="NDT11" s="7"/>
      <c r="NDU11" s="8"/>
      <c r="NDV11" s="9"/>
      <c r="NDW11" s="134"/>
      <c r="NDX11" s="135"/>
      <c r="NDY11" s="40"/>
      <c r="NDZ11" s="40"/>
      <c r="NEA11" s="43"/>
      <c r="NEB11" s="7"/>
      <c r="NEC11" s="8"/>
      <c r="NED11" s="9"/>
      <c r="NEE11" s="134"/>
      <c r="NEF11" s="135"/>
      <c r="NEG11" s="40"/>
      <c r="NEH11" s="40"/>
      <c r="NEI11" s="43"/>
      <c r="NEJ11" s="7"/>
      <c r="NEK11" s="8"/>
      <c r="NEL11" s="9"/>
      <c r="NEM11" s="134"/>
      <c r="NEN11" s="135"/>
      <c r="NEO11" s="40"/>
      <c r="NEP11" s="40"/>
      <c r="NEQ11" s="43"/>
      <c r="NER11" s="7"/>
      <c r="NES11" s="8"/>
      <c r="NET11" s="9"/>
      <c r="NEU11" s="134"/>
      <c r="NEV11" s="135"/>
      <c r="NEW11" s="40"/>
      <c r="NEX11" s="40"/>
      <c r="NEY11" s="43"/>
      <c r="NEZ11" s="7"/>
      <c r="NFA11" s="8"/>
      <c r="NFB11" s="9"/>
      <c r="NFC11" s="134"/>
      <c r="NFD11" s="135"/>
      <c r="NFE11" s="40"/>
      <c r="NFF11" s="40"/>
      <c r="NFG11" s="43"/>
      <c r="NFH11" s="7"/>
      <c r="NFI11" s="8"/>
      <c r="NFJ11" s="9"/>
      <c r="NFK11" s="134"/>
      <c r="NFL11" s="135"/>
      <c r="NFM11" s="40"/>
      <c r="NFN11" s="40"/>
      <c r="NFO11" s="43"/>
      <c r="NFP11" s="7"/>
      <c r="NFQ11" s="8"/>
      <c r="NFR11" s="9"/>
      <c r="NFS11" s="134"/>
      <c r="NFT11" s="135"/>
      <c r="NFU11" s="40"/>
      <c r="NFV11" s="40"/>
      <c r="NFW11" s="43"/>
      <c r="NFX11" s="7"/>
      <c r="NFY11" s="8"/>
      <c r="NFZ11" s="9"/>
      <c r="NGA11" s="134"/>
      <c r="NGB11" s="135"/>
      <c r="NGC11" s="40"/>
      <c r="NGD11" s="40"/>
      <c r="NGE11" s="43"/>
      <c r="NGF11" s="7"/>
      <c r="NGG11" s="8"/>
      <c r="NGH11" s="9"/>
      <c r="NGI11" s="134"/>
      <c r="NGJ11" s="135"/>
      <c r="NGK11" s="40"/>
      <c r="NGL11" s="40"/>
      <c r="NGM11" s="43"/>
      <c r="NGN11" s="7"/>
      <c r="NGO11" s="8"/>
      <c r="NGP11" s="9"/>
      <c r="NGQ11" s="134"/>
      <c r="NGR11" s="135"/>
      <c r="NGS11" s="40"/>
      <c r="NGT11" s="40"/>
      <c r="NGU11" s="43"/>
      <c r="NGV11" s="7"/>
      <c r="NGW11" s="8"/>
      <c r="NGX11" s="9"/>
      <c r="NGY11" s="134"/>
      <c r="NGZ11" s="135"/>
      <c r="NHA11" s="40"/>
      <c r="NHB11" s="40"/>
      <c r="NHC11" s="43"/>
      <c r="NHD11" s="7"/>
      <c r="NHE11" s="8"/>
      <c r="NHF11" s="9"/>
      <c r="NHG11" s="134"/>
      <c r="NHH11" s="135"/>
      <c r="NHI11" s="40"/>
      <c r="NHJ11" s="40"/>
      <c r="NHK11" s="43"/>
      <c r="NHL11" s="7"/>
      <c r="NHM11" s="8"/>
      <c r="NHN11" s="9"/>
      <c r="NHO11" s="134"/>
      <c r="NHP11" s="135"/>
      <c r="NHQ11" s="40"/>
      <c r="NHR11" s="40"/>
      <c r="NHS11" s="43"/>
      <c r="NHT11" s="7"/>
      <c r="NHU11" s="8"/>
      <c r="NHV11" s="9"/>
      <c r="NHW11" s="134"/>
      <c r="NHX11" s="135"/>
      <c r="NHY11" s="40"/>
      <c r="NHZ11" s="40"/>
      <c r="NIA11" s="43"/>
      <c r="NIB11" s="7"/>
      <c r="NIC11" s="8"/>
      <c r="NID11" s="9"/>
      <c r="NIE11" s="134"/>
      <c r="NIF11" s="135"/>
      <c r="NIG11" s="40"/>
      <c r="NIH11" s="40"/>
      <c r="NII11" s="43"/>
      <c r="NIJ11" s="7"/>
      <c r="NIK11" s="8"/>
      <c r="NIL11" s="9"/>
      <c r="NIM11" s="134"/>
      <c r="NIN11" s="135"/>
      <c r="NIO11" s="40"/>
      <c r="NIP11" s="40"/>
      <c r="NIQ11" s="43"/>
      <c r="NIR11" s="7"/>
      <c r="NIS11" s="8"/>
      <c r="NIT11" s="9"/>
      <c r="NIU11" s="134"/>
      <c r="NIV11" s="135"/>
      <c r="NIW11" s="40"/>
      <c r="NIX11" s="40"/>
      <c r="NIY11" s="43"/>
      <c r="NIZ11" s="7"/>
      <c r="NJA11" s="8"/>
      <c r="NJB11" s="9"/>
      <c r="NJC11" s="134"/>
      <c r="NJD11" s="135"/>
      <c r="NJE11" s="40"/>
      <c r="NJF11" s="40"/>
      <c r="NJG11" s="43"/>
      <c r="NJH11" s="7"/>
      <c r="NJI11" s="8"/>
      <c r="NJJ11" s="9"/>
      <c r="NJK11" s="134"/>
      <c r="NJL11" s="135"/>
      <c r="NJM11" s="40"/>
      <c r="NJN11" s="40"/>
      <c r="NJO11" s="43"/>
      <c r="NJP11" s="7"/>
      <c r="NJQ11" s="8"/>
      <c r="NJR11" s="9"/>
      <c r="NJS11" s="134"/>
      <c r="NJT11" s="135"/>
      <c r="NJU11" s="40"/>
      <c r="NJV11" s="40"/>
      <c r="NJW11" s="43"/>
      <c r="NJX11" s="7"/>
      <c r="NJY11" s="8"/>
      <c r="NJZ11" s="9"/>
      <c r="NKA11" s="134"/>
      <c r="NKB11" s="135"/>
      <c r="NKC11" s="40"/>
      <c r="NKD11" s="40"/>
      <c r="NKE11" s="43"/>
      <c r="NKF11" s="7"/>
      <c r="NKG11" s="8"/>
      <c r="NKH11" s="9"/>
      <c r="NKI11" s="134"/>
      <c r="NKJ11" s="135"/>
      <c r="NKK11" s="40"/>
      <c r="NKL11" s="40"/>
      <c r="NKM11" s="43"/>
      <c r="NKN11" s="7"/>
      <c r="NKO11" s="8"/>
      <c r="NKP11" s="9"/>
      <c r="NKQ11" s="134"/>
      <c r="NKR11" s="135"/>
      <c r="NKS11" s="40"/>
      <c r="NKT11" s="40"/>
      <c r="NKU11" s="43"/>
      <c r="NKV11" s="7"/>
      <c r="NKW11" s="8"/>
      <c r="NKX11" s="9"/>
      <c r="NKY11" s="134"/>
      <c r="NKZ11" s="135"/>
      <c r="NLA11" s="40"/>
      <c r="NLB11" s="40"/>
      <c r="NLC11" s="43"/>
      <c r="NLD11" s="7"/>
      <c r="NLE11" s="8"/>
      <c r="NLF11" s="9"/>
      <c r="NLG11" s="134"/>
      <c r="NLH11" s="135"/>
      <c r="NLI11" s="40"/>
      <c r="NLJ11" s="40"/>
      <c r="NLK11" s="43"/>
      <c r="NLL11" s="7"/>
      <c r="NLM11" s="8"/>
      <c r="NLN11" s="9"/>
      <c r="NLO11" s="134"/>
      <c r="NLP11" s="135"/>
      <c r="NLQ11" s="40"/>
      <c r="NLR11" s="40"/>
      <c r="NLS11" s="43"/>
      <c r="NLT11" s="7"/>
      <c r="NLU11" s="8"/>
      <c r="NLV11" s="9"/>
      <c r="NLW11" s="134"/>
      <c r="NLX11" s="135"/>
      <c r="NLY11" s="40"/>
      <c r="NLZ11" s="40"/>
      <c r="NMA11" s="43"/>
      <c r="NMB11" s="7"/>
      <c r="NMC11" s="8"/>
      <c r="NMD11" s="9"/>
      <c r="NME11" s="134"/>
      <c r="NMF11" s="135"/>
      <c r="NMG11" s="40"/>
      <c r="NMH11" s="40"/>
      <c r="NMI11" s="43"/>
      <c r="NMJ11" s="7"/>
      <c r="NMK11" s="8"/>
      <c r="NML11" s="9"/>
      <c r="NMM11" s="134"/>
      <c r="NMN11" s="135"/>
      <c r="NMO11" s="40"/>
      <c r="NMP11" s="40"/>
      <c r="NMQ11" s="43"/>
      <c r="NMR11" s="7"/>
      <c r="NMS11" s="8"/>
      <c r="NMT11" s="9"/>
      <c r="NMU11" s="134"/>
      <c r="NMV11" s="135"/>
      <c r="NMW11" s="40"/>
      <c r="NMX11" s="40"/>
      <c r="NMY11" s="43"/>
      <c r="NMZ11" s="7"/>
      <c r="NNA11" s="8"/>
      <c r="NNB11" s="9"/>
      <c r="NNC11" s="134"/>
      <c r="NND11" s="135"/>
      <c r="NNE11" s="40"/>
      <c r="NNF11" s="40"/>
      <c r="NNG11" s="43"/>
      <c r="NNH11" s="7"/>
      <c r="NNI11" s="8"/>
      <c r="NNJ11" s="9"/>
      <c r="NNK11" s="134"/>
      <c r="NNL11" s="135"/>
      <c r="NNM11" s="40"/>
      <c r="NNN11" s="40"/>
      <c r="NNO11" s="43"/>
      <c r="NNP11" s="7"/>
      <c r="NNQ11" s="8"/>
      <c r="NNR11" s="9"/>
      <c r="NNS11" s="134"/>
      <c r="NNT11" s="135"/>
      <c r="NNU11" s="40"/>
      <c r="NNV11" s="40"/>
      <c r="NNW11" s="43"/>
      <c r="NNX11" s="7"/>
      <c r="NNY11" s="8"/>
      <c r="NNZ11" s="9"/>
      <c r="NOA11" s="134"/>
      <c r="NOB11" s="135"/>
      <c r="NOC11" s="40"/>
      <c r="NOD11" s="40"/>
      <c r="NOE11" s="43"/>
      <c r="NOF11" s="7"/>
      <c r="NOG11" s="8"/>
      <c r="NOH11" s="9"/>
      <c r="NOI11" s="134"/>
      <c r="NOJ11" s="135"/>
      <c r="NOK11" s="40"/>
      <c r="NOL11" s="40"/>
      <c r="NOM11" s="43"/>
      <c r="NON11" s="7"/>
      <c r="NOO11" s="8"/>
      <c r="NOP11" s="9"/>
      <c r="NOQ11" s="134"/>
      <c r="NOR11" s="135"/>
      <c r="NOS11" s="40"/>
      <c r="NOT11" s="40"/>
      <c r="NOU11" s="43"/>
      <c r="NOV11" s="7"/>
      <c r="NOW11" s="8"/>
      <c r="NOX11" s="9"/>
      <c r="NOY11" s="134"/>
      <c r="NOZ11" s="135"/>
      <c r="NPA11" s="40"/>
      <c r="NPB11" s="40"/>
      <c r="NPC11" s="43"/>
      <c r="NPD11" s="7"/>
      <c r="NPE11" s="8"/>
      <c r="NPF11" s="9"/>
      <c r="NPG11" s="134"/>
      <c r="NPH11" s="135"/>
      <c r="NPI11" s="40"/>
      <c r="NPJ11" s="40"/>
      <c r="NPK11" s="43"/>
      <c r="NPL11" s="7"/>
      <c r="NPM11" s="8"/>
      <c r="NPN11" s="9"/>
      <c r="NPO11" s="134"/>
      <c r="NPP11" s="135"/>
      <c r="NPQ11" s="40"/>
      <c r="NPR11" s="40"/>
      <c r="NPS11" s="43"/>
      <c r="NPT11" s="7"/>
      <c r="NPU11" s="8"/>
      <c r="NPV11" s="9"/>
      <c r="NPW11" s="134"/>
      <c r="NPX11" s="135"/>
      <c r="NPY11" s="40"/>
      <c r="NPZ11" s="40"/>
      <c r="NQA11" s="43"/>
      <c r="NQB11" s="7"/>
      <c r="NQC11" s="8"/>
      <c r="NQD11" s="9"/>
      <c r="NQE11" s="134"/>
      <c r="NQF11" s="135"/>
      <c r="NQG11" s="40"/>
      <c r="NQH11" s="40"/>
      <c r="NQI11" s="43"/>
      <c r="NQJ11" s="7"/>
      <c r="NQK11" s="8"/>
      <c r="NQL11" s="9"/>
      <c r="NQM11" s="134"/>
      <c r="NQN11" s="135"/>
      <c r="NQO11" s="40"/>
      <c r="NQP11" s="40"/>
      <c r="NQQ11" s="43"/>
      <c r="NQR11" s="7"/>
      <c r="NQS11" s="8"/>
      <c r="NQT11" s="9"/>
      <c r="NQU11" s="134"/>
      <c r="NQV11" s="135"/>
      <c r="NQW11" s="40"/>
      <c r="NQX11" s="40"/>
      <c r="NQY11" s="43"/>
      <c r="NQZ11" s="7"/>
      <c r="NRA11" s="8"/>
      <c r="NRB11" s="9"/>
      <c r="NRC11" s="134"/>
      <c r="NRD11" s="135"/>
      <c r="NRE11" s="40"/>
      <c r="NRF11" s="40"/>
      <c r="NRG11" s="43"/>
      <c r="NRH11" s="7"/>
      <c r="NRI11" s="8"/>
      <c r="NRJ11" s="9"/>
      <c r="NRK11" s="134"/>
      <c r="NRL11" s="135"/>
      <c r="NRM11" s="40"/>
      <c r="NRN11" s="40"/>
      <c r="NRO11" s="43"/>
      <c r="NRP11" s="7"/>
      <c r="NRQ11" s="8"/>
      <c r="NRR11" s="9"/>
      <c r="NRS11" s="134"/>
      <c r="NRT11" s="135"/>
      <c r="NRU11" s="40"/>
      <c r="NRV11" s="40"/>
      <c r="NRW11" s="43"/>
      <c r="NRX11" s="7"/>
      <c r="NRY11" s="8"/>
      <c r="NRZ11" s="9"/>
      <c r="NSA11" s="134"/>
      <c r="NSB11" s="135"/>
      <c r="NSC11" s="40"/>
      <c r="NSD11" s="40"/>
      <c r="NSE11" s="43"/>
      <c r="NSF11" s="7"/>
      <c r="NSG11" s="8"/>
      <c r="NSH11" s="9"/>
      <c r="NSI11" s="134"/>
      <c r="NSJ11" s="135"/>
      <c r="NSK11" s="40"/>
      <c r="NSL11" s="40"/>
      <c r="NSM11" s="43"/>
      <c r="NSN11" s="7"/>
      <c r="NSO11" s="8"/>
      <c r="NSP11" s="9"/>
      <c r="NSQ11" s="134"/>
      <c r="NSR11" s="135"/>
      <c r="NSS11" s="40"/>
      <c r="NST11" s="40"/>
      <c r="NSU11" s="43"/>
      <c r="NSV11" s="7"/>
      <c r="NSW11" s="8"/>
      <c r="NSX11" s="9"/>
      <c r="NSY11" s="134"/>
      <c r="NSZ11" s="135"/>
      <c r="NTA11" s="40"/>
      <c r="NTB11" s="40"/>
      <c r="NTC11" s="43"/>
      <c r="NTD11" s="7"/>
      <c r="NTE11" s="8"/>
      <c r="NTF11" s="9"/>
      <c r="NTG11" s="134"/>
      <c r="NTH11" s="135"/>
      <c r="NTI11" s="40"/>
      <c r="NTJ11" s="40"/>
      <c r="NTK11" s="43"/>
      <c r="NTL11" s="7"/>
      <c r="NTM11" s="8"/>
      <c r="NTN11" s="9"/>
      <c r="NTO11" s="134"/>
      <c r="NTP11" s="135"/>
      <c r="NTQ11" s="40"/>
      <c r="NTR11" s="40"/>
      <c r="NTS11" s="43"/>
      <c r="NTT11" s="7"/>
      <c r="NTU11" s="8"/>
      <c r="NTV11" s="9"/>
      <c r="NTW11" s="134"/>
      <c r="NTX11" s="135"/>
      <c r="NTY11" s="40"/>
      <c r="NTZ11" s="40"/>
      <c r="NUA11" s="43"/>
      <c r="NUB11" s="7"/>
      <c r="NUC11" s="8"/>
      <c r="NUD11" s="9"/>
      <c r="NUE11" s="134"/>
      <c r="NUF11" s="135"/>
      <c r="NUG11" s="40"/>
      <c r="NUH11" s="40"/>
      <c r="NUI11" s="43"/>
      <c r="NUJ11" s="7"/>
      <c r="NUK11" s="8"/>
      <c r="NUL11" s="9"/>
      <c r="NUM11" s="134"/>
      <c r="NUN11" s="135"/>
      <c r="NUO11" s="40"/>
      <c r="NUP11" s="40"/>
      <c r="NUQ11" s="43"/>
      <c r="NUR11" s="7"/>
      <c r="NUS11" s="8"/>
      <c r="NUT11" s="9"/>
      <c r="NUU11" s="134"/>
      <c r="NUV11" s="135"/>
      <c r="NUW11" s="40"/>
      <c r="NUX11" s="40"/>
      <c r="NUY11" s="43"/>
      <c r="NUZ11" s="7"/>
      <c r="NVA11" s="8"/>
      <c r="NVB11" s="9"/>
      <c r="NVC11" s="134"/>
      <c r="NVD11" s="135"/>
      <c r="NVE11" s="40"/>
      <c r="NVF11" s="40"/>
      <c r="NVG11" s="43"/>
      <c r="NVH11" s="7"/>
      <c r="NVI11" s="8"/>
      <c r="NVJ11" s="9"/>
      <c r="NVK11" s="134"/>
      <c r="NVL11" s="135"/>
      <c r="NVM11" s="40"/>
      <c r="NVN11" s="40"/>
      <c r="NVO11" s="43"/>
      <c r="NVP11" s="7"/>
      <c r="NVQ11" s="8"/>
      <c r="NVR11" s="9"/>
      <c r="NVS11" s="134"/>
      <c r="NVT11" s="135"/>
      <c r="NVU11" s="40"/>
      <c r="NVV11" s="40"/>
      <c r="NVW11" s="43"/>
      <c r="NVX11" s="7"/>
      <c r="NVY11" s="8"/>
      <c r="NVZ11" s="9"/>
      <c r="NWA11" s="134"/>
      <c r="NWB11" s="135"/>
      <c r="NWC11" s="40"/>
      <c r="NWD11" s="40"/>
      <c r="NWE11" s="43"/>
      <c r="NWF11" s="7"/>
      <c r="NWG11" s="8"/>
      <c r="NWH11" s="9"/>
      <c r="NWI11" s="134"/>
      <c r="NWJ11" s="135"/>
      <c r="NWK11" s="40"/>
      <c r="NWL11" s="40"/>
      <c r="NWM11" s="43"/>
      <c r="NWN11" s="7"/>
      <c r="NWO11" s="8"/>
      <c r="NWP11" s="9"/>
      <c r="NWQ11" s="134"/>
      <c r="NWR11" s="135"/>
      <c r="NWS11" s="40"/>
      <c r="NWT11" s="40"/>
      <c r="NWU11" s="43"/>
      <c r="NWV11" s="7"/>
      <c r="NWW11" s="8"/>
      <c r="NWX11" s="9"/>
      <c r="NWY11" s="134"/>
      <c r="NWZ11" s="135"/>
      <c r="NXA11" s="40"/>
      <c r="NXB11" s="40"/>
      <c r="NXC11" s="43"/>
      <c r="NXD11" s="7"/>
      <c r="NXE11" s="8"/>
      <c r="NXF11" s="9"/>
      <c r="NXG11" s="134"/>
      <c r="NXH11" s="135"/>
      <c r="NXI11" s="40"/>
      <c r="NXJ11" s="40"/>
      <c r="NXK11" s="43"/>
      <c r="NXL11" s="7"/>
      <c r="NXM11" s="8"/>
      <c r="NXN11" s="9"/>
      <c r="NXO11" s="134"/>
      <c r="NXP11" s="135"/>
      <c r="NXQ11" s="40"/>
      <c r="NXR11" s="40"/>
      <c r="NXS11" s="43"/>
      <c r="NXT11" s="7"/>
      <c r="NXU11" s="8"/>
      <c r="NXV11" s="9"/>
      <c r="NXW11" s="134"/>
      <c r="NXX11" s="135"/>
      <c r="NXY11" s="40"/>
      <c r="NXZ11" s="40"/>
      <c r="NYA11" s="43"/>
      <c r="NYB11" s="7"/>
      <c r="NYC11" s="8"/>
      <c r="NYD11" s="9"/>
      <c r="NYE11" s="134"/>
      <c r="NYF11" s="135"/>
      <c r="NYG11" s="40"/>
      <c r="NYH11" s="40"/>
      <c r="NYI11" s="43"/>
      <c r="NYJ11" s="7"/>
      <c r="NYK11" s="8"/>
      <c r="NYL11" s="9"/>
      <c r="NYM11" s="134"/>
      <c r="NYN11" s="135"/>
      <c r="NYO11" s="40"/>
      <c r="NYP11" s="40"/>
      <c r="NYQ11" s="43"/>
      <c r="NYR11" s="7"/>
      <c r="NYS11" s="8"/>
      <c r="NYT11" s="9"/>
      <c r="NYU11" s="134"/>
      <c r="NYV11" s="135"/>
      <c r="NYW11" s="40"/>
      <c r="NYX11" s="40"/>
      <c r="NYY11" s="43"/>
      <c r="NYZ11" s="7"/>
      <c r="NZA11" s="8"/>
      <c r="NZB11" s="9"/>
      <c r="NZC11" s="134"/>
      <c r="NZD11" s="135"/>
      <c r="NZE11" s="40"/>
      <c r="NZF11" s="40"/>
      <c r="NZG11" s="43"/>
      <c r="NZH11" s="7"/>
      <c r="NZI11" s="8"/>
      <c r="NZJ11" s="9"/>
      <c r="NZK11" s="134"/>
      <c r="NZL11" s="135"/>
      <c r="NZM11" s="40"/>
      <c r="NZN11" s="40"/>
      <c r="NZO11" s="43"/>
      <c r="NZP11" s="7"/>
      <c r="NZQ11" s="8"/>
      <c r="NZR11" s="9"/>
      <c r="NZS11" s="134"/>
      <c r="NZT11" s="135"/>
      <c r="NZU11" s="40"/>
      <c r="NZV11" s="40"/>
      <c r="NZW11" s="43"/>
      <c r="NZX11" s="7"/>
      <c r="NZY11" s="8"/>
      <c r="NZZ11" s="9"/>
      <c r="OAA11" s="134"/>
      <c r="OAB11" s="135"/>
      <c r="OAC11" s="40"/>
      <c r="OAD11" s="40"/>
      <c r="OAE11" s="43"/>
      <c r="OAF11" s="7"/>
      <c r="OAG11" s="8"/>
      <c r="OAH11" s="9"/>
      <c r="OAI11" s="134"/>
      <c r="OAJ11" s="135"/>
      <c r="OAK11" s="40"/>
      <c r="OAL11" s="40"/>
      <c r="OAM11" s="43"/>
      <c r="OAN11" s="7"/>
      <c r="OAO11" s="8"/>
      <c r="OAP11" s="9"/>
      <c r="OAQ11" s="134"/>
      <c r="OAR11" s="135"/>
      <c r="OAS11" s="40"/>
      <c r="OAT11" s="40"/>
      <c r="OAU11" s="43"/>
      <c r="OAV11" s="7"/>
      <c r="OAW11" s="8"/>
      <c r="OAX11" s="9"/>
      <c r="OAY11" s="134"/>
      <c r="OAZ11" s="135"/>
      <c r="OBA11" s="40"/>
      <c r="OBB11" s="40"/>
      <c r="OBC11" s="43"/>
      <c r="OBD11" s="7"/>
      <c r="OBE11" s="8"/>
      <c r="OBF11" s="9"/>
      <c r="OBG11" s="134"/>
      <c r="OBH11" s="135"/>
      <c r="OBI11" s="40"/>
      <c r="OBJ11" s="40"/>
      <c r="OBK11" s="43"/>
      <c r="OBL11" s="7"/>
      <c r="OBM11" s="8"/>
      <c r="OBN11" s="9"/>
      <c r="OBO11" s="134"/>
      <c r="OBP11" s="135"/>
      <c r="OBQ11" s="40"/>
      <c r="OBR11" s="40"/>
      <c r="OBS11" s="43"/>
      <c r="OBT11" s="7"/>
      <c r="OBU11" s="8"/>
      <c r="OBV11" s="9"/>
      <c r="OBW11" s="134"/>
      <c r="OBX11" s="135"/>
      <c r="OBY11" s="40"/>
      <c r="OBZ11" s="40"/>
      <c r="OCA11" s="43"/>
      <c r="OCB11" s="7"/>
      <c r="OCC11" s="8"/>
      <c r="OCD11" s="9"/>
      <c r="OCE11" s="134"/>
      <c r="OCF11" s="135"/>
      <c r="OCG11" s="40"/>
      <c r="OCH11" s="40"/>
      <c r="OCI11" s="43"/>
      <c r="OCJ11" s="7"/>
      <c r="OCK11" s="8"/>
      <c r="OCL11" s="9"/>
      <c r="OCM11" s="134"/>
      <c r="OCN11" s="135"/>
      <c r="OCO11" s="40"/>
      <c r="OCP11" s="40"/>
      <c r="OCQ11" s="43"/>
      <c r="OCR11" s="7"/>
      <c r="OCS11" s="8"/>
      <c r="OCT11" s="9"/>
      <c r="OCU11" s="134"/>
      <c r="OCV11" s="135"/>
      <c r="OCW11" s="40"/>
      <c r="OCX11" s="40"/>
      <c r="OCY11" s="43"/>
      <c r="OCZ11" s="7"/>
      <c r="ODA11" s="8"/>
      <c r="ODB11" s="9"/>
      <c r="ODC11" s="134"/>
      <c r="ODD11" s="135"/>
      <c r="ODE11" s="40"/>
      <c r="ODF11" s="40"/>
      <c r="ODG11" s="43"/>
      <c r="ODH11" s="7"/>
      <c r="ODI11" s="8"/>
      <c r="ODJ11" s="9"/>
      <c r="ODK11" s="134"/>
      <c r="ODL11" s="135"/>
      <c r="ODM11" s="40"/>
      <c r="ODN11" s="40"/>
      <c r="ODO11" s="43"/>
      <c r="ODP11" s="7"/>
      <c r="ODQ11" s="8"/>
      <c r="ODR11" s="9"/>
      <c r="ODS11" s="134"/>
      <c r="ODT11" s="135"/>
      <c r="ODU11" s="40"/>
      <c r="ODV11" s="40"/>
      <c r="ODW11" s="43"/>
      <c r="ODX11" s="7"/>
      <c r="ODY11" s="8"/>
      <c r="ODZ11" s="9"/>
      <c r="OEA11" s="134"/>
      <c r="OEB11" s="135"/>
      <c r="OEC11" s="40"/>
      <c r="OED11" s="40"/>
      <c r="OEE11" s="43"/>
      <c r="OEF11" s="7"/>
      <c r="OEG11" s="8"/>
      <c r="OEH11" s="9"/>
      <c r="OEI11" s="134"/>
      <c r="OEJ11" s="135"/>
      <c r="OEK11" s="40"/>
      <c r="OEL11" s="40"/>
      <c r="OEM11" s="43"/>
      <c r="OEN11" s="7"/>
      <c r="OEO11" s="8"/>
      <c r="OEP11" s="9"/>
      <c r="OEQ11" s="134"/>
      <c r="OER11" s="135"/>
      <c r="OES11" s="40"/>
      <c r="OET11" s="40"/>
      <c r="OEU11" s="43"/>
      <c r="OEV11" s="7"/>
      <c r="OEW11" s="8"/>
      <c r="OEX11" s="9"/>
      <c r="OEY11" s="134"/>
      <c r="OEZ11" s="135"/>
      <c r="OFA11" s="40"/>
      <c r="OFB11" s="40"/>
      <c r="OFC11" s="43"/>
      <c r="OFD11" s="7"/>
      <c r="OFE11" s="8"/>
      <c r="OFF11" s="9"/>
      <c r="OFG11" s="134"/>
      <c r="OFH11" s="135"/>
      <c r="OFI11" s="40"/>
      <c r="OFJ11" s="40"/>
      <c r="OFK11" s="43"/>
      <c r="OFL11" s="7"/>
      <c r="OFM11" s="8"/>
      <c r="OFN11" s="9"/>
      <c r="OFO11" s="134"/>
      <c r="OFP11" s="135"/>
      <c r="OFQ11" s="40"/>
      <c r="OFR11" s="40"/>
      <c r="OFS11" s="43"/>
      <c r="OFT11" s="7"/>
      <c r="OFU11" s="8"/>
      <c r="OFV11" s="9"/>
      <c r="OFW11" s="134"/>
      <c r="OFX11" s="135"/>
      <c r="OFY11" s="40"/>
      <c r="OFZ11" s="40"/>
      <c r="OGA11" s="43"/>
      <c r="OGB11" s="7"/>
      <c r="OGC11" s="8"/>
      <c r="OGD11" s="9"/>
      <c r="OGE11" s="134"/>
      <c r="OGF11" s="135"/>
      <c r="OGG11" s="40"/>
      <c r="OGH11" s="40"/>
      <c r="OGI11" s="43"/>
      <c r="OGJ11" s="7"/>
      <c r="OGK11" s="8"/>
      <c r="OGL11" s="9"/>
      <c r="OGM11" s="134"/>
      <c r="OGN11" s="135"/>
      <c r="OGO11" s="40"/>
      <c r="OGP11" s="40"/>
      <c r="OGQ11" s="43"/>
      <c r="OGR11" s="7"/>
      <c r="OGS11" s="8"/>
      <c r="OGT11" s="9"/>
      <c r="OGU11" s="134"/>
      <c r="OGV11" s="135"/>
      <c r="OGW11" s="40"/>
      <c r="OGX11" s="40"/>
      <c r="OGY11" s="43"/>
      <c r="OGZ11" s="7"/>
      <c r="OHA11" s="8"/>
      <c r="OHB11" s="9"/>
      <c r="OHC11" s="134"/>
      <c r="OHD11" s="135"/>
      <c r="OHE11" s="40"/>
      <c r="OHF11" s="40"/>
      <c r="OHG11" s="43"/>
      <c r="OHH11" s="7"/>
      <c r="OHI11" s="8"/>
      <c r="OHJ11" s="9"/>
      <c r="OHK11" s="134"/>
      <c r="OHL11" s="135"/>
      <c r="OHM11" s="40"/>
      <c r="OHN11" s="40"/>
      <c r="OHO11" s="43"/>
      <c r="OHP11" s="7"/>
      <c r="OHQ11" s="8"/>
      <c r="OHR11" s="9"/>
      <c r="OHS11" s="134"/>
      <c r="OHT11" s="135"/>
      <c r="OHU11" s="40"/>
      <c r="OHV11" s="40"/>
      <c r="OHW11" s="43"/>
      <c r="OHX11" s="7"/>
      <c r="OHY11" s="8"/>
      <c r="OHZ11" s="9"/>
      <c r="OIA11" s="134"/>
      <c r="OIB11" s="135"/>
      <c r="OIC11" s="40"/>
      <c r="OID11" s="40"/>
      <c r="OIE11" s="43"/>
      <c r="OIF11" s="7"/>
      <c r="OIG11" s="8"/>
      <c r="OIH11" s="9"/>
      <c r="OII11" s="134"/>
      <c r="OIJ11" s="135"/>
      <c r="OIK11" s="40"/>
      <c r="OIL11" s="40"/>
      <c r="OIM11" s="43"/>
      <c r="OIN11" s="7"/>
      <c r="OIO11" s="8"/>
      <c r="OIP11" s="9"/>
      <c r="OIQ11" s="134"/>
      <c r="OIR11" s="135"/>
      <c r="OIS11" s="40"/>
      <c r="OIT11" s="40"/>
      <c r="OIU11" s="43"/>
      <c r="OIV11" s="7"/>
      <c r="OIW11" s="8"/>
      <c r="OIX11" s="9"/>
      <c r="OIY11" s="134"/>
      <c r="OIZ11" s="135"/>
      <c r="OJA11" s="40"/>
      <c r="OJB11" s="40"/>
      <c r="OJC11" s="43"/>
      <c r="OJD11" s="7"/>
      <c r="OJE11" s="8"/>
      <c r="OJF11" s="9"/>
      <c r="OJG11" s="134"/>
      <c r="OJH11" s="135"/>
      <c r="OJI11" s="40"/>
      <c r="OJJ11" s="40"/>
      <c r="OJK11" s="43"/>
      <c r="OJL11" s="7"/>
      <c r="OJM11" s="8"/>
      <c r="OJN11" s="9"/>
      <c r="OJO11" s="134"/>
      <c r="OJP11" s="135"/>
      <c r="OJQ11" s="40"/>
      <c r="OJR11" s="40"/>
      <c r="OJS11" s="43"/>
      <c r="OJT11" s="7"/>
      <c r="OJU11" s="8"/>
      <c r="OJV11" s="9"/>
      <c r="OJW11" s="134"/>
      <c r="OJX11" s="135"/>
      <c r="OJY11" s="40"/>
      <c r="OJZ11" s="40"/>
      <c r="OKA11" s="43"/>
      <c r="OKB11" s="7"/>
      <c r="OKC11" s="8"/>
      <c r="OKD11" s="9"/>
      <c r="OKE11" s="134"/>
      <c r="OKF11" s="135"/>
      <c r="OKG11" s="40"/>
      <c r="OKH11" s="40"/>
      <c r="OKI11" s="43"/>
      <c r="OKJ11" s="7"/>
      <c r="OKK11" s="8"/>
      <c r="OKL11" s="9"/>
      <c r="OKM11" s="134"/>
      <c r="OKN11" s="135"/>
      <c r="OKO11" s="40"/>
      <c r="OKP11" s="40"/>
      <c r="OKQ11" s="43"/>
      <c r="OKR11" s="7"/>
      <c r="OKS11" s="8"/>
      <c r="OKT11" s="9"/>
      <c r="OKU11" s="134"/>
      <c r="OKV11" s="135"/>
      <c r="OKW11" s="40"/>
      <c r="OKX11" s="40"/>
      <c r="OKY11" s="43"/>
      <c r="OKZ11" s="7"/>
      <c r="OLA11" s="8"/>
      <c r="OLB11" s="9"/>
      <c r="OLC11" s="134"/>
      <c r="OLD11" s="135"/>
      <c r="OLE11" s="40"/>
      <c r="OLF11" s="40"/>
      <c r="OLG11" s="43"/>
      <c r="OLH11" s="7"/>
      <c r="OLI11" s="8"/>
      <c r="OLJ11" s="9"/>
      <c r="OLK11" s="134"/>
      <c r="OLL11" s="135"/>
      <c r="OLM11" s="40"/>
      <c r="OLN11" s="40"/>
      <c r="OLO11" s="43"/>
      <c r="OLP11" s="7"/>
      <c r="OLQ11" s="8"/>
      <c r="OLR11" s="9"/>
      <c r="OLS11" s="134"/>
      <c r="OLT11" s="135"/>
      <c r="OLU11" s="40"/>
      <c r="OLV11" s="40"/>
      <c r="OLW11" s="43"/>
      <c r="OLX11" s="7"/>
      <c r="OLY11" s="8"/>
      <c r="OLZ11" s="9"/>
      <c r="OMA11" s="134"/>
      <c r="OMB11" s="135"/>
      <c r="OMC11" s="40"/>
      <c r="OMD11" s="40"/>
      <c r="OME11" s="43"/>
      <c r="OMF11" s="7"/>
      <c r="OMG11" s="8"/>
      <c r="OMH11" s="9"/>
      <c r="OMI11" s="134"/>
      <c r="OMJ11" s="135"/>
      <c r="OMK11" s="40"/>
      <c r="OML11" s="40"/>
      <c r="OMM11" s="43"/>
      <c r="OMN11" s="7"/>
      <c r="OMO11" s="8"/>
      <c r="OMP11" s="9"/>
      <c r="OMQ11" s="134"/>
      <c r="OMR11" s="135"/>
      <c r="OMS11" s="40"/>
      <c r="OMT11" s="40"/>
      <c r="OMU11" s="43"/>
      <c r="OMV11" s="7"/>
      <c r="OMW11" s="8"/>
      <c r="OMX11" s="9"/>
      <c r="OMY11" s="134"/>
      <c r="OMZ11" s="135"/>
      <c r="ONA11" s="40"/>
      <c r="ONB11" s="40"/>
      <c r="ONC11" s="43"/>
      <c r="OND11" s="7"/>
      <c r="ONE11" s="8"/>
      <c r="ONF11" s="9"/>
      <c r="ONG11" s="134"/>
      <c r="ONH11" s="135"/>
      <c r="ONI11" s="40"/>
      <c r="ONJ11" s="40"/>
      <c r="ONK11" s="43"/>
      <c r="ONL11" s="7"/>
      <c r="ONM11" s="8"/>
      <c r="ONN11" s="9"/>
      <c r="ONO11" s="134"/>
      <c r="ONP11" s="135"/>
      <c r="ONQ11" s="40"/>
      <c r="ONR11" s="40"/>
      <c r="ONS11" s="43"/>
      <c r="ONT11" s="7"/>
      <c r="ONU11" s="8"/>
      <c r="ONV11" s="9"/>
      <c r="ONW11" s="134"/>
      <c r="ONX11" s="135"/>
      <c r="ONY11" s="40"/>
      <c r="ONZ11" s="40"/>
      <c r="OOA11" s="43"/>
      <c r="OOB11" s="7"/>
      <c r="OOC11" s="8"/>
      <c r="OOD11" s="9"/>
      <c r="OOE11" s="134"/>
      <c r="OOF11" s="135"/>
      <c r="OOG11" s="40"/>
      <c r="OOH11" s="40"/>
      <c r="OOI11" s="43"/>
      <c r="OOJ11" s="7"/>
      <c r="OOK11" s="8"/>
      <c r="OOL11" s="9"/>
      <c r="OOM11" s="134"/>
      <c r="OON11" s="135"/>
      <c r="OOO11" s="40"/>
      <c r="OOP11" s="40"/>
      <c r="OOQ11" s="43"/>
      <c r="OOR11" s="7"/>
      <c r="OOS11" s="8"/>
      <c r="OOT11" s="9"/>
      <c r="OOU11" s="134"/>
      <c r="OOV11" s="135"/>
      <c r="OOW11" s="40"/>
      <c r="OOX11" s="40"/>
      <c r="OOY11" s="43"/>
      <c r="OOZ11" s="7"/>
      <c r="OPA11" s="8"/>
      <c r="OPB11" s="9"/>
      <c r="OPC11" s="134"/>
      <c r="OPD11" s="135"/>
      <c r="OPE11" s="40"/>
      <c r="OPF11" s="40"/>
      <c r="OPG11" s="43"/>
      <c r="OPH11" s="7"/>
      <c r="OPI11" s="8"/>
      <c r="OPJ11" s="9"/>
      <c r="OPK11" s="134"/>
      <c r="OPL11" s="135"/>
      <c r="OPM11" s="40"/>
      <c r="OPN11" s="40"/>
      <c r="OPO11" s="43"/>
      <c r="OPP11" s="7"/>
      <c r="OPQ11" s="8"/>
      <c r="OPR11" s="9"/>
      <c r="OPS11" s="134"/>
      <c r="OPT11" s="135"/>
      <c r="OPU11" s="40"/>
      <c r="OPV11" s="40"/>
      <c r="OPW11" s="43"/>
      <c r="OPX11" s="7"/>
      <c r="OPY11" s="8"/>
      <c r="OPZ11" s="9"/>
      <c r="OQA11" s="134"/>
      <c r="OQB11" s="135"/>
      <c r="OQC11" s="40"/>
      <c r="OQD11" s="40"/>
      <c r="OQE11" s="43"/>
      <c r="OQF11" s="7"/>
      <c r="OQG11" s="8"/>
      <c r="OQH11" s="9"/>
      <c r="OQI11" s="134"/>
      <c r="OQJ11" s="135"/>
      <c r="OQK11" s="40"/>
      <c r="OQL11" s="40"/>
      <c r="OQM11" s="43"/>
      <c r="OQN11" s="7"/>
      <c r="OQO11" s="8"/>
      <c r="OQP11" s="9"/>
      <c r="OQQ11" s="134"/>
      <c r="OQR11" s="135"/>
      <c r="OQS11" s="40"/>
      <c r="OQT11" s="40"/>
      <c r="OQU11" s="43"/>
      <c r="OQV11" s="7"/>
      <c r="OQW11" s="8"/>
      <c r="OQX11" s="9"/>
      <c r="OQY11" s="134"/>
      <c r="OQZ11" s="135"/>
      <c r="ORA11" s="40"/>
      <c r="ORB11" s="40"/>
      <c r="ORC11" s="43"/>
      <c r="ORD11" s="7"/>
      <c r="ORE11" s="8"/>
      <c r="ORF11" s="9"/>
      <c r="ORG11" s="134"/>
      <c r="ORH11" s="135"/>
      <c r="ORI11" s="40"/>
      <c r="ORJ11" s="40"/>
      <c r="ORK11" s="43"/>
      <c r="ORL11" s="7"/>
      <c r="ORM11" s="8"/>
      <c r="ORN11" s="9"/>
      <c r="ORO11" s="134"/>
      <c r="ORP11" s="135"/>
      <c r="ORQ11" s="40"/>
      <c r="ORR11" s="40"/>
      <c r="ORS11" s="43"/>
      <c r="ORT11" s="7"/>
      <c r="ORU11" s="8"/>
      <c r="ORV11" s="9"/>
      <c r="ORW11" s="134"/>
      <c r="ORX11" s="135"/>
      <c r="ORY11" s="40"/>
      <c r="ORZ11" s="40"/>
      <c r="OSA11" s="43"/>
      <c r="OSB11" s="7"/>
      <c r="OSC11" s="8"/>
      <c r="OSD11" s="9"/>
      <c r="OSE11" s="134"/>
      <c r="OSF11" s="135"/>
      <c r="OSG11" s="40"/>
      <c r="OSH11" s="40"/>
      <c r="OSI11" s="43"/>
      <c r="OSJ11" s="7"/>
      <c r="OSK11" s="8"/>
      <c r="OSL11" s="9"/>
      <c r="OSM11" s="134"/>
      <c r="OSN11" s="135"/>
      <c r="OSO11" s="40"/>
      <c r="OSP11" s="40"/>
      <c r="OSQ11" s="43"/>
      <c r="OSR11" s="7"/>
      <c r="OSS11" s="8"/>
      <c r="OST11" s="9"/>
      <c r="OSU11" s="134"/>
      <c r="OSV11" s="135"/>
      <c r="OSW11" s="40"/>
      <c r="OSX11" s="40"/>
      <c r="OSY11" s="43"/>
      <c r="OSZ11" s="7"/>
      <c r="OTA11" s="8"/>
      <c r="OTB11" s="9"/>
      <c r="OTC11" s="134"/>
      <c r="OTD11" s="135"/>
      <c r="OTE11" s="40"/>
      <c r="OTF11" s="40"/>
      <c r="OTG11" s="43"/>
      <c r="OTH11" s="7"/>
      <c r="OTI11" s="8"/>
      <c r="OTJ11" s="9"/>
      <c r="OTK11" s="134"/>
      <c r="OTL11" s="135"/>
      <c r="OTM11" s="40"/>
      <c r="OTN11" s="40"/>
      <c r="OTO11" s="43"/>
      <c r="OTP11" s="7"/>
      <c r="OTQ11" s="8"/>
      <c r="OTR11" s="9"/>
      <c r="OTS11" s="134"/>
      <c r="OTT11" s="135"/>
      <c r="OTU11" s="40"/>
      <c r="OTV11" s="40"/>
      <c r="OTW11" s="43"/>
      <c r="OTX11" s="7"/>
      <c r="OTY11" s="8"/>
      <c r="OTZ11" s="9"/>
      <c r="OUA11" s="134"/>
      <c r="OUB11" s="135"/>
      <c r="OUC11" s="40"/>
      <c r="OUD11" s="40"/>
      <c r="OUE11" s="43"/>
      <c r="OUF11" s="7"/>
      <c r="OUG11" s="8"/>
      <c r="OUH11" s="9"/>
      <c r="OUI11" s="134"/>
      <c r="OUJ11" s="135"/>
      <c r="OUK11" s="40"/>
      <c r="OUL11" s="40"/>
      <c r="OUM11" s="43"/>
      <c r="OUN11" s="7"/>
      <c r="OUO11" s="8"/>
      <c r="OUP11" s="9"/>
      <c r="OUQ11" s="134"/>
      <c r="OUR11" s="135"/>
      <c r="OUS11" s="40"/>
      <c r="OUT11" s="40"/>
      <c r="OUU11" s="43"/>
      <c r="OUV11" s="7"/>
      <c r="OUW11" s="8"/>
      <c r="OUX11" s="9"/>
      <c r="OUY11" s="134"/>
      <c r="OUZ11" s="135"/>
      <c r="OVA11" s="40"/>
      <c r="OVB11" s="40"/>
      <c r="OVC11" s="43"/>
      <c r="OVD11" s="7"/>
      <c r="OVE11" s="8"/>
      <c r="OVF11" s="9"/>
      <c r="OVG11" s="134"/>
      <c r="OVH11" s="135"/>
      <c r="OVI11" s="40"/>
      <c r="OVJ11" s="40"/>
      <c r="OVK11" s="43"/>
      <c r="OVL11" s="7"/>
      <c r="OVM11" s="8"/>
      <c r="OVN11" s="9"/>
      <c r="OVO11" s="134"/>
      <c r="OVP11" s="135"/>
      <c r="OVQ11" s="40"/>
      <c r="OVR11" s="40"/>
      <c r="OVS11" s="43"/>
      <c r="OVT11" s="7"/>
      <c r="OVU11" s="8"/>
      <c r="OVV11" s="9"/>
      <c r="OVW11" s="134"/>
      <c r="OVX11" s="135"/>
      <c r="OVY11" s="40"/>
      <c r="OVZ11" s="40"/>
      <c r="OWA11" s="43"/>
      <c r="OWB11" s="7"/>
      <c r="OWC11" s="8"/>
      <c r="OWD11" s="9"/>
      <c r="OWE11" s="134"/>
      <c r="OWF11" s="135"/>
      <c r="OWG11" s="40"/>
      <c r="OWH11" s="40"/>
      <c r="OWI11" s="43"/>
      <c r="OWJ11" s="7"/>
      <c r="OWK11" s="8"/>
      <c r="OWL11" s="9"/>
      <c r="OWM11" s="134"/>
      <c r="OWN11" s="135"/>
      <c r="OWO11" s="40"/>
      <c r="OWP11" s="40"/>
      <c r="OWQ11" s="43"/>
      <c r="OWR11" s="7"/>
      <c r="OWS11" s="8"/>
      <c r="OWT11" s="9"/>
      <c r="OWU11" s="134"/>
      <c r="OWV11" s="135"/>
      <c r="OWW11" s="40"/>
      <c r="OWX11" s="40"/>
      <c r="OWY11" s="43"/>
      <c r="OWZ11" s="7"/>
      <c r="OXA11" s="8"/>
      <c r="OXB11" s="9"/>
      <c r="OXC11" s="134"/>
      <c r="OXD11" s="135"/>
      <c r="OXE11" s="40"/>
      <c r="OXF11" s="40"/>
      <c r="OXG11" s="43"/>
      <c r="OXH11" s="7"/>
      <c r="OXI11" s="8"/>
      <c r="OXJ11" s="9"/>
      <c r="OXK11" s="134"/>
      <c r="OXL11" s="135"/>
      <c r="OXM11" s="40"/>
      <c r="OXN11" s="40"/>
      <c r="OXO11" s="43"/>
      <c r="OXP11" s="7"/>
      <c r="OXQ11" s="8"/>
      <c r="OXR11" s="9"/>
      <c r="OXS11" s="134"/>
      <c r="OXT11" s="135"/>
      <c r="OXU11" s="40"/>
      <c r="OXV11" s="40"/>
      <c r="OXW11" s="43"/>
      <c r="OXX11" s="7"/>
      <c r="OXY11" s="8"/>
      <c r="OXZ11" s="9"/>
      <c r="OYA11" s="134"/>
      <c r="OYB11" s="135"/>
      <c r="OYC11" s="40"/>
      <c r="OYD11" s="40"/>
      <c r="OYE11" s="43"/>
      <c r="OYF11" s="7"/>
      <c r="OYG11" s="8"/>
      <c r="OYH11" s="9"/>
      <c r="OYI11" s="134"/>
      <c r="OYJ11" s="135"/>
      <c r="OYK11" s="40"/>
      <c r="OYL11" s="40"/>
      <c r="OYM11" s="43"/>
      <c r="OYN11" s="7"/>
      <c r="OYO11" s="8"/>
      <c r="OYP11" s="9"/>
      <c r="OYQ11" s="134"/>
      <c r="OYR11" s="135"/>
      <c r="OYS11" s="40"/>
      <c r="OYT11" s="40"/>
      <c r="OYU11" s="43"/>
      <c r="OYV11" s="7"/>
      <c r="OYW11" s="8"/>
      <c r="OYX11" s="9"/>
      <c r="OYY11" s="134"/>
      <c r="OYZ11" s="135"/>
      <c r="OZA11" s="40"/>
      <c r="OZB11" s="40"/>
      <c r="OZC11" s="43"/>
      <c r="OZD11" s="7"/>
      <c r="OZE11" s="8"/>
      <c r="OZF11" s="9"/>
      <c r="OZG11" s="134"/>
      <c r="OZH11" s="135"/>
      <c r="OZI11" s="40"/>
      <c r="OZJ11" s="40"/>
      <c r="OZK11" s="43"/>
      <c r="OZL11" s="7"/>
      <c r="OZM11" s="8"/>
      <c r="OZN11" s="9"/>
      <c r="OZO11" s="134"/>
      <c r="OZP11" s="135"/>
      <c r="OZQ11" s="40"/>
      <c r="OZR11" s="40"/>
      <c r="OZS11" s="43"/>
      <c r="OZT11" s="7"/>
      <c r="OZU11" s="8"/>
      <c r="OZV11" s="9"/>
      <c r="OZW11" s="134"/>
      <c r="OZX11" s="135"/>
      <c r="OZY11" s="40"/>
      <c r="OZZ11" s="40"/>
      <c r="PAA11" s="43"/>
      <c r="PAB11" s="7"/>
      <c r="PAC11" s="8"/>
      <c r="PAD11" s="9"/>
      <c r="PAE11" s="134"/>
      <c r="PAF11" s="135"/>
      <c r="PAG11" s="40"/>
      <c r="PAH11" s="40"/>
      <c r="PAI11" s="43"/>
      <c r="PAJ11" s="7"/>
      <c r="PAK11" s="8"/>
      <c r="PAL11" s="9"/>
      <c r="PAM11" s="134"/>
      <c r="PAN11" s="135"/>
      <c r="PAO11" s="40"/>
      <c r="PAP11" s="40"/>
      <c r="PAQ11" s="43"/>
      <c r="PAR11" s="7"/>
      <c r="PAS11" s="8"/>
      <c r="PAT11" s="9"/>
      <c r="PAU11" s="134"/>
      <c r="PAV11" s="135"/>
      <c r="PAW11" s="40"/>
      <c r="PAX11" s="40"/>
      <c r="PAY11" s="43"/>
      <c r="PAZ11" s="7"/>
      <c r="PBA11" s="8"/>
      <c r="PBB11" s="9"/>
      <c r="PBC11" s="134"/>
      <c r="PBD11" s="135"/>
      <c r="PBE11" s="40"/>
      <c r="PBF11" s="40"/>
      <c r="PBG11" s="43"/>
      <c r="PBH11" s="7"/>
      <c r="PBI11" s="8"/>
      <c r="PBJ11" s="9"/>
      <c r="PBK11" s="134"/>
      <c r="PBL11" s="135"/>
      <c r="PBM11" s="40"/>
      <c r="PBN11" s="40"/>
      <c r="PBO11" s="43"/>
      <c r="PBP11" s="7"/>
      <c r="PBQ11" s="8"/>
      <c r="PBR11" s="9"/>
      <c r="PBS11" s="134"/>
      <c r="PBT11" s="135"/>
      <c r="PBU11" s="40"/>
      <c r="PBV11" s="40"/>
      <c r="PBW11" s="43"/>
      <c r="PBX11" s="7"/>
      <c r="PBY11" s="8"/>
      <c r="PBZ11" s="9"/>
      <c r="PCA11" s="134"/>
      <c r="PCB11" s="135"/>
      <c r="PCC11" s="40"/>
      <c r="PCD11" s="40"/>
      <c r="PCE11" s="43"/>
      <c r="PCF11" s="7"/>
      <c r="PCG11" s="8"/>
      <c r="PCH11" s="9"/>
      <c r="PCI11" s="134"/>
      <c r="PCJ11" s="135"/>
      <c r="PCK11" s="40"/>
      <c r="PCL11" s="40"/>
      <c r="PCM11" s="43"/>
      <c r="PCN11" s="7"/>
      <c r="PCO11" s="8"/>
      <c r="PCP11" s="9"/>
      <c r="PCQ11" s="134"/>
      <c r="PCR11" s="135"/>
      <c r="PCS11" s="40"/>
      <c r="PCT11" s="40"/>
      <c r="PCU11" s="43"/>
      <c r="PCV11" s="7"/>
      <c r="PCW11" s="8"/>
      <c r="PCX11" s="9"/>
      <c r="PCY11" s="134"/>
      <c r="PCZ11" s="135"/>
      <c r="PDA11" s="40"/>
      <c r="PDB11" s="40"/>
      <c r="PDC11" s="43"/>
      <c r="PDD11" s="7"/>
      <c r="PDE11" s="8"/>
      <c r="PDF11" s="9"/>
      <c r="PDG11" s="134"/>
      <c r="PDH11" s="135"/>
      <c r="PDI11" s="40"/>
      <c r="PDJ11" s="40"/>
      <c r="PDK11" s="43"/>
      <c r="PDL11" s="7"/>
      <c r="PDM11" s="8"/>
      <c r="PDN11" s="9"/>
      <c r="PDO11" s="134"/>
      <c r="PDP11" s="135"/>
      <c r="PDQ11" s="40"/>
      <c r="PDR11" s="40"/>
      <c r="PDS11" s="43"/>
      <c r="PDT11" s="7"/>
      <c r="PDU11" s="8"/>
      <c r="PDV11" s="9"/>
      <c r="PDW11" s="134"/>
      <c r="PDX11" s="135"/>
      <c r="PDY11" s="40"/>
      <c r="PDZ11" s="40"/>
      <c r="PEA11" s="43"/>
      <c r="PEB11" s="7"/>
      <c r="PEC11" s="8"/>
      <c r="PED11" s="9"/>
      <c r="PEE11" s="134"/>
      <c r="PEF11" s="135"/>
      <c r="PEG11" s="40"/>
      <c r="PEH11" s="40"/>
      <c r="PEI11" s="43"/>
      <c r="PEJ11" s="7"/>
      <c r="PEK11" s="8"/>
      <c r="PEL11" s="9"/>
      <c r="PEM11" s="134"/>
      <c r="PEN11" s="135"/>
      <c r="PEO11" s="40"/>
      <c r="PEP11" s="40"/>
      <c r="PEQ11" s="43"/>
      <c r="PER11" s="7"/>
      <c r="PES11" s="8"/>
      <c r="PET11" s="9"/>
      <c r="PEU11" s="134"/>
      <c r="PEV11" s="135"/>
      <c r="PEW11" s="40"/>
      <c r="PEX11" s="40"/>
      <c r="PEY11" s="43"/>
      <c r="PEZ11" s="7"/>
      <c r="PFA11" s="8"/>
      <c r="PFB11" s="9"/>
      <c r="PFC11" s="134"/>
      <c r="PFD11" s="135"/>
      <c r="PFE11" s="40"/>
      <c r="PFF11" s="40"/>
      <c r="PFG11" s="43"/>
      <c r="PFH11" s="7"/>
      <c r="PFI11" s="8"/>
      <c r="PFJ11" s="9"/>
      <c r="PFK11" s="134"/>
      <c r="PFL11" s="135"/>
      <c r="PFM11" s="40"/>
      <c r="PFN11" s="40"/>
      <c r="PFO11" s="43"/>
      <c r="PFP11" s="7"/>
      <c r="PFQ11" s="8"/>
      <c r="PFR11" s="9"/>
      <c r="PFS11" s="134"/>
      <c r="PFT11" s="135"/>
      <c r="PFU11" s="40"/>
      <c r="PFV11" s="40"/>
      <c r="PFW11" s="43"/>
      <c r="PFX11" s="7"/>
      <c r="PFY11" s="8"/>
      <c r="PFZ11" s="9"/>
      <c r="PGA11" s="134"/>
      <c r="PGB11" s="135"/>
      <c r="PGC11" s="40"/>
      <c r="PGD11" s="40"/>
      <c r="PGE11" s="43"/>
      <c r="PGF11" s="7"/>
      <c r="PGG11" s="8"/>
      <c r="PGH11" s="9"/>
      <c r="PGI11" s="134"/>
      <c r="PGJ11" s="135"/>
      <c r="PGK11" s="40"/>
      <c r="PGL11" s="40"/>
      <c r="PGM11" s="43"/>
      <c r="PGN11" s="7"/>
      <c r="PGO11" s="8"/>
      <c r="PGP11" s="9"/>
      <c r="PGQ11" s="134"/>
      <c r="PGR11" s="135"/>
      <c r="PGS11" s="40"/>
      <c r="PGT11" s="40"/>
      <c r="PGU11" s="43"/>
      <c r="PGV11" s="7"/>
      <c r="PGW11" s="8"/>
      <c r="PGX11" s="9"/>
      <c r="PGY11" s="134"/>
      <c r="PGZ11" s="135"/>
      <c r="PHA11" s="40"/>
      <c r="PHB11" s="40"/>
      <c r="PHC11" s="43"/>
      <c r="PHD11" s="7"/>
      <c r="PHE11" s="8"/>
      <c r="PHF11" s="9"/>
      <c r="PHG11" s="134"/>
      <c r="PHH11" s="135"/>
      <c r="PHI11" s="40"/>
      <c r="PHJ11" s="40"/>
      <c r="PHK11" s="43"/>
      <c r="PHL11" s="7"/>
      <c r="PHM11" s="8"/>
      <c r="PHN11" s="9"/>
      <c r="PHO11" s="134"/>
      <c r="PHP11" s="135"/>
      <c r="PHQ11" s="40"/>
      <c r="PHR11" s="40"/>
      <c r="PHS11" s="43"/>
      <c r="PHT11" s="7"/>
      <c r="PHU11" s="8"/>
      <c r="PHV11" s="9"/>
      <c r="PHW11" s="134"/>
      <c r="PHX11" s="135"/>
      <c r="PHY11" s="40"/>
      <c r="PHZ11" s="40"/>
      <c r="PIA11" s="43"/>
      <c r="PIB11" s="7"/>
      <c r="PIC11" s="8"/>
      <c r="PID11" s="9"/>
      <c r="PIE11" s="134"/>
      <c r="PIF11" s="135"/>
      <c r="PIG11" s="40"/>
      <c r="PIH11" s="40"/>
      <c r="PII11" s="43"/>
      <c r="PIJ11" s="7"/>
      <c r="PIK11" s="8"/>
      <c r="PIL11" s="9"/>
      <c r="PIM11" s="134"/>
      <c r="PIN11" s="135"/>
      <c r="PIO11" s="40"/>
      <c r="PIP11" s="40"/>
      <c r="PIQ11" s="43"/>
      <c r="PIR11" s="7"/>
      <c r="PIS11" s="8"/>
      <c r="PIT11" s="9"/>
      <c r="PIU11" s="134"/>
      <c r="PIV11" s="135"/>
      <c r="PIW11" s="40"/>
      <c r="PIX11" s="40"/>
      <c r="PIY11" s="43"/>
      <c r="PIZ11" s="7"/>
      <c r="PJA11" s="8"/>
      <c r="PJB11" s="9"/>
      <c r="PJC11" s="134"/>
      <c r="PJD11" s="135"/>
      <c r="PJE11" s="40"/>
      <c r="PJF11" s="40"/>
      <c r="PJG11" s="43"/>
      <c r="PJH11" s="7"/>
      <c r="PJI11" s="8"/>
      <c r="PJJ11" s="9"/>
      <c r="PJK11" s="134"/>
      <c r="PJL11" s="135"/>
      <c r="PJM11" s="40"/>
      <c r="PJN11" s="40"/>
      <c r="PJO11" s="43"/>
      <c r="PJP11" s="7"/>
      <c r="PJQ11" s="8"/>
      <c r="PJR11" s="9"/>
      <c r="PJS11" s="134"/>
      <c r="PJT11" s="135"/>
      <c r="PJU11" s="40"/>
      <c r="PJV11" s="40"/>
      <c r="PJW11" s="43"/>
      <c r="PJX11" s="7"/>
      <c r="PJY11" s="8"/>
      <c r="PJZ11" s="9"/>
      <c r="PKA11" s="134"/>
      <c r="PKB11" s="135"/>
      <c r="PKC11" s="40"/>
      <c r="PKD11" s="40"/>
      <c r="PKE11" s="43"/>
      <c r="PKF11" s="7"/>
      <c r="PKG11" s="8"/>
      <c r="PKH11" s="9"/>
      <c r="PKI11" s="134"/>
      <c r="PKJ11" s="135"/>
      <c r="PKK11" s="40"/>
      <c r="PKL11" s="40"/>
      <c r="PKM11" s="43"/>
      <c r="PKN11" s="7"/>
      <c r="PKO11" s="8"/>
      <c r="PKP11" s="9"/>
      <c r="PKQ11" s="134"/>
      <c r="PKR11" s="135"/>
      <c r="PKS11" s="40"/>
      <c r="PKT11" s="40"/>
      <c r="PKU11" s="43"/>
      <c r="PKV11" s="7"/>
      <c r="PKW11" s="8"/>
      <c r="PKX11" s="9"/>
      <c r="PKY11" s="134"/>
      <c r="PKZ11" s="135"/>
      <c r="PLA11" s="40"/>
      <c r="PLB11" s="40"/>
      <c r="PLC11" s="43"/>
      <c r="PLD11" s="7"/>
      <c r="PLE11" s="8"/>
      <c r="PLF11" s="9"/>
      <c r="PLG11" s="134"/>
      <c r="PLH11" s="135"/>
      <c r="PLI11" s="40"/>
      <c r="PLJ11" s="40"/>
      <c r="PLK11" s="43"/>
      <c r="PLL11" s="7"/>
      <c r="PLM11" s="8"/>
      <c r="PLN11" s="9"/>
      <c r="PLO11" s="134"/>
      <c r="PLP11" s="135"/>
      <c r="PLQ11" s="40"/>
      <c r="PLR11" s="40"/>
      <c r="PLS11" s="43"/>
      <c r="PLT11" s="7"/>
      <c r="PLU11" s="8"/>
      <c r="PLV11" s="9"/>
      <c r="PLW11" s="134"/>
      <c r="PLX11" s="135"/>
      <c r="PLY11" s="40"/>
      <c r="PLZ11" s="40"/>
      <c r="PMA11" s="43"/>
      <c r="PMB11" s="7"/>
      <c r="PMC11" s="8"/>
      <c r="PMD11" s="9"/>
      <c r="PME11" s="134"/>
      <c r="PMF11" s="135"/>
      <c r="PMG11" s="40"/>
      <c r="PMH11" s="40"/>
      <c r="PMI11" s="43"/>
      <c r="PMJ11" s="7"/>
      <c r="PMK11" s="8"/>
      <c r="PML11" s="9"/>
      <c r="PMM11" s="134"/>
      <c r="PMN11" s="135"/>
      <c r="PMO11" s="40"/>
      <c r="PMP11" s="40"/>
      <c r="PMQ11" s="43"/>
      <c r="PMR11" s="7"/>
      <c r="PMS11" s="8"/>
      <c r="PMT11" s="9"/>
      <c r="PMU11" s="134"/>
      <c r="PMV11" s="135"/>
      <c r="PMW11" s="40"/>
      <c r="PMX11" s="40"/>
      <c r="PMY11" s="43"/>
      <c r="PMZ11" s="7"/>
      <c r="PNA11" s="8"/>
      <c r="PNB11" s="9"/>
      <c r="PNC11" s="134"/>
      <c r="PND11" s="135"/>
      <c r="PNE11" s="40"/>
      <c r="PNF11" s="40"/>
      <c r="PNG11" s="43"/>
      <c r="PNH11" s="7"/>
      <c r="PNI11" s="8"/>
      <c r="PNJ11" s="9"/>
      <c r="PNK11" s="134"/>
      <c r="PNL11" s="135"/>
      <c r="PNM11" s="40"/>
      <c r="PNN11" s="40"/>
      <c r="PNO11" s="43"/>
      <c r="PNP11" s="7"/>
      <c r="PNQ11" s="8"/>
      <c r="PNR11" s="9"/>
      <c r="PNS11" s="134"/>
      <c r="PNT11" s="135"/>
      <c r="PNU11" s="40"/>
      <c r="PNV11" s="40"/>
      <c r="PNW11" s="43"/>
      <c r="PNX11" s="7"/>
      <c r="PNY11" s="8"/>
      <c r="PNZ11" s="9"/>
      <c r="POA11" s="134"/>
      <c r="POB11" s="135"/>
      <c r="POC11" s="40"/>
      <c r="POD11" s="40"/>
      <c r="POE11" s="43"/>
      <c r="POF11" s="7"/>
      <c r="POG11" s="8"/>
      <c r="POH11" s="9"/>
      <c r="POI11" s="134"/>
      <c r="POJ11" s="135"/>
      <c r="POK11" s="40"/>
      <c r="POL11" s="40"/>
      <c r="POM11" s="43"/>
      <c r="PON11" s="7"/>
      <c r="POO11" s="8"/>
      <c r="POP11" s="9"/>
      <c r="POQ11" s="134"/>
      <c r="POR11" s="135"/>
      <c r="POS11" s="40"/>
      <c r="POT11" s="40"/>
      <c r="POU11" s="43"/>
      <c r="POV11" s="7"/>
      <c r="POW11" s="8"/>
      <c r="POX11" s="9"/>
      <c r="POY11" s="134"/>
      <c r="POZ11" s="135"/>
      <c r="PPA11" s="40"/>
      <c r="PPB11" s="40"/>
      <c r="PPC11" s="43"/>
      <c r="PPD11" s="7"/>
      <c r="PPE11" s="8"/>
      <c r="PPF11" s="9"/>
      <c r="PPG11" s="134"/>
      <c r="PPH11" s="135"/>
      <c r="PPI11" s="40"/>
      <c r="PPJ11" s="40"/>
      <c r="PPK11" s="43"/>
      <c r="PPL11" s="7"/>
      <c r="PPM11" s="8"/>
      <c r="PPN11" s="9"/>
      <c r="PPO11" s="134"/>
      <c r="PPP11" s="135"/>
      <c r="PPQ11" s="40"/>
      <c r="PPR11" s="40"/>
      <c r="PPS11" s="43"/>
      <c r="PPT11" s="7"/>
      <c r="PPU11" s="8"/>
      <c r="PPV11" s="9"/>
      <c r="PPW11" s="134"/>
      <c r="PPX11" s="135"/>
      <c r="PPY11" s="40"/>
      <c r="PPZ11" s="40"/>
      <c r="PQA11" s="43"/>
      <c r="PQB11" s="7"/>
      <c r="PQC11" s="8"/>
      <c r="PQD11" s="9"/>
      <c r="PQE11" s="134"/>
      <c r="PQF11" s="135"/>
      <c r="PQG11" s="40"/>
      <c r="PQH11" s="40"/>
      <c r="PQI11" s="43"/>
      <c r="PQJ11" s="7"/>
      <c r="PQK11" s="8"/>
      <c r="PQL11" s="9"/>
      <c r="PQM11" s="134"/>
      <c r="PQN11" s="135"/>
      <c r="PQO11" s="40"/>
      <c r="PQP11" s="40"/>
      <c r="PQQ11" s="43"/>
      <c r="PQR11" s="7"/>
      <c r="PQS11" s="8"/>
      <c r="PQT11" s="9"/>
      <c r="PQU11" s="134"/>
      <c r="PQV11" s="135"/>
      <c r="PQW11" s="40"/>
      <c r="PQX11" s="40"/>
      <c r="PQY11" s="43"/>
      <c r="PQZ11" s="7"/>
      <c r="PRA11" s="8"/>
      <c r="PRB11" s="9"/>
      <c r="PRC11" s="134"/>
      <c r="PRD11" s="135"/>
      <c r="PRE11" s="40"/>
      <c r="PRF11" s="40"/>
      <c r="PRG11" s="43"/>
      <c r="PRH11" s="7"/>
      <c r="PRI11" s="8"/>
      <c r="PRJ11" s="9"/>
      <c r="PRK11" s="134"/>
      <c r="PRL11" s="135"/>
      <c r="PRM11" s="40"/>
      <c r="PRN11" s="40"/>
      <c r="PRO11" s="43"/>
      <c r="PRP11" s="7"/>
      <c r="PRQ11" s="8"/>
      <c r="PRR11" s="9"/>
      <c r="PRS11" s="134"/>
      <c r="PRT11" s="135"/>
      <c r="PRU11" s="40"/>
      <c r="PRV11" s="40"/>
      <c r="PRW11" s="43"/>
      <c r="PRX11" s="7"/>
      <c r="PRY11" s="8"/>
      <c r="PRZ11" s="9"/>
      <c r="PSA11" s="134"/>
      <c r="PSB11" s="135"/>
      <c r="PSC11" s="40"/>
      <c r="PSD11" s="40"/>
      <c r="PSE11" s="43"/>
      <c r="PSF11" s="7"/>
      <c r="PSG11" s="8"/>
      <c r="PSH11" s="9"/>
      <c r="PSI11" s="134"/>
      <c r="PSJ11" s="135"/>
      <c r="PSK11" s="40"/>
      <c r="PSL11" s="40"/>
      <c r="PSM11" s="43"/>
      <c r="PSN11" s="7"/>
      <c r="PSO11" s="8"/>
      <c r="PSP11" s="9"/>
      <c r="PSQ11" s="134"/>
      <c r="PSR11" s="135"/>
      <c r="PSS11" s="40"/>
      <c r="PST11" s="40"/>
      <c r="PSU11" s="43"/>
      <c r="PSV11" s="7"/>
      <c r="PSW11" s="8"/>
      <c r="PSX11" s="9"/>
      <c r="PSY11" s="134"/>
      <c r="PSZ11" s="135"/>
      <c r="PTA11" s="40"/>
      <c r="PTB11" s="40"/>
      <c r="PTC11" s="43"/>
      <c r="PTD11" s="7"/>
      <c r="PTE11" s="8"/>
      <c r="PTF11" s="9"/>
      <c r="PTG11" s="134"/>
      <c r="PTH11" s="135"/>
      <c r="PTI11" s="40"/>
      <c r="PTJ11" s="40"/>
      <c r="PTK11" s="43"/>
      <c r="PTL11" s="7"/>
      <c r="PTM11" s="8"/>
      <c r="PTN11" s="9"/>
      <c r="PTO11" s="134"/>
      <c r="PTP11" s="135"/>
      <c r="PTQ11" s="40"/>
      <c r="PTR11" s="40"/>
      <c r="PTS11" s="43"/>
      <c r="PTT11" s="7"/>
      <c r="PTU11" s="8"/>
      <c r="PTV11" s="9"/>
      <c r="PTW11" s="134"/>
      <c r="PTX11" s="135"/>
      <c r="PTY11" s="40"/>
      <c r="PTZ11" s="40"/>
      <c r="PUA11" s="43"/>
      <c r="PUB11" s="7"/>
      <c r="PUC11" s="8"/>
      <c r="PUD11" s="9"/>
      <c r="PUE11" s="134"/>
      <c r="PUF11" s="135"/>
      <c r="PUG11" s="40"/>
      <c r="PUH11" s="40"/>
      <c r="PUI11" s="43"/>
      <c r="PUJ11" s="7"/>
      <c r="PUK11" s="8"/>
      <c r="PUL11" s="9"/>
      <c r="PUM11" s="134"/>
      <c r="PUN11" s="135"/>
      <c r="PUO11" s="40"/>
      <c r="PUP11" s="40"/>
      <c r="PUQ11" s="43"/>
      <c r="PUR11" s="7"/>
      <c r="PUS11" s="8"/>
      <c r="PUT11" s="9"/>
      <c r="PUU11" s="134"/>
      <c r="PUV11" s="135"/>
      <c r="PUW11" s="40"/>
      <c r="PUX11" s="40"/>
      <c r="PUY11" s="43"/>
      <c r="PUZ11" s="7"/>
      <c r="PVA11" s="8"/>
      <c r="PVB11" s="9"/>
      <c r="PVC11" s="134"/>
      <c r="PVD11" s="135"/>
      <c r="PVE11" s="40"/>
      <c r="PVF11" s="40"/>
      <c r="PVG11" s="43"/>
      <c r="PVH11" s="7"/>
      <c r="PVI11" s="8"/>
      <c r="PVJ11" s="9"/>
      <c r="PVK11" s="134"/>
      <c r="PVL11" s="135"/>
      <c r="PVM11" s="40"/>
      <c r="PVN11" s="40"/>
      <c r="PVO11" s="43"/>
      <c r="PVP11" s="7"/>
      <c r="PVQ11" s="8"/>
      <c r="PVR11" s="9"/>
      <c r="PVS11" s="134"/>
      <c r="PVT11" s="135"/>
      <c r="PVU11" s="40"/>
      <c r="PVV11" s="40"/>
      <c r="PVW11" s="43"/>
      <c r="PVX11" s="7"/>
      <c r="PVY11" s="8"/>
      <c r="PVZ11" s="9"/>
      <c r="PWA11" s="134"/>
      <c r="PWB11" s="135"/>
      <c r="PWC11" s="40"/>
      <c r="PWD11" s="40"/>
      <c r="PWE11" s="43"/>
      <c r="PWF11" s="7"/>
      <c r="PWG11" s="8"/>
      <c r="PWH11" s="9"/>
      <c r="PWI11" s="134"/>
      <c r="PWJ11" s="135"/>
      <c r="PWK11" s="40"/>
      <c r="PWL11" s="40"/>
      <c r="PWM11" s="43"/>
      <c r="PWN11" s="7"/>
      <c r="PWO11" s="8"/>
      <c r="PWP11" s="9"/>
      <c r="PWQ11" s="134"/>
      <c r="PWR11" s="135"/>
      <c r="PWS11" s="40"/>
      <c r="PWT11" s="40"/>
      <c r="PWU11" s="43"/>
      <c r="PWV11" s="7"/>
      <c r="PWW11" s="8"/>
      <c r="PWX11" s="9"/>
      <c r="PWY11" s="134"/>
      <c r="PWZ11" s="135"/>
      <c r="PXA11" s="40"/>
      <c r="PXB11" s="40"/>
      <c r="PXC11" s="43"/>
      <c r="PXD11" s="7"/>
      <c r="PXE11" s="8"/>
      <c r="PXF11" s="9"/>
      <c r="PXG11" s="134"/>
      <c r="PXH11" s="135"/>
      <c r="PXI11" s="40"/>
      <c r="PXJ11" s="40"/>
      <c r="PXK11" s="43"/>
      <c r="PXL11" s="7"/>
      <c r="PXM11" s="8"/>
      <c r="PXN11" s="9"/>
      <c r="PXO11" s="134"/>
      <c r="PXP11" s="135"/>
      <c r="PXQ11" s="40"/>
      <c r="PXR11" s="40"/>
      <c r="PXS11" s="43"/>
      <c r="PXT11" s="7"/>
      <c r="PXU11" s="8"/>
      <c r="PXV11" s="9"/>
      <c r="PXW11" s="134"/>
      <c r="PXX11" s="135"/>
      <c r="PXY11" s="40"/>
      <c r="PXZ11" s="40"/>
      <c r="PYA11" s="43"/>
      <c r="PYB11" s="7"/>
      <c r="PYC11" s="8"/>
      <c r="PYD11" s="9"/>
      <c r="PYE11" s="134"/>
      <c r="PYF11" s="135"/>
      <c r="PYG11" s="40"/>
      <c r="PYH11" s="40"/>
      <c r="PYI11" s="43"/>
      <c r="PYJ11" s="7"/>
      <c r="PYK11" s="8"/>
      <c r="PYL11" s="9"/>
      <c r="PYM11" s="134"/>
      <c r="PYN11" s="135"/>
      <c r="PYO11" s="40"/>
      <c r="PYP11" s="40"/>
      <c r="PYQ11" s="43"/>
      <c r="PYR11" s="7"/>
      <c r="PYS11" s="8"/>
      <c r="PYT11" s="9"/>
      <c r="PYU11" s="134"/>
      <c r="PYV11" s="135"/>
      <c r="PYW11" s="40"/>
      <c r="PYX11" s="40"/>
      <c r="PYY11" s="43"/>
      <c r="PYZ11" s="7"/>
      <c r="PZA11" s="8"/>
      <c r="PZB11" s="9"/>
      <c r="PZC11" s="134"/>
      <c r="PZD11" s="135"/>
      <c r="PZE11" s="40"/>
      <c r="PZF11" s="40"/>
      <c r="PZG11" s="43"/>
      <c r="PZH11" s="7"/>
      <c r="PZI11" s="8"/>
      <c r="PZJ11" s="9"/>
      <c r="PZK11" s="134"/>
      <c r="PZL11" s="135"/>
      <c r="PZM11" s="40"/>
      <c r="PZN11" s="40"/>
      <c r="PZO11" s="43"/>
      <c r="PZP11" s="7"/>
      <c r="PZQ11" s="8"/>
      <c r="PZR11" s="9"/>
      <c r="PZS11" s="134"/>
      <c r="PZT11" s="135"/>
      <c r="PZU11" s="40"/>
      <c r="PZV11" s="40"/>
      <c r="PZW11" s="43"/>
      <c r="PZX11" s="7"/>
      <c r="PZY11" s="8"/>
      <c r="PZZ11" s="9"/>
      <c r="QAA11" s="134"/>
      <c r="QAB11" s="135"/>
      <c r="QAC11" s="40"/>
      <c r="QAD11" s="40"/>
      <c r="QAE11" s="43"/>
      <c r="QAF11" s="7"/>
      <c r="QAG11" s="8"/>
      <c r="QAH11" s="9"/>
      <c r="QAI11" s="134"/>
      <c r="QAJ11" s="135"/>
      <c r="QAK11" s="40"/>
      <c r="QAL11" s="40"/>
      <c r="QAM11" s="43"/>
      <c r="QAN11" s="7"/>
      <c r="QAO11" s="8"/>
      <c r="QAP11" s="9"/>
      <c r="QAQ11" s="134"/>
      <c r="QAR11" s="135"/>
      <c r="QAS11" s="40"/>
      <c r="QAT11" s="40"/>
      <c r="QAU11" s="43"/>
      <c r="QAV11" s="7"/>
      <c r="QAW11" s="8"/>
      <c r="QAX11" s="9"/>
      <c r="QAY11" s="134"/>
      <c r="QAZ11" s="135"/>
      <c r="QBA11" s="40"/>
      <c r="QBB11" s="40"/>
      <c r="QBC11" s="43"/>
      <c r="QBD11" s="7"/>
      <c r="QBE11" s="8"/>
      <c r="QBF11" s="9"/>
      <c r="QBG11" s="134"/>
      <c r="QBH11" s="135"/>
      <c r="QBI11" s="40"/>
      <c r="QBJ11" s="40"/>
      <c r="QBK11" s="43"/>
      <c r="QBL11" s="7"/>
      <c r="QBM11" s="8"/>
      <c r="QBN11" s="9"/>
      <c r="QBO11" s="134"/>
      <c r="QBP11" s="135"/>
      <c r="QBQ11" s="40"/>
      <c r="QBR11" s="40"/>
      <c r="QBS11" s="43"/>
      <c r="QBT11" s="7"/>
      <c r="QBU11" s="8"/>
      <c r="QBV11" s="9"/>
      <c r="QBW11" s="134"/>
      <c r="QBX11" s="135"/>
      <c r="QBY11" s="40"/>
      <c r="QBZ11" s="40"/>
      <c r="QCA11" s="43"/>
      <c r="QCB11" s="7"/>
      <c r="QCC11" s="8"/>
      <c r="QCD11" s="9"/>
      <c r="QCE11" s="134"/>
      <c r="QCF11" s="135"/>
      <c r="QCG11" s="40"/>
      <c r="QCH11" s="40"/>
      <c r="QCI11" s="43"/>
      <c r="QCJ11" s="7"/>
      <c r="QCK11" s="8"/>
      <c r="QCL11" s="9"/>
      <c r="QCM11" s="134"/>
      <c r="QCN11" s="135"/>
      <c r="QCO11" s="40"/>
      <c r="QCP11" s="40"/>
      <c r="QCQ11" s="43"/>
      <c r="QCR11" s="7"/>
      <c r="QCS11" s="8"/>
      <c r="QCT11" s="9"/>
      <c r="QCU11" s="134"/>
      <c r="QCV11" s="135"/>
      <c r="QCW11" s="40"/>
      <c r="QCX11" s="40"/>
      <c r="QCY11" s="43"/>
      <c r="QCZ11" s="7"/>
      <c r="QDA11" s="8"/>
      <c r="QDB11" s="9"/>
      <c r="QDC11" s="134"/>
      <c r="QDD11" s="135"/>
      <c r="QDE11" s="40"/>
      <c r="QDF11" s="40"/>
      <c r="QDG11" s="43"/>
      <c r="QDH11" s="7"/>
      <c r="QDI11" s="8"/>
      <c r="QDJ11" s="9"/>
      <c r="QDK11" s="134"/>
      <c r="QDL11" s="135"/>
      <c r="QDM11" s="40"/>
      <c r="QDN11" s="40"/>
      <c r="QDO11" s="43"/>
      <c r="QDP11" s="7"/>
      <c r="QDQ11" s="8"/>
      <c r="QDR11" s="9"/>
      <c r="QDS11" s="134"/>
      <c r="QDT11" s="135"/>
      <c r="QDU11" s="40"/>
      <c r="QDV11" s="40"/>
      <c r="QDW11" s="43"/>
      <c r="QDX11" s="7"/>
      <c r="QDY11" s="8"/>
      <c r="QDZ11" s="9"/>
      <c r="QEA11" s="134"/>
      <c r="QEB11" s="135"/>
      <c r="QEC11" s="40"/>
      <c r="QED11" s="40"/>
      <c r="QEE11" s="43"/>
      <c r="QEF11" s="7"/>
      <c r="QEG11" s="8"/>
      <c r="QEH11" s="9"/>
      <c r="QEI11" s="134"/>
      <c r="QEJ11" s="135"/>
      <c r="QEK11" s="40"/>
      <c r="QEL11" s="40"/>
      <c r="QEM11" s="43"/>
      <c r="QEN11" s="7"/>
      <c r="QEO11" s="8"/>
      <c r="QEP11" s="9"/>
      <c r="QEQ11" s="134"/>
      <c r="QER11" s="135"/>
      <c r="QES11" s="40"/>
      <c r="QET11" s="40"/>
      <c r="QEU11" s="43"/>
      <c r="QEV11" s="7"/>
      <c r="QEW11" s="8"/>
      <c r="QEX11" s="9"/>
      <c r="QEY11" s="134"/>
      <c r="QEZ11" s="135"/>
      <c r="QFA11" s="40"/>
      <c r="QFB11" s="40"/>
      <c r="QFC11" s="43"/>
      <c r="QFD11" s="7"/>
      <c r="QFE11" s="8"/>
      <c r="QFF11" s="9"/>
      <c r="QFG11" s="134"/>
      <c r="QFH11" s="135"/>
      <c r="QFI11" s="40"/>
      <c r="QFJ11" s="40"/>
      <c r="QFK11" s="43"/>
      <c r="QFL11" s="7"/>
      <c r="QFM11" s="8"/>
      <c r="QFN11" s="9"/>
      <c r="QFO11" s="134"/>
      <c r="QFP11" s="135"/>
      <c r="QFQ11" s="40"/>
      <c r="QFR11" s="40"/>
      <c r="QFS11" s="43"/>
      <c r="QFT11" s="7"/>
      <c r="QFU11" s="8"/>
      <c r="QFV11" s="9"/>
      <c r="QFW11" s="134"/>
      <c r="QFX11" s="135"/>
      <c r="QFY11" s="40"/>
      <c r="QFZ11" s="40"/>
      <c r="QGA11" s="43"/>
      <c r="QGB11" s="7"/>
      <c r="QGC11" s="8"/>
      <c r="QGD11" s="9"/>
      <c r="QGE11" s="134"/>
      <c r="QGF11" s="135"/>
      <c r="QGG11" s="40"/>
      <c r="QGH11" s="40"/>
      <c r="QGI11" s="43"/>
      <c r="QGJ11" s="7"/>
      <c r="QGK11" s="8"/>
      <c r="QGL11" s="9"/>
      <c r="QGM11" s="134"/>
      <c r="QGN11" s="135"/>
      <c r="QGO11" s="40"/>
      <c r="QGP11" s="40"/>
      <c r="QGQ11" s="43"/>
      <c r="QGR11" s="7"/>
      <c r="QGS11" s="8"/>
      <c r="QGT11" s="9"/>
      <c r="QGU11" s="134"/>
      <c r="QGV11" s="135"/>
      <c r="QGW11" s="40"/>
      <c r="QGX11" s="40"/>
      <c r="QGY11" s="43"/>
      <c r="QGZ11" s="7"/>
      <c r="QHA11" s="8"/>
      <c r="QHB11" s="9"/>
      <c r="QHC11" s="134"/>
      <c r="QHD11" s="135"/>
      <c r="QHE11" s="40"/>
      <c r="QHF11" s="40"/>
      <c r="QHG11" s="43"/>
      <c r="QHH11" s="7"/>
      <c r="QHI11" s="8"/>
      <c r="QHJ11" s="9"/>
      <c r="QHK11" s="134"/>
      <c r="QHL11" s="135"/>
      <c r="QHM11" s="40"/>
      <c r="QHN11" s="40"/>
      <c r="QHO11" s="43"/>
      <c r="QHP11" s="7"/>
      <c r="QHQ11" s="8"/>
      <c r="QHR11" s="9"/>
      <c r="QHS11" s="134"/>
      <c r="QHT11" s="135"/>
      <c r="QHU11" s="40"/>
      <c r="QHV11" s="40"/>
      <c r="QHW11" s="43"/>
      <c r="QHX11" s="7"/>
      <c r="QHY11" s="8"/>
      <c r="QHZ11" s="9"/>
      <c r="QIA11" s="134"/>
      <c r="QIB11" s="135"/>
      <c r="QIC11" s="40"/>
      <c r="QID11" s="40"/>
      <c r="QIE11" s="43"/>
      <c r="QIF11" s="7"/>
      <c r="QIG11" s="8"/>
      <c r="QIH11" s="9"/>
      <c r="QII11" s="134"/>
      <c r="QIJ11" s="135"/>
      <c r="QIK11" s="40"/>
      <c r="QIL11" s="40"/>
      <c r="QIM11" s="43"/>
      <c r="QIN11" s="7"/>
      <c r="QIO11" s="8"/>
      <c r="QIP11" s="9"/>
      <c r="QIQ11" s="134"/>
      <c r="QIR11" s="135"/>
      <c r="QIS11" s="40"/>
      <c r="QIT11" s="40"/>
      <c r="QIU11" s="43"/>
      <c r="QIV11" s="7"/>
      <c r="QIW11" s="8"/>
      <c r="QIX11" s="9"/>
      <c r="QIY11" s="134"/>
      <c r="QIZ11" s="135"/>
      <c r="QJA11" s="40"/>
      <c r="QJB11" s="40"/>
      <c r="QJC11" s="43"/>
      <c r="QJD11" s="7"/>
      <c r="QJE11" s="8"/>
      <c r="QJF11" s="9"/>
      <c r="QJG11" s="134"/>
      <c r="QJH11" s="135"/>
      <c r="QJI11" s="40"/>
      <c r="QJJ11" s="40"/>
      <c r="QJK11" s="43"/>
      <c r="QJL11" s="7"/>
      <c r="QJM11" s="8"/>
      <c r="QJN11" s="9"/>
      <c r="QJO11" s="134"/>
      <c r="QJP11" s="135"/>
      <c r="QJQ11" s="40"/>
      <c r="QJR11" s="40"/>
      <c r="QJS11" s="43"/>
      <c r="QJT11" s="7"/>
      <c r="QJU11" s="8"/>
      <c r="QJV11" s="9"/>
      <c r="QJW11" s="134"/>
      <c r="QJX11" s="135"/>
      <c r="QJY11" s="40"/>
      <c r="QJZ11" s="40"/>
      <c r="QKA11" s="43"/>
      <c r="QKB11" s="7"/>
      <c r="QKC11" s="8"/>
      <c r="QKD11" s="9"/>
      <c r="QKE11" s="134"/>
      <c r="QKF11" s="135"/>
      <c r="QKG11" s="40"/>
      <c r="QKH11" s="40"/>
      <c r="QKI11" s="43"/>
      <c r="QKJ11" s="7"/>
      <c r="QKK11" s="8"/>
      <c r="QKL11" s="9"/>
      <c r="QKM11" s="134"/>
      <c r="QKN11" s="135"/>
      <c r="QKO11" s="40"/>
      <c r="QKP11" s="40"/>
      <c r="QKQ11" s="43"/>
      <c r="QKR11" s="7"/>
      <c r="QKS11" s="8"/>
      <c r="QKT11" s="9"/>
      <c r="QKU11" s="134"/>
      <c r="QKV11" s="135"/>
      <c r="QKW11" s="40"/>
      <c r="QKX11" s="40"/>
      <c r="QKY11" s="43"/>
      <c r="QKZ11" s="7"/>
      <c r="QLA11" s="8"/>
      <c r="QLB11" s="9"/>
      <c r="QLC11" s="134"/>
      <c r="QLD11" s="135"/>
      <c r="QLE11" s="40"/>
      <c r="QLF11" s="40"/>
      <c r="QLG11" s="43"/>
      <c r="QLH11" s="7"/>
      <c r="QLI11" s="8"/>
      <c r="QLJ11" s="9"/>
      <c r="QLK11" s="134"/>
      <c r="QLL11" s="135"/>
      <c r="QLM11" s="40"/>
      <c r="QLN11" s="40"/>
      <c r="QLO11" s="43"/>
      <c r="QLP11" s="7"/>
      <c r="QLQ11" s="8"/>
      <c r="QLR11" s="9"/>
      <c r="QLS11" s="134"/>
      <c r="QLT11" s="135"/>
      <c r="QLU11" s="40"/>
      <c r="QLV11" s="40"/>
      <c r="QLW11" s="43"/>
      <c r="QLX11" s="7"/>
      <c r="QLY11" s="8"/>
      <c r="QLZ11" s="9"/>
      <c r="QMA11" s="134"/>
      <c r="QMB11" s="135"/>
      <c r="QMC11" s="40"/>
      <c r="QMD11" s="40"/>
      <c r="QME11" s="43"/>
      <c r="QMF11" s="7"/>
      <c r="QMG11" s="8"/>
      <c r="QMH11" s="9"/>
      <c r="QMI11" s="134"/>
      <c r="QMJ11" s="135"/>
      <c r="QMK11" s="40"/>
      <c r="QML11" s="40"/>
      <c r="QMM11" s="43"/>
      <c r="QMN11" s="7"/>
      <c r="QMO11" s="8"/>
      <c r="QMP11" s="9"/>
      <c r="QMQ11" s="134"/>
      <c r="QMR11" s="135"/>
      <c r="QMS11" s="40"/>
      <c r="QMT11" s="40"/>
      <c r="QMU11" s="43"/>
      <c r="QMV11" s="7"/>
      <c r="QMW11" s="8"/>
      <c r="QMX11" s="9"/>
      <c r="QMY11" s="134"/>
      <c r="QMZ11" s="135"/>
      <c r="QNA11" s="40"/>
      <c r="QNB11" s="40"/>
      <c r="QNC11" s="43"/>
      <c r="QND11" s="7"/>
      <c r="QNE11" s="8"/>
      <c r="QNF11" s="9"/>
      <c r="QNG11" s="134"/>
      <c r="QNH11" s="135"/>
      <c r="QNI11" s="40"/>
      <c r="QNJ11" s="40"/>
      <c r="QNK11" s="43"/>
      <c r="QNL11" s="7"/>
      <c r="QNM11" s="8"/>
      <c r="QNN11" s="9"/>
      <c r="QNO11" s="134"/>
      <c r="QNP11" s="135"/>
      <c r="QNQ11" s="40"/>
      <c r="QNR11" s="40"/>
      <c r="QNS11" s="43"/>
      <c r="QNT11" s="7"/>
      <c r="QNU11" s="8"/>
      <c r="QNV11" s="9"/>
      <c r="QNW11" s="134"/>
      <c r="QNX11" s="135"/>
      <c r="QNY11" s="40"/>
      <c r="QNZ11" s="40"/>
      <c r="QOA11" s="43"/>
      <c r="QOB11" s="7"/>
      <c r="QOC11" s="8"/>
      <c r="QOD11" s="9"/>
      <c r="QOE11" s="134"/>
      <c r="QOF11" s="135"/>
      <c r="QOG11" s="40"/>
      <c r="QOH11" s="40"/>
      <c r="QOI11" s="43"/>
      <c r="QOJ11" s="7"/>
      <c r="QOK11" s="8"/>
      <c r="QOL11" s="9"/>
      <c r="QOM11" s="134"/>
      <c r="QON11" s="135"/>
      <c r="QOO11" s="40"/>
      <c r="QOP11" s="40"/>
      <c r="QOQ11" s="43"/>
      <c r="QOR11" s="7"/>
      <c r="QOS11" s="8"/>
      <c r="QOT11" s="9"/>
      <c r="QOU11" s="134"/>
      <c r="QOV11" s="135"/>
      <c r="QOW11" s="40"/>
      <c r="QOX11" s="40"/>
      <c r="QOY11" s="43"/>
      <c r="QOZ11" s="7"/>
      <c r="QPA11" s="8"/>
      <c r="QPB11" s="9"/>
      <c r="QPC11" s="134"/>
      <c r="QPD11" s="135"/>
      <c r="QPE11" s="40"/>
      <c r="QPF11" s="40"/>
      <c r="QPG11" s="43"/>
      <c r="QPH11" s="7"/>
      <c r="QPI11" s="8"/>
      <c r="QPJ11" s="9"/>
      <c r="QPK11" s="134"/>
      <c r="QPL11" s="135"/>
      <c r="QPM11" s="40"/>
      <c r="QPN11" s="40"/>
      <c r="QPO11" s="43"/>
      <c r="QPP11" s="7"/>
      <c r="QPQ11" s="8"/>
      <c r="QPR11" s="9"/>
      <c r="QPS11" s="134"/>
      <c r="QPT11" s="135"/>
      <c r="QPU11" s="40"/>
      <c r="QPV11" s="40"/>
      <c r="QPW11" s="43"/>
      <c r="QPX11" s="7"/>
      <c r="QPY11" s="8"/>
      <c r="QPZ11" s="9"/>
      <c r="QQA11" s="134"/>
      <c r="QQB11" s="135"/>
      <c r="QQC11" s="40"/>
      <c r="QQD11" s="40"/>
      <c r="QQE11" s="43"/>
      <c r="QQF11" s="7"/>
      <c r="QQG11" s="8"/>
      <c r="QQH11" s="9"/>
      <c r="QQI11" s="134"/>
      <c r="QQJ11" s="135"/>
      <c r="QQK11" s="40"/>
      <c r="QQL11" s="40"/>
      <c r="QQM11" s="43"/>
      <c r="QQN11" s="7"/>
      <c r="QQO11" s="8"/>
      <c r="QQP11" s="9"/>
      <c r="QQQ11" s="134"/>
      <c r="QQR11" s="135"/>
      <c r="QQS11" s="40"/>
      <c r="QQT11" s="40"/>
      <c r="QQU11" s="43"/>
      <c r="QQV11" s="7"/>
      <c r="QQW11" s="8"/>
      <c r="QQX11" s="9"/>
      <c r="QQY11" s="134"/>
      <c r="QQZ11" s="135"/>
      <c r="QRA11" s="40"/>
      <c r="QRB11" s="40"/>
      <c r="QRC11" s="43"/>
      <c r="QRD11" s="7"/>
      <c r="QRE11" s="8"/>
      <c r="QRF11" s="9"/>
      <c r="QRG11" s="134"/>
      <c r="QRH11" s="135"/>
      <c r="QRI11" s="40"/>
      <c r="QRJ11" s="40"/>
      <c r="QRK11" s="43"/>
      <c r="QRL11" s="7"/>
      <c r="QRM11" s="8"/>
      <c r="QRN11" s="9"/>
      <c r="QRO11" s="134"/>
      <c r="QRP11" s="135"/>
      <c r="QRQ11" s="40"/>
      <c r="QRR11" s="40"/>
      <c r="QRS11" s="43"/>
      <c r="QRT11" s="7"/>
      <c r="QRU11" s="8"/>
      <c r="QRV11" s="9"/>
      <c r="QRW11" s="134"/>
      <c r="QRX11" s="135"/>
      <c r="QRY11" s="40"/>
      <c r="QRZ11" s="40"/>
      <c r="QSA11" s="43"/>
      <c r="QSB11" s="7"/>
      <c r="QSC11" s="8"/>
      <c r="QSD11" s="9"/>
      <c r="QSE11" s="134"/>
      <c r="QSF11" s="135"/>
      <c r="QSG11" s="40"/>
      <c r="QSH11" s="40"/>
      <c r="QSI11" s="43"/>
      <c r="QSJ11" s="7"/>
      <c r="QSK11" s="8"/>
      <c r="QSL11" s="9"/>
      <c r="QSM11" s="134"/>
      <c r="QSN11" s="135"/>
      <c r="QSO11" s="40"/>
      <c r="QSP11" s="40"/>
      <c r="QSQ11" s="43"/>
      <c r="QSR11" s="7"/>
      <c r="QSS11" s="8"/>
      <c r="QST11" s="9"/>
      <c r="QSU11" s="134"/>
      <c r="QSV11" s="135"/>
      <c r="QSW11" s="40"/>
      <c r="QSX11" s="40"/>
      <c r="QSY11" s="43"/>
      <c r="QSZ11" s="7"/>
      <c r="QTA11" s="8"/>
      <c r="QTB11" s="9"/>
      <c r="QTC11" s="134"/>
      <c r="QTD11" s="135"/>
      <c r="QTE11" s="40"/>
      <c r="QTF11" s="40"/>
      <c r="QTG11" s="43"/>
      <c r="QTH11" s="7"/>
      <c r="QTI11" s="8"/>
      <c r="QTJ11" s="9"/>
      <c r="QTK11" s="134"/>
      <c r="QTL11" s="135"/>
      <c r="QTM11" s="40"/>
      <c r="QTN11" s="40"/>
      <c r="QTO11" s="43"/>
      <c r="QTP11" s="7"/>
      <c r="QTQ11" s="8"/>
      <c r="QTR11" s="9"/>
      <c r="QTS11" s="134"/>
      <c r="QTT11" s="135"/>
      <c r="QTU11" s="40"/>
      <c r="QTV11" s="40"/>
      <c r="QTW11" s="43"/>
      <c r="QTX11" s="7"/>
      <c r="QTY11" s="8"/>
      <c r="QTZ11" s="9"/>
      <c r="QUA11" s="134"/>
      <c r="QUB11" s="135"/>
      <c r="QUC11" s="40"/>
      <c r="QUD11" s="40"/>
      <c r="QUE11" s="43"/>
      <c r="QUF11" s="7"/>
      <c r="QUG11" s="8"/>
      <c r="QUH11" s="9"/>
      <c r="QUI11" s="134"/>
      <c r="QUJ11" s="135"/>
      <c r="QUK11" s="40"/>
      <c r="QUL11" s="40"/>
      <c r="QUM11" s="43"/>
      <c r="QUN11" s="7"/>
      <c r="QUO11" s="8"/>
      <c r="QUP11" s="9"/>
      <c r="QUQ11" s="134"/>
      <c r="QUR11" s="135"/>
      <c r="QUS11" s="40"/>
      <c r="QUT11" s="40"/>
      <c r="QUU11" s="43"/>
      <c r="QUV11" s="7"/>
      <c r="QUW11" s="8"/>
      <c r="QUX11" s="9"/>
      <c r="QUY11" s="134"/>
      <c r="QUZ11" s="135"/>
      <c r="QVA11" s="40"/>
      <c r="QVB11" s="40"/>
      <c r="QVC11" s="43"/>
      <c r="QVD11" s="7"/>
      <c r="QVE11" s="8"/>
      <c r="QVF11" s="9"/>
      <c r="QVG11" s="134"/>
      <c r="QVH11" s="135"/>
      <c r="QVI11" s="40"/>
      <c r="QVJ11" s="40"/>
      <c r="QVK11" s="43"/>
      <c r="QVL11" s="7"/>
      <c r="QVM11" s="8"/>
      <c r="QVN11" s="9"/>
      <c r="QVO11" s="134"/>
      <c r="QVP11" s="135"/>
      <c r="QVQ11" s="40"/>
      <c r="QVR11" s="40"/>
      <c r="QVS11" s="43"/>
      <c r="QVT11" s="7"/>
      <c r="QVU11" s="8"/>
      <c r="QVV11" s="9"/>
      <c r="QVW11" s="134"/>
      <c r="QVX11" s="135"/>
      <c r="QVY11" s="40"/>
      <c r="QVZ11" s="40"/>
      <c r="QWA11" s="43"/>
      <c r="QWB11" s="7"/>
      <c r="QWC11" s="8"/>
      <c r="QWD11" s="9"/>
      <c r="QWE11" s="134"/>
      <c r="QWF11" s="135"/>
      <c r="QWG11" s="40"/>
      <c r="QWH11" s="40"/>
      <c r="QWI11" s="43"/>
      <c r="QWJ11" s="7"/>
      <c r="QWK11" s="8"/>
      <c r="QWL11" s="9"/>
      <c r="QWM11" s="134"/>
      <c r="QWN11" s="135"/>
      <c r="QWO11" s="40"/>
      <c r="QWP11" s="40"/>
      <c r="QWQ11" s="43"/>
      <c r="QWR11" s="7"/>
      <c r="QWS11" s="8"/>
      <c r="QWT11" s="9"/>
      <c r="QWU11" s="134"/>
      <c r="QWV11" s="135"/>
      <c r="QWW11" s="40"/>
      <c r="QWX11" s="40"/>
      <c r="QWY11" s="43"/>
      <c r="QWZ11" s="7"/>
      <c r="QXA11" s="8"/>
      <c r="QXB11" s="9"/>
      <c r="QXC11" s="134"/>
      <c r="QXD11" s="135"/>
      <c r="QXE11" s="40"/>
      <c r="QXF11" s="40"/>
      <c r="QXG11" s="43"/>
      <c r="QXH11" s="7"/>
      <c r="QXI11" s="8"/>
      <c r="QXJ11" s="9"/>
      <c r="QXK11" s="134"/>
      <c r="QXL11" s="135"/>
      <c r="QXM11" s="40"/>
      <c r="QXN11" s="40"/>
      <c r="QXO11" s="43"/>
      <c r="QXP11" s="7"/>
      <c r="QXQ11" s="8"/>
      <c r="QXR11" s="9"/>
      <c r="QXS11" s="134"/>
      <c r="QXT11" s="135"/>
      <c r="QXU11" s="40"/>
      <c r="QXV11" s="40"/>
      <c r="QXW11" s="43"/>
      <c r="QXX11" s="7"/>
      <c r="QXY11" s="8"/>
      <c r="QXZ11" s="9"/>
      <c r="QYA11" s="134"/>
      <c r="QYB11" s="135"/>
      <c r="QYC11" s="40"/>
      <c r="QYD11" s="40"/>
      <c r="QYE11" s="43"/>
      <c r="QYF11" s="7"/>
      <c r="QYG11" s="8"/>
      <c r="QYH11" s="9"/>
      <c r="QYI11" s="134"/>
      <c r="QYJ11" s="135"/>
      <c r="QYK11" s="40"/>
      <c r="QYL11" s="40"/>
      <c r="QYM11" s="43"/>
      <c r="QYN11" s="7"/>
      <c r="QYO11" s="8"/>
      <c r="QYP11" s="9"/>
      <c r="QYQ11" s="134"/>
      <c r="QYR11" s="135"/>
      <c r="QYS11" s="40"/>
      <c r="QYT11" s="40"/>
      <c r="QYU11" s="43"/>
      <c r="QYV11" s="7"/>
      <c r="QYW11" s="8"/>
      <c r="QYX11" s="9"/>
      <c r="QYY11" s="134"/>
      <c r="QYZ11" s="135"/>
      <c r="QZA11" s="40"/>
      <c r="QZB11" s="40"/>
      <c r="QZC11" s="43"/>
      <c r="QZD11" s="7"/>
      <c r="QZE11" s="8"/>
      <c r="QZF11" s="9"/>
      <c r="QZG11" s="134"/>
      <c r="QZH11" s="135"/>
      <c r="QZI11" s="40"/>
      <c r="QZJ11" s="40"/>
      <c r="QZK11" s="43"/>
      <c r="QZL11" s="7"/>
      <c r="QZM11" s="8"/>
      <c r="QZN11" s="9"/>
      <c r="QZO11" s="134"/>
      <c r="QZP11" s="135"/>
      <c r="QZQ11" s="40"/>
      <c r="QZR11" s="40"/>
      <c r="QZS11" s="43"/>
      <c r="QZT11" s="7"/>
      <c r="QZU11" s="8"/>
      <c r="QZV11" s="9"/>
      <c r="QZW11" s="134"/>
      <c r="QZX11" s="135"/>
      <c r="QZY11" s="40"/>
      <c r="QZZ11" s="40"/>
      <c r="RAA11" s="43"/>
      <c r="RAB11" s="7"/>
      <c r="RAC11" s="8"/>
      <c r="RAD11" s="9"/>
      <c r="RAE11" s="134"/>
      <c r="RAF11" s="135"/>
      <c r="RAG11" s="40"/>
      <c r="RAH11" s="40"/>
      <c r="RAI11" s="43"/>
      <c r="RAJ11" s="7"/>
      <c r="RAK11" s="8"/>
      <c r="RAL11" s="9"/>
      <c r="RAM11" s="134"/>
      <c r="RAN11" s="135"/>
      <c r="RAO11" s="40"/>
      <c r="RAP11" s="40"/>
      <c r="RAQ11" s="43"/>
      <c r="RAR11" s="7"/>
      <c r="RAS11" s="8"/>
      <c r="RAT11" s="9"/>
      <c r="RAU11" s="134"/>
      <c r="RAV11" s="135"/>
      <c r="RAW11" s="40"/>
      <c r="RAX11" s="40"/>
      <c r="RAY11" s="43"/>
      <c r="RAZ11" s="7"/>
      <c r="RBA11" s="8"/>
      <c r="RBB11" s="9"/>
      <c r="RBC11" s="134"/>
      <c r="RBD11" s="135"/>
      <c r="RBE11" s="40"/>
      <c r="RBF11" s="40"/>
      <c r="RBG11" s="43"/>
      <c r="RBH11" s="7"/>
      <c r="RBI11" s="8"/>
      <c r="RBJ11" s="9"/>
      <c r="RBK11" s="134"/>
      <c r="RBL11" s="135"/>
      <c r="RBM11" s="40"/>
      <c r="RBN11" s="40"/>
      <c r="RBO11" s="43"/>
      <c r="RBP11" s="7"/>
      <c r="RBQ11" s="8"/>
      <c r="RBR11" s="9"/>
      <c r="RBS11" s="134"/>
      <c r="RBT11" s="135"/>
      <c r="RBU11" s="40"/>
      <c r="RBV11" s="40"/>
      <c r="RBW11" s="43"/>
      <c r="RBX11" s="7"/>
      <c r="RBY11" s="8"/>
      <c r="RBZ11" s="9"/>
      <c r="RCA11" s="134"/>
      <c r="RCB11" s="135"/>
      <c r="RCC11" s="40"/>
      <c r="RCD11" s="40"/>
      <c r="RCE11" s="43"/>
      <c r="RCF11" s="7"/>
      <c r="RCG11" s="8"/>
      <c r="RCH11" s="9"/>
      <c r="RCI11" s="134"/>
      <c r="RCJ11" s="135"/>
      <c r="RCK11" s="40"/>
      <c r="RCL11" s="40"/>
      <c r="RCM11" s="43"/>
      <c r="RCN11" s="7"/>
      <c r="RCO11" s="8"/>
      <c r="RCP11" s="9"/>
      <c r="RCQ11" s="134"/>
      <c r="RCR11" s="135"/>
      <c r="RCS11" s="40"/>
      <c r="RCT11" s="40"/>
      <c r="RCU11" s="43"/>
      <c r="RCV11" s="7"/>
      <c r="RCW11" s="8"/>
      <c r="RCX11" s="9"/>
      <c r="RCY11" s="134"/>
      <c r="RCZ11" s="135"/>
      <c r="RDA11" s="40"/>
      <c r="RDB11" s="40"/>
      <c r="RDC11" s="43"/>
      <c r="RDD11" s="7"/>
      <c r="RDE11" s="8"/>
      <c r="RDF11" s="9"/>
      <c r="RDG11" s="134"/>
      <c r="RDH11" s="135"/>
      <c r="RDI11" s="40"/>
      <c r="RDJ11" s="40"/>
      <c r="RDK11" s="43"/>
      <c r="RDL11" s="7"/>
      <c r="RDM11" s="8"/>
      <c r="RDN11" s="9"/>
      <c r="RDO11" s="134"/>
      <c r="RDP11" s="135"/>
      <c r="RDQ11" s="40"/>
      <c r="RDR11" s="40"/>
      <c r="RDS11" s="43"/>
      <c r="RDT11" s="7"/>
      <c r="RDU11" s="8"/>
      <c r="RDV11" s="9"/>
      <c r="RDW11" s="134"/>
      <c r="RDX11" s="135"/>
      <c r="RDY11" s="40"/>
      <c r="RDZ11" s="40"/>
      <c r="REA11" s="43"/>
      <c r="REB11" s="7"/>
      <c r="REC11" s="8"/>
      <c r="RED11" s="9"/>
      <c r="REE11" s="134"/>
      <c r="REF11" s="135"/>
      <c r="REG11" s="40"/>
      <c r="REH11" s="40"/>
      <c r="REI11" s="43"/>
      <c r="REJ11" s="7"/>
      <c r="REK11" s="8"/>
      <c r="REL11" s="9"/>
      <c r="REM11" s="134"/>
      <c r="REN11" s="135"/>
      <c r="REO11" s="40"/>
      <c r="REP11" s="40"/>
      <c r="REQ11" s="43"/>
      <c r="RER11" s="7"/>
      <c r="RES11" s="8"/>
      <c r="RET11" s="9"/>
      <c r="REU11" s="134"/>
      <c r="REV11" s="135"/>
      <c r="REW11" s="40"/>
      <c r="REX11" s="40"/>
      <c r="REY11" s="43"/>
      <c r="REZ11" s="7"/>
      <c r="RFA11" s="8"/>
      <c r="RFB11" s="9"/>
      <c r="RFC11" s="134"/>
      <c r="RFD11" s="135"/>
      <c r="RFE11" s="40"/>
      <c r="RFF11" s="40"/>
      <c r="RFG11" s="43"/>
      <c r="RFH11" s="7"/>
      <c r="RFI11" s="8"/>
      <c r="RFJ11" s="9"/>
      <c r="RFK11" s="134"/>
      <c r="RFL11" s="135"/>
      <c r="RFM11" s="40"/>
      <c r="RFN11" s="40"/>
      <c r="RFO11" s="43"/>
      <c r="RFP11" s="7"/>
      <c r="RFQ11" s="8"/>
      <c r="RFR11" s="9"/>
      <c r="RFS11" s="134"/>
      <c r="RFT11" s="135"/>
      <c r="RFU11" s="40"/>
      <c r="RFV11" s="40"/>
      <c r="RFW11" s="43"/>
      <c r="RFX11" s="7"/>
      <c r="RFY11" s="8"/>
      <c r="RFZ11" s="9"/>
      <c r="RGA11" s="134"/>
      <c r="RGB11" s="135"/>
      <c r="RGC11" s="40"/>
      <c r="RGD11" s="40"/>
      <c r="RGE11" s="43"/>
      <c r="RGF11" s="7"/>
      <c r="RGG11" s="8"/>
      <c r="RGH11" s="9"/>
      <c r="RGI11" s="134"/>
      <c r="RGJ11" s="135"/>
      <c r="RGK11" s="40"/>
      <c r="RGL11" s="40"/>
      <c r="RGM11" s="43"/>
      <c r="RGN11" s="7"/>
      <c r="RGO11" s="8"/>
      <c r="RGP11" s="9"/>
      <c r="RGQ11" s="134"/>
      <c r="RGR11" s="135"/>
      <c r="RGS11" s="40"/>
      <c r="RGT11" s="40"/>
      <c r="RGU11" s="43"/>
      <c r="RGV11" s="7"/>
      <c r="RGW11" s="8"/>
      <c r="RGX11" s="9"/>
      <c r="RGY11" s="134"/>
      <c r="RGZ11" s="135"/>
      <c r="RHA11" s="40"/>
      <c r="RHB11" s="40"/>
      <c r="RHC11" s="43"/>
      <c r="RHD11" s="7"/>
      <c r="RHE11" s="8"/>
      <c r="RHF11" s="9"/>
      <c r="RHG11" s="134"/>
      <c r="RHH11" s="135"/>
      <c r="RHI11" s="40"/>
      <c r="RHJ11" s="40"/>
      <c r="RHK11" s="43"/>
      <c r="RHL11" s="7"/>
      <c r="RHM11" s="8"/>
      <c r="RHN11" s="9"/>
      <c r="RHO11" s="134"/>
      <c r="RHP11" s="135"/>
      <c r="RHQ11" s="40"/>
      <c r="RHR11" s="40"/>
      <c r="RHS11" s="43"/>
      <c r="RHT11" s="7"/>
      <c r="RHU11" s="8"/>
      <c r="RHV11" s="9"/>
      <c r="RHW11" s="134"/>
      <c r="RHX11" s="135"/>
      <c r="RHY11" s="40"/>
      <c r="RHZ11" s="40"/>
      <c r="RIA11" s="43"/>
      <c r="RIB11" s="7"/>
      <c r="RIC11" s="8"/>
      <c r="RID11" s="9"/>
      <c r="RIE11" s="134"/>
      <c r="RIF11" s="135"/>
      <c r="RIG11" s="40"/>
      <c r="RIH11" s="40"/>
      <c r="RII11" s="43"/>
      <c r="RIJ11" s="7"/>
      <c r="RIK11" s="8"/>
      <c r="RIL11" s="9"/>
      <c r="RIM11" s="134"/>
      <c r="RIN11" s="135"/>
      <c r="RIO11" s="40"/>
      <c r="RIP11" s="40"/>
      <c r="RIQ11" s="43"/>
      <c r="RIR11" s="7"/>
      <c r="RIS11" s="8"/>
      <c r="RIT11" s="9"/>
      <c r="RIU11" s="134"/>
      <c r="RIV11" s="135"/>
      <c r="RIW11" s="40"/>
      <c r="RIX11" s="40"/>
      <c r="RIY11" s="43"/>
      <c r="RIZ11" s="7"/>
      <c r="RJA11" s="8"/>
      <c r="RJB11" s="9"/>
      <c r="RJC11" s="134"/>
      <c r="RJD11" s="135"/>
      <c r="RJE11" s="40"/>
      <c r="RJF11" s="40"/>
      <c r="RJG11" s="43"/>
      <c r="RJH11" s="7"/>
      <c r="RJI11" s="8"/>
      <c r="RJJ11" s="9"/>
      <c r="RJK11" s="134"/>
      <c r="RJL11" s="135"/>
      <c r="RJM11" s="40"/>
      <c r="RJN11" s="40"/>
      <c r="RJO11" s="43"/>
      <c r="RJP11" s="7"/>
      <c r="RJQ11" s="8"/>
      <c r="RJR11" s="9"/>
      <c r="RJS11" s="134"/>
      <c r="RJT11" s="135"/>
      <c r="RJU11" s="40"/>
      <c r="RJV11" s="40"/>
      <c r="RJW11" s="43"/>
      <c r="RJX11" s="7"/>
      <c r="RJY11" s="8"/>
      <c r="RJZ11" s="9"/>
      <c r="RKA11" s="134"/>
      <c r="RKB11" s="135"/>
      <c r="RKC11" s="40"/>
      <c r="RKD11" s="40"/>
      <c r="RKE11" s="43"/>
      <c r="RKF11" s="7"/>
      <c r="RKG11" s="8"/>
      <c r="RKH11" s="9"/>
      <c r="RKI11" s="134"/>
      <c r="RKJ11" s="135"/>
      <c r="RKK11" s="40"/>
      <c r="RKL11" s="40"/>
      <c r="RKM11" s="43"/>
      <c r="RKN11" s="7"/>
      <c r="RKO11" s="8"/>
      <c r="RKP11" s="9"/>
      <c r="RKQ11" s="134"/>
      <c r="RKR11" s="135"/>
      <c r="RKS11" s="40"/>
      <c r="RKT11" s="40"/>
      <c r="RKU11" s="43"/>
      <c r="RKV11" s="7"/>
      <c r="RKW11" s="8"/>
      <c r="RKX11" s="9"/>
      <c r="RKY11" s="134"/>
      <c r="RKZ11" s="135"/>
      <c r="RLA11" s="40"/>
      <c r="RLB11" s="40"/>
      <c r="RLC11" s="43"/>
      <c r="RLD11" s="7"/>
      <c r="RLE11" s="8"/>
      <c r="RLF11" s="9"/>
      <c r="RLG11" s="134"/>
      <c r="RLH11" s="135"/>
      <c r="RLI11" s="40"/>
      <c r="RLJ11" s="40"/>
      <c r="RLK11" s="43"/>
      <c r="RLL11" s="7"/>
      <c r="RLM11" s="8"/>
      <c r="RLN11" s="9"/>
      <c r="RLO11" s="134"/>
      <c r="RLP11" s="135"/>
      <c r="RLQ11" s="40"/>
      <c r="RLR11" s="40"/>
      <c r="RLS11" s="43"/>
      <c r="RLT11" s="7"/>
      <c r="RLU11" s="8"/>
      <c r="RLV11" s="9"/>
      <c r="RLW11" s="134"/>
      <c r="RLX11" s="135"/>
      <c r="RLY11" s="40"/>
      <c r="RLZ11" s="40"/>
      <c r="RMA11" s="43"/>
      <c r="RMB11" s="7"/>
      <c r="RMC11" s="8"/>
      <c r="RMD11" s="9"/>
      <c r="RME11" s="134"/>
      <c r="RMF11" s="135"/>
      <c r="RMG11" s="40"/>
      <c r="RMH11" s="40"/>
      <c r="RMI11" s="43"/>
      <c r="RMJ11" s="7"/>
      <c r="RMK11" s="8"/>
      <c r="RML11" s="9"/>
      <c r="RMM11" s="134"/>
      <c r="RMN11" s="135"/>
      <c r="RMO11" s="40"/>
      <c r="RMP11" s="40"/>
      <c r="RMQ11" s="43"/>
      <c r="RMR11" s="7"/>
      <c r="RMS11" s="8"/>
      <c r="RMT11" s="9"/>
      <c r="RMU11" s="134"/>
      <c r="RMV11" s="135"/>
      <c r="RMW11" s="40"/>
      <c r="RMX11" s="40"/>
      <c r="RMY11" s="43"/>
      <c r="RMZ11" s="7"/>
      <c r="RNA11" s="8"/>
      <c r="RNB11" s="9"/>
      <c r="RNC11" s="134"/>
      <c r="RND11" s="135"/>
      <c r="RNE11" s="40"/>
      <c r="RNF11" s="40"/>
      <c r="RNG11" s="43"/>
      <c r="RNH11" s="7"/>
      <c r="RNI11" s="8"/>
      <c r="RNJ11" s="9"/>
      <c r="RNK11" s="134"/>
      <c r="RNL11" s="135"/>
      <c r="RNM11" s="40"/>
      <c r="RNN11" s="40"/>
      <c r="RNO11" s="43"/>
      <c r="RNP11" s="7"/>
      <c r="RNQ11" s="8"/>
      <c r="RNR11" s="9"/>
      <c r="RNS11" s="134"/>
      <c r="RNT11" s="135"/>
      <c r="RNU11" s="40"/>
      <c r="RNV11" s="40"/>
      <c r="RNW11" s="43"/>
      <c r="RNX11" s="7"/>
      <c r="RNY11" s="8"/>
      <c r="RNZ11" s="9"/>
      <c r="ROA11" s="134"/>
      <c r="ROB11" s="135"/>
      <c r="ROC11" s="40"/>
      <c r="ROD11" s="40"/>
      <c r="ROE11" s="43"/>
      <c r="ROF11" s="7"/>
      <c r="ROG11" s="8"/>
      <c r="ROH11" s="9"/>
      <c r="ROI11" s="134"/>
      <c r="ROJ11" s="135"/>
      <c r="ROK11" s="40"/>
      <c r="ROL11" s="40"/>
      <c r="ROM11" s="43"/>
      <c r="RON11" s="7"/>
      <c r="ROO11" s="8"/>
      <c r="ROP11" s="9"/>
      <c r="ROQ11" s="134"/>
      <c r="ROR11" s="135"/>
      <c r="ROS11" s="40"/>
      <c r="ROT11" s="40"/>
      <c r="ROU11" s="43"/>
      <c r="ROV11" s="7"/>
      <c r="ROW11" s="8"/>
      <c r="ROX11" s="9"/>
      <c r="ROY11" s="134"/>
      <c r="ROZ11" s="135"/>
      <c r="RPA11" s="40"/>
      <c r="RPB11" s="40"/>
      <c r="RPC11" s="43"/>
      <c r="RPD11" s="7"/>
      <c r="RPE11" s="8"/>
      <c r="RPF11" s="9"/>
      <c r="RPG11" s="134"/>
      <c r="RPH11" s="135"/>
      <c r="RPI11" s="40"/>
      <c r="RPJ11" s="40"/>
      <c r="RPK11" s="43"/>
      <c r="RPL11" s="7"/>
      <c r="RPM11" s="8"/>
      <c r="RPN11" s="9"/>
      <c r="RPO11" s="134"/>
      <c r="RPP11" s="135"/>
      <c r="RPQ11" s="40"/>
      <c r="RPR11" s="40"/>
      <c r="RPS11" s="43"/>
      <c r="RPT11" s="7"/>
      <c r="RPU11" s="8"/>
      <c r="RPV11" s="9"/>
      <c r="RPW11" s="134"/>
      <c r="RPX11" s="135"/>
      <c r="RPY11" s="40"/>
      <c r="RPZ11" s="40"/>
      <c r="RQA11" s="43"/>
      <c r="RQB11" s="7"/>
      <c r="RQC11" s="8"/>
      <c r="RQD11" s="9"/>
      <c r="RQE11" s="134"/>
      <c r="RQF11" s="135"/>
      <c r="RQG11" s="40"/>
      <c r="RQH11" s="40"/>
      <c r="RQI11" s="43"/>
      <c r="RQJ11" s="7"/>
      <c r="RQK11" s="8"/>
      <c r="RQL11" s="9"/>
      <c r="RQM11" s="134"/>
      <c r="RQN11" s="135"/>
      <c r="RQO11" s="40"/>
      <c r="RQP11" s="40"/>
      <c r="RQQ11" s="43"/>
      <c r="RQR11" s="7"/>
      <c r="RQS11" s="8"/>
      <c r="RQT11" s="9"/>
      <c r="RQU11" s="134"/>
      <c r="RQV11" s="135"/>
      <c r="RQW11" s="40"/>
      <c r="RQX11" s="40"/>
      <c r="RQY11" s="43"/>
      <c r="RQZ11" s="7"/>
      <c r="RRA11" s="8"/>
      <c r="RRB11" s="9"/>
      <c r="RRC11" s="134"/>
      <c r="RRD11" s="135"/>
      <c r="RRE11" s="40"/>
      <c r="RRF11" s="40"/>
      <c r="RRG11" s="43"/>
      <c r="RRH11" s="7"/>
      <c r="RRI11" s="8"/>
      <c r="RRJ11" s="9"/>
      <c r="RRK11" s="134"/>
      <c r="RRL11" s="135"/>
      <c r="RRM11" s="40"/>
      <c r="RRN11" s="40"/>
      <c r="RRO11" s="43"/>
      <c r="RRP11" s="7"/>
      <c r="RRQ11" s="8"/>
      <c r="RRR11" s="9"/>
      <c r="RRS11" s="134"/>
      <c r="RRT11" s="135"/>
      <c r="RRU11" s="40"/>
      <c r="RRV11" s="40"/>
      <c r="RRW11" s="43"/>
      <c r="RRX11" s="7"/>
      <c r="RRY11" s="8"/>
      <c r="RRZ11" s="9"/>
      <c r="RSA11" s="134"/>
      <c r="RSB11" s="135"/>
      <c r="RSC11" s="40"/>
      <c r="RSD11" s="40"/>
      <c r="RSE11" s="43"/>
      <c r="RSF11" s="7"/>
      <c r="RSG11" s="8"/>
      <c r="RSH11" s="9"/>
      <c r="RSI11" s="134"/>
      <c r="RSJ11" s="135"/>
      <c r="RSK11" s="40"/>
      <c r="RSL11" s="40"/>
      <c r="RSM11" s="43"/>
      <c r="RSN11" s="7"/>
      <c r="RSO11" s="8"/>
      <c r="RSP11" s="9"/>
      <c r="RSQ11" s="134"/>
      <c r="RSR11" s="135"/>
      <c r="RSS11" s="40"/>
      <c r="RST11" s="40"/>
      <c r="RSU11" s="43"/>
      <c r="RSV11" s="7"/>
      <c r="RSW11" s="8"/>
      <c r="RSX11" s="9"/>
      <c r="RSY11" s="134"/>
      <c r="RSZ11" s="135"/>
      <c r="RTA11" s="40"/>
      <c r="RTB11" s="40"/>
      <c r="RTC11" s="43"/>
      <c r="RTD11" s="7"/>
      <c r="RTE11" s="8"/>
      <c r="RTF11" s="9"/>
      <c r="RTG11" s="134"/>
      <c r="RTH11" s="135"/>
      <c r="RTI11" s="40"/>
      <c r="RTJ11" s="40"/>
      <c r="RTK11" s="43"/>
      <c r="RTL11" s="7"/>
      <c r="RTM11" s="8"/>
      <c r="RTN11" s="9"/>
      <c r="RTO11" s="134"/>
      <c r="RTP11" s="135"/>
      <c r="RTQ11" s="40"/>
      <c r="RTR11" s="40"/>
      <c r="RTS11" s="43"/>
      <c r="RTT11" s="7"/>
      <c r="RTU11" s="8"/>
      <c r="RTV11" s="9"/>
      <c r="RTW11" s="134"/>
      <c r="RTX11" s="135"/>
      <c r="RTY11" s="40"/>
      <c r="RTZ11" s="40"/>
      <c r="RUA11" s="43"/>
      <c r="RUB11" s="7"/>
      <c r="RUC11" s="8"/>
      <c r="RUD11" s="9"/>
      <c r="RUE11" s="134"/>
      <c r="RUF11" s="135"/>
      <c r="RUG11" s="40"/>
      <c r="RUH11" s="40"/>
      <c r="RUI11" s="43"/>
      <c r="RUJ11" s="7"/>
      <c r="RUK11" s="8"/>
      <c r="RUL11" s="9"/>
      <c r="RUM11" s="134"/>
      <c r="RUN11" s="135"/>
      <c r="RUO11" s="40"/>
      <c r="RUP11" s="40"/>
      <c r="RUQ11" s="43"/>
      <c r="RUR11" s="7"/>
      <c r="RUS11" s="8"/>
      <c r="RUT11" s="9"/>
      <c r="RUU11" s="134"/>
      <c r="RUV11" s="135"/>
      <c r="RUW11" s="40"/>
      <c r="RUX11" s="40"/>
      <c r="RUY11" s="43"/>
      <c r="RUZ11" s="7"/>
      <c r="RVA11" s="8"/>
      <c r="RVB11" s="9"/>
      <c r="RVC11" s="134"/>
      <c r="RVD11" s="135"/>
      <c r="RVE11" s="40"/>
      <c r="RVF11" s="40"/>
      <c r="RVG11" s="43"/>
      <c r="RVH11" s="7"/>
      <c r="RVI11" s="8"/>
      <c r="RVJ11" s="9"/>
      <c r="RVK11" s="134"/>
      <c r="RVL11" s="135"/>
      <c r="RVM11" s="40"/>
      <c r="RVN11" s="40"/>
      <c r="RVO11" s="43"/>
      <c r="RVP11" s="7"/>
      <c r="RVQ11" s="8"/>
      <c r="RVR11" s="9"/>
      <c r="RVS11" s="134"/>
      <c r="RVT11" s="135"/>
      <c r="RVU11" s="40"/>
      <c r="RVV11" s="40"/>
      <c r="RVW11" s="43"/>
      <c r="RVX11" s="7"/>
      <c r="RVY11" s="8"/>
      <c r="RVZ11" s="9"/>
      <c r="RWA11" s="134"/>
      <c r="RWB11" s="135"/>
      <c r="RWC11" s="40"/>
      <c r="RWD11" s="40"/>
      <c r="RWE11" s="43"/>
      <c r="RWF11" s="7"/>
      <c r="RWG11" s="8"/>
      <c r="RWH11" s="9"/>
      <c r="RWI11" s="134"/>
      <c r="RWJ11" s="135"/>
      <c r="RWK11" s="40"/>
      <c r="RWL11" s="40"/>
      <c r="RWM11" s="43"/>
      <c r="RWN11" s="7"/>
      <c r="RWO11" s="8"/>
      <c r="RWP11" s="9"/>
      <c r="RWQ11" s="134"/>
      <c r="RWR11" s="135"/>
      <c r="RWS11" s="40"/>
      <c r="RWT11" s="40"/>
      <c r="RWU11" s="43"/>
      <c r="RWV11" s="7"/>
      <c r="RWW11" s="8"/>
      <c r="RWX11" s="9"/>
      <c r="RWY11" s="134"/>
      <c r="RWZ11" s="135"/>
      <c r="RXA11" s="40"/>
      <c r="RXB11" s="40"/>
      <c r="RXC11" s="43"/>
      <c r="RXD11" s="7"/>
      <c r="RXE11" s="8"/>
      <c r="RXF11" s="9"/>
      <c r="RXG11" s="134"/>
      <c r="RXH11" s="135"/>
      <c r="RXI11" s="40"/>
      <c r="RXJ11" s="40"/>
      <c r="RXK11" s="43"/>
      <c r="RXL11" s="7"/>
      <c r="RXM11" s="8"/>
      <c r="RXN11" s="9"/>
      <c r="RXO11" s="134"/>
      <c r="RXP11" s="135"/>
      <c r="RXQ11" s="40"/>
      <c r="RXR11" s="40"/>
      <c r="RXS11" s="43"/>
      <c r="RXT11" s="7"/>
      <c r="RXU11" s="8"/>
      <c r="RXV11" s="9"/>
      <c r="RXW11" s="134"/>
      <c r="RXX11" s="135"/>
      <c r="RXY11" s="40"/>
      <c r="RXZ11" s="40"/>
      <c r="RYA11" s="43"/>
      <c r="RYB11" s="7"/>
      <c r="RYC11" s="8"/>
      <c r="RYD11" s="9"/>
      <c r="RYE11" s="134"/>
      <c r="RYF11" s="135"/>
      <c r="RYG11" s="40"/>
      <c r="RYH11" s="40"/>
      <c r="RYI11" s="43"/>
      <c r="RYJ11" s="7"/>
      <c r="RYK11" s="8"/>
      <c r="RYL11" s="9"/>
      <c r="RYM11" s="134"/>
      <c r="RYN11" s="135"/>
      <c r="RYO11" s="40"/>
      <c r="RYP11" s="40"/>
      <c r="RYQ11" s="43"/>
      <c r="RYR11" s="7"/>
      <c r="RYS11" s="8"/>
      <c r="RYT11" s="9"/>
      <c r="RYU11" s="134"/>
      <c r="RYV11" s="135"/>
      <c r="RYW11" s="40"/>
      <c r="RYX11" s="40"/>
      <c r="RYY11" s="43"/>
      <c r="RYZ11" s="7"/>
      <c r="RZA11" s="8"/>
      <c r="RZB11" s="9"/>
      <c r="RZC11" s="134"/>
      <c r="RZD11" s="135"/>
      <c r="RZE11" s="40"/>
      <c r="RZF11" s="40"/>
      <c r="RZG11" s="43"/>
      <c r="RZH11" s="7"/>
      <c r="RZI11" s="8"/>
      <c r="RZJ11" s="9"/>
      <c r="RZK11" s="134"/>
      <c r="RZL11" s="135"/>
      <c r="RZM11" s="40"/>
      <c r="RZN11" s="40"/>
      <c r="RZO11" s="43"/>
      <c r="RZP11" s="7"/>
      <c r="RZQ11" s="8"/>
      <c r="RZR11" s="9"/>
      <c r="RZS11" s="134"/>
      <c r="RZT11" s="135"/>
      <c r="RZU11" s="40"/>
      <c r="RZV11" s="40"/>
      <c r="RZW11" s="43"/>
      <c r="RZX11" s="7"/>
      <c r="RZY11" s="8"/>
      <c r="RZZ11" s="9"/>
      <c r="SAA11" s="134"/>
      <c r="SAB11" s="135"/>
      <c r="SAC11" s="40"/>
      <c r="SAD11" s="40"/>
      <c r="SAE11" s="43"/>
      <c r="SAF11" s="7"/>
      <c r="SAG11" s="8"/>
      <c r="SAH11" s="9"/>
      <c r="SAI11" s="134"/>
      <c r="SAJ11" s="135"/>
      <c r="SAK11" s="40"/>
      <c r="SAL11" s="40"/>
      <c r="SAM11" s="43"/>
      <c r="SAN11" s="7"/>
      <c r="SAO11" s="8"/>
      <c r="SAP11" s="9"/>
      <c r="SAQ11" s="134"/>
      <c r="SAR11" s="135"/>
      <c r="SAS11" s="40"/>
      <c r="SAT11" s="40"/>
      <c r="SAU11" s="43"/>
      <c r="SAV11" s="7"/>
      <c r="SAW11" s="8"/>
      <c r="SAX11" s="9"/>
      <c r="SAY11" s="134"/>
      <c r="SAZ11" s="135"/>
      <c r="SBA11" s="40"/>
      <c r="SBB11" s="40"/>
      <c r="SBC11" s="43"/>
      <c r="SBD11" s="7"/>
      <c r="SBE11" s="8"/>
      <c r="SBF11" s="9"/>
      <c r="SBG11" s="134"/>
      <c r="SBH11" s="135"/>
      <c r="SBI11" s="40"/>
      <c r="SBJ11" s="40"/>
      <c r="SBK11" s="43"/>
      <c r="SBL11" s="7"/>
      <c r="SBM11" s="8"/>
      <c r="SBN11" s="9"/>
      <c r="SBO11" s="134"/>
      <c r="SBP11" s="135"/>
      <c r="SBQ11" s="40"/>
      <c r="SBR11" s="40"/>
      <c r="SBS11" s="43"/>
      <c r="SBT11" s="7"/>
      <c r="SBU11" s="8"/>
      <c r="SBV11" s="9"/>
      <c r="SBW11" s="134"/>
      <c r="SBX11" s="135"/>
      <c r="SBY11" s="40"/>
      <c r="SBZ11" s="40"/>
      <c r="SCA11" s="43"/>
      <c r="SCB11" s="7"/>
      <c r="SCC11" s="8"/>
      <c r="SCD11" s="9"/>
      <c r="SCE11" s="134"/>
      <c r="SCF11" s="135"/>
      <c r="SCG11" s="40"/>
      <c r="SCH11" s="40"/>
      <c r="SCI11" s="43"/>
      <c r="SCJ11" s="7"/>
      <c r="SCK11" s="8"/>
      <c r="SCL11" s="9"/>
      <c r="SCM11" s="134"/>
      <c r="SCN11" s="135"/>
      <c r="SCO11" s="40"/>
      <c r="SCP11" s="40"/>
      <c r="SCQ11" s="43"/>
      <c r="SCR11" s="7"/>
      <c r="SCS11" s="8"/>
      <c r="SCT11" s="9"/>
      <c r="SCU11" s="134"/>
      <c r="SCV11" s="135"/>
      <c r="SCW11" s="40"/>
      <c r="SCX11" s="40"/>
      <c r="SCY11" s="43"/>
      <c r="SCZ11" s="7"/>
      <c r="SDA11" s="8"/>
      <c r="SDB11" s="9"/>
      <c r="SDC11" s="134"/>
      <c r="SDD11" s="135"/>
      <c r="SDE11" s="40"/>
      <c r="SDF11" s="40"/>
      <c r="SDG11" s="43"/>
      <c r="SDH11" s="7"/>
      <c r="SDI11" s="8"/>
      <c r="SDJ11" s="9"/>
      <c r="SDK11" s="134"/>
      <c r="SDL11" s="135"/>
      <c r="SDM11" s="40"/>
      <c r="SDN11" s="40"/>
      <c r="SDO11" s="43"/>
      <c r="SDP11" s="7"/>
      <c r="SDQ11" s="8"/>
      <c r="SDR11" s="9"/>
      <c r="SDS11" s="134"/>
      <c r="SDT11" s="135"/>
      <c r="SDU11" s="40"/>
      <c r="SDV11" s="40"/>
      <c r="SDW11" s="43"/>
      <c r="SDX11" s="7"/>
      <c r="SDY11" s="8"/>
      <c r="SDZ11" s="9"/>
      <c r="SEA11" s="134"/>
      <c r="SEB11" s="135"/>
      <c r="SEC11" s="40"/>
      <c r="SED11" s="40"/>
      <c r="SEE11" s="43"/>
      <c r="SEF11" s="7"/>
      <c r="SEG11" s="8"/>
      <c r="SEH11" s="9"/>
      <c r="SEI11" s="134"/>
      <c r="SEJ11" s="135"/>
      <c r="SEK11" s="40"/>
      <c r="SEL11" s="40"/>
      <c r="SEM11" s="43"/>
      <c r="SEN11" s="7"/>
      <c r="SEO11" s="8"/>
      <c r="SEP11" s="9"/>
      <c r="SEQ11" s="134"/>
      <c r="SER11" s="135"/>
      <c r="SES11" s="40"/>
      <c r="SET11" s="40"/>
      <c r="SEU11" s="43"/>
      <c r="SEV11" s="7"/>
      <c r="SEW11" s="8"/>
      <c r="SEX11" s="9"/>
      <c r="SEY11" s="134"/>
      <c r="SEZ11" s="135"/>
      <c r="SFA11" s="40"/>
      <c r="SFB11" s="40"/>
      <c r="SFC11" s="43"/>
      <c r="SFD11" s="7"/>
      <c r="SFE11" s="8"/>
      <c r="SFF11" s="9"/>
      <c r="SFG11" s="134"/>
      <c r="SFH11" s="135"/>
      <c r="SFI11" s="40"/>
      <c r="SFJ11" s="40"/>
      <c r="SFK11" s="43"/>
      <c r="SFL11" s="7"/>
      <c r="SFM11" s="8"/>
      <c r="SFN11" s="9"/>
      <c r="SFO11" s="134"/>
      <c r="SFP11" s="135"/>
      <c r="SFQ11" s="40"/>
      <c r="SFR11" s="40"/>
      <c r="SFS11" s="43"/>
      <c r="SFT11" s="7"/>
      <c r="SFU11" s="8"/>
      <c r="SFV11" s="9"/>
      <c r="SFW11" s="134"/>
      <c r="SFX11" s="135"/>
      <c r="SFY11" s="40"/>
      <c r="SFZ11" s="40"/>
      <c r="SGA11" s="43"/>
      <c r="SGB11" s="7"/>
      <c r="SGC11" s="8"/>
      <c r="SGD11" s="9"/>
      <c r="SGE11" s="134"/>
      <c r="SGF11" s="135"/>
      <c r="SGG11" s="40"/>
      <c r="SGH11" s="40"/>
      <c r="SGI11" s="43"/>
      <c r="SGJ11" s="7"/>
      <c r="SGK11" s="8"/>
      <c r="SGL11" s="9"/>
      <c r="SGM11" s="134"/>
      <c r="SGN11" s="135"/>
      <c r="SGO11" s="40"/>
      <c r="SGP11" s="40"/>
      <c r="SGQ11" s="43"/>
      <c r="SGR11" s="7"/>
      <c r="SGS11" s="8"/>
      <c r="SGT11" s="9"/>
      <c r="SGU11" s="134"/>
      <c r="SGV11" s="135"/>
      <c r="SGW11" s="40"/>
      <c r="SGX11" s="40"/>
      <c r="SGY11" s="43"/>
      <c r="SGZ11" s="7"/>
      <c r="SHA11" s="8"/>
      <c r="SHB11" s="9"/>
      <c r="SHC11" s="134"/>
      <c r="SHD11" s="135"/>
      <c r="SHE11" s="40"/>
      <c r="SHF11" s="40"/>
      <c r="SHG11" s="43"/>
      <c r="SHH11" s="7"/>
      <c r="SHI11" s="8"/>
      <c r="SHJ11" s="9"/>
      <c r="SHK11" s="134"/>
      <c r="SHL11" s="135"/>
      <c r="SHM11" s="40"/>
      <c r="SHN11" s="40"/>
      <c r="SHO11" s="43"/>
      <c r="SHP11" s="7"/>
      <c r="SHQ11" s="8"/>
      <c r="SHR11" s="9"/>
      <c r="SHS11" s="134"/>
      <c r="SHT11" s="135"/>
      <c r="SHU11" s="40"/>
      <c r="SHV11" s="40"/>
      <c r="SHW11" s="43"/>
      <c r="SHX11" s="7"/>
      <c r="SHY11" s="8"/>
      <c r="SHZ11" s="9"/>
      <c r="SIA11" s="134"/>
      <c r="SIB11" s="135"/>
      <c r="SIC11" s="40"/>
      <c r="SID11" s="40"/>
      <c r="SIE11" s="43"/>
      <c r="SIF11" s="7"/>
      <c r="SIG11" s="8"/>
      <c r="SIH11" s="9"/>
      <c r="SII11" s="134"/>
      <c r="SIJ11" s="135"/>
      <c r="SIK11" s="40"/>
      <c r="SIL11" s="40"/>
      <c r="SIM11" s="43"/>
      <c r="SIN11" s="7"/>
      <c r="SIO11" s="8"/>
      <c r="SIP11" s="9"/>
      <c r="SIQ11" s="134"/>
      <c r="SIR11" s="135"/>
      <c r="SIS11" s="40"/>
      <c r="SIT11" s="40"/>
      <c r="SIU11" s="43"/>
      <c r="SIV11" s="7"/>
      <c r="SIW11" s="8"/>
      <c r="SIX11" s="9"/>
      <c r="SIY11" s="134"/>
      <c r="SIZ11" s="135"/>
      <c r="SJA11" s="40"/>
      <c r="SJB11" s="40"/>
      <c r="SJC11" s="43"/>
      <c r="SJD11" s="7"/>
      <c r="SJE11" s="8"/>
      <c r="SJF11" s="9"/>
      <c r="SJG11" s="134"/>
      <c r="SJH11" s="135"/>
      <c r="SJI11" s="40"/>
      <c r="SJJ11" s="40"/>
      <c r="SJK11" s="43"/>
      <c r="SJL11" s="7"/>
      <c r="SJM11" s="8"/>
      <c r="SJN11" s="9"/>
      <c r="SJO11" s="134"/>
      <c r="SJP11" s="135"/>
      <c r="SJQ11" s="40"/>
      <c r="SJR11" s="40"/>
      <c r="SJS11" s="43"/>
      <c r="SJT11" s="7"/>
      <c r="SJU11" s="8"/>
      <c r="SJV11" s="9"/>
      <c r="SJW11" s="134"/>
      <c r="SJX11" s="135"/>
      <c r="SJY11" s="40"/>
      <c r="SJZ11" s="40"/>
      <c r="SKA11" s="43"/>
      <c r="SKB11" s="7"/>
      <c r="SKC11" s="8"/>
      <c r="SKD11" s="9"/>
      <c r="SKE11" s="134"/>
      <c r="SKF11" s="135"/>
      <c r="SKG11" s="40"/>
      <c r="SKH11" s="40"/>
      <c r="SKI11" s="43"/>
      <c r="SKJ11" s="7"/>
      <c r="SKK11" s="8"/>
      <c r="SKL11" s="9"/>
      <c r="SKM11" s="134"/>
      <c r="SKN11" s="135"/>
      <c r="SKO11" s="40"/>
      <c r="SKP11" s="40"/>
      <c r="SKQ11" s="43"/>
      <c r="SKR11" s="7"/>
      <c r="SKS11" s="8"/>
      <c r="SKT11" s="9"/>
      <c r="SKU11" s="134"/>
      <c r="SKV11" s="135"/>
      <c r="SKW11" s="40"/>
      <c r="SKX11" s="40"/>
      <c r="SKY11" s="43"/>
      <c r="SKZ11" s="7"/>
      <c r="SLA11" s="8"/>
      <c r="SLB11" s="9"/>
      <c r="SLC11" s="134"/>
      <c r="SLD11" s="135"/>
      <c r="SLE11" s="40"/>
      <c r="SLF11" s="40"/>
      <c r="SLG11" s="43"/>
      <c r="SLH11" s="7"/>
      <c r="SLI11" s="8"/>
      <c r="SLJ11" s="9"/>
      <c r="SLK11" s="134"/>
      <c r="SLL11" s="135"/>
      <c r="SLM11" s="40"/>
      <c r="SLN11" s="40"/>
      <c r="SLO11" s="43"/>
      <c r="SLP11" s="7"/>
      <c r="SLQ11" s="8"/>
      <c r="SLR11" s="9"/>
      <c r="SLS11" s="134"/>
      <c r="SLT11" s="135"/>
      <c r="SLU11" s="40"/>
      <c r="SLV11" s="40"/>
      <c r="SLW11" s="43"/>
      <c r="SLX11" s="7"/>
      <c r="SLY11" s="8"/>
      <c r="SLZ11" s="9"/>
      <c r="SMA11" s="134"/>
      <c r="SMB11" s="135"/>
      <c r="SMC11" s="40"/>
      <c r="SMD11" s="40"/>
      <c r="SME11" s="43"/>
      <c r="SMF11" s="7"/>
      <c r="SMG11" s="8"/>
      <c r="SMH11" s="9"/>
      <c r="SMI11" s="134"/>
      <c r="SMJ11" s="135"/>
      <c r="SMK11" s="40"/>
      <c r="SML11" s="40"/>
      <c r="SMM11" s="43"/>
      <c r="SMN11" s="7"/>
      <c r="SMO11" s="8"/>
      <c r="SMP11" s="9"/>
      <c r="SMQ11" s="134"/>
      <c r="SMR11" s="135"/>
      <c r="SMS11" s="40"/>
      <c r="SMT11" s="40"/>
      <c r="SMU11" s="43"/>
      <c r="SMV11" s="7"/>
      <c r="SMW11" s="8"/>
      <c r="SMX11" s="9"/>
      <c r="SMY11" s="134"/>
      <c r="SMZ11" s="135"/>
      <c r="SNA11" s="40"/>
      <c r="SNB11" s="40"/>
      <c r="SNC11" s="43"/>
      <c r="SND11" s="7"/>
      <c r="SNE11" s="8"/>
      <c r="SNF11" s="9"/>
      <c r="SNG11" s="134"/>
      <c r="SNH11" s="135"/>
      <c r="SNI11" s="40"/>
      <c r="SNJ11" s="40"/>
      <c r="SNK11" s="43"/>
      <c r="SNL11" s="7"/>
      <c r="SNM11" s="8"/>
      <c r="SNN11" s="9"/>
      <c r="SNO11" s="134"/>
      <c r="SNP11" s="135"/>
      <c r="SNQ11" s="40"/>
      <c r="SNR11" s="40"/>
      <c r="SNS11" s="43"/>
      <c r="SNT11" s="7"/>
      <c r="SNU11" s="8"/>
      <c r="SNV11" s="9"/>
      <c r="SNW11" s="134"/>
      <c r="SNX11" s="135"/>
      <c r="SNY11" s="40"/>
      <c r="SNZ11" s="40"/>
      <c r="SOA11" s="43"/>
      <c r="SOB11" s="7"/>
      <c r="SOC11" s="8"/>
      <c r="SOD11" s="9"/>
      <c r="SOE11" s="134"/>
      <c r="SOF11" s="135"/>
      <c r="SOG11" s="40"/>
      <c r="SOH11" s="40"/>
      <c r="SOI11" s="43"/>
      <c r="SOJ11" s="7"/>
      <c r="SOK11" s="8"/>
      <c r="SOL11" s="9"/>
      <c r="SOM11" s="134"/>
      <c r="SON11" s="135"/>
      <c r="SOO11" s="40"/>
      <c r="SOP11" s="40"/>
      <c r="SOQ11" s="43"/>
      <c r="SOR11" s="7"/>
      <c r="SOS11" s="8"/>
      <c r="SOT11" s="9"/>
      <c r="SOU11" s="134"/>
      <c r="SOV11" s="135"/>
      <c r="SOW11" s="40"/>
      <c r="SOX11" s="40"/>
      <c r="SOY11" s="43"/>
      <c r="SOZ11" s="7"/>
      <c r="SPA11" s="8"/>
      <c r="SPB11" s="9"/>
      <c r="SPC11" s="134"/>
      <c r="SPD11" s="135"/>
      <c r="SPE11" s="40"/>
      <c r="SPF11" s="40"/>
      <c r="SPG11" s="43"/>
      <c r="SPH11" s="7"/>
      <c r="SPI11" s="8"/>
      <c r="SPJ11" s="9"/>
      <c r="SPK11" s="134"/>
      <c r="SPL11" s="135"/>
      <c r="SPM11" s="40"/>
      <c r="SPN11" s="40"/>
      <c r="SPO11" s="43"/>
      <c r="SPP11" s="7"/>
      <c r="SPQ11" s="8"/>
      <c r="SPR11" s="9"/>
      <c r="SPS11" s="134"/>
      <c r="SPT11" s="135"/>
      <c r="SPU11" s="40"/>
      <c r="SPV11" s="40"/>
      <c r="SPW11" s="43"/>
      <c r="SPX11" s="7"/>
      <c r="SPY11" s="8"/>
      <c r="SPZ11" s="9"/>
      <c r="SQA11" s="134"/>
      <c r="SQB11" s="135"/>
      <c r="SQC11" s="40"/>
      <c r="SQD11" s="40"/>
      <c r="SQE11" s="43"/>
      <c r="SQF11" s="7"/>
      <c r="SQG11" s="8"/>
      <c r="SQH11" s="9"/>
      <c r="SQI11" s="134"/>
      <c r="SQJ11" s="135"/>
      <c r="SQK11" s="40"/>
      <c r="SQL11" s="40"/>
      <c r="SQM11" s="43"/>
      <c r="SQN11" s="7"/>
      <c r="SQO11" s="8"/>
      <c r="SQP11" s="9"/>
      <c r="SQQ11" s="134"/>
      <c r="SQR11" s="135"/>
      <c r="SQS11" s="40"/>
      <c r="SQT11" s="40"/>
      <c r="SQU11" s="43"/>
      <c r="SQV11" s="7"/>
      <c r="SQW11" s="8"/>
      <c r="SQX11" s="9"/>
      <c r="SQY11" s="134"/>
      <c r="SQZ11" s="135"/>
      <c r="SRA11" s="40"/>
      <c r="SRB11" s="40"/>
      <c r="SRC11" s="43"/>
      <c r="SRD11" s="7"/>
      <c r="SRE11" s="8"/>
      <c r="SRF11" s="9"/>
      <c r="SRG11" s="134"/>
      <c r="SRH11" s="135"/>
      <c r="SRI11" s="40"/>
      <c r="SRJ11" s="40"/>
      <c r="SRK11" s="43"/>
      <c r="SRL11" s="7"/>
      <c r="SRM11" s="8"/>
      <c r="SRN11" s="9"/>
      <c r="SRO11" s="134"/>
      <c r="SRP11" s="135"/>
      <c r="SRQ11" s="40"/>
      <c r="SRR11" s="40"/>
      <c r="SRS11" s="43"/>
      <c r="SRT11" s="7"/>
      <c r="SRU11" s="8"/>
      <c r="SRV11" s="9"/>
      <c r="SRW11" s="134"/>
      <c r="SRX11" s="135"/>
      <c r="SRY11" s="40"/>
      <c r="SRZ11" s="40"/>
      <c r="SSA11" s="43"/>
      <c r="SSB11" s="7"/>
      <c r="SSC11" s="8"/>
      <c r="SSD11" s="9"/>
      <c r="SSE11" s="134"/>
      <c r="SSF11" s="135"/>
      <c r="SSG11" s="40"/>
      <c r="SSH11" s="40"/>
      <c r="SSI11" s="43"/>
      <c r="SSJ11" s="7"/>
      <c r="SSK11" s="8"/>
      <c r="SSL11" s="9"/>
      <c r="SSM11" s="134"/>
      <c r="SSN11" s="135"/>
      <c r="SSO11" s="40"/>
      <c r="SSP11" s="40"/>
      <c r="SSQ11" s="43"/>
      <c r="SSR11" s="7"/>
      <c r="SSS11" s="8"/>
      <c r="SST11" s="9"/>
      <c r="SSU11" s="134"/>
      <c r="SSV11" s="135"/>
      <c r="SSW11" s="40"/>
      <c r="SSX11" s="40"/>
      <c r="SSY11" s="43"/>
      <c r="SSZ11" s="7"/>
      <c r="STA11" s="8"/>
      <c r="STB11" s="9"/>
      <c r="STC11" s="134"/>
      <c r="STD11" s="135"/>
      <c r="STE11" s="40"/>
      <c r="STF11" s="40"/>
      <c r="STG11" s="43"/>
      <c r="STH11" s="7"/>
      <c r="STI11" s="8"/>
      <c r="STJ11" s="9"/>
      <c r="STK11" s="134"/>
      <c r="STL11" s="135"/>
      <c r="STM11" s="40"/>
      <c r="STN11" s="40"/>
      <c r="STO11" s="43"/>
      <c r="STP11" s="7"/>
      <c r="STQ11" s="8"/>
      <c r="STR11" s="9"/>
      <c r="STS11" s="134"/>
      <c r="STT11" s="135"/>
      <c r="STU11" s="40"/>
      <c r="STV11" s="40"/>
      <c r="STW11" s="43"/>
      <c r="STX11" s="7"/>
      <c r="STY11" s="8"/>
      <c r="STZ11" s="9"/>
      <c r="SUA11" s="134"/>
      <c r="SUB11" s="135"/>
      <c r="SUC11" s="40"/>
      <c r="SUD11" s="40"/>
      <c r="SUE11" s="43"/>
      <c r="SUF11" s="7"/>
      <c r="SUG11" s="8"/>
      <c r="SUH11" s="9"/>
      <c r="SUI11" s="134"/>
      <c r="SUJ11" s="135"/>
      <c r="SUK11" s="40"/>
      <c r="SUL11" s="40"/>
      <c r="SUM11" s="43"/>
      <c r="SUN11" s="7"/>
      <c r="SUO11" s="8"/>
      <c r="SUP11" s="9"/>
      <c r="SUQ11" s="134"/>
      <c r="SUR11" s="135"/>
      <c r="SUS11" s="40"/>
      <c r="SUT11" s="40"/>
      <c r="SUU11" s="43"/>
      <c r="SUV11" s="7"/>
      <c r="SUW11" s="8"/>
      <c r="SUX11" s="9"/>
      <c r="SUY11" s="134"/>
      <c r="SUZ11" s="135"/>
      <c r="SVA11" s="40"/>
      <c r="SVB11" s="40"/>
      <c r="SVC11" s="43"/>
      <c r="SVD11" s="7"/>
      <c r="SVE11" s="8"/>
      <c r="SVF11" s="9"/>
      <c r="SVG11" s="134"/>
      <c r="SVH11" s="135"/>
      <c r="SVI11" s="40"/>
      <c r="SVJ11" s="40"/>
      <c r="SVK11" s="43"/>
      <c r="SVL11" s="7"/>
      <c r="SVM11" s="8"/>
      <c r="SVN11" s="9"/>
      <c r="SVO11" s="134"/>
      <c r="SVP11" s="135"/>
      <c r="SVQ11" s="40"/>
      <c r="SVR11" s="40"/>
      <c r="SVS11" s="43"/>
      <c r="SVT11" s="7"/>
      <c r="SVU11" s="8"/>
      <c r="SVV11" s="9"/>
      <c r="SVW11" s="134"/>
      <c r="SVX11" s="135"/>
      <c r="SVY11" s="40"/>
      <c r="SVZ11" s="40"/>
      <c r="SWA11" s="43"/>
      <c r="SWB11" s="7"/>
      <c r="SWC11" s="8"/>
      <c r="SWD11" s="9"/>
      <c r="SWE11" s="134"/>
      <c r="SWF11" s="135"/>
      <c r="SWG11" s="40"/>
      <c r="SWH11" s="40"/>
      <c r="SWI11" s="43"/>
      <c r="SWJ11" s="7"/>
      <c r="SWK11" s="8"/>
      <c r="SWL11" s="9"/>
      <c r="SWM11" s="134"/>
      <c r="SWN11" s="135"/>
      <c r="SWO11" s="40"/>
      <c r="SWP11" s="40"/>
      <c r="SWQ11" s="43"/>
      <c r="SWR11" s="7"/>
      <c r="SWS11" s="8"/>
      <c r="SWT11" s="9"/>
      <c r="SWU11" s="134"/>
      <c r="SWV11" s="135"/>
      <c r="SWW11" s="40"/>
      <c r="SWX11" s="40"/>
      <c r="SWY11" s="43"/>
      <c r="SWZ11" s="7"/>
      <c r="SXA11" s="8"/>
      <c r="SXB11" s="9"/>
      <c r="SXC11" s="134"/>
      <c r="SXD11" s="135"/>
      <c r="SXE11" s="40"/>
      <c r="SXF11" s="40"/>
      <c r="SXG11" s="43"/>
      <c r="SXH11" s="7"/>
      <c r="SXI11" s="8"/>
      <c r="SXJ11" s="9"/>
      <c r="SXK11" s="134"/>
      <c r="SXL11" s="135"/>
      <c r="SXM11" s="40"/>
      <c r="SXN11" s="40"/>
      <c r="SXO11" s="43"/>
      <c r="SXP11" s="7"/>
      <c r="SXQ11" s="8"/>
      <c r="SXR11" s="9"/>
      <c r="SXS11" s="134"/>
      <c r="SXT11" s="135"/>
      <c r="SXU11" s="40"/>
      <c r="SXV11" s="40"/>
      <c r="SXW11" s="43"/>
      <c r="SXX11" s="7"/>
      <c r="SXY11" s="8"/>
      <c r="SXZ11" s="9"/>
      <c r="SYA11" s="134"/>
      <c r="SYB11" s="135"/>
      <c r="SYC11" s="40"/>
      <c r="SYD11" s="40"/>
      <c r="SYE11" s="43"/>
      <c r="SYF11" s="7"/>
      <c r="SYG11" s="8"/>
      <c r="SYH11" s="9"/>
      <c r="SYI11" s="134"/>
      <c r="SYJ11" s="135"/>
      <c r="SYK11" s="40"/>
      <c r="SYL11" s="40"/>
      <c r="SYM11" s="43"/>
      <c r="SYN11" s="7"/>
      <c r="SYO11" s="8"/>
      <c r="SYP11" s="9"/>
      <c r="SYQ11" s="134"/>
      <c r="SYR11" s="135"/>
      <c r="SYS11" s="40"/>
      <c r="SYT11" s="40"/>
      <c r="SYU11" s="43"/>
      <c r="SYV11" s="7"/>
      <c r="SYW11" s="8"/>
      <c r="SYX11" s="9"/>
      <c r="SYY11" s="134"/>
      <c r="SYZ11" s="135"/>
      <c r="SZA11" s="40"/>
      <c r="SZB11" s="40"/>
      <c r="SZC11" s="43"/>
      <c r="SZD11" s="7"/>
      <c r="SZE11" s="8"/>
      <c r="SZF11" s="9"/>
      <c r="SZG11" s="134"/>
      <c r="SZH11" s="135"/>
      <c r="SZI11" s="40"/>
      <c r="SZJ11" s="40"/>
      <c r="SZK11" s="43"/>
      <c r="SZL11" s="7"/>
      <c r="SZM11" s="8"/>
      <c r="SZN11" s="9"/>
      <c r="SZO11" s="134"/>
      <c r="SZP11" s="135"/>
      <c r="SZQ11" s="40"/>
      <c r="SZR11" s="40"/>
      <c r="SZS11" s="43"/>
      <c r="SZT11" s="7"/>
      <c r="SZU11" s="8"/>
      <c r="SZV11" s="9"/>
      <c r="SZW11" s="134"/>
      <c r="SZX11" s="135"/>
      <c r="SZY11" s="40"/>
      <c r="SZZ11" s="40"/>
      <c r="TAA11" s="43"/>
      <c r="TAB11" s="7"/>
      <c r="TAC11" s="8"/>
      <c r="TAD11" s="9"/>
      <c r="TAE11" s="134"/>
      <c r="TAF11" s="135"/>
      <c r="TAG11" s="40"/>
      <c r="TAH11" s="40"/>
      <c r="TAI11" s="43"/>
      <c r="TAJ11" s="7"/>
      <c r="TAK11" s="8"/>
      <c r="TAL11" s="9"/>
      <c r="TAM11" s="134"/>
      <c r="TAN11" s="135"/>
      <c r="TAO11" s="40"/>
      <c r="TAP11" s="40"/>
      <c r="TAQ11" s="43"/>
      <c r="TAR11" s="7"/>
      <c r="TAS11" s="8"/>
      <c r="TAT11" s="9"/>
      <c r="TAU11" s="134"/>
      <c r="TAV11" s="135"/>
      <c r="TAW11" s="40"/>
      <c r="TAX11" s="40"/>
      <c r="TAY11" s="43"/>
      <c r="TAZ11" s="7"/>
      <c r="TBA11" s="8"/>
      <c r="TBB11" s="9"/>
      <c r="TBC11" s="134"/>
      <c r="TBD11" s="135"/>
      <c r="TBE11" s="40"/>
      <c r="TBF11" s="40"/>
      <c r="TBG11" s="43"/>
      <c r="TBH11" s="7"/>
      <c r="TBI11" s="8"/>
      <c r="TBJ11" s="9"/>
      <c r="TBK11" s="134"/>
      <c r="TBL11" s="135"/>
      <c r="TBM11" s="40"/>
      <c r="TBN11" s="40"/>
      <c r="TBO11" s="43"/>
      <c r="TBP11" s="7"/>
      <c r="TBQ11" s="8"/>
      <c r="TBR11" s="9"/>
      <c r="TBS11" s="134"/>
      <c r="TBT11" s="135"/>
      <c r="TBU11" s="40"/>
      <c r="TBV11" s="40"/>
      <c r="TBW11" s="43"/>
      <c r="TBX11" s="7"/>
      <c r="TBY11" s="8"/>
      <c r="TBZ11" s="9"/>
      <c r="TCA11" s="134"/>
      <c r="TCB11" s="135"/>
      <c r="TCC11" s="40"/>
      <c r="TCD11" s="40"/>
      <c r="TCE11" s="43"/>
      <c r="TCF11" s="7"/>
      <c r="TCG11" s="8"/>
      <c r="TCH11" s="9"/>
      <c r="TCI11" s="134"/>
      <c r="TCJ11" s="135"/>
      <c r="TCK11" s="40"/>
      <c r="TCL11" s="40"/>
      <c r="TCM11" s="43"/>
      <c r="TCN11" s="7"/>
      <c r="TCO11" s="8"/>
      <c r="TCP11" s="9"/>
      <c r="TCQ11" s="134"/>
      <c r="TCR11" s="135"/>
      <c r="TCS11" s="40"/>
      <c r="TCT11" s="40"/>
      <c r="TCU11" s="43"/>
      <c r="TCV11" s="7"/>
      <c r="TCW11" s="8"/>
      <c r="TCX11" s="9"/>
      <c r="TCY11" s="134"/>
      <c r="TCZ11" s="135"/>
      <c r="TDA11" s="40"/>
      <c r="TDB11" s="40"/>
      <c r="TDC11" s="43"/>
      <c r="TDD11" s="7"/>
      <c r="TDE11" s="8"/>
      <c r="TDF11" s="9"/>
      <c r="TDG11" s="134"/>
      <c r="TDH11" s="135"/>
      <c r="TDI11" s="40"/>
      <c r="TDJ11" s="40"/>
      <c r="TDK11" s="43"/>
      <c r="TDL11" s="7"/>
      <c r="TDM11" s="8"/>
      <c r="TDN11" s="9"/>
      <c r="TDO11" s="134"/>
      <c r="TDP11" s="135"/>
      <c r="TDQ11" s="40"/>
      <c r="TDR11" s="40"/>
      <c r="TDS11" s="43"/>
      <c r="TDT11" s="7"/>
      <c r="TDU11" s="8"/>
      <c r="TDV11" s="9"/>
      <c r="TDW11" s="134"/>
      <c r="TDX11" s="135"/>
      <c r="TDY11" s="40"/>
      <c r="TDZ11" s="40"/>
      <c r="TEA11" s="43"/>
      <c r="TEB11" s="7"/>
      <c r="TEC11" s="8"/>
      <c r="TED11" s="9"/>
      <c r="TEE11" s="134"/>
      <c r="TEF11" s="135"/>
      <c r="TEG11" s="40"/>
      <c r="TEH11" s="40"/>
      <c r="TEI11" s="43"/>
      <c r="TEJ11" s="7"/>
      <c r="TEK11" s="8"/>
      <c r="TEL11" s="9"/>
      <c r="TEM11" s="134"/>
      <c r="TEN11" s="135"/>
      <c r="TEO11" s="40"/>
      <c r="TEP11" s="40"/>
      <c r="TEQ11" s="43"/>
      <c r="TER11" s="7"/>
      <c r="TES11" s="8"/>
      <c r="TET11" s="9"/>
      <c r="TEU11" s="134"/>
      <c r="TEV11" s="135"/>
      <c r="TEW11" s="40"/>
      <c r="TEX11" s="40"/>
      <c r="TEY11" s="43"/>
      <c r="TEZ11" s="7"/>
      <c r="TFA11" s="8"/>
      <c r="TFB11" s="9"/>
      <c r="TFC11" s="134"/>
      <c r="TFD11" s="135"/>
      <c r="TFE11" s="40"/>
      <c r="TFF11" s="40"/>
      <c r="TFG11" s="43"/>
      <c r="TFH11" s="7"/>
      <c r="TFI11" s="8"/>
      <c r="TFJ11" s="9"/>
      <c r="TFK11" s="134"/>
      <c r="TFL11" s="135"/>
      <c r="TFM11" s="40"/>
      <c r="TFN11" s="40"/>
      <c r="TFO11" s="43"/>
      <c r="TFP11" s="7"/>
      <c r="TFQ11" s="8"/>
      <c r="TFR11" s="9"/>
      <c r="TFS11" s="134"/>
      <c r="TFT11" s="135"/>
      <c r="TFU11" s="40"/>
      <c r="TFV11" s="40"/>
      <c r="TFW11" s="43"/>
      <c r="TFX11" s="7"/>
      <c r="TFY11" s="8"/>
      <c r="TFZ11" s="9"/>
      <c r="TGA11" s="134"/>
      <c r="TGB11" s="135"/>
      <c r="TGC11" s="40"/>
      <c r="TGD11" s="40"/>
      <c r="TGE11" s="43"/>
      <c r="TGF11" s="7"/>
      <c r="TGG11" s="8"/>
      <c r="TGH11" s="9"/>
      <c r="TGI11" s="134"/>
      <c r="TGJ11" s="135"/>
      <c r="TGK11" s="40"/>
      <c r="TGL11" s="40"/>
      <c r="TGM11" s="43"/>
      <c r="TGN11" s="7"/>
      <c r="TGO11" s="8"/>
      <c r="TGP11" s="9"/>
      <c r="TGQ11" s="134"/>
      <c r="TGR11" s="135"/>
      <c r="TGS11" s="40"/>
      <c r="TGT11" s="40"/>
      <c r="TGU11" s="43"/>
      <c r="TGV11" s="7"/>
      <c r="TGW11" s="8"/>
      <c r="TGX11" s="9"/>
      <c r="TGY11" s="134"/>
      <c r="TGZ11" s="135"/>
      <c r="THA11" s="40"/>
      <c r="THB11" s="40"/>
      <c r="THC11" s="43"/>
      <c r="THD11" s="7"/>
      <c r="THE11" s="8"/>
      <c r="THF11" s="9"/>
      <c r="THG11" s="134"/>
      <c r="THH11" s="135"/>
      <c r="THI11" s="40"/>
      <c r="THJ11" s="40"/>
      <c r="THK11" s="43"/>
      <c r="THL11" s="7"/>
      <c r="THM11" s="8"/>
      <c r="THN11" s="9"/>
      <c r="THO11" s="134"/>
      <c r="THP11" s="135"/>
      <c r="THQ11" s="40"/>
      <c r="THR11" s="40"/>
      <c r="THS11" s="43"/>
      <c r="THT11" s="7"/>
      <c r="THU11" s="8"/>
      <c r="THV11" s="9"/>
      <c r="THW11" s="134"/>
      <c r="THX11" s="135"/>
      <c r="THY11" s="40"/>
      <c r="THZ11" s="40"/>
      <c r="TIA11" s="43"/>
      <c r="TIB11" s="7"/>
      <c r="TIC11" s="8"/>
      <c r="TID11" s="9"/>
      <c r="TIE11" s="134"/>
      <c r="TIF11" s="135"/>
      <c r="TIG11" s="40"/>
      <c r="TIH11" s="40"/>
      <c r="TII11" s="43"/>
      <c r="TIJ11" s="7"/>
      <c r="TIK11" s="8"/>
      <c r="TIL11" s="9"/>
      <c r="TIM11" s="134"/>
      <c r="TIN11" s="135"/>
      <c r="TIO11" s="40"/>
      <c r="TIP11" s="40"/>
      <c r="TIQ11" s="43"/>
      <c r="TIR11" s="7"/>
      <c r="TIS11" s="8"/>
      <c r="TIT11" s="9"/>
      <c r="TIU11" s="134"/>
      <c r="TIV11" s="135"/>
      <c r="TIW11" s="40"/>
      <c r="TIX11" s="40"/>
      <c r="TIY11" s="43"/>
      <c r="TIZ11" s="7"/>
      <c r="TJA11" s="8"/>
      <c r="TJB11" s="9"/>
      <c r="TJC11" s="134"/>
      <c r="TJD11" s="135"/>
      <c r="TJE11" s="40"/>
      <c r="TJF11" s="40"/>
      <c r="TJG11" s="43"/>
      <c r="TJH11" s="7"/>
      <c r="TJI11" s="8"/>
      <c r="TJJ11" s="9"/>
      <c r="TJK11" s="134"/>
      <c r="TJL11" s="135"/>
      <c r="TJM11" s="40"/>
      <c r="TJN11" s="40"/>
      <c r="TJO11" s="43"/>
      <c r="TJP11" s="7"/>
      <c r="TJQ11" s="8"/>
      <c r="TJR11" s="9"/>
      <c r="TJS11" s="134"/>
      <c r="TJT11" s="135"/>
      <c r="TJU11" s="40"/>
      <c r="TJV11" s="40"/>
      <c r="TJW11" s="43"/>
      <c r="TJX11" s="7"/>
      <c r="TJY11" s="8"/>
      <c r="TJZ11" s="9"/>
      <c r="TKA11" s="134"/>
      <c r="TKB11" s="135"/>
      <c r="TKC11" s="40"/>
      <c r="TKD11" s="40"/>
      <c r="TKE11" s="43"/>
      <c r="TKF11" s="7"/>
      <c r="TKG11" s="8"/>
      <c r="TKH11" s="9"/>
      <c r="TKI11" s="134"/>
      <c r="TKJ11" s="135"/>
      <c r="TKK11" s="40"/>
      <c r="TKL11" s="40"/>
      <c r="TKM11" s="43"/>
      <c r="TKN11" s="7"/>
      <c r="TKO11" s="8"/>
      <c r="TKP11" s="9"/>
      <c r="TKQ11" s="134"/>
      <c r="TKR11" s="135"/>
      <c r="TKS11" s="40"/>
      <c r="TKT11" s="40"/>
      <c r="TKU11" s="43"/>
      <c r="TKV11" s="7"/>
      <c r="TKW11" s="8"/>
      <c r="TKX11" s="9"/>
      <c r="TKY11" s="134"/>
      <c r="TKZ11" s="135"/>
      <c r="TLA11" s="40"/>
      <c r="TLB11" s="40"/>
      <c r="TLC11" s="43"/>
      <c r="TLD11" s="7"/>
      <c r="TLE11" s="8"/>
      <c r="TLF11" s="9"/>
      <c r="TLG11" s="134"/>
      <c r="TLH11" s="135"/>
      <c r="TLI11" s="40"/>
      <c r="TLJ11" s="40"/>
      <c r="TLK11" s="43"/>
      <c r="TLL11" s="7"/>
      <c r="TLM11" s="8"/>
      <c r="TLN11" s="9"/>
      <c r="TLO11" s="134"/>
      <c r="TLP11" s="135"/>
      <c r="TLQ11" s="40"/>
      <c r="TLR11" s="40"/>
      <c r="TLS11" s="43"/>
      <c r="TLT11" s="7"/>
      <c r="TLU11" s="8"/>
      <c r="TLV11" s="9"/>
      <c r="TLW11" s="134"/>
      <c r="TLX11" s="135"/>
      <c r="TLY11" s="40"/>
      <c r="TLZ11" s="40"/>
      <c r="TMA11" s="43"/>
      <c r="TMB11" s="7"/>
      <c r="TMC11" s="8"/>
      <c r="TMD11" s="9"/>
      <c r="TME11" s="134"/>
      <c r="TMF11" s="135"/>
      <c r="TMG11" s="40"/>
      <c r="TMH11" s="40"/>
      <c r="TMI11" s="43"/>
      <c r="TMJ11" s="7"/>
      <c r="TMK11" s="8"/>
      <c r="TML11" s="9"/>
      <c r="TMM11" s="134"/>
      <c r="TMN11" s="135"/>
      <c r="TMO11" s="40"/>
      <c r="TMP11" s="40"/>
      <c r="TMQ11" s="43"/>
      <c r="TMR11" s="7"/>
      <c r="TMS11" s="8"/>
      <c r="TMT11" s="9"/>
      <c r="TMU11" s="134"/>
      <c r="TMV11" s="135"/>
      <c r="TMW11" s="40"/>
      <c r="TMX11" s="40"/>
      <c r="TMY11" s="43"/>
      <c r="TMZ11" s="7"/>
      <c r="TNA11" s="8"/>
      <c r="TNB11" s="9"/>
      <c r="TNC11" s="134"/>
      <c r="TND11" s="135"/>
      <c r="TNE11" s="40"/>
      <c r="TNF11" s="40"/>
      <c r="TNG11" s="43"/>
      <c r="TNH11" s="7"/>
      <c r="TNI11" s="8"/>
      <c r="TNJ11" s="9"/>
      <c r="TNK11" s="134"/>
      <c r="TNL11" s="135"/>
      <c r="TNM11" s="40"/>
      <c r="TNN11" s="40"/>
      <c r="TNO11" s="43"/>
      <c r="TNP11" s="7"/>
      <c r="TNQ11" s="8"/>
      <c r="TNR11" s="9"/>
      <c r="TNS11" s="134"/>
      <c r="TNT11" s="135"/>
      <c r="TNU11" s="40"/>
      <c r="TNV11" s="40"/>
      <c r="TNW11" s="43"/>
      <c r="TNX11" s="7"/>
      <c r="TNY11" s="8"/>
      <c r="TNZ11" s="9"/>
      <c r="TOA11" s="134"/>
      <c r="TOB11" s="135"/>
      <c r="TOC11" s="40"/>
      <c r="TOD11" s="40"/>
      <c r="TOE11" s="43"/>
      <c r="TOF11" s="7"/>
      <c r="TOG11" s="8"/>
      <c r="TOH11" s="9"/>
      <c r="TOI11" s="134"/>
      <c r="TOJ11" s="135"/>
      <c r="TOK11" s="40"/>
      <c r="TOL11" s="40"/>
      <c r="TOM11" s="43"/>
      <c r="TON11" s="7"/>
      <c r="TOO11" s="8"/>
      <c r="TOP11" s="9"/>
      <c r="TOQ11" s="134"/>
      <c r="TOR11" s="135"/>
      <c r="TOS11" s="40"/>
      <c r="TOT11" s="40"/>
      <c r="TOU11" s="43"/>
      <c r="TOV11" s="7"/>
      <c r="TOW11" s="8"/>
      <c r="TOX11" s="9"/>
      <c r="TOY11" s="134"/>
      <c r="TOZ11" s="135"/>
      <c r="TPA11" s="40"/>
      <c r="TPB11" s="40"/>
      <c r="TPC11" s="43"/>
      <c r="TPD11" s="7"/>
      <c r="TPE11" s="8"/>
      <c r="TPF11" s="9"/>
      <c r="TPG11" s="134"/>
      <c r="TPH11" s="135"/>
      <c r="TPI11" s="40"/>
      <c r="TPJ11" s="40"/>
      <c r="TPK11" s="43"/>
      <c r="TPL11" s="7"/>
      <c r="TPM11" s="8"/>
      <c r="TPN11" s="9"/>
      <c r="TPO11" s="134"/>
      <c r="TPP11" s="135"/>
      <c r="TPQ11" s="40"/>
      <c r="TPR11" s="40"/>
      <c r="TPS11" s="43"/>
      <c r="TPT11" s="7"/>
      <c r="TPU11" s="8"/>
      <c r="TPV11" s="9"/>
      <c r="TPW11" s="134"/>
      <c r="TPX11" s="135"/>
      <c r="TPY11" s="40"/>
      <c r="TPZ11" s="40"/>
      <c r="TQA11" s="43"/>
      <c r="TQB11" s="7"/>
      <c r="TQC11" s="8"/>
      <c r="TQD11" s="9"/>
      <c r="TQE11" s="134"/>
      <c r="TQF11" s="135"/>
      <c r="TQG11" s="40"/>
      <c r="TQH11" s="40"/>
      <c r="TQI11" s="43"/>
      <c r="TQJ11" s="7"/>
      <c r="TQK11" s="8"/>
      <c r="TQL11" s="9"/>
      <c r="TQM11" s="134"/>
      <c r="TQN11" s="135"/>
      <c r="TQO11" s="40"/>
      <c r="TQP11" s="40"/>
      <c r="TQQ11" s="43"/>
      <c r="TQR11" s="7"/>
      <c r="TQS11" s="8"/>
      <c r="TQT11" s="9"/>
      <c r="TQU11" s="134"/>
      <c r="TQV11" s="135"/>
      <c r="TQW11" s="40"/>
      <c r="TQX11" s="40"/>
      <c r="TQY11" s="43"/>
      <c r="TQZ11" s="7"/>
      <c r="TRA11" s="8"/>
      <c r="TRB11" s="9"/>
      <c r="TRC11" s="134"/>
      <c r="TRD11" s="135"/>
      <c r="TRE11" s="40"/>
      <c r="TRF11" s="40"/>
      <c r="TRG11" s="43"/>
      <c r="TRH11" s="7"/>
      <c r="TRI11" s="8"/>
      <c r="TRJ11" s="9"/>
      <c r="TRK11" s="134"/>
      <c r="TRL11" s="135"/>
      <c r="TRM11" s="40"/>
      <c r="TRN11" s="40"/>
      <c r="TRO11" s="43"/>
      <c r="TRP11" s="7"/>
      <c r="TRQ11" s="8"/>
      <c r="TRR11" s="9"/>
      <c r="TRS11" s="134"/>
      <c r="TRT11" s="135"/>
      <c r="TRU11" s="40"/>
      <c r="TRV11" s="40"/>
      <c r="TRW11" s="43"/>
      <c r="TRX11" s="7"/>
      <c r="TRY11" s="8"/>
      <c r="TRZ11" s="9"/>
      <c r="TSA11" s="134"/>
      <c r="TSB11" s="135"/>
      <c r="TSC11" s="40"/>
      <c r="TSD11" s="40"/>
      <c r="TSE11" s="43"/>
      <c r="TSF11" s="7"/>
      <c r="TSG11" s="8"/>
      <c r="TSH11" s="9"/>
      <c r="TSI11" s="134"/>
      <c r="TSJ11" s="135"/>
      <c r="TSK11" s="40"/>
      <c r="TSL11" s="40"/>
      <c r="TSM11" s="43"/>
      <c r="TSN11" s="7"/>
      <c r="TSO11" s="8"/>
      <c r="TSP11" s="9"/>
      <c r="TSQ11" s="134"/>
      <c r="TSR11" s="135"/>
      <c r="TSS11" s="40"/>
      <c r="TST11" s="40"/>
      <c r="TSU11" s="43"/>
      <c r="TSV11" s="7"/>
      <c r="TSW11" s="8"/>
      <c r="TSX11" s="9"/>
      <c r="TSY11" s="134"/>
      <c r="TSZ11" s="135"/>
      <c r="TTA11" s="40"/>
      <c r="TTB11" s="40"/>
      <c r="TTC11" s="43"/>
      <c r="TTD11" s="7"/>
      <c r="TTE11" s="8"/>
      <c r="TTF11" s="9"/>
      <c r="TTG11" s="134"/>
      <c r="TTH11" s="135"/>
      <c r="TTI11" s="40"/>
      <c r="TTJ11" s="40"/>
      <c r="TTK11" s="43"/>
      <c r="TTL11" s="7"/>
      <c r="TTM11" s="8"/>
      <c r="TTN11" s="9"/>
      <c r="TTO11" s="134"/>
      <c r="TTP11" s="135"/>
      <c r="TTQ11" s="40"/>
      <c r="TTR11" s="40"/>
      <c r="TTS11" s="43"/>
      <c r="TTT11" s="7"/>
      <c r="TTU11" s="8"/>
      <c r="TTV11" s="9"/>
      <c r="TTW11" s="134"/>
      <c r="TTX11" s="135"/>
      <c r="TTY11" s="40"/>
      <c r="TTZ11" s="40"/>
      <c r="TUA11" s="43"/>
      <c r="TUB11" s="7"/>
      <c r="TUC11" s="8"/>
      <c r="TUD11" s="9"/>
      <c r="TUE11" s="134"/>
      <c r="TUF11" s="135"/>
      <c r="TUG11" s="40"/>
      <c r="TUH11" s="40"/>
      <c r="TUI11" s="43"/>
      <c r="TUJ11" s="7"/>
      <c r="TUK11" s="8"/>
      <c r="TUL11" s="9"/>
      <c r="TUM11" s="134"/>
      <c r="TUN11" s="135"/>
      <c r="TUO11" s="40"/>
      <c r="TUP11" s="40"/>
      <c r="TUQ11" s="43"/>
      <c r="TUR11" s="7"/>
      <c r="TUS11" s="8"/>
      <c r="TUT11" s="9"/>
      <c r="TUU11" s="134"/>
      <c r="TUV11" s="135"/>
      <c r="TUW11" s="40"/>
      <c r="TUX11" s="40"/>
      <c r="TUY11" s="43"/>
      <c r="TUZ11" s="7"/>
      <c r="TVA11" s="8"/>
      <c r="TVB11" s="9"/>
      <c r="TVC11" s="134"/>
      <c r="TVD11" s="135"/>
      <c r="TVE11" s="40"/>
      <c r="TVF11" s="40"/>
      <c r="TVG11" s="43"/>
      <c r="TVH11" s="7"/>
      <c r="TVI11" s="8"/>
      <c r="TVJ11" s="9"/>
      <c r="TVK11" s="134"/>
      <c r="TVL11" s="135"/>
      <c r="TVM11" s="40"/>
      <c r="TVN11" s="40"/>
      <c r="TVO11" s="43"/>
      <c r="TVP11" s="7"/>
      <c r="TVQ11" s="8"/>
      <c r="TVR11" s="9"/>
      <c r="TVS11" s="134"/>
      <c r="TVT11" s="135"/>
      <c r="TVU11" s="40"/>
      <c r="TVV11" s="40"/>
      <c r="TVW11" s="43"/>
      <c r="TVX11" s="7"/>
      <c r="TVY11" s="8"/>
      <c r="TVZ11" s="9"/>
      <c r="TWA11" s="134"/>
      <c r="TWB11" s="135"/>
      <c r="TWC11" s="40"/>
      <c r="TWD11" s="40"/>
      <c r="TWE11" s="43"/>
      <c r="TWF11" s="7"/>
      <c r="TWG11" s="8"/>
      <c r="TWH11" s="9"/>
      <c r="TWI11" s="134"/>
      <c r="TWJ11" s="135"/>
      <c r="TWK11" s="40"/>
      <c r="TWL11" s="40"/>
      <c r="TWM11" s="43"/>
      <c r="TWN11" s="7"/>
      <c r="TWO11" s="8"/>
      <c r="TWP11" s="9"/>
      <c r="TWQ11" s="134"/>
      <c r="TWR11" s="135"/>
      <c r="TWS11" s="40"/>
      <c r="TWT11" s="40"/>
      <c r="TWU11" s="43"/>
      <c r="TWV11" s="7"/>
      <c r="TWW11" s="8"/>
      <c r="TWX11" s="9"/>
      <c r="TWY11" s="134"/>
      <c r="TWZ11" s="135"/>
      <c r="TXA11" s="40"/>
      <c r="TXB11" s="40"/>
      <c r="TXC11" s="43"/>
      <c r="TXD11" s="7"/>
      <c r="TXE11" s="8"/>
      <c r="TXF11" s="9"/>
      <c r="TXG11" s="134"/>
      <c r="TXH11" s="135"/>
      <c r="TXI11" s="40"/>
      <c r="TXJ11" s="40"/>
      <c r="TXK11" s="43"/>
      <c r="TXL11" s="7"/>
      <c r="TXM11" s="8"/>
      <c r="TXN11" s="9"/>
      <c r="TXO11" s="134"/>
      <c r="TXP11" s="135"/>
      <c r="TXQ11" s="40"/>
      <c r="TXR11" s="40"/>
      <c r="TXS11" s="43"/>
      <c r="TXT11" s="7"/>
      <c r="TXU11" s="8"/>
      <c r="TXV11" s="9"/>
      <c r="TXW11" s="134"/>
      <c r="TXX11" s="135"/>
      <c r="TXY11" s="40"/>
      <c r="TXZ11" s="40"/>
      <c r="TYA11" s="43"/>
      <c r="TYB11" s="7"/>
      <c r="TYC11" s="8"/>
      <c r="TYD11" s="9"/>
      <c r="TYE11" s="134"/>
      <c r="TYF11" s="135"/>
      <c r="TYG11" s="40"/>
      <c r="TYH11" s="40"/>
      <c r="TYI11" s="43"/>
      <c r="TYJ11" s="7"/>
      <c r="TYK11" s="8"/>
      <c r="TYL11" s="9"/>
      <c r="TYM11" s="134"/>
      <c r="TYN11" s="135"/>
      <c r="TYO11" s="40"/>
      <c r="TYP11" s="40"/>
      <c r="TYQ11" s="43"/>
      <c r="TYR11" s="7"/>
      <c r="TYS11" s="8"/>
      <c r="TYT11" s="9"/>
      <c r="TYU11" s="134"/>
      <c r="TYV11" s="135"/>
      <c r="TYW11" s="40"/>
      <c r="TYX11" s="40"/>
      <c r="TYY11" s="43"/>
      <c r="TYZ11" s="7"/>
      <c r="TZA11" s="8"/>
      <c r="TZB11" s="9"/>
      <c r="TZC11" s="134"/>
      <c r="TZD11" s="135"/>
      <c r="TZE11" s="40"/>
      <c r="TZF11" s="40"/>
      <c r="TZG11" s="43"/>
      <c r="TZH11" s="7"/>
      <c r="TZI11" s="8"/>
      <c r="TZJ11" s="9"/>
      <c r="TZK11" s="134"/>
      <c r="TZL11" s="135"/>
      <c r="TZM11" s="40"/>
      <c r="TZN11" s="40"/>
      <c r="TZO11" s="43"/>
      <c r="TZP11" s="7"/>
      <c r="TZQ11" s="8"/>
      <c r="TZR11" s="9"/>
      <c r="TZS11" s="134"/>
      <c r="TZT11" s="135"/>
      <c r="TZU11" s="40"/>
      <c r="TZV11" s="40"/>
      <c r="TZW11" s="43"/>
      <c r="TZX11" s="7"/>
      <c r="TZY11" s="8"/>
      <c r="TZZ11" s="9"/>
      <c r="UAA11" s="134"/>
      <c r="UAB11" s="135"/>
      <c r="UAC11" s="40"/>
      <c r="UAD11" s="40"/>
      <c r="UAE11" s="43"/>
      <c r="UAF11" s="7"/>
      <c r="UAG11" s="8"/>
      <c r="UAH11" s="9"/>
      <c r="UAI11" s="134"/>
      <c r="UAJ11" s="135"/>
      <c r="UAK11" s="40"/>
      <c r="UAL11" s="40"/>
      <c r="UAM11" s="43"/>
      <c r="UAN11" s="7"/>
      <c r="UAO11" s="8"/>
      <c r="UAP11" s="9"/>
      <c r="UAQ11" s="134"/>
      <c r="UAR11" s="135"/>
      <c r="UAS11" s="40"/>
      <c r="UAT11" s="40"/>
      <c r="UAU11" s="43"/>
      <c r="UAV11" s="7"/>
      <c r="UAW11" s="8"/>
      <c r="UAX11" s="9"/>
      <c r="UAY11" s="134"/>
      <c r="UAZ11" s="135"/>
      <c r="UBA11" s="40"/>
      <c r="UBB11" s="40"/>
      <c r="UBC11" s="43"/>
      <c r="UBD11" s="7"/>
      <c r="UBE11" s="8"/>
      <c r="UBF11" s="9"/>
      <c r="UBG11" s="134"/>
      <c r="UBH11" s="135"/>
      <c r="UBI11" s="40"/>
      <c r="UBJ11" s="40"/>
      <c r="UBK11" s="43"/>
      <c r="UBL11" s="7"/>
      <c r="UBM11" s="8"/>
      <c r="UBN11" s="9"/>
      <c r="UBO11" s="134"/>
      <c r="UBP11" s="135"/>
      <c r="UBQ11" s="40"/>
      <c r="UBR11" s="40"/>
      <c r="UBS11" s="43"/>
      <c r="UBT11" s="7"/>
      <c r="UBU11" s="8"/>
      <c r="UBV11" s="9"/>
      <c r="UBW11" s="134"/>
      <c r="UBX11" s="135"/>
      <c r="UBY11" s="40"/>
      <c r="UBZ11" s="40"/>
      <c r="UCA11" s="43"/>
      <c r="UCB11" s="7"/>
      <c r="UCC11" s="8"/>
      <c r="UCD11" s="9"/>
      <c r="UCE11" s="134"/>
      <c r="UCF11" s="135"/>
      <c r="UCG11" s="40"/>
      <c r="UCH11" s="40"/>
      <c r="UCI11" s="43"/>
      <c r="UCJ11" s="7"/>
      <c r="UCK11" s="8"/>
      <c r="UCL11" s="9"/>
      <c r="UCM11" s="134"/>
      <c r="UCN11" s="135"/>
      <c r="UCO11" s="40"/>
      <c r="UCP11" s="40"/>
      <c r="UCQ11" s="43"/>
      <c r="UCR11" s="7"/>
      <c r="UCS11" s="8"/>
      <c r="UCT11" s="9"/>
      <c r="UCU11" s="134"/>
      <c r="UCV11" s="135"/>
      <c r="UCW11" s="40"/>
      <c r="UCX11" s="40"/>
      <c r="UCY11" s="43"/>
      <c r="UCZ11" s="7"/>
      <c r="UDA11" s="8"/>
      <c r="UDB11" s="9"/>
      <c r="UDC11" s="134"/>
      <c r="UDD11" s="135"/>
      <c r="UDE11" s="40"/>
      <c r="UDF11" s="40"/>
      <c r="UDG11" s="43"/>
      <c r="UDH11" s="7"/>
      <c r="UDI11" s="8"/>
      <c r="UDJ11" s="9"/>
      <c r="UDK11" s="134"/>
      <c r="UDL11" s="135"/>
      <c r="UDM11" s="40"/>
      <c r="UDN11" s="40"/>
      <c r="UDO11" s="43"/>
      <c r="UDP11" s="7"/>
      <c r="UDQ11" s="8"/>
      <c r="UDR11" s="9"/>
      <c r="UDS11" s="134"/>
      <c r="UDT11" s="135"/>
      <c r="UDU11" s="40"/>
      <c r="UDV11" s="40"/>
      <c r="UDW11" s="43"/>
      <c r="UDX11" s="7"/>
      <c r="UDY11" s="8"/>
      <c r="UDZ11" s="9"/>
      <c r="UEA11" s="134"/>
      <c r="UEB11" s="135"/>
      <c r="UEC11" s="40"/>
      <c r="UED11" s="40"/>
      <c r="UEE11" s="43"/>
      <c r="UEF11" s="7"/>
      <c r="UEG11" s="8"/>
      <c r="UEH11" s="9"/>
      <c r="UEI11" s="134"/>
      <c r="UEJ11" s="135"/>
      <c r="UEK11" s="40"/>
      <c r="UEL11" s="40"/>
      <c r="UEM11" s="43"/>
      <c r="UEN11" s="7"/>
      <c r="UEO11" s="8"/>
      <c r="UEP11" s="9"/>
      <c r="UEQ11" s="134"/>
      <c r="UER11" s="135"/>
      <c r="UES11" s="40"/>
      <c r="UET11" s="40"/>
      <c r="UEU11" s="43"/>
      <c r="UEV11" s="7"/>
      <c r="UEW11" s="8"/>
      <c r="UEX11" s="9"/>
      <c r="UEY11" s="134"/>
      <c r="UEZ11" s="135"/>
      <c r="UFA11" s="40"/>
      <c r="UFB11" s="40"/>
      <c r="UFC11" s="43"/>
      <c r="UFD11" s="7"/>
      <c r="UFE11" s="8"/>
      <c r="UFF11" s="9"/>
      <c r="UFG11" s="134"/>
      <c r="UFH11" s="135"/>
      <c r="UFI11" s="40"/>
      <c r="UFJ11" s="40"/>
      <c r="UFK11" s="43"/>
      <c r="UFL11" s="7"/>
      <c r="UFM11" s="8"/>
      <c r="UFN11" s="9"/>
      <c r="UFO11" s="134"/>
      <c r="UFP11" s="135"/>
      <c r="UFQ11" s="40"/>
      <c r="UFR11" s="40"/>
      <c r="UFS11" s="43"/>
      <c r="UFT11" s="7"/>
      <c r="UFU11" s="8"/>
      <c r="UFV11" s="9"/>
      <c r="UFW11" s="134"/>
      <c r="UFX11" s="135"/>
      <c r="UFY11" s="40"/>
      <c r="UFZ11" s="40"/>
      <c r="UGA11" s="43"/>
      <c r="UGB11" s="7"/>
      <c r="UGC11" s="8"/>
      <c r="UGD11" s="9"/>
      <c r="UGE11" s="134"/>
      <c r="UGF11" s="135"/>
      <c r="UGG11" s="40"/>
      <c r="UGH11" s="40"/>
      <c r="UGI11" s="43"/>
      <c r="UGJ11" s="7"/>
      <c r="UGK11" s="8"/>
      <c r="UGL11" s="9"/>
      <c r="UGM11" s="134"/>
      <c r="UGN11" s="135"/>
      <c r="UGO11" s="40"/>
      <c r="UGP11" s="40"/>
      <c r="UGQ11" s="43"/>
      <c r="UGR11" s="7"/>
      <c r="UGS11" s="8"/>
      <c r="UGT11" s="9"/>
      <c r="UGU11" s="134"/>
      <c r="UGV11" s="135"/>
      <c r="UGW11" s="40"/>
      <c r="UGX11" s="40"/>
      <c r="UGY11" s="43"/>
      <c r="UGZ11" s="7"/>
      <c r="UHA11" s="8"/>
      <c r="UHB11" s="9"/>
      <c r="UHC11" s="134"/>
      <c r="UHD11" s="135"/>
      <c r="UHE11" s="40"/>
      <c r="UHF11" s="40"/>
      <c r="UHG11" s="43"/>
      <c r="UHH11" s="7"/>
      <c r="UHI11" s="8"/>
      <c r="UHJ11" s="9"/>
      <c r="UHK11" s="134"/>
      <c r="UHL11" s="135"/>
      <c r="UHM11" s="40"/>
      <c r="UHN11" s="40"/>
      <c r="UHO11" s="43"/>
      <c r="UHP11" s="7"/>
      <c r="UHQ11" s="8"/>
      <c r="UHR11" s="9"/>
      <c r="UHS11" s="134"/>
      <c r="UHT11" s="135"/>
      <c r="UHU11" s="40"/>
      <c r="UHV11" s="40"/>
      <c r="UHW11" s="43"/>
      <c r="UHX11" s="7"/>
      <c r="UHY11" s="8"/>
      <c r="UHZ11" s="9"/>
      <c r="UIA11" s="134"/>
      <c r="UIB11" s="135"/>
      <c r="UIC11" s="40"/>
      <c r="UID11" s="40"/>
      <c r="UIE11" s="43"/>
      <c r="UIF11" s="7"/>
      <c r="UIG11" s="8"/>
      <c r="UIH11" s="9"/>
      <c r="UII11" s="134"/>
      <c r="UIJ11" s="135"/>
      <c r="UIK11" s="40"/>
      <c r="UIL11" s="40"/>
      <c r="UIM11" s="43"/>
      <c r="UIN11" s="7"/>
      <c r="UIO11" s="8"/>
      <c r="UIP11" s="9"/>
      <c r="UIQ11" s="134"/>
      <c r="UIR11" s="135"/>
      <c r="UIS11" s="40"/>
      <c r="UIT11" s="40"/>
      <c r="UIU11" s="43"/>
      <c r="UIV11" s="7"/>
      <c r="UIW11" s="8"/>
      <c r="UIX11" s="9"/>
      <c r="UIY11" s="134"/>
      <c r="UIZ11" s="135"/>
      <c r="UJA11" s="40"/>
      <c r="UJB11" s="40"/>
      <c r="UJC11" s="43"/>
      <c r="UJD11" s="7"/>
      <c r="UJE11" s="8"/>
      <c r="UJF11" s="9"/>
      <c r="UJG11" s="134"/>
      <c r="UJH11" s="135"/>
      <c r="UJI11" s="40"/>
      <c r="UJJ11" s="40"/>
      <c r="UJK11" s="43"/>
      <c r="UJL11" s="7"/>
      <c r="UJM11" s="8"/>
      <c r="UJN11" s="9"/>
      <c r="UJO11" s="134"/>
      <c r="UJP11" s="135"/>
      <c r="UJQ11" s="40"/>
      <c r="UJR11" s="40"/>
      <c r="UJS11" s="43"/>
      <c r="UJT11" s="7"/>
      <c r="UJU11" s="8"/>
      <c r="UJV11" s="9"/>
      <c r="UJW11" s="134"/>
      <c r="UJX11" s="135"/>
      <c r="UJY11" s="40"/>
      <c r="UJZ11" s="40"/>
      <c r="UKA11" s="43"/>
      <c r="UKB11" s="7"/>
      <c r="UKC11" s="8"/>
      <c r="UKD11" s="9"/>
      <c r="UKE11" s="134"/>
      <c r="UKF11" s="135"/>
      <c r="UKG11" s="40"/>
      <c r="UKH11" s="40"/>
      <c r="UKI11" s="43"/>
      <c r="UKJ11" s="7"/>
      <c r="UKK11" s="8"/>
      <c r="UKL11" s="9"/>
      <c r="UKM11" s="134"/>
      <c r="UKN11" s="135"/>
      <c r="UKO11" s="40"/>
      <c r="UKP11" s="40"/>
      <c r="UKQ11" s="43"/>
      <c r="UKR11" s="7"/>
      <c r="UKS11" s="8"/>
      <c r="UKT11" s="9"/>
      <c r="UKU11" s="134"/>
      <c r="UKV11" s="135"/>
      <c r="UKW11" s="40"/>
      <c r="UKX11" s="40"/>
      <c r="UKY11" s="43"/>
      <c r="UKZ11" s="7"/>
      <c r="ULA11" s="8"/>
      <c r="ULB11" s="9"/>
      <c r="ULC11" s="134"/>
      <c r="ULD11" s="135"/>
      <c r="ULE11" s="40"/>
      <c r="ULF11" s="40"/>
      <c r="ULG11" s="43"/>
      <c r="ULH11" s="7"/>
      <c r="ULI11" s="8"/>
      <c r="ULJ11" s="9"/>
      <c r="ULK11" s="134"/>
      <c r="ULL11" s="135"/>
      <c r="ULM11" s="40"/>
      <c r="ULN11" s="40"/>
      <c r="ULO11" s="43"/>
      <c r="ULP11" s="7"/>
      <c r="ULQ11" s="8"/>
      <c r="ULR11" s="9"/>
      <c r="ULS11" s="134"/>
      <c r="ULT11" s="135"/>
      <c r="ULU11" s="40"/>
      <c r="ULV11" s="40"/>
      <c r="ULW11" s="43"/>
      <c r="ULX11" s="7"/>
      <c r="ULY11" s="8"/>
      <c r="ULZ11" s="9"/>
      <c r="UMA11" s="134"/>
      <c r="UMB11" s="135"/>
      <c r="UMC11" s="40"/>
      <c r="UMD11" s="40"/>
      <c r="UME11" s="43"/>
      <c r="UMF11" s="7"/>
      <c r="UMG11" s="8"/>
      <c r="UMH11" s="9"/>
      <c r="UMI11" s="134"/>
      <c r="UMJ11" s="135"/>
      <c r="UMK11" s="40"/>
      <c r="UML11" s="40"/>
      <c r="UMM11" s="43"/>
      <c r="UMN11" s="7"/>
      <c r="UMO11" s="8"/>
      <c r="UMP11" s="9"/>
      <c r="UMQ11" s="134"/>
      <c r="UMR11" s="135"/>
      <c r="UMS11" s="40"/>
      <c r="UMT11" s="40"/>
      <c r="UMU11" s="43"/>
      <c r="UMV11" s="7"/>
      <c r="UMW11" s="8"/>
      <c r="UMX11" s="9"/>
      <c r="UMY11" s="134"/>
      <c r="UMZ11" s="135"/>
      <c r="UNA11" s="40"/>
      <c r="UNB11" s="40"/>
      <c r="UNC11" s="43"/>
      <c r="UND11" s="7"/>
      <c r="UNE11" s="8"/>
      <c r="UNF11" s="9"/>
      <c r="UNG11" s="134"/>
      <c r="UNH11" s="135"/>
      <c r="UNI11" s="40"/>
      <c r="UNJ11" s="40"/>
      <c r="UNK11" s="43"/>
      <c r="UNL11" s="7"/>
      <c r="UNM11" s="8"/>
      <c r="UNN11" s="9"/>
      <c r="UNO11" s="134"/>
      <c r="UNP11" s="135"/>
      <c r="UNQ11" s="40"/>
      <c r="UNR11" s="40"/>
      <c r="UNS11" s="43"/>
      <c r="UNT11" s="7"/>
      <c r="UNU11" s="8"/>
      <c r="UNV11" s="9"/>
      <c r="UNW11" s="134"/>
      <c r="UNX11" s="135"/>
      <c r="UNY11" s="40"/>
      <c r="UNZ11" s="40"/>
      <c r="UOA11" s="43"/>
      <c r="UOB11" s="7"/>
      <c r="UOC11" s="8"/>
      <c r="UOD11" s="9"/>
      <c r="UOE11" s="134"/>
      <c r="UOF11" s="135"/>
      <c r="UOG11" s="40"/>
      <c r="UOH11" s="40"/>
      <c r="UOI11" s="43"/>
      <c r="UOJ11" s="7"/>
      <c r="UOK11" s="8"/>
      <c r="UOL11" s="9"/>
      <c r="UOM11" s="134"/>
      <c r="UON11" s="135"/>
      <c r="UOO11" s="40"/>
      <c r="UOP11" s="40"/>
      <c r="UOQ11" s="43"/>
      <c r="UOR11" s="7"/>
      <c r="UOS11" s="8"/>
      <c r="UOT11" s="9"/>
      <c r="UOU11" s="134"/>
      <c r="UOV11" s="135"/>
      <c r="UOW11" s="40"/>
      <c r="UOX11" s="40"/>
      <c r="UOY11" s="43"/>
      <c r="UOZ11" s="7"/>
      <c r="UPA11" s="8"/>
      <c r="UPB11" s="9"/>
      <c r="UPC11" s="134"/>
      <c r="UPD11" s="135"/>
      <c r="UPE11" s="40"/>
      <c r="UPF11" s="40"/>
      <c r="UPG11" s="43"/>
      <c r="UPH11" s="7"/>
      <c r="UPI11" s="8"/>
      <c r="UPJ11" s="9"/>
      <c r="UPK11" s="134"/>
      <c r="UPL11" s="135"/>
      <c r="UPM11" s="40"/>
      <c r="UPN11" s="40"/>
      <c r="UPO11" s="43"/>
      <c r="UPP11" s="7"/>
      <c r="UPQ11" s="8"/>
      <c r="UPR11" s="9"/>
      <c r="UPS11" s="134"/>
      <c r="UPT11" s="135"/>
      <c r="UPU11" s="40"/>
      <c r="UPV11" s="40"/>
      <c r="UPW11" s="43"/>
      <c r="UPX11" s="7"/>
      <c r="UPY11" s="8"/>
      <c r="UPZ11" s="9"/>
      <c r="UQA11" s="134"/>
      <c r="UQB11" s="135"/>
      <c r="UQC11" s="40"/>
      <c r="UQD11" s="40"/>
      <c r="UQE11" s="43"/>
      <c r="UQF11" s="7"/>
      <c r="UQG11" s="8"/>
      <c r="UQH11" s="9"/>
      <c r="UQI11" s="134"/>
      <c r="UQJ11" s="135"/>
      <c r="UQK11" s="40"/>
      <c r="UQL11" s="40"/>
      <c r="UQM11" s="43"/>
      <c r="UQN11" s="7"/>
      <c r="UQO11" s="8"/>
      <c r="UQP11" s="9"/>
      <c r="UQQ11" s="134"/>
      <c r="UQR11" s="135"/>
      <c r="UQS11" s="40"/>
      <c r="UQT11" s="40"/>
      <c r="UQU11" s="43"/>
      <c r="UQV11" s="7"/>
      <c r="UQW11" s="8"/>
      <c r="UQX11" s="9"/>
      <c r="UQY11" s="134"/>
      <c r="UQZ11" s="135"/>
      <c r="URA11" s="40"/>
      <c r="URB11" s="40"/>
      <c r="URC11" s="43"/>
      <c r="URD11" s="7"/>
      <c r="URE11" s="8"/>
      <c r="URF11" s="9"/>
      <c r="URG11" s="134"/>
      <c r="URH11" s="135"/>
      <c r="URI11" s="40"/>
      <c r="URJ11" s="40"/>
      <c r="URK11" s="43"/>
      <c r="URL11" s="7"/>
      <c r="URM11" s="8"/>
      <c r="URN11" s="9"/>
      <c r="URO11" s="134"/>
      <c r="URP11" s="135"/>
      <c r="URQ11" s="40"/>
      <c r="URR11" s="40"/>
      <c r="URS11" s="43"/>
      <c r="URT11" s="7"/>
      <c r="URU11" s="8"/>
      <c r="URV11" s="9"/>
      <c r="URW11" s="134"/>
      <c r="URX11" s="135"/>
      <c r="URY11" s="40"/>
      <c r="URZ11" s="40"/>
      <c r="USA11" s="43"/>
      <c r="USB11" s="7"/>
      <c r="USC11" s="8"/>
      <c r="USD11" s="9"/>
      <c r="USE11" s="134"/>
      <c r="USF11" s="135"/>
      <c r="USG11" s="40"/>
      <c r="USH11" s="40"/>
      <c r="USI11" s="43"/>
      <c r="USJ11" s="7"/>
      <c r="USK11" s="8"/>
      <c r="USL11" s="9"/>
      <c r="USM11" s="134"/>
      <c r="USN11" s="135"/>
      <c r="USO11" s="40"/>
      <c r="USP11" s="40"/>
      <c r="USQ11" s="43"/>
      <c r="USR11" s="7"/>
      <c r="USS11" s="8"/>
      <c r="UST11" s="9"/>
      <c r="USU11" s="134"/>
      <c r="USV11" s="135"/>
      <c r="USW11" s="40"/>
      <c r="USX11" s="40"/>
      <c r="USY11" s="43"/>
      <c r="USZ11" s="7"/>
      <c r="UTA11" s="8"/>
      <c r="UTB11" s="9"/>
      <c r="UTC11" s="134"/>
      <c r="UTD11" s="135"/>
      <c r="UTE11" s="40"/>
      <c r="UTF11" s="40"/>
      <c r="UTG11" s="43"/>
      <c r="UTH11" s="7"/>
      <c r="UTI11" s="8"/>
      <c r="UTJ11" s="9"/>
      <c r="UTK11" s="134"/>
      <c r="UTL11" s="135"/>
      <c r="UTM11" s="40"/>
      <c r="UTN11" s="40"/>
      <c r="UTO11" s="43"/>
      <c r="UTP11" s="7"/>
      <c r="UTQ11" s="8"/>
      <c r="UTR11" s="9"/>
      <c r="UTS11" s="134"/>
      <c r="UTT11" s="135"/>
      <c r="UTU11" s="40"/>
      <c r="UTV11" s="40"/>
      <c r="UTW11" s="43"/>
      <c r="UTX11" s="7"/>
      <c r="UTY11" s="8"/>
      <c r="UTZ11" s="9"/>
      <c r="UUA11" s="134"/>
      <c r="UUB11" s="135"/>
      <c r="UUC11" s="40"/>
      <c r="UUD11" s="40"/>
      <c r="UUE11" s="43"/>
      <c r="UUF11" s="7"/>
      <c r="UUG11" s="8"/>
      <c r="UUH11" s="9"/>
      <c r="UUI11" s="134"/>
      <c r="UUJ11" s="135"/>
      <c r="UUK11" s="40"/>
      <c r="UUL11" s="40"/>
      <c r="UUM11" s="43"/>
      <c r="UUN11" s="7"/>
      <c r="UUO11" s="8"/>
      <c r="UUP11" s="9"/>
      <c r="UUQ11" s="134"/>
      <c r="UUR11" s="135"/>
      <c r="UUS11" s="40"/>
      <c r="UUT11" s="40"/>
      <c r="UUU11" s="43"/>
      <c r="UUV11" s="7"/>
      <c r="UUW11" s="8"/>
      <c r="UUX11" s="9"/>
      <c r="UUY11" s="134"/>
      <c r="UUZ11" s="135"/>
      <c r="UVA11" s="40"/>
      <c r="UVB11" s="40"/>
      <c r="UVC11" s="43"/>
      <c r="UVD11" s="7"/>
      <c r="UVE11" s="8"/>
      <c r="UVF11" s="9"/>
      <c r="UVG11" s="134"/>
      <c r="UVH11" s="135"/>
      <c r="UVI11" s="40"/>
      <c r="UVJ11" s="40"/>
      <c r="UVK11" s="43"/>
      <c r="UVL11" s="7"/>
      <c r="UVM11" s="8"/>
      <c r="UVN11" s="9"/>
      <c r="UVO11" s="134"/>
      <c r="UVP11" s="135"/>
      <c r="UVQ11" s="40"/>
      <c r="UVR11" s="40"/>
      <c r="UVS11" s="43"/>
      <c r="UVT11" s="7"/>
      <c r="UVU11" s="8"/>
      <c r="UVV11" s="9"/>
      <c r="UVW11" s="134"/>
      <c r="UVX11" s="135"/>
      <c r="UVY11" s="40"/>
      <c r="UVZ11" s="40"/>
      <c r="UWA11" s="43"/>
      <c r="UWB11" s="7"/>
      <c r="UWC11" s="8"/>
      <c r="UWD11" s="9"/>
      <c r="UWE11" s="134"/>
      <c r="UWF11" s="135"/>
      <c r="UWG11" s="40"/>
      <c r="UWH11" s="40"/>
      <c r="UWI11" s="43"/>
      <c r="UWJ11" s="7"/>
      <c r="UWK11" s="8"/>
      <c r="UWL11" s="9"/>
      <c r="UWM11" s="134"/>
      <c r="UWN11" s="135"/>
      <c r="UWO11" s="40"/>
      <c r="UWP11" s="40"/>
      <c r="UWQ11" s="43"/>
      <c r="UWR11" s="7"/>
      <c r="UWS11" s="8"/>
      <c r="UWT11" s="9"/>
      <c r="UWU11" s="134"/>
      <c r="UWV11" s="135"/>
      <c r="UWW11" s="40"/>
      <c r="UWX11" s="40"/>
      <c r="UWY11" s="43"/>
      <c r="UWZ11" s="7"/>
      <c r="UXA11" s="8"/>
      <c r="UXB11" s="9"/>
      <c r="UXC11" s="134"/>
      <c r="UXD11" s="135"/>
      <c r="UXE11" s="40"/>
      <c r="UXF11" s="40"/>
      <c r="UXG11" s="43"/>
      <c r="UXH11" s="7"/>
      <c r="UXI11" s="8"/>
      <c r="UXJ11" s="9"/>
      <c r="UXK11" s="134"/>
      <c r="UXL11" s="135"/>
      <c r="UXM11" s="40"/>
      <c r="UXN11" s="40"/>
      <c r="UXO11" s="43"/>
      <c r="UXP11" s="7"/>
      <c r="UXQ11" s="8"/>
      <c r="UXR11" s="9"/>
      <c r="UXS11" s="134"/>
      <c r="UXT11" s="135"/>
      <c r="UXU11" s="40"/>
      <c r="UXV11" s="40"/>
      <c r="UXW11" s="43"/>
      <c r="UXX11" s="7"/>
      <c r="UXY11" s="8"/>
      <c r="UXZ11" s="9"/>
      <c r="UYA11" s="134"/>
      <c r="UYB11" s="135"/>
      <c r="UYC11" s="40"/>
      <c r="UYD11" s="40"/>
      <c r="UYE11" s="43"/>
      <c r="UYF11" s="7"/>
      <c r="UYG11" s="8"/>
      <c r="UYH11" s="9"/>
      <c r="UYI11" s="134"/>
      <c r="UYJ11" s="135"/>
      <c r="UYK11" s="40"/>
      <c r="UYL11" s="40"/>
      <c r="UYM11" s="43"/>
      <c r="UYN11" s="7"/>
      <c r="UYO11" s="8"/>
      <c r="UYP11" s="9"/>
      <c r="UYQ11" s="134"/>
      <c r="UYR11" s="135"/>
      <c r="UYS11" s="40"/>
      <c r="UYT11" s="40"/>
      <c r="UYU11" s="43"/>
      <c r="UYV11" s="7"/>
      <c r="UYW11" s="8"/>
      <c r="UYX11" s="9"/>
      <c r="UYY11" s="134"/>
      <c r="UYZ11" s="135"/>
      <c r="UZA11" s="40"/>
      <c r="UZB11" s="40"/>
      <c r="UZC11" s="43"/>
      <c r="UZD11" s="7"/>
      <c r="UZE11" s="8"/>
      <c r="UZF11" s="9"/>
      <c r="UZG11" s="134"/>
      <c r="UZH11" s="135"/>
      <c r="UZI11" s="40"/>
      <c r="UZJ11" s="40"/>
      <c r="UZK11" s="43"/>
      <c r="UZL11" s="7"/>
      <c r="UZM11" s="8"/>
      <c r="UZN11" s="9"/>
      <c r="UZO11" s="134"/>
      <c r="UZP11" s="135"/>
      <c r="UZQ11" s="40"/>
      <c r="UZR11" s="40"/>
      <c r="UZS11" s="43"/>
      <c r="UZT11" s="7"/>
      <c r="UZU11" s="8"/>
      <c r="UZV11" s="9"/>
      <c r="UZW11" s="134"/>
      <c r="UZX11" s="135"/>
      <c r="UZY11" s="40"/>
      <c r="UZZ11" s="40"/>
      <c r="VAA11" s="43"/>
      <c r="VAB11" s="7"/>
      <c r="VAC11" s="8"/>
      <c r="VAD11" s="9"/>
      <c r="VAE11" s="134"/>
      <c r="VAF11" s="135"/>
      <c r="VAG11" s="40"/>
      <c r="VAH11" s="40"/>
      <c r="VAI11" s="43"/>
      <c r="VAJ11" s="7"/>
      <c r="VAK11" s="8"/>
      <c r="VAL11" s="9"/>
      <c r="VAM11" s="134"/>
      <c r="VAN11" s="135"/>
      <c r="VAO11" s="40"/>
      <c r="VAP11" s="40"/>
      <c r="VAQ11" s="43"/>
      <c r="VAR11" s="7"/>
      <c r="VAS11" s="8"/>
      <c r="VAT11" s="9"/>
      <c r="VAU11" s="134"/>
      <c r="VAV11" s="135"/>
      <c r="VAW11" s="40"/>
      <c r="VAX11" s="40"/>
      <c r="VAY11" s="43"/>
      <c r="VAZ11" s="7"/>
      <c r="VBA11" s="8"/>
      <c r="VBB11" s="9"/>
      <c r="VBC11" s="134"/>
      <c r="VBD11" s="135"/>
      <c r="VBE11" s="40"/>
      <c r="VBF11" s="40"/>
      <c r="VBG11" s="43"/>
      <c r="VBH11" s="7"/>
      <c r="VBI11" s="8"/>
      <c r="VBJ11" s="9"/>
      <c r="VBK11" s="134"/>
      <c r="VBL11" s="135"/>
      <c r="VBM11" s="40"/>
      <c r="VBN11" s="40"/>
      <c r="VBO11" s="43"/>
      <c r="VBP11" s="7"/>
      <c r="VBQ11" s="8"/>
      <c r="VBR11" s="9"/>
      <c r="VBS11" s="134"/>
      <c r="VBT11" s="135"/>
      <c r="VBU11" s="40"/>
      <c r="VBV11" s="40"/>
      <c r="VBW11" s="43"/>
      <c r="VBX11" s="7"/>
      <c r="VBY11" s="8"/>
      <c r="VBZ11" s="9"/>
      <c r="VCA11" s="134"/>
      <c r="VCB11" s="135"/>
      <c r="VCC11" s="40"/>
      <c r="VCD11" s="40"/>
      <c r="VCE11" s="43"/>
      <c r="VCF11" s="7"/>
      <c r="VCG11" s="8"/>
      <c r="VCH11" s="9"/>
      <c r="VCI11" s="134"/>
      <c r="VCJ11" s="135"/>
      <c r="VCK11" s="40"/>
      <c r="VCL11" s="40"/>
      <c r="VCM11" s="43"/>
      <c r="VCN11" s="7"/>
      <c r="VCO11" s="8"/>
      <c r="VCP11" s="9"/>
      <c r="VCQ11" s="134"/>
      <c r="VCR11" s="135"/>
      <c r="VCS11" s="40"/>
      <c r="VCT11" s="40"/>
      <c r="VCU11" s="43"/>
      <c r="VCV11" s="7"/>
      <c r="VCW11" s="8"/>
      <c r="VCX11" s="9"/>
      <c r="VCY11" s="134"/>
      <c r="VCZ11" s="135"/>
      <c r="VDA11" s="40"/>
      <c r="VDB11" s="40"/>
      <c r="VDC11" s="43"/>
      <c r="VDD11" s="7"/>
      <c r="VDE11" s="8"/>
      <c r="VDF11" s="9"/>
      <c r="VDG11" s="134"/>
      <c r="VDH11" s="135"/>
      <c r="VDI11" s="40"/>
      <c r="VDJ11" s="40"/>
      <c r="VDK11" s="43"/>
      <c r="VDL11" s="7"/>
      <c r="VDM11" s="8"/>
      <c r="VDN11" s="9"/>
      <c r="VDO11" s="134"/>
      <c r="VDP11" s="135"/>
      <c r="VDQ11" s="40"/>
      <c r="VDR11" s="40"/>
      <c r="VDS11" s="43"/>
      <c r="VDT11" s="7"/>
      <c r="VDU11" s="8"/>
      <c r="VDV11" s="9"/>
      <c r="VDW11" s="134"/>
      <c r="VDX11" s="135"/>
      <c r="VDY11" s="40"/>
      <c r="VDZ11" s="40"/>
      <c r="VEA11" s="43"/>
      <c r="VEB11" s="7"/>
      <c r="VEC11" s="8"/>
      <c r="VED11" s="9"/>
      <c r="VEE11" s="134"/>
      <c r="VEF11" s="135"/>
      <c r="VEG11" s="40"/>
      <c r="VEH11" s="40"/>
      <c r="VEI11" s="43"/>
      <c r="VEJ11" s="7"/>
      <c r="VEK11" s="8"/>
      <c r="VEL11" s="9"/>
      <c r="VEM11" s="134"/>
      <c r="VEN11" s="135"/>
      <c r="VEO11" s="40"/>
      <c r="VEP11" s="40"/>
      <c r="VEQ11" s="43"/>
      <c r="VER11" s="7"/>
      <c r="VES11" s="8"/>
      <c r="VET11" s="9"/>
      <c r="VEU11" s="134"/>
      <c r="VEV11" s="135"/>
      <c r="VEW11" s="40"/>
      <c r="VEX11" s="40"/>
      <c r="VEY11" s="43"/>
      <c r="VEZ11" s="7"/>
      <c r="VFA11" s="8"/>
      <c r="VFB11" s="9"/>
      <c r="VFC11" s="134"/>
      <c r="VFD11" s="135"/>
      <c r="VFE11" s="40"/>
      <c r="VFF11" s="40"/>
      <c r="VFG11" s="43"/>
      <c r="VFH11" s="7"/>
      <c r="VFI11" s="8"/>
      <c r="VFJ11" s="9"/>
      <c r="VFK11" s="134"/>
      <c r="VFL11" s="135"/>
      <c r="VFM11" s="40"/>
      <c r="VFN11" s="40"/>
      <c r="VFO11" s="43"/>
      <c r="VFP11" s="7"/>
      <c r="VFQ11" s="8"/>
      <c r="VFR11" s="9"/>
      <c r="VFS11" s="134"/>
      <c r="VFT11" s="135"/>
      <c r="VFU11" s="40"/>
      <c r="VFV11" s="40"/>
      <c r="VFW11" s="43"/>
      <c r="VFX11" s="7"/>
      <c r="VFY11" s="8"/>
      <c r="VFZ11" s="9"/>
      <c r="VGA11" s="134"/>
      <c r="VGB11" s="135"/>
      <c r="VGC11" s="40"/>
      <c r="VGD11" s="40"/>
      <c r="VGE11" s="43"/>
      <c r="VGF11" s="7"/>
      <c r="VGG11" s="8"/>
      <c r="VGH11" s="9"/>
      <c r="VGI11" s="134"/>
      <c r="VGJ11" s="135"/>
      <c r="VGK11" s="40"/>
      <c r="VGL11" s="40"/>
      <c r="VGM11" s="43"/>
      <c r="VGN11" s="7"/>
      <c r="VGO11" s="8"/>
      <c r="VGP11" s="9"/>
      <c r="VGQ11" s="134"/>
      <c r="VGR11" s="135"/>
      <c r="VGS11" s="40"/>
      <c r="VGT11" s="40"/>
      <c r="VGU11" s="43"/>
      <c r="VGV11" s="7"/>
      <c r="VGW11" s="8"/>
      <c r="VGX11" s="9"/>
      <c r="VGY11" s="134"/>
      <c r="VGZ11" s="135"/>
      <c r="VHA11" s="40"/>
      <c r="VHB11" s="40"/>
      <c r="VHC11" s="43"/>
      <c r="VHD11" s="7"/>
      <c r="VHE11" s="8"/>
      <c r="VHF11" s="9"/>
      <c r="VHG11" s="134"/>
      <c r="VHH11" s="135"/>
      <c r="VHI11" s="40"/>
      <c r="VHJ11" s="40"/>
      <c r="VHK11" s="43"/>
      <c r="VHL11" s="7"/>
      <c r="VHM11" s="8"/>
      <c r="VHN11" s="9"/>
      <c r="VHO11" s="134"/>
      <c r="VHP11" s="135"/>
      <c r="VHQ11" s="40"/>
      <c r="VHR11" s="40"/>
      <c r="VHS11" s="43"/>
      <c r="VHT11" s="7"/>
      <c r="VHU11" s="8"/>
      <c r="VHV11" s="9"/>
      <c r="VHW11" s="134"/>
      <c r="VHX11" s="135"/>
      <c r="VHY11" s="40"/>
      <c r="VHZ11" s="40"/>
      <c r="VIA11" s="43"/>
      <c r="VIB11" s="7"/>
      <c r="VIC11" s="8"/>
      <c r="VID11" s="9"/>
      <c r="VIE11" s="134"/>
      <c r="VIF11" s="135"/>
      <c r="VIG11" s="40"/>
      <c r="VIH11" s="40"/>
      <c r="VII11" s="43"/>
      <c r="VIJ11" s="7"/>
      <c r="VIK11" s="8"/>
      <c r="VIL11" s="9"/>
      <c r="VIM11" s="134"/>
      <c r="VIN11" s="135"/>
      <c r="VIO11" s="40"/>
      <c r="VIP11" s="40"/>
      <c r="VIQ11" s="43"/>
      <c r="VIR11" s="7"/>
      <c r="VIS11" s="8"/>
      <c r="VIT11" s="9"/>
      <c r="VIU11" s="134"/>
      <c r="VIV11" s="135"/>
      <c r="VIW11" s="40"/>
      <c r="VIX11" s="40"/>
      <c r="VIY11" s="43"/>
      <c r="VIZ11" s="7"/>
      <c r="VJA11" s="8"/>
      <c r="VJB11" s="9"/>
      <c r="VJC11" s="134"/>
      <c r="VJD11" s="135"/>
      <c r="VJE11" s="40"/>
      <c r="VJF11" s="40"/>
      <c r="VJG11" s="43"/>
      <c r="VJH11" s="7"/>
      <c r="VJI11" s="8"/>
      <c r="VJJ11" s="9"/>
      <c r="VJK11" s="134"/>
      <c r="VJL11" s="135"/>
      <c r="VJM11" s="40"/>
      <c r="VJN11" s="40"/>
      <c r="VJO11" s="43"/>
      <c r="VJP11" s="7"/>
      <c r="VJQ11" s="8"/>
      <c r="VJR11" s="9"/>
      <c r="VJS11" s="134"/>
      <c r="VJT11" s="135"/>
      <c r="VJU11" s="40"/>
      <c r="VJV11" s="40"/>
      <c r="VJW11" s="43"/>
      <c r="VJX11" s="7"/>
      <c r="VJY11" s="8"/>
      <c r="VJZ11" s="9"/>
      <c r="VKA11" s="134"/>
      <c r="VKB11" s="135"/>
      <c r="VKC11" s="40"/>
      <c r="VKD11" s="40"/>
      <c r="VKE11" s="43"/>
      <c r="VKF11" s="7"/>
      <c r="VKG11" s="8"/>
      <c r="VKH11" s="9"/>
      <c r="VKI11" s="134"/>
      <c r="VKJ11" s="135"/>
      <c r="VKK11" s="40"/>
      <c r="VKL11" s="40"/>
      <c r="VKM11" s="43"/>
      <c r="VKN11" s="7"/>
      <c r="VKO11" s="8"/>
      <c r="VKP11" s="9"/>
      <c r="VKQ11" s="134"/>
      <c r="VKR11" s="135"/>
      <c r="VKS11" s="40"/>
      <c r="VKT11" s="40"/>
      <c r="VKU11" s="43"/>
      <c r="VKV11" s="7"/>
      <c r="VKW11" s="8"/>
      <c r="VKX11" s="9"/>
      <c r="VKY11" s="134"/>
      <c r="VKZ11" s="135"/>
      <c r="VLA11" s="40"/>
      <c r="VLB11" s="40"/>
      <c r="VLC11" s="43"/>
      <c r="VLD11" s="7"/>
      <c r="VLE11" s="8"/>
      <c r="VLF11" s="9"/>
      <c r="VLG11" s="134"/>
      <c r="VLH11" s="135"/>
      <c r="VLI11" s="40"/>
      <c r="VLJ11" s="40"/>
      <c r="VLK11" s="43"/>
      <c r="VLL11" s="7"/>
      <c r="VLM11" s="8"/>
      <c r="VLN11" s="9"/>
      <c r="VLO11" s="134"/>
      <c r="VLP11" s="135"/>
      <c r="VLQ11" s="40"/>
      <c r="VLR11" s="40"/>
      <c r="VLS11" s="43"/>
      <c r="VLT11" s="7"/>
      <c r="VLU11" s="8"/>
      <c r="VLV11" s="9"/>
      <c r="VLW11" s="134"/>
      <c r="VLX11" s="135"/>
      <c r="VLY11" s="40"/>
      <c r="VLZ11" s="40"/>
      <c r="VMA11" s="43"/>
      <c r="VMB11" s="7"/>
      <c r="VMC11" s="8"/>
      <c r="VMD11" s="9"/>
      <c r="VME11" s="134"/>
      <c r="VMF11" s="135"/>
      <c r="VMG11" s="40"/>
      <c r="VMH11" s="40"/>
      <c r="VMI11" s="43"/>
      <c r="VMJ11" s="7"/>
      <c r="VMK11" s="8"/>
      <c r="VML11" s="9"/>
      <c r="VMM11" s="134"/>
      <c r="VMN11" s="135"/>
      <c r="VMO11" s="40"/>
      <c r="VMP11" s="40"/>
      <c r="VMQ11" s="43"/>
      <c r="VMR11" s="7"/>
      <c r="VMS11" s="8"/>
      <c r="VMT11" s="9"/>
      <c r="VMU11" s="134"/>
      <c r="VMV11" s="135"/>
      <c r="VMW11" s="40"/>
      <c r="VMX11" s="40"/>
      <c r="VMY11" s="43"/>
      <c r="VMZ11" s="7"/>
      <c r="VNA11" s="8"/>
      <c r="VNB11" s="9"/>
      <c r="VNC11" s="134"/>
      <c r="VND11" s="135"/>
      <c r="VNE11" s="40"/>
      <c r="VNF11" s="40"/>
      <c r="VNG11" s="43"/>
      <c r="VNH11" s="7"/>
      <c r="VNI11" s="8"/>
      <c r="VNJ11" s="9"/>
      <c r="VNK11" s="134"/>
      <c r="VNL11" s="135"/>
      <c r="VNM11" s="40"/>
      <c r="VNN11" s="40"/>
      <c r="VNO11" s="43"/>
      <c r="VNP11" s="7"/>
      <c r="VNQ11" s="8"/>
      <c r="VNR11" s="9"/>
      <c r="VNS11" s="134"/>
      <c r="VNT11" s="135"/>
      <c r="VNU11" s="40"/>
      <c r="VNV11" s="40"/>
      <c r="VNW11" s="43"/>
      <c r="VNX11" s="7"/>
      <c r="VNY11" s="8"/>
      <c r="VNZ11" s="9"/>
      <c r="VOA11" s="134"/>
      <c r="VOB11" s="135"/>
      <c r="VOC11" s="40"/>
      <c r="VOD11" s="40"/>
      <c r="VOE11" s="43"/>
      <c r="VOF11" s="7"/>
      <c r="VOG11" s="8"/>
      <c r="VOH11" s="9"/>
      <c r="VOI11" s="134"/>
      <c r="VOJ11" s="135"/>
      <c r="VOK11" s="40"/>
      <c r="VOL11" s="40"/>
      <c r="VOM11" s="43"/>
      <c r="VON11" s="7"/>
      <c r="VOO11" s="8"/>
      <c r="VOP11" s="9"/>
      <c r="VOQ11" s="134"/>
      <c r="VOR11" s="135"/>
      <c r="VOS11" s="40"/>
      <c r="VOT11" s="40"/>
      <c r="VOU11" s="43"/>
      <c r="VOV11" s="7"/>
      <c r="VOW11" s="8"/>
      <c r="VOX11" s="9"/>
      <c r="VOY11" s="134"/>
      <c r="VOZ11" s="135"/>
      <c r="VPA11" s="40"/>
      <c r="VPB11" s="40"/>
      <c r="VPC11" s="43"/>
      <c r="VPD11" s="7"/>
      <c r="VPE11" s="8"/>
      <c r="VPF11" s="9"/>
      <c r="VPG11" s="134"/>
      <c r="VPH11" s="135"/>
      <c r="VPI11" s="40"/>
      <c r="VPJ11" s="40"/>
      <c r="VPK11" s="43"/>
      <c r="VPL11" s="7"/>
      <c r="VPM11" s="8"/>
      <c r="VPN11" s="9"/>
      <c r="VPO11" s="134"/>
      <c r="VPP11" s="135"/>
      <c r="VPQ11" s="40"/>
      <c r="VPR11" s="40"/>
      <c r="VPS11" s="43"/>
      <c r="VPT11" s="7"/>
      <c r="VPU11" s="8"/>
      <c r="VPV11" s="9"/>
      <c r="VPW11" s="134"/>
      <c r="VPX11" s="135"/>
      <c r="VPY11" s="40"/>
      <c r="VPZ11" s="40"/>
      <c r="VQA11" s="43"/>
      <c r="VQB11" s="7"/>
      <c r="VQC11" s="8"/>
      <c r="VQD11" s="9"/>
      <c r="VQE11" s="134"/>
      <c r="VQF11" s="135"/>
      <c r="VQG11" s="40"/>
      <c r="VQH11" s="40"/>
      <c r="VQI11" s="43"/>
      <c r="VQJ11" s="7"/>
      <c r="VQK11" s="8"/>
      <c r="VQL11" s="9"/>
      <c r="VQM11" s="134"/>
      <c r="VQN11" s="135"/>
      <c r="VQO11" s="40"/>
      <c r="VQP11" s="40"/>
      <c r="VQQ11" s="43"/>
      <c r="VQR11" s="7"/>
      <c r="VQS11" s="8"/>
      <c r="VQT11" s="9"/>
      <c r="VQU11" s="134"/>
      <c r="VQV11" s="135"/>
      <c r="VQW11" s="40"/>
      <c r="VQX11" s="40"/>
      <c r="VQY11" s="43"/>
      <c r="VQZ11" s="7"/>
      <c r="VRA11" s="8"/>
      <c r="VRB11" s="9"/>
      <c r="VRC11" s="134"/>
      <c r="VRD11" s="135"/>
      <c r="VRE11" s="40"/>
      <c r="VRF11" s="40"/>
      <c r="VRG11" s="43"/>
      <c r="VRH11" s="7"/>
      <c r="VRI11" s="8"/>
      <c r="VRJ11" s="9"/>
      <c r="VRK11" s="134"/>
      <c r="VRL11" s="135"/>
      <c r="VRM11" s="40"/>
      <c r="VRN11" s="40"/>
      <c r="VRO11" s="43"/>
      <c r="VRP11" s="7"/>
      <c r="VRQ11" s="8"/>
      <c r="VRR11" s="9"/>
      <c r="VRS11" s="134"/>
      <c r="VRT11" s="135"/>
      <c r="VRU11" s="40"/>
      <c r="VRV11" s="40"/>
      <c r="VRW11" s="43"/>
      <c r="VRX11" s="7"/>
      <c r="VRY11" s="8"/>
      <c r="VRZ11" s="9"/>
      <c r="VSA11" s="134"/>
      <c r="VSB11" s="135"/>
      <c r="VSC11" s="40"/>
      <c r="VSD11" s="40"/>
      <c r="VSE11" s="43"/>
      <c r="VSF11" s="7"/>
      <c r="VSG11" s="8"/>
      <c r="VSH11" s="9"/>
      <c r="VSI11" s="134"/>
      <c r="VSJ11" s="135"/>
      <c r="VSK11" s="40"/>
      <c r="VSL11" s="40"/>
      <c r="VSM11" s="43"/>
      <c r="VSN11" s="7"/>
      <c r="VSO11" s="8"/>
      <c r="VSP11" s="9"/>
      <c r="VSQ11" s="134"/>
      <c r="VSR11" s="135"/>
      <c r="VSS11" s="40"/>
      <c r="VST11" s="40"/>
      <c r="VSU11" s="43"/>
      <c r="VSV11" s="7"/>
      <c r="VSW11" s="8"/>
      <c r="VSX11" s="9"/>
      <c r="VSY11" s="134"/>
      <c r="VSZ11" s="135"/>
      <c r="VTA11" s="40"/>
      <c r="VTB11" s="40"/>
      <c r="VTC11" s="43"/>
      <c r="VTD11" s="7"/>
      <c r="VTE11" s="8"/>
      <c r="VTF11" s="9"/>
      <c r="VTG11" s="134"/>
      <c r="VTH11" s="135"/>
      <c r="VTI11" s="40"/>
      <c r="VTJ11" s="40"/>
      <c r="VTK11" s="43"/>
      <c r="VTL11" s="7"/>
      <c r="VTM11" s="8"/>
      <c r="VTN11" s="9"/>
      <c r="VTO11" s="134"/>
      <c r="VTP11" s="135"/>
      <c r="VTQ11" s="40"/>
      <c r="VTR11" s="40"/>
      <c r="VTS11" s="43"/>
      <c r="VTT11" s="7"/>
      <c r="VTU11" s="8"/>
      <c r="VTV11" s="9"/>
      <c r="VTW11" s="134"/>
      <c r="VTX11" s="135"/>
      <c r="VTY11" s="40"/>
      <c r="VTZ11" s="40"/>
      <c r="VUA11" s="43"/>
      <c r="VUB11" s="7"/>
      <c r="VUC11" s="8"/>
      <c r="VUD11" s="9"/>
      <c r="VUE11" s="134"/>
      <c r="VUF11" s="135"/>
      <c r="VUG11" s="40"/>
      <c r="VUH11" s="40"/>
      <c r="VUI11" s="43"/>
      <c r="VUJ11" s="7"/>
      <c r="VUK11" s="8"/>
      <c r="VUL11" s="9"/>
      <c r="VUM11" s="134"/>
      <c r="VUN11" s="135"/>
      <c r="VUO11" s="40"/>
      <c r="VUP11" s="40"/>
      <c r="VUQ11" s="43"/>
      <c r="VUR11" s="7"/>
      <c r="VUS11" s="8"/>
      <c r="VUT11" s="9"/>
      <c r="VUU11" s="134"/>
      <c r="VUV11" s="135"/>
      <c r="VUW11" s="40"/>
      <c r="VUX11" s="40"/>
      <c r="VUY11" s="43"/>
      <c r="VUZ11" s="7"/>
      <c r="VVA11" s="8"/>
      <c r="VVB11" s="9"/>
      <c r="VVC11" s="134"/>
      <c r="VVD11" s="135"/>
      <c r="VVE11" s="40"/>
      <c r="VVF11" s="40"/>
      <c r="VVG11" s="43"/>
      <c r="VVH11" s="7"/>
      <c r="VVI11" s="8"/>
      <c r="VVJ11" s="9"/>
      <c r="VVK11" s="134"/>
      <c r="VVL11" s="135"/>
      <c r="VVM11" s="40"/>
      <c r="VVN11" s="40"/>
      <c r="VVO11" s="43"/>
      <c r="VVP11" s="7"/>
      <c r="VVQ11" s="8"/>
      <c r="VVR11" s="9"/>
      <c r="VVS11" s="134"/>
      <c r="VVT11" s="135"/>
      <c r="VVU11" s="40"/>
      <c r="VVV11" s="40"/>
      <c r="VVW11" s="43"/>
      <c r="VVX11" s="7"/>
      <c r="VVY11" s="8"/>
      <c r="VVZ11" s="9"/>
      <c r="VWA11" s="134"/>
      <c r="VWB11" s="135"/>
      <c r="VWC11" s="40"/>
      <c r="VWD11" s="40"/>
      <c r="VWE11" s="43"/>
      <c r="VWF11" s="7"/>
      <c r="VWG11" s="8"/>
      <c r="VWH11" s="9"/>
      <c r="VWI11" s="134"/>
      <c r="VWJ11" s="135"/>
      <c r="VWK11" s="40"/>
      <c r="VWL11" s="40"/>
      <c r="VWM11" s="43"/>
      <c r="VWN11" s="7"/>
      <c r="VWO11" s="8"/>
      <c r="VWP11" s="9"/>
      <c r="VWQ11" s="134"/>
      <c r="VWR11" s="135"/>
      <c r="VWS11" s="40"/>
      <c r="VWT11" s="40"/>
      <c r="VWU11" s="43"/>
      <c r="VWV11" s="7"/>
      <c r="VWW11" s="8"/>
      <c r="VWX11" s="9"/>
      <c r="VWY11" s="134"/>
      <c r="VWZ11" s="135"/>
      <c r="VXA11" s="40"/>
      <c r="VXB11" s="40"/>
      <c r="VXC11" s="43"/>
      <c r="VXD11" s="7"/>
      <c r="VXE11" s="8"/>
      <c r="VXF11" s="9"/>
      <c r="VXG11" s="134"/>
      <c r="VXH11" s="135"/>
      <c r="VXI11" s="40"/>
      <c r="VXJ11" s="40"/>
      <c r="VXK11" s="43"/>
      <c r="VXL11" s="7"/>
      <c r="VXM11" s="8"/>
      <c r="VXN11" s="9"/>
      <c r="VXO11" s="134"/>
      <c r="VXP11" s="135"/>
      <c r="VXQ11" s="40"/>
      <c r="VXR11" s="40"/>
      <c r="VXS11" s="43"/>
      <c r="VXT11" s="7"/>
      <c r="VXU11" s="8"/>
      <c r="VXV11" s="9"/>
      <c r="VXW11" s="134"/>
      <c r="VXX11" s="135"/>
      <c r="VXY11" s="40"/>
      <c r="VXZ11" s="40"/>
      <c r="VYA11" s="43"/>
      <c r="VYB11" s="7"/>
      <c r="VYC11" s="8"/>
      <c r="VYD11" s="9"/>
      <c r="VYE11" s="134"/>
      <c r="VYF11" s="135"/>
      <c r="VYG11" s="40"/>
      <c r="VYH11" s="40"/>
      <c r="VYI11" s="43"/>
      <c r="VYJ11" s="7"/>
      <c r="VYK11" s="8"/>
      <c r="VYL11" s="9"/>
      <c r="VYM11" s="134"/>
      <c r="VYN11" s="135"/>
      <c r="VYO11" s="40"/>
      <c r="VYP11" s="40"/>
      <c r="VYQ11" s="43"/>
      <c r="VYR11" s="7"/>
      <c r="VYS11" s="8"/>
      <c r="VYT11" s="9"/>
      <c r="VYU11" s="134"/>
      <c r="VYV11" s="135"/>
      <c r="VYW11" s="40"/>
      <c r="VYX11" s="40"/>
      <c r="VYY11" s="43"/>
      <c r="VYZ11" s="7"/>
      <c r="VZA11" s="8"/>
      <c r="VZB11" s="9"/>
      <c r="VZC11" s="134"/>
      <c r="VZD11" s="135"/>
      <c r="VZE11" s="40"/>
      <c r="VZF11" s="40"/>
      <c r="VZG11" s="43"/>
      <c r="VZH11" s="7"/>
      <c r="VZI11" s="8"/>
      <c r="VZJ11" s="9"/>
      <c r="VZK11" s="134"/>
      <c r="VZL11" s="135"/>
      <c r="VZM11" s="40"/>
      <c r="VZN11" s="40"/>
      <c r="VZO11" s="43"/>
      <c r="VZP11" s="7"/>
      <c r="VZQ11" s="8"/>
      <c r="VZR11" s="9"/>
      <c r="VZS11" s="134"/>
      <c r="VZT11" s="135"/>
      <c r="VZU11" s="40"/>
      <c r="VZV11" s="40"/>
      <c r="VZW11" s="43"/>
      <c r="VZX11" s="7"/>
      <c r="VZY11" s="8"/>
      <c r="VZZ11" s="9"/>
      <c r="WAA11" s="134"/>
      <c r="WAB11" s="135"/>
      <c r="WAC11" s="40"/>
      <c r="WAD11" s="40"/>
      <c r="WAE11" s="43"/>
      <c r="WAF11" s="7"/>
      <c r="WAG11" s="8"/>
      <c r="WAH11" s="9"/>
      <c r="WAI11" s="134"/>
      <c r="WAJ11" s="135"/>
      <c r="WAK11" s="40"/>
      <c r="WAL11" s="40"/>
      <c r="WAM11" s="43"/>
      <c r="WAN11" s="7"/>
      <c r="WAO11" s="8"/>
      <c r="WAP11" s="9"/>
      <c r="WAQ11" s="134"/>
      <c r="WAR11" s="135"/>
      <c r="WAS11" s="40"/>
      <c r="WAT11" s="40"/>
      <c r="WAU11" s="43"/>
      <c r="WAV11" s="7"/>
      <c r="WAW11" s="8"/>
      <c r="WAX11" s="9"/>
      <c r="WAY11" s="134"/>
      <c r="WAZ11" s="135"/>
      <c r="WBA11" s="40"/>
      <c r="WBB11" s="40"/>
      <c r="WBC11" s="43"/>
      <c r="WBD11" s="7"/>
      <c r="WBE11" s="8"/>
      <c r="WBF11" s="9"/>
      <c r="WBG11" s="134"/>
      <c r="WBH11" s="135"/>
      <c r="WBI11" s="40"/>
      <c r="WBJ11" s="40"/>
      <c r="WBK11" s="43"/>
      <c r="WBL11" s="7"/>
      <c r="WBM11" s="8"/>
      <c r="WBN11" s="9"/>
      <c r="WBO11" s="134"/>
      <c r="WBP11" s="135"/>
      <c r="WBQ11" s="40"/>
      <c r="WBR11" s="40"/>
      <c r="WBS11" s="43"/>
      <c r="WBT11" s="7"/>
      <c r="WBU11" s="8"/>
      <c r="WBV11" s="9"/>
      <c r="WBW11" s="134"/>
      <c r="WBX11" s="135"/>
      <c r="WBY11" s="40"/>
      <c r="WBZ11" s="40"/>
      <c r="WCA11" s="43"/>
      <c r="WCB11" s="7"/>
      <c r="WCC11" s="8"/>
      <c r="WCD11" s="9"/>
      <c r="WCE11" s="134"/>
      <c r="WCF11" s="135"/>
      <c r="WCG11" s="40"/>
      <c r="WCH11" s="40"/>
      <c r="WCI11" s="43"/>
      <c r="WCJ11" s="7"/>
      <c r="WCK11" s="8"/>
      <c r="WCL11" s="9"/>
      <c r="WCM11" s="134"/>
      <c r="WCN11" s="135"/>
      <c r="WCO11" s="40"/>
      <c r="WCP11" s="40"/>
      <c r="WCQ11" s="43"/>
      <c r="WCR11" s="7"/>
      <c r="WCS11" s="8"/>
      <c r="WCT11" s="9"/>
      <c r="WCU11" s="134"/>
      <c r="WCV11" s="135"/>
      <c r="WCW11" s="40"/>
      <c r="WCX11" s="40"/>
      <c r="WCY11" s="43"/>
      <c r="WCZ11" s="7"/>
      <c r="WDA11" s="8"/>
      <c r="WDB11" s="9"/>
      <c r="WDC11" s="134"/>
      <c r="WDD11" s="135"/>
      <c r="WDE11" s="40"/>
      <c r="WDF11" s="40"/>
      <c r="WDG11" s="43"/>
      <c r="WDH11" s="7"/>
      <c r="WDI11" s="8"/>
      <c r="WDJ11" s="9"/>
      <c r="WDK11" s="134"/>
      <c r="WDL11" s="135"/>
      <c r="WDM11" s="40"/>
      <c r="WDN11" s="40"/>
      <c r="WDO11" s="43"/>
      <c r="WDP11" s="7"/>
      <c r="WDQ11" s="8"/>
      <c r="WDR11" s="9"/>
      <c r="WDS11" s="134"/>
      <c r="WDT11" s="135"/>
      <c r="WDU11" s="40"/>
      <c r="WDV11" s="40"/>
      <c r="WDW11" s="43"/>
      <c r="WDX11" s="7"/>
      <c r="WDY11" s="8"/>
      <c r="WDZ11" s="9"/>
      <c r="WEA11" s="134"/>
      <c r="WEB11" s="135"/>
      <c r="WEC11" s="40"/>
      <c r="WED11" s="40"/>
      <c r="WEE11" s="43"/>
      <c r="WEF11" s="7"/>
      <c r="WEG11" s="8"/>
      <c r="WEH11" s="9"/>
      <c r="WEI11" s="134"/>
      <c r="WEJ11" s="135"/>
      <c r="WEK11" s="40"/>
      <c r="WEL11" s="40"/>
      <c r="WEM11" s="43"/>
      <c r="WEN11" s="7"/>
      <c r="WEO11" s="8"/>
      <c r="WEP11" s="9"/>
      <c r="WEQ11" s="134"/>
      <c r="WER11" s="135"/>
      <c r="WES11" s="40"/>
      <c r="WET11" s="40"/>
      <c r="WEU11" s="43"/>
      <c r="WEV11" s="7"/>
      <c r="WEW11" s="8"/>
      <c r="WEX11" s="9"/>
      <c r="WEY11" s="134"/>
      <c r="WEZ11" s="135"/>
      <c r="WFA11" s="40"/>
      <c r="WFB11" s="40"/>
      <c r="WFC11" s="43"/>
      <c r="WFD11" s="7"/>
      <c r="WFE11" s="8"/>
      <c r="WFF11" s="9"/>
      <c r="WFG11" s="134"/>
      <c r="WFH11" s="135"/>
      <c r="WFI11" s="40"/>
      <c r="WFJ11" s="40"/>
      <c r="WFK11" s="43"/>
      <c r="WFL11" s="7"/>
      <c r="WFM11" s="8"/>
      <c r="WFN11" s="9"/>
      <c r="WFO11" s="134"/>
      <c r="WFP11" s="135"/>
      <c r="WFQ11" s="40"/>
      <c r="WFR11" s="40"/>
      <c r="WFS11" s="43"/>
      <c r="WFT11" s="7"/>
      <c r="WFU11" s="8"/>
      <c r="WFV11" s="9"/>
      <c r="WFW11" s="134"/>
      <c r="WFX11" s="135"/>
      <c r="WFY11" s="40"/>
      <c r="WFZ11" s="40"/>
      <c r="WGA11" s="43"/>
      <c r="WGB11" s="7"/>
      <c r="WGC11" s="8"/>
      <c r="WGD11" s="9"/>
      <c r="WGE11" s="134"/>
      <c r="WGF11" s="135"/>
      <c r="WGG11" s="40"/>
      <c r="WGH11" s="40"/>
      <c r="WGI11" s="43"/>
      <c r="WGJ11" s="7"/>
      <c r="WGK11" s="8"/>
      <c r="WGL11" s="9"/>
      <c r="WGM11" s="134"/>
      <c r="WGN11" s="135"/>
      <c r="WGO11" s="40"/>
      <c r="WGP11" s="40"/>
      <c r="WGQ11" s="43"/>
      <c r="WGR11" s="7"/>
      <c r="WGS11" s="8"/>
      <c r="WGT11" s="9"/>
      <c r="WGU11" s="134"/>
      <c r="WGV11" s="135"/>
      <c r="WGW11" s="40"/>
      <c r="WGX11" s="40"/>
      <c r="WGY11" s="43"/>
      <c r="WGZ11" s="7"/>
      <c r="WHA11" s="8"/>
      <c r="WHB11" s="9"/>
      <c r="WHC11" s="134"/>
      <c r="WHD11" s="135"/>
      <c r="WHE11" s="40"/>
      <c r="WHF11" s="40"/>
      <c r="WHG11" s="43"/>
      <c r="WHH11" s="7"/>
      <c r="WHI11" s="8"/>
      <c r="WHJ11" s="9"/>
      <c r="WHK11" s="134"/>
      <c r="WHL11" s="135"/>
      <c r="WHM11" s="40"/>
      <c r="WHN11" s="40"/>
      <c r="WHO11" s="43"/>
      <c r="WHP11" s="7"/>
      <c r="WHQ11" s="8"/>
      <c r="WHR11" s="9"/>
      <c r="WHS11" s="134"/>
      <c r="WHT11" s="135"/>
      <c r="WHU11" s="40"/>
      <c r="WHV11" s="40"/>
      <c r="WHW11" s="43"/>
      <c r="WHX11" s="7"/>
      <c r="WHY11" s="8"/>
      <c r="WHZ11" s="9"/>
      <c r="WIA11" s="134"/>
      <c r="WIB11" s="135"/>
      <c r="WIC11" s="40"/>
      <c r="WID11" s="40"/>
      <c r="WIE11" s="43"/>
      <c r="WIF11" s="7"/>
      <c r="WIG11" s="8"/>
      <c r="WIH11" s="9"/>
      <c r="WII11" s="134"/>
      <c r="WIJ11" s="135"/>
      <c r="WIK11" s="40"/>
      <c r="WIL11" s="40"/>
      <c r="WIM11" s="43"/>
      <c r="WIN11" s="7"/>
      <c r="WIO11" s="8"/>
      <c r="WIP11" s="9"/>
      <c r="WIQ11" s="134"/>
      <c r="WIR11" s="135"/>
      <c r="WIS11" s="40"/>
      <c r="WIT11" s="40"/>
      <c r="WIU11" s="43"/>
      <c r="WIV11" s="7"/>
      <c r="WIW11" s="8"/>
      <c r="WIX11" s="9"/>
      <c r="WIY11" s="134"/>
      <c r="WIZ11" s="135"/>
      <c r="WJA11" s="40"/>
      <c r="WJB11" s="40"/>
      <c r="WJC11" s="43"/>
      <c r="WJD11" s="7"/>
      <c r="WJE11" s="8"/>
      <c r="WJF11" s="9"/>
      <c r="WJG11" s="134"/>
      <c r="WJH11" s="135"/>
      <c r="WJI11" s="40"/>
      <c r="WJJ11" s="40"/>
      <c r="WJK11" s="43"/>
      <c r="WJL11" s="7"/>
      <c r="WJM11" s="8"/>
      <c r="WJN11" s="9"/>
      <c r="WJO11" s="134"/>
      <c r="WJP11" s="135"/>
      <c r="WJQ11" s="40"/>
      <c r="WJR11" s="40"/>
      <c r="WJS11" s="43"/>
      <c r="WJT11" s="7"/>
      <c r="WJU11" s="8"/>
      <c r="WJV11" s="9"/>
      <c r="WJW11" s="134"/>
      <c r="WJX11" s="135"/>
      <c r="WJY11" s="40"/>
      <c r="WJZ11" s="40"/>
      <c r="WKA11" s="43"/>
      <c r="WKB11" s="7"/>
      <c r="WKC11" s="8"/>
      <c r="WKD11" s="9"/>
      <c r="WKE11" s="134"/>
      <c r="WKF11" s="135"/>
      <c r="WKG11" s="40"/>
      <c r="WKH11" s="40"/>
      <c r="WKI11" s="43"/>
      <c r="WKJ11" s="7"/>
      <c r="WKK11" s="8"/>
      <c r="WKL11" s="9"/>
      <c r="WKM11" s="134"/>
      <c r="WKN11" s="135"/>
      <c r="WKO11" s="40"/>
      <c r="WKP11" s="40"/>
      <c r="WKQ11" s="43"/>
      <c r="WKR11" s="7"/>
      <c r="WKS11" s="8"/>
      <c r="WKT11" s="9"/>
      <c r="WKU11" s="134"/>
      <c r="WKV11" s="135"/>
      <c r="WKW11" s="40"/>
      <c r="WKX11" s="40"/>
      <c r="WKY11" s="43"/>
      <c r="WKZ11" s="7"/>
      <c r="WLA11" s="8"/>
      <c r="WLB11" s="9"/>
      <c r="WLC11" s="134"/>
      <c r="WLD11" s="135"/>
      <c r="WLE11" s="40"/>
      <c r="WLF11" s="40"/>
      <c r="WLG11" s="43"/>
      <c r="WLH11" s="7"/>
      <c r="WLI11" s="8"/>
      <c r="WLJ11" s="9"/>
      <c r="WLK11" s="134"/>
      <c r="WLL11" s="135"/>
      <c r="WLM11" s="40"/>
      <c r="WLN11" s="40"/>
      <c r="WLO11" s="43"/>
      <c r="WLP11" s="7"/>
      <c r="WLQ11" s="8"/>
      <c r="WLR11" s="9"/>
      <c r="WLS11" s="134"/>
      <c r="WLT11" s="135"/>
      <c r="WLU11" s="40"/>
      <c r="WLV11" s="40"/>
      <c r="WLW11" s="43"/>
      <c r="WLX11" s="7"/>
      <c r="WLY11" s="8"/>
      <c r="WLZ11" s="9"/>
      <c r="WMA11" s="134"/>
      <c r="WMB11" s="135"/>
      <c r="WMC11" s="40"/>
      <c r="WMD11" s="40"/>
      <c r="WME11" s="43"/>
      <c r="WMF11" s="7"/>
      <c r="WMG11" s="8"/>
      <c r="WMH11" s="9"/>
      <c r="WMI11" s="134"/>
      <c r="WMJ11" s="135"/>
      <c r="WMK11" s="40"/>
      <c r="WML11" s="40"/>
      <c r="WMM11" s="43"/>
      <c r="WMN11" s="7"/>
      <c r="WMO11" s="8"/>
      <c r="WMP11" s="9"/>
      <c r="WMQ11" s="134"/>
      <c r="WMR11" s="135"/>
      <c r="WMS11" s="40"/>
      <c r="WMT11" s="40"/>
      <c r="WMU11" s="43"/>
      <c r="WMV11" s="7"/>
      <c r="WMW11" s="8"/>
      <c r="WMX11" s="9"/>
      <c r="WMY11" s="134"/>
      <c r="WMZ11" s="135"/>
      <c r="WNA11" s="40"/>
      <c r="WNB11" s="40"/>
      <c r="WNC11" s="43"/>
      <c r="WND11" s="7"/>
      <c r="WNE11" s="8"/>
      <c r="WNF11" s="9"/>
      <c r="WNG11" s="134"/>
      <c r="WNH11" s="135"/>
      <c r="WNI11" s="40"/>
      <c r="WNJ11" s="40"/>
      <c r="WNK11" s="43"/>
      <c r="WNL11" s="7"/>
      <c r="WNM11" s="8"/>
      <c r="WNN11" s="9"/>
      <c r="WNO11" s="134"/>
      <c r="WNP11" s="135"/>
      <c r="WNQ11" s="40"/>
      <c r="WNR11" s="40"/>
      <c r="WNS11" s="43"/>
      <c r="WNT11" s="7"/>
      <c r="WNU11" s="8"/>
      <c r="WNV11" s="9"/>
      <c r="WNW11" s="134"/>
      <c r="WNX11" s="135"/>
      <c r="WNY11" s="40"/>
      <c r="WNZ11" s="40"/>
      <c r="WOA11" s="43"/>
      <c r="WOB11" s="7"/>
      <c r="WOC11" s="8"/>
      <c r="WOD11" s="9"/>
      <c r="WOE11" s="134"/>
      <c r="WOF11" s="135"/>
      <c r="WOG11" s="40"/>
      <c r="WOH11" s="40"/>
      <c r="WOI11" s="43"/>
      <c r="WOJ11" s="7"/>
      <c r="WOK11" s="8"/>
      <c r="WOL11" s="9"/>
      <c r="WOM11" s="134"/>
      <c r="WON11" s="135"/>
      <c r="WOO11" s="40"/>
      <c r="WOP11" s="40"/>
      <c r="WOQ11" s="43"/>
      <c r="WOR11" s="7"/>
      <c r="WOS11" s="8"/>
      <c r="WOT11" s="9"/>
      <c r="WOU11" s="134"/>
      <c r="WOV11" s="135"/>
      <c r="WOW11" s="40"/>
      <c r="WOX11" s="40"/>
      <c r="WOY11" s="43"/>
      <c r="WOZ11" s="7"/>
      <c r="WPA11" s="8"/>
      <c r="WPB11" s="9"/>
      <c r="WPC11" s="134"/>
      <c r="WPD11" s="135"/>
      <c r="WPE11" s="40"/>
      <c r="WPF11" s="40"/>
      <c r="WPG11" s="43"/>
      <c r="WPH11" s="7"/>
      <c r="WPI11" s="8"/>
      <c r="WPJ11" s="9"/>
      <c r="WPK11" s="134"/>
      <c r="WPL11" s="135"/>
      <c r="WPM11" s="40"/>
      <c r="WPN11" s="40"/>
      <c r="WPO11" s="43"/>
      <c r="WPP11" s="7"/>
      <c r="WPQ11" s="8"/>
      <c r="WPR11" s="9"/>
      <c r="WPS11" s="134"/>
      <c r="WPT11" s="135"/>
      <c r="WPU11" s="40"/>
      <c r="WPV11" s="40"/>
      <c r="WPW11" s="43"/>
      <c r="WPX11" s="7"/>
      <c r="WPY11" s="8"/>
      <c r="WPZ11" s="9"/>
      <c r="WQA11" s="134"/>
      <c r="WQB11" s="135"/>
      <c r="WQC11" s="40"/>
      <c r="WQD11" s="40"/>
      <c r="WQE11" s="43"/>
      <c r="WQF11" s="7"/>
      <c r="WQG11" s="8"/>
      <c r="WQH11" s="9"/>
      <c r="WQI11" s="134"/>
      <c r="WQJ11" s="135"/>
      <c r="WQK11" s="40"/>
      <c r="WQL11" s="40"/>
      <c r="WQM11" s="43"/>
      <c r="WQN11" s="7"/>
      <c r="WQO11" s="8"/>
      <c r="WQP11" s="9"/>
      <c r="WQQ11" s="134"/>
      <c r="WQR11" s="135"/>
      <c r="WQS11" s="40"/>
      <c r="WQT11" s="40"/>
      <c r="WQU11" s="43"/>
      <c r="WQV11" s="7"/>
      <c r="WQW11" s="8"/>
      <c r="WQX11" s="9"/>
      <c r="WQY11" s="134"/>
      <c r="WQZ11" s="135"/>
      <c r="WRA11" s="40"/>
      <c r="WRB11" s="40"/>
      <c r="WRC11" s="43"/>
      <c r="WRD11" s="7"/>
      <c r="WRE11" s="8"/>
      <c r="WRF11" s="9"/>
      <c r="WRG11" s="134"/>
      <c r="WRH11" s="135"/>
      <c r="WRI11" s="40"/>
      <c r="WRJ11" s="40"/>
      <c r="WRK11" s="43"/>
      <c r="WRL11" s="7"/>
      <c r="WRM11" s="8"/>
      <c r="WRN11" s="9"/>
      <c r="WRO11" s="134"/>
      <c r="WRP11" s="135"/>
      <c r="WRQ11" s="40"/>
      <c r="WRR11" s="40"/>
      <c r="WRS11" s="43"/>
      <c r="WRT11" s="7"/>
      <c r="WRU11" s="8"/>
      <c r="WRV11" s="9"/>
      <c r="WRW11" s="134"/>
      <c r="WRX11" s="135"/>
      <c r="WRY11" s="40"/>
      <c r="WRZ11" s="40"/>
      <c r="WSA11" s="43"/>
      <c r="WSB11" s="7"/>
      <c r="WSC11" s="8"/>
      <c r="WSD11" s="9"/>
      <c r="WSE11" s="134"/>
      <c r="WSF11" s="135"/>
      <c r="WSG11" s="40"/>
      <c r="WSH11" s="40"/>
      <c r="WSI11" s="43"/>
      <c r="WSJ11" s="7"/>
      <c r="WSK11" s="8"/>
      <c r="WSL11" s="9"/>
      <c r="WSM11" s="134"/>
      <c r="WSN11" s="135"/>
      <c r="WSO11" s="40"/>
      <c r="WSP11" s="40"/>
      <c r="WSQ11" s="43"/>
      <c r="WSR11" s="7"/>
      <c r="WSS11" s="8"/>
      <c r="WST11" s="9"/>
      <c r="WSU11" s="134"/>
      <c r="WSV11" s="135"/>
      <c r="WSW11" s="40"/>
      <c r="WSX11" s="40"/>
      <c r="WSY11" s="43"/>
      <c r="WSZ11" s="7"/>
      <c r="WTA11" s="8"/>
      <c r="WTB11" s="9"/>
      <c r="WTC11" s="134"/>
      <c r="WTD11" s="135"/>
      <c r="WTE11" s="40"/>
      <c r="WTF11" s="40"/>
      <c r="WTG11" s="43"/>
      <c r="WTH11" s="7"/>
      <c r="WTI11" s="8"/>
      <c r="WTJ11" s="9"/>
      <c r="WTK11" s="134"/>
      <c r="WTL11" s="135"/>
      <c r="WTM11" s="40"/>
      <c r="WTN11" s="40"/>
      <c r="WTO11" s="43"/>
      <c r="WTP11" s="7"/>
      <c r="WTQ11" s="8"/>
      <c r="WTR11" s="9"/>
      <c r="WTS11" s="134"/>
      <c r="WTT11" s="135"/>
      <c r="WTU11" s="40"/>
      <c r="WTV11" s="40"/>
      <c r="WTW11" s="43"/>
      <c r="WTX11" s="7"/>
      <c r="WTY11" s="8"/>
      <c r="WTZ11" s="9"/>
      <c r="WUA11" s="134"/>
      <c r="WUB11" s="135"/>
      <c r="WUC11" s="40"/>
      <c r="WUD11" s="40"/>
      <c r="WUE11" s="43"/>
      <c r="WUF11" s="7"/>
      <c r="WUG11" s="8"/>
      <c r="WUH11" s="9"/>
      <c r="WUI11" s="134"/>
      <c r="WUJ11" s="135"/>
      <c r="WUK11" s="40"/>
      <c r="WUL11" s="40"/>
      <c r="WUM11" s="43"/>
      <c r="WUN11" s="7"/>
      <c r="WUO11" s="8"/>
      <c r="WUP11" s="9"/>
      <c r="WUQ11" s="134"/>
      <c r="WUR11" s="135"/>
      <c r="WUS11" s="40"/>
      <c r="WUT11" s="40"/>
      <c r="WUU11" s="43"/>
      <c r="WUV11" s="7"/>
      <c r="WUW11" s="8"/>
      <c r="WUX11" s="9"/>
      <c r="WUY11" s="134"/>
      <c r="WUZ11" s="135"/>
      <c r="WVA11" s="40"/>
      <c r="WVB11" s="40"/>
      <c r="WVC11" s="43"/>
      <c r="WVD11" s="7"/>
      <c r="WVE11" s="8"/>
      <c r="WVF11" s="9"/>
      <c r="WVG11" s="134"/>
      <c r="WVH11" s="135"/>
      <c r="WVI11" s="40"/>
      <c r="WVJ11" s="40"/>
      <c r="WVK11" s="43"/>
      <c r="WVL11" s="7"/>
      <c r="WVM11" s="8"/>
      <c r="WVN11" s="9"/>
      <c r="WVO11" s="134"/>
      <c r="WVP11" s="135"/>
      <c r="WVQ11" s="40"/>
      <c r="WVR11" s="40"/>
      <c r="WVS11" s="43"/>
      <c r="WVT11" s="7"/>
      <c r="WVU11" s="8"/>
      <c r="WVV11" s="9"/>
      <c r="WVW11" s="134"/>
      <c r="WVX11" s="135"/>
      <c r="WVY11" s="40"/>
      <c r="WVZ11" s="40"/>
      <c r="WWA11" s="43"/>
      <c r="WWB11" s="7"/>
      <c r="WWC11" s="8"/>
      <c r="WWD11" s="9"/>
      <c r="WWE11" s="134"/>
      <c r="WWF11" s="135"/>
      <c r="WWG11" s="40"/>
      <c r="WWH11" s="40"/>
      <c r="WWI11" s="43"/>
      <c r="WWJ11" s="7"/>
      <c r="WWK11" s="8"/>
      <c r="WWL11" s="9"/>
      <c r="WWM11" s="134"/>
      <c r="WWN11" s="135"/>
      <c r="WWO11" s="40"/>
      <c r="WWP11" s="40"/>
      <c r="WWQ11" s="43"/>
      <c r="WWR11" s="7"/>
      <c r="WWS11" s="8"/>
      <c r="WWT11" s="9"/>
      <c r="WWU11" s="134"/>
      <c r="WWV11" s="135"/>
      <c r="WWW11" s="40"/>
      <c r="WWX11" s="40"/>
      <c r="WWY11" s="43"/>
      <c r="WWZ11" s="7"/>
      <c r="WXA11" s="8"/>
      <c r="WXB11" s="9"/>
      <c r="WXC11" s="134"/>
      <c r="WXD11" s="135"/>
      <c r="WXE11" s="40"/>
      <c r="WXF11" s="40"/>
      <c r="WXG11" s="43"/>
      <c r="WXH11" s="7"/>
      <c r="WXI11" s="8"/>
      <c r="WXJ11" s="9"/>
      <c r="WXK11" s="134"/>
      <c r="WXL11" s="135"/>
      <c r="WXM11" s="40"/>
      <c r="WXN11" s="40"/>
      <c r="WXO11" s="43"/>
      <c r="WXP11" s="7"/>
      <c r="WXQ11" s="8"/>
      <c r="WXR11" s="9"/>
      <c r="WXS11" s="134"/>
      <c r="WXT11" s="135"/>
      <c r="WXU11" s="40"/>
      <c r="WXV11" s="40"/>
      <c r="WXW11" s="43"/>
      <c r="WXX11" s="7"/>
      <c r="WXY11" s="8"/>
      <c r="WXZ11" s="9"/>
      <c r="WYA11" s="134"/>
      <c r="WYB11" s="135"/>
      <c r="WYC11" s="40"/>
      <c r="WYD11" s="40"/>
      <c r="WYE11" s="43"/>
      <c r="WYF11" s="7"/>
      <c r="WYG11" s="8"/>
      <c r="WYH11" s="9"/>
      <c r="WYI11" s="134"/>
      <c r="WYJ11" s="135"/>
      <c r="WYK11" s="40"/>
      <c r="WYL11" s="40"/>
      <c r="WYM11" s="43"/>
      <c r="WYN11" s="7"/>
      <c r="WYO11" s="8"/>
      <c r="WYP11" s="9"/>
      <c r="WYQ11" s="134"/>
      <c r="WYR11" s="135"/>
      <c r="WYS11" s="40"/>
      <c r="WYT11" s="40"/>
      <c r="WYU11" s="43"/>
      <c r="WYV11" s="7"/>
      <c r="WYW11" s="8"/>
      <c r="WYX11" s="9"/>
      <c r="WYY11" s="134"/>
      <c r="WYZ11" s="135"/>
      <c r="WZA11" s="40"/>
      <c r="WZB11" s="40"/>
      <c r="WZC11" s="43"/>
      <c r="WZD11" s="7"/>
      <c r="WZE11" s="8"/>
      <c r="WZF11" s="9"/>
      <c r="WZG11" s="134"/>
      <c r="WZH11" s="135"/>
      <c r="WZI11" s="40"/>
      <c r="WZJ11" s="40"/>
      <c r="WZK11" s="43"/>
      <c r="WZL11" s="7"/>
      <c r="WZM11" s="8"/>
      <c r="WZN11" s="9"/>
      <c r="WZO11" s="134"/>
      <c r="WZP11" s="135"/>
      <c r="WZQ11" s="40"/>
      <c r="WZR11" s="40"/>
      <c r="WZS11" s="43"/>
      <c r="WZT11" s="7"/>
      <c r="WZU11" s="8"/>
      <c r="WZV11" s="9"/>
      <c r="WZW11" s="134"/>
      <c r="WZX11" s="135"/>
      <c r="WZY11" s="40"/>
      <c r="WZZ11" s="40"/>
      <c r="XAA11" s="43"/>
      <c r="XAB11" s="7"/>
      <c r="XAC11" s="8"/>
      <c r="XAD11" s="9"/>
      <c r="XAE11" s="134"/>
      <c r="XAF11" s="135"/>
      <c r="XAG11" s="40"/>
      <c r="XAH11" s="40"/>
      <c r="XAI11" s="43"/>
      <c r="XAJ11" s="7"/>
      <c r="XAK11" s="8"/>
      <c r="XAL11" s="9"/>
      <c r="XAM11" s="134"/>
      <c r="XAN11" s="135"/>
      <c r="XAO11" s="40"/>
      <c r="XAP11" s="40"/>
      <c r="XAQ11" s="43"/>
      <c r="XAR11" s="7"/>
      <c r="XAS11" s="8"/>
      <c r="XAT11" s="9"/>
      <c r="XAU11" s="134"/>
      <c r="XAV11" s="135"/>
      <c r="XAW11" s="40"/>
      <c r="XAX11" s="40"/>
      <c r="XAY11" s="43"/>
      <c r="XAZ11" s="7"/>
      <c r="XBA11" s="8"/>
      <c r="XBB11" s="9"/>
      <c r="XBC11" s="134"/>
      <c r="XBD11" s="135"/>
      <c r="XBE11" s="40"/>
      <c r="XBF11" s="40"/>
      <c r="XBG11" s="43"/>
      <c r="XBH11" s="7"/>
      <c r="XBI11" s="8"/>
      <c r="XBJ11" s="9"/>
      <c r="XBK11" s="134"/>
      <c r="XBL11" s="135"/>
      <c r="XBM11" s="40"/>
      <c r="XBN11" s="40"/>
      <c r="XBO11" s="43"/>
      <c r="XBP11" s="7"/>
      <c r="XBQ11" s="8"/>
      <c r="XBR11" s="9"/>
      <c r="XBS11" s="134"/>
      <c r="XBT11" s="135"/>
      <c r="XBU11" s="40"/>
      <c r="XBV11" s="40"/>
      <c r="XBW11" s="43"/>
      <c r="XBX11" s="7"/>
      <c r="XBY11" s="8"/>
      <c r="XBZ11" s="9"/>
      <c r="XCA11" s="134"/>
      <c r="XCB11" s="135"/>
      <c r="XCC11" s="40"/>
      <c r="XCD11" s="40"/>
      <c r="XCE11" s="43"/>
      <c r="XCF11" s="7"/>
      <c r="XCG11" s="8"/>
      <c r="XCH11" s="9"/>
      <c r="XCI11" s="134"/>
      <c r="XCJ11" s="135"/>
      <c r="XCK11" s="40"/>
      <c r="XCL11" s="40"/>
      <c r="XCM11" s="43"/>
      <c r="XCN11" s="7"/>
      <c r="XCO11" s="8"/>
      <c r="XCP11" s="9"/>
      <c r="XCQ11" s="134"/>
      <c r="XCR11" s="135"/>
      <c r="XCS11" s="40"/>
      <c r="XCT11" s="40"/>
      <c r="XCU11" s="43"/>
      <c r="XCV11" s="7"/>
      <c r="XCW11" s="8"/>
      <c r="XCX11" s="9"/>
      <c r="XCY11" s="134"/>
      <c r="XCZ11" s="135"/>
      <c r="XDA11" s="40"/>
      <c r="XDB11" s="40"/>
      <c r="XDC11" s="43"/>
      <c r="XDD11" s="7"/>
      <c r="XDE11" s="8"/>
      <c r="XDF11" s="9"/>
      <c r="XDG11" s="134"/>
      <c r="XDH11" s="135"/>
      <c r="XDI11" s="40"/>
      <c r="XDJ11" s="40"/>
      <c r="XDK11" s="43"/>
      <c r="XDL11" s="7"/>
      <c r="XDM11" s="8"/>
      <c r="XDN11" s="9"/>
      <c r="XDO11" s="134"/>
      <c r="XDP11" s="135"/>
      <c r="XDQ11" s="40"/>
      <c r="XDR11" s="40"/>
      <c r="XDS11" s="43"/>
      <c r="XDT11" s="7"/>
      <c r="XDU11" s="8"/>
      <c r="XDV11" s="9"/>
      <c r="XDW11" s="134"/>
      <c r="XDX11" s="135"/>
      <c r="XDY11" s="40"/>
      <c r="XDZ11" s="40"/>
      <c r="XEA11" s="43"/>
      <c r="XEB11" s="7"/>
      <c r="XEC11" s="8"/>
      <c r="XED11" s="9"/>
      <c r="XEE11" s="134"/>
      <c r="XEF11" s="135"/>
      <c r="XEG11" s="40"/>
      <c r="XEH11" s="40"/>
      <c r="XEI11" s="43"/>
      <c r="XEJ11" s="7"/>
      <c r="XEK11" s="8"/>
      <c r="XEL11" s="9"/>
      <c r="XEM11" s="134"/>
      <c r="XEN11" s="135"/>
      <c r="XEO11" s="40"/>
      <c r="XEP11" s="40"/>
      <c r="XEQ11" s="43"/>
      <c r="XER11" s="7"/>
      <c r="XES11" s="8"/>
      <c r="XET11" s="9"/>
      <c r="XEU11" s="134"/>
      <c r="XEV11" s="135"/>
      <c r="XEW11" s="40"/>
      <c r="XEX11" s="40"/>
      <c r="XEY11" s="43"/>
      <c r="XEZ11" s="7"/>
      <c r="XFA11" s="8"/>
      <c r="XFB11" s="9"/>
      <c r="XFC11" s="134"/>
      <c r="XFD11" s="135"/>
    </row>
    <row r="12" spans="1:16384" s="106" customFormat="1" ht="51" customHeight="1" x14ac:dyDescent="0.25">
      <c r="A12" s="40">
        <v>44277</v>
      </c>
      <c r="B12" s="40">
        <v>44277</v>
      </c>
      <c r="C12" s="43" t="s">
        <v>102</v>
      </c>
      <c r="D12" s="7" t="s">
        <v>363</v>
      </c>
      <c r="E12" s="8">
        <v>4400648829</v>
      </c>
      <c r="F12" s="9" t="s">
        <v>364</v>
      </c>
      <c r="G12" s="134"/>
      <c r="H12" s="135"/>
      <c r="I12" s="136"/>
      <c r="J12" s="130">
        <v>68866168</v>
      </c>
      <c r="K12" s="13"/>
    </row>
    <row r="13" spans="1:16384" s="106" customFormat="1" ht="91.5" customHeight="1" x14ac:dyDescent="0.25">
      <c r="A13" s="40">
        <v>44277</v>
      </c>
      <c r="B13" s="40">
        <v>44277</v>
      </c>
      <c r="C13" s="43" t="s">
        <v>102</v>
      </c>
      <c r="D13" s="7" t="s">
        <v>365</v>
      </c>
      <c r="E13" s="8">
        <v>4400481400</v>
      </c>
      <c r="F13" s="9" t="s">
        <v>158</v>
      </c>
      <c r="G13" s="134"/>
      <c r="H13" s="135"/>
      <c r="I13" s="136"/>
      <c r="J13" s="130">
        <v>4271722</v>
      </c>
      <c r="K13" s="13"/>
    </row>
    <row r="14" spans="1:16384" s="106" customFormat="1" x14ac:dyDescent="0.25">
      <c r="A14" s="40">
        <v>44264</v>
      </c>
      <c r="B14" s="40">
        <v>44264</v>
      </c>
      <c r="C14" s="43" t="s">
        <v>95</v>
      </c>
      <c r="D14" s="7" t="s">
        <v>96</v>
      </c>
      <c r="E14" s="8"/>
      <c r="F14" s="9" t="s">
        <v>378</v>
      </c>
      <c r="G14" s="134"/>
      <c r="H14" s="135"/>
      <c r="I14" s="136">
        <v>0</v>
      </c>
      <c r="J14" s="130">
        <v>40000000</v>
      </c>
      <c r="K14" s="13" t="s">
        <v>41</v>
      </c>
    </row>
    <row r="15" spans="1:16384" s="106" customFormat="1" ht="26.4" x14ac:dyDescent="0.25">
      <c r="A15" s="40">
        <v>44267</v>
      </c>
      <c r="B15" s="40">
        <v>44267</v>
      </c>
      <c r="C15" s="43" t="s">
        <v>100</v>
      </c>
      <c r="D15" s="7" t="s">
        <v>96</v>
      </c>
      <c r="E15" s="8"/>
      <c r="F15" s="9" t="s">
        <v>326</v>
      </c>
      <c r="G15" s="134">
        <v>10500919</v>
      </c>
      <c r="H15" s="135"/>
      <c r="I15" s="136"/>
      <c r="J15" s="130">
        <v>10500919</v>
      </c>
      <c r="K15" s="13" t="s">
        <v>41</v>
      </c>
    </row>
    <row r="16" spans="1:16384" s="106" customFormat="1" ht="26.4" x14ac:dyDescent="0.25">
      <c r="A16" s="40">
        <v>44233</v>
      </c>
      <c r="B16" s="40">
        <v>44232</v>
      </c>
      <c r="C16" s="43">
        <v>12031</v>
      </c>
      <c r="D16" s="7" t="s">
        <v>216</v>
      </c>
      <c r="E16" s="8" t="s">
        <v>217</v>
      </c>
      <c r="F16" s="9" t="s">
        <v>218</v>
      </c>
      <c r="G16" s="134">
        <v>49060000</v>
      </c>
      <c r="H16" s="135">
        <v>0.1</v>
      </c>
      <c r="I16" s="136">
        <v>4906000</v>
      </c>
      <c r="J16" s="130">
        <v>53966000</v>
      </c>
      <c r="K16" s="13"/>
    </row>
    <row r="17" spans="1:11" s="106" customFormat="1" ht="26.4" x14ac:dyDescent="0.25">
      <c r="A17" s="40">
        <v>44264</v>
      </c>
      <c r="B17" s="40">
        <v>44261</v>
      </c>
      <c r="C17" s="43">
        <v>3675</v>
      </c>
      <c r="D17" s="7" t="s">
        <v>85</v>
      </c>
      <c r="E17" s="8" t="s">
        <v>86</v>
      </c>
      <c r="F17" s="9" t="s">
        <v>87</v>
      </c>
      <c r="G17" s="134">
        <v>17000000</v>
      </c>
      <c r="H17" s="135">
        <v>0.1</v>
      </c>
      <c r="I17" s="136">
        <v>1700000</v>
      </c>
      <c r="J17" s="130">
        <v>18700000</v>
      </c>
      <c r="K17" s="13"/>
    </row>
    <row r="18" spans="1:11" s="106" customFormat="1" ht="39.6" x14ac:dyDescent="0.25">
      <c r="A18" s="40">
        <v>44252</v>
      </c>
      <c r="B18" s="40">
        <v>977</v>
      </c>
      <c r="C18" s="43" t="s">
        <v>322</v>
      </c>
      <c r="D18" s="7" t="s">
        <v>322</v>
      </c>
      <c r="E18" s="8" t="s">
        <v>323</v>
      </c>
      <c r="F18" s="9" t="s">
        <v>324</v>
      </c>
      <c r="G18" s="134">
        <f>J18-I18</f>
        <v>34665000</v>
      </c>
      <c r="H18" s="135">
        <v>0.1</v>
      </c>
      <c r="I18" s="136">
        <v>3466500</v>
      </c>
      <c r="J18" s="130">
        <v>38131500</v>
      </c>
      <c r="K18" s="13"/>
    </row>
    <row r="19" spans="1:11" s="106" customFormat="1" ht="26.4" x14ac:dyDescent="0.25">
      <c r="A19" s="40">
        <v>44275</v>
      </c>
      <c r="B19" s="40">
        <v>44268</v>
      </c>
      <c r="C19" s="43">
        <v>789</v>
      </c>
      <c r="D19" s="7" t="s">
        <v>116</v>
      </c>
      <c r="E19" s="8" t="s">
        <v>117</v>
      </c>
      <c r="F19" s="9" t="s">
        <v>354</v>
      </c>
      <c r="G19" s="134">
        <v>15290000</v>
      </c>
      <c r="H19" s="135">
        <v>0.1</v>
      </c>
      <c r="I19" s="136">
        <v>1529000</v>
      </c>
      <c r="J19" s="130">
        <v>16819000</v>
      </c>
      <c r="K19" s="13"/>
    </row>
    <row r="20" spans="1:11" s="106" customFormat="1" x14ac:dyDescent="0.25">
      <c r="A20" s="40">
        <v>44280</v>
      </c>
      <c r="B20" s="40">
        <v>44272</v>
      </c>
      <c r="C20" s="43">
        <v>205</v>
      </c>
      <c r="D20" s="7" t="s">
        <v>149</v>
      </c>
      <c r="E20" s="8" t="s">
        <v>150</v>
      </c>
      <c r="F20" s="9" t="s">
        <v>370</v>
      </c>
      <c r="G20" s="134">
        <v>16500000</v>
      </c>
      <c r="H20" s="135">
        <v>0.1</v>
      </c>
      <c r="I20" s="136">
        <v>1650000</v>
      </c>
      <c r="J20" s="130">
        <v>18150000</v>
      </c>
      <c r="K20" s="13"/>
    </row>
    <row r="21" spans="1:11" ht="39.6" x14ac:dyDescent="0.25">
      <c r="A21" s="40">
        <v>44211</v>
      </c>
      <c r="B21" s="40">
        <v>44195</v>
      </c>
      <c r="C21" s="43">
        <v>4372</v>
      </c>
      <c r="D21" s="7" t="s">
        <v>257</v>
      </c>
      <c r="E21" s="8" t="s">
        <v>258</v>
      </c>
      <c r="F21" s="9" t="s">
        <v>267</v>
      </c>
      <c r="G21" s="134">
        <v>87940000</v>
      </c>
      <c r="H21" s="135">
        <v>0.1</v>
      </c>
      <c r="I21" s="136">
        <v>8794000</v>
      </c>
      <c r="J21" s="137">
        <v>96734000</v>
      </c>
      <c r="K21" s="13"/>
    </row>
    <row r="22" spans="1:11" ht="39.6" x14ac:dyDescent="0.25">
      <c r="A22" s="40">
        <v>44211</v>
      </c>
      <c r="B22" s="40">
        <v>44195</v>
      </c>
      <c r="C22" s="43">
        <v>4373</v>
      </c>
      <c r="D22" s="7" t="s">
        <v>257</v>
      </c>
      <c r="E22" s="8" t="s">
        <v>258</v>
      </c>
      <c r="F22" s="9" t="s">
        <v>268</v>
      </c>
      <c r="G22" s="134">
        <v>30065000</v>
      </c>
      <c r="H22" s="135">
        <v>0.1</v>
      </c>
      <c r="I22" s="136">
        <v>3006500</v>
      </c>
      <c r="J22" s="137">
        <v>33071500</v>
      </c>
      <c r="K22" s="13"/>
    </row>
    <row r="23" spans="1:11" ht="39.6" x14ac:dyDescent="0.25">
      <c r="A23" s="40">
        <v>44212</v>
      </c>
      <c r="B23" s="40">
        <v>44193</v>
      </c>
      <c r="C23" s="43">
        <v>4349</v>
      </c>
      <c r="D23" s="7" t="s">
        <v>257</v>
      </c>
      <c r="E23" s="8" t="s">
        <v>258</v>
      </c>
      <c r="F23" s="9" t="s">
        <v>269</v>
      </c>
      <c r="G23" s="134">
        <v>22720400</v>
      </c>
      <c r="H23" s="135">
        <v>0.1</v>
      </c>
      <c r="I23" s="136">
        <v>2272040</v>
      </c>
      <c r="J23" s="137">
        <v>24992440</v>
      </c>
      <c r="K23" s="13"/>
    </row>
    <row r="24" spans="1:11" s="106" customFormat="1" ht="26.4" x14ac:dyDescent="0.25">
      <c r="A24" s="40">
        <v>44253</v>
      </c>
      <c r="B24" s="40">
        <v>44200</v>
      </c>
      <c r="C24" s="43">
        <v>254</v>
      </c>
      <c r="D24" s="7" t="s">
        <v>129</v>
      </c>
      <c r="E24" s="133" t="s">
        <v>130</v>
      </c>
      <c r="F24" s="9" t="s">
        <v>293</v>
      </c>
      <c r="G24" s="134">
        <v>84734750</v>
      </c>
      <c r="H24" s="135"/>
      <c r="I24" s="136">
        <v>0</v>
      </c>
      <c r="J24" s="130">
        <v>84734750</v>
      </c>
      <c r="K24" s="13"/>
    </row>
    <row r="25" spans="1:11" s="106" customFormat="1" ht="39.6" x14ac:dyDescent="0.25">
      <c r="A25" s="40">
        <v>44253</v>
      </c>
      <c r="B25" s="40">
        <v>44200</v>
      </c>
      <c r="C25" s="43">
        <v>255</v>
      </c>
      <c r="D25" s="7" t="s">
        <v>129</v>
      </c>
      <c r="E25" s="133" t="s">
        <v>130</v>
      </c>
      <c r="F25" s="9" t="s">
        <v>288</v>
      </c>
      <c r="G25" s="134">
        <v>11398565</v>
      </c>
      <c r="H25" s="135">
        <v>0.1</v>
      </c>
      <c r="I25" s="136">
        <v>1139856.5</v>
      </c>
      <c r="J25" s="130">
        <v>12538421.5</v>
      </c>
      <c r="K25" s="13"/>
    </row>
    <row r="26" spans="1:11" s="106" customFormat="1" ht="26.4" x14ac:dyDescent="0.25">
      <c r="A26" s="40">
        <v>44253</v>
      </c>
      <c r="B26" s="40">
        <v>44202</v>
      </c>
      <c r="C26" s="43">
        <v>256</v>
      </c>
      <c r="D26" s="7" t="s">
        <v>129</v>
      </c>
      <c r="E26" s="133" t="s">
        <v>130</v>
      </c>
      <c r="F26" s="9" t="s">
        <v>289</v>
      </c>
      <c r="G26" s="134">
        <v>120588000</v>
      </c>
      <c r="H26" s="135"/>
      <c r="I26" s="136">
        <v>0</v>
      </c>
      <c r="J26" s="130">
        <v>120588000</v>
      </c>
      <c r="K26" s="13"/>
    </row>
    <row r="27" spans="1:11" s="106" customFormat="1" ht="39.6" x14ac:dyDescent="0.25">
      <c r="A27" s="40">
        <v>44253</v>
      </c>
      <c r="B27" s="40">
        <v>44202</v>
      </c>
      <c r="C27" s="43">
        <v>257</v>
      </c>
      <c r="D27" s="7" t="s">
        <v>129</v>
      </c>
      <c r="E27" s="133" t="s">
        <v>130</v>
      </c>
      <c r="F27" s="9" t="s">
        <v>290</v>
      </c>
      <c r="G27" s="134">
        <v>11386290</v>
      </c>
      <c r="H27" s="135">
        <v>0.1</v>
      </c>
      <c r="I27" s="136">
        <v>1138629</v>
      </c>
      <c r="J27" s="130">
        <v>12524919</v>
      </c>
      <c r="K27" s="13"/>
    </row>
    <row r="28" spans="1:11" s="106" customFormat="1" ht="26.4" x14ac:dyDescent="0.25">
      <c r="A28" s="40">
        <v>44253</v>
      </c>
      <c r="B28" s="40">
        <v>44218</v>
      </c>
      <c r="C28" s="43">
        <v>261</v>
      </c>
      <c r="D28" s="7" t="s">
        <v>129</v>
      </c>
      <c r="E28" s="133" t="s">
        <v>130</v>
      </c>
      <c r="F28" s="9" t="s">
        <v>291</v>
      </c>
      <c r="G28" s="134">
        <v>128565750</v>
      </c>
      <c r="H28" s="135"/>
      <c r="I28" s="136">
        <v>0</v>
      </c>
      <c r="J28" s="130">
        <v>128565750</v>
      </c>
      <c r="K28" s="13"/>
    </row>
    <row r="29" spans="1:11" s="106" customFormat="1" ht="39.6" x14ac:dyDescent="0.25">
      <c r="A29" s="40">
        <v>44253</v>
      </c>
      <c r="B29" s="40">
        <v>44218</v>
      </c>
      <c r="C29" s="43">
        <v>262</v>
      </c>
      <c r="D29" s="7" t="s">
        <v>129</v>
      </c>
      <c r="E29" s="133" t="s">
        <v>130</v>
      </c>
      <c r="F29" s="9" t="s">
        <v>292</v>
      </c>
      <c r="G29" s="134">
        <v>10238930</v>
      </c>
      <c r="H29" s="135">
        <v>0.1</v>
      </c>
      <c r="I29" s="136">
        <v>1023893</v>
      </c>
      <c r="J29" s="130">
        <v>11262823</v>
      </c>
      <c r="K29" s="13"/>
    </row>
    <row r="30" spans="1:11" s="106" customFormat="1" ht="26.4" x14ac:dyDescent="0.25">
      <c r="A30" s="40">
        <v>44245</v>
      </c>
      <c r="B30" s="40">
        <v>44235</v>
      </c>
      <c r="C30" s="43">
        <v>2905</v>
      </c>
      <c r="D30" s="7" t="s">
        <v>196</v>
      </c>
      <c r="E30" s="133" t="s">
        <v>197</v>
      </c>
      <c r="F30" s="9" t="s">
        <v>379</v>
      </c>
      <c r="G30" s="134">
        <v>160475500</v>
      </c>
      <c r="H30" s="135"/>
      <c r="I30" s="136">
        <v>0</v>
      </c>
      <c r="J30" s="130">
        <v>160475500</v>
      </c>
      <c r="K30" s="13"/>
    </row>
    <row r="31" spans="1:11" ht="26.4" x14ac:dyDescent="0.25">
      <c r="A31" s="40">
        <v>44245</v>
      </c>
      <c r="B31" s="40">
        <v>44235</v>
      </c>
      <c r="C31" s="43">
        <v>2906</v>
      </c>
      <c r="D31" s="7" t="s">
        <v>196</v>
      </c>
      <c r="E31" s="8" t="s">
        <v>197</v>
      </c>
      <c r="F31" s="9" t="s">
        <v>380</v>
      </c>
      <c r="G31" s="9">
        <v>6992700</v>
      </c>
      <c r="H31" s="52">
        <v>0.1</v>
      </c>
      <c r="I31" s="58">
        <v>699270</v>
      </c>
      <c r="J31" s="130">
        <v>7691970</v>
      </c>
      <c r="K31" s="13"/>
    </row>
    <row r="32" spans="1:11" x14ac:dyDescent="0.25">
      <c r="A32" s="40"/>
      <c r="B32" s="40"/>
      <c r="C32" s="43"/>
      <c r="D32" s="7"/>
      <c r="E32" s="8"/>
      <c r="F32" s="9"/>
      <c r="G32" s="9"/>
      <c r="H32" s="52"/>
      <c r="I32" s="58"/>
      <c r="J32" s="130"/>
      <c r="K32" s="13"/>
    </row>
    <row r="33" spans="1:11" x14ac:dyDescent="0.25">
      <c r="G33" s="318" t="s">
        <v>10</v>
      </c>
      <c r="H33" s="318"/>
      <c r="I33" s="318"/>
      <c r="J33" s="17"/>
    </row>
    <row r="34" spans="1:11" x14ac:dyDescent="0.25">
      <c r="G34" s="318" t="s">
        <v>11</v>
      </c>
      <c r="H34" s="318"/>
      <c r="I34" s="318"/>
      <c r="J34" s="155">
        <f>SUM(J11:J33)</f>
        <v>1058426292.5</v>
      </c>
    </row>
    <row r="35" spans="1:11" s="99" customFormat="1" x14ac:dyDescent="0.25">
      <c r="A35" s="36"/>
      <c r="B35" s="37" t="s">
        <v>12</v>
      </c>
      <c r="C35" s="41"/>
      <c r="D35"/>
      <c r="E35"/>
      <c r="F35"/>
      <c r="G35"/>
      <c r="H35" s="50"/>
      <c r="I35" s="1"/>
      <c r="J35" s="20"/>
      <c r="K35" s="98"/>
    </row>
    <row r="36" spans="1:11" s="99" customFormat="1" x14ac:dyDescent="0.25">
      <c r="A36" s="21"/>
      <c r="B36" s="21"/>
      <c r="C36" s="44"/>
      <c r="D36" s="7"/>
      <c r="E36" s="8"/>
      <c r="F36" s="138"/>
      <c r="G36" s="23"/>
      <c r="H36" s="53"/>
      <c r="I36" s="59"/>
      <c r="J36" s="60"/>
      <c r="K36" s="101"/>
    </row>
    <row r="37" spans="1:11" s="99" customFormat="1" x14ac:dyDescent="0.25">
      <c r="A37" s="21"/>
      <c r="B37" s="21"/>
      <c r="C37" s="45"/>
      <c r="D37" s="7"/>
      <c r="E37" s="139"/>
      <c r="F37" s="27"/>
      <c r="G37" s="9"/>
      <c r="H37" s="54"/>
      <c r="I37" s="61"/>
      <c r="J37" s="62"/>
      <c r="K37" s="101"/>
    </row>
    <row r="38" spans="1:11" s="99" customFormat="1" x14ac:dyDescent="0.25">
      <c r="A38" s="21"/>
      <c r="B38" s="21"/>
      <c r="C38" s="45"/>
      <c r="D38" s="7"/>
      <c r="E38" s="27"/>
      <c r="F38" s="7"/>
      <c r="G38" s="9"/>
      <c r="H38" s="54"/>
      <c r="I38" s="61"/>
      <c r="J38" s="62"/>
      <c r="K38" s="101"/>
    </row>
    <row r="39" spans="1:11" s="99" customFormat="1" x14ac:dyDescent="0.25">
      <c r="A39" s="40"/>
      <c r="B39" s="40"/>
      <c r="C39" s="43"/>
      <c r="D39" s="7"/>
      <c r="E39" s="8"/>
      <c r="F39" s="29"/>
      <c r="G39" s="9"/>
      <c r="H39" s="52"/>
      <c r="I39" s="59"/>
      <c r="J39" s="60"/>
      <c r="K39" s="101"/>
    </row>
    <row r="40" spans="1:11" s="99" customFormat="1" x14ac:dyDescent="0.25">
      <c r="A40" s="21"/>
      <c r="B40" s="21"/>
      <c r="C40" s="45"/>
      <c r="D40" s="7"/>
      <c r="E40" s="27"/>
      <c r="F40" s="7"/>
      <c r="G40" s="9"/>
      <c r="H40" s="54"/>
      <c r="I40" s="61"/>
      <c r="J40" s="62"/>
      <c r="K40" s="101"/>
    </row>
    <row r="41" spans="1:11" s="99" customFormat="1" x14ac:dyDescent="0.25">
      <c r="A41" s="21"/>
      <c r="B41" s="21"/>
      <c r="C41" s="44"/>
      <c r="D41" s="7"/>
      <c r="E41" s="27"/>
      <c r="F41" s="7"/>
      <c r="G41" s="32"/>
      <c r="H41" s="55"/>
      <c r="I41" s="64"/>
      <c r="J41" s="60"/>
      <c r="K41" s="101"/>
    </row>
    <row r="42" spans="1:11" x14ac:dyDescent="0.25">
      <c r="A42" s="96"/>
      <c r="B42" s="35"/>
      <c r="C42" s="48"/>
      <c r="D42" s="30"/>
      <c r="E42" s="31"/>
      <c r="F42" s="7"/>
      <c r="G42" s="34"/>
      <c r="H42" s="56"/>
      <c r="I42" s="66"/>
      <c r="J42" s="62"/>
      <c r="K42" s="28"/>
    </row>
    <row r="43" spans="1:11" x14ac:dyDescent="0.25">
      <c r="A43" s="39"/>
      <c r="B43" s="33"/>
      <c r="C43" s="48"/>
      <c r="D43" s="30"/>
      <c r="E43" s="31"/>
      <c r="F43" s="7"/>
      <c r="G43" s="318"/>
      <c r="H43" s="318"/>
      <c r="I43" s="318"/>
      <c r="J43" s="62"/>
      <c r="K43" s="28"/>
    </row>
    <row r="44" spans="1:11" x14ac:dyDescent="0.25">
      <c r="A44" s="39"/>
      <c r="B44" s="33"/>
      <c r="C44" s="48"/>
      <c r="D44" s="30"/>
      <c r="E44" s="31"/>
      <c r="F44" s="7"/>
      <c r="G44" s="318" t="s">
        <v>11</v>
      </c>
      <c r="H44" s="318"/>
      <c r="I44" s="318"/>
      <c r="J44" s="140">
        <f>SUM(J36:J43)</f>
        <v>0</v>
      </c>
      <c r="K44" s="28"/>
    </row>
    <row r="45" spans="1:11" x14ac:dyDescent="0.25">
      <c r="A45" s="39"/>
      <c r="B45" s="39"/>
      <c r="C45" s="49"/>
      <c r="D45" s="28"/>
      <c r="E45" s="28"/>
      <c r="F45" s="28"/>
      <c r="G45" s="318" t="s">
        <v>11</v>
      </c>
      <c r="H45" s="318"/>
      <c r="I45" s="318"/>
      <c r="J45" s="69"/>
    </row>
    <row r="49" spans="3:9" x14ac:dyDescent="0.25">
      <c r="C49" s="36"/>
      <c r="D49" s="41"/>
      <c r="H49"/>
      <c r="I49" s="50"/>
    </row>
    <row r="50" spans="3:9" x14ac:dyDescent="0.25">
      <c r="C50" s="36"/>
      <c r="D50" s="41"/>
      <c r="H50"/>
      <c r="I50" s="50"/>
    </row>
    <row r="51" spans="3:9" x14ac:dyDescent="0.25">
      <c r="C51" s="36"/>
      <c r="D51" s="41"/>
      <c r="H51"/>
      <c r="I51" s="50"/>
    </row>
    <row r="52" spans="3:9" x14ac:dyDescent="0.25">
      <c r="C52" s="36"/>
      <c r="D52" s="41"/>
      <c r="H52"/>
      <c r="I52" s="50"/>
    </row>
    <row r="53" spans="3:9" x14ac:dyDescent="0.25">
      <c r="C53" s="36"/>
      <c r="D53" s="41"/>
      <c r="H53"/>
      <c r="I53" s="50"/>
    </row>
    <row r="54" spans="3:9" x14ac:dyDescent="0.25">
      <c r="C54" s="36"/>
      <c r="D54" s="41"/>
      <c r="H54"/>
      <c r="I54" s="50"/>
    </row>
    <row r="55" spans="3:9" x14ac:dyDescent="0.25">
      <c r="C55" s="36"/>
      <c r="D55" s="41"/>
      <c r="H55"/>
      <c r="I55" s="50"/>
    </row>
  </sheetData>
  <mergeCells count="6">
    <mergeCell ref="G45:I45"/>
    <mergeCell ref="A1:K1"/>
    <mergeCell ref="G33:I33"/>
    <mergeCell ref="G34:I34"/>
    <mergeCell ref="G43:I43"/>
    <mergeCell ref="G44:I44"/>
  </mergeCells>
  <pageMargins left="0.2" right="0.2" top="0.25" bottom="0.25" header="0.3" footer="0.3"/>
  <pageSetup paperSize="9" scale="70" orientation="landscape"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6A4D5-5D90-4408-9929-244CDFAEB29D}">
  <dimension ref="A1:K30"/>
  <sheetViews>
    <sheetView workbookViewId="0">
      <pane xSplit="3" ySplit="3" topLeftCell="D4" activePane="bottomRight" state="frozen"/>
      <selection activeCell="I8" sqref="I8"/>
      <selection pane="topRight" activeCell="I8" sqref="I8"/>
      <selection pane="bottomLeft" activeCell="I8" sqref="I8"/>
      <selection pane="bottomRight" activeCell="D33" sqref="D33"/>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388</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c r="B4" s="40"/>
      <c r="C4" s="43"/>
      <c r="D4" s="7"/>
      <c r="E4" s="8"/>
      <c r="F4" s="9"/>
      <c r="G4" s="134"/>
      <c r="H4" s="135"/>
      <c r="I4" s="136"/>
      <c r="J4" s="130"/>
      <c r="K4" s="13"/>
    </row>
    <row r="5" spans="1:11" s="106" customFormat="1" x14ac:dyDescent="0.25">
      <c r="A5" s="40"/>
      <c r="B5" s="40"/>
      <c r="C5" s="43"/>
      <c r="D5" s="7"/>
      <c r="E5" s="8"/>
      <c r="F5" s="9"/>
      <c r="G5" s="134"/>
      <c r="H5" s="135"/>
      <c r="I5" s="136"/>
      <c r="J5" s="130"/>
      <c r="K5" s="13"/>
    </row>
    <row r="6" spans="1:11" s="106" customFormat="1" x14ac:dyDescent="0.25">
      <c r="A6" s="40"/>
      <c r="B6" s="40"/>
      <c r="C6" s="43"/>
      <c r="D6" s="7"/>
      <c r="E6" s="133"/>
      <c r="F6" s="9"/>
      <c r="G6" s="134"/>
      <c r="H6" s="135"/>
      <c r="I6" s="136"/>
      <c r="J6" s="130"/>
      <c r="K6" s="13"/>
    </row>
    <row r="7" spans="1:11" x14ac:dyDescent="0.25">
      <c r="A7" s="40"/>
      <c r="B7" s="40"/>
      <c r="C7" s="43"/>
      <c r="D7" s="7"/>
      <c r="E7" s="8"/>
      <c r="F7" s="9"/>
      <c r="G7" s="9"/>
      <c r="H7" s="52"/>
      <c r="I7" s="58"/>
      <c r="J7" s="130"/>
      <c r="K7" s="13"/>
    </row>
    <row r="8" spans="1:11" x14ac:dyDescent="0.25">
      <c r="G8" s="318" t="s">
        <v>10</v>
      </c>
      <c r="H8" s="318"/>
      <c r="I8" s="318"/>
      <c r="J8" s="17"/>
    </row>
    <row r="9" spans="1:11" x14ac:dyDescent="0.25">
      <c r="G9" s="318" t="s">
        <v>11</v>
      </c>
      <c r="H9" s="318"/>
      <c r="I9" s="318"/>
      <c r="J9" s="132">
        <f>SUM(J4:J8)</f>
        <v>0</v>
      </c>
    </row>
    <row r="10" spans="1:11" s="99" customFormat="1" x14ac:dyDescent="0.25">
      <c r="A10" s="36"/>
      <c r="B10" s="37" t="s">
        <v>12</v>
      </c>
      <c r="C10" s="41"/>
      <c r="D10"/>
      <c r="E10"/>
      <c r="F10"/>
      <c r="G10"/>
      <c r="H10" s="50"/>
      <c r="I10" s="1"/>
      <c r="J10" s="20"/>
      <c r="K10" s="98"/>
    </row>
    <row r="11" spans="1:11" s="99" customFormat="1" ht="27.6" x14ac:dyDescent="0.25">
      <c r="A11" s="21">
        <v>44287</v>
      </c>
      <c r="B11" s="21">
        <v>44287</v>
      </c>
      <c r="C11" s="44" t="s">
        <v>100</v>
      </c>
      <c r="D11" s="7" t="s">
        <v>142</v>
      </c>
      <c r="E11" s="8" t="s">
        <v>143</v>
      </c>
      <c r="F11" s="138" t="s">
        <v>389</v>
      </c>
      <c r="G11" s="23"/>
      <c r="H11" s="53"/>
      <c r="I11" s="59"/>
      <c r="J11" s="60">
        <v>579600000</v>
      </c>
      <c r="K11" s="101"/>
    </row>
    <row r="12" spans="1:11" s="99" customFormat="1" x14ac:dyDescent="0.25">
      <c r="A12" s="21"/>
      <c r="B12" s="21"/>
      <c r="C12" s="45"/>
      <c r="D12" s="7"/>
      <c r="E12" s="139"/>
      <c r="F12" s="27"/>
      <c r="G12" s="9"/>
      <c r="H12" s="54"/>
      <c r="I12" s="61"/>
      <c r="J12" s="62"/>
      <c r="K12" s="101"/>
    </row>
    <row r="13" spans="1:11" s="99" customFormat="1" x14ac:dyDescent="0.25">
      <c r="A13" s="21"/>
      <c r="B13" s="21"/>
      <c r="C13" s="45"/>
      <c r="D13" s="7"/>
      <c r="E13" s="27"/>
      <c r="F13" s="7"/>
      <c r="G13" s="9"/>
      <c r="H13" s="54"/>
      <c r="I13" s="61"/>
      <c r="J13" s="62"/>
      <c r="K13" s="101"/>
    </row>
    <row r="14" spans="1:11" s="99" customFormat="1" x14ac:dyDescent="0.25">
      <c r="A14" s="40"/>
      <c r="B14" s="40"/>
      <c r="C14" s="43"/>
      <c r="D14" s="7"/>
      <c r="E14" s="8"/>
      <c r="F14" s="29"/>
      <c r="G14" s="9"/>
      <c r="H14" s="52"/>
      <c r="I14" s="59"/>
      <c r="J14" s="60"/>
      <c r="K14" s="101"/>
    </row>
    <row r="15" spans="1:11" s="99" customFormat="1" x14ac:dyDescent="0.25">
      <c r="A15" s="21"/>
      <c r="B15" s="21"/>
      <c r="C15" s="45"/>
      <c r="D15" s="7"/>
      <c r="E15" s="27"/>
      <c r="F15" s="7"/>
      <c r="G15" s="9"/>
      <c r="H15" s="54"/>
      <c r="I15" s="61"/>
      <c r="J15" s="62"/>
      <c r="K15" s="101"/>
    </row>
    <row r="16" spans="1:11" s="99" customFormat="1" x14ac:dyDescent="0.25">
      <c r="A16" s="21"/>
      <c r="B16" s="21"/>
      <c r="C16" s="44"/>
      <c r="D16" s="7"/>
      <c r="E16" s="27"/>
      <c r="F16" s="7"/>
      <c r="G16" s="32"/>
      <c r="H16" s="55"/>
      <c r="I16" s="64"/>
      <c r="J16" s="60"/>
      <c r="K16" s="101"/>
    </row>
    <row r="17" spans="1:11" x14ac:dyDescent="0.25">
      <c r="A17" s="96"/>
      <c r="B17" s="35"/>
      <c r="C17" s="48"/>
      <c r="D17" s="30"/>
      <c r="E17" s="31"/>
      <c r="F17" s="7"/>
      <c r="G17" s="34"/>
      <c r="H17" s="56"/>
      <c r="I17" s="66"/>
      <c r="J17" s="62"/>
      <c r="K17" s="28"/>
    </row>
    <row r="18" spans="1:11" x14ac:dyDescent="0.25">
      <c r="A18" s="39"/>
      <c r="B18" s="33"/>
      <c r="C18" s="48"/>
      <c r="D18" s="30"/>
      <c r="E18" s="31"/>
      <c r="F18" s="7"/>
      <c r="G18" s="318"/>
      <c r="H18" s="318"/>
      <c r="I18" s="318"/>
      <c r="J18" s="62"/>
      <c r="K18" s="28"/>
    </row>
    <row r="19" spans="1:11" x14ac:dyDescent="0.25">
      <c r="A19" s="39"/>
      <c r="B19" s="33"/>
      <c r="C19" s="48"/>
      <c r="D19" s="30"/>
      <c r="E19" s="31"/>
      <c r="F19" s="7"/>
      <c r="G19" s="318" t="s">
        <v>11</v>
      </c>
      <c r="H19" s="318"/>
      <c r="I19" s="318"/>
      <c r="J19" s="140">
        <f>SUM(J11:J18)</f>
        <v>579600000</v>
      </c>
      <c r="K19" s="28"/>
    </row>
    <row r="20" spans="1:11" x14ac:dyDescent="0.25">
      <c r="A20" s="39"/>
      <c r="B20" s="39"/>
      <c r="C20" s="49"/>
      <c r="D20" s="28"/>
      <c r="E20" s="28"/>
      <c r="F20" s="28"/>
      <c r="G20" s="318" t="s">
        <v>11</v>
      </c>
      <c r="H20" s="318"/>
      <c r="I20" s="318"/>
      <c r="J20" s="69"/>
    </row>
    <row r="24" spans="1:11" x14ac:dyDescent="0.25">
      <c r="C24" s="36"/>
      <c r="D24" s="41"/>
      <c r="H24"/>
      <c r="I24" s="50"/>
    </row>
    <row r="25" spans="1:11" x14ac:dyDescent="0.25">
      <c r="C25" s="36"/>
      <c r="D25" s="41"/>
      <c r="H25"/>
      <c r="I25" s="50"/>
    </row>
    <row r="26" spans="1:11" x14ac:dyDescent="0.25">
      <c r="C26" s="36"/>
      <c r="D26" s="41"/>
      <c r="H26"/>
      <c r="I26" s="50"/>
    </row>
    <row r="27" spans="1:11" x14ac:dyDescent="0.25">
      <c r="C27" s="36"/>
      <c r="D27" s="41"/>
      <c r="H27"/>
      <c r="I27" s="50"/>
    </row>
    <row r="28" spans="1:11" x14ac:dyDescent="0.25">
      <c r="C28" s="36"/>
      <c r="D28" s="41"/>
      <c r="H28"/>
      <c r="I28" s="50"/>
    </row>
    <row r="29" spans="1:11" x14ac:dyDescent="0.25">
      <c r="C29" s="36"/>
      <c r="D29" s="41"/>
      <c r="H29"/>
      <c r="I29" s="50"/>
    </row>
    <row r="30" spans="1:11" x14ac:dyDescent="0.25">
      <c r="C30" s="36"/>
      <c r="D30" s="41"/>
      <c r="H30"/>
      <c r="I30" s="50"/>
    </row>
  </sheetData>
  <mergeCells count="6">
    <mergeCell ref="G20:I20"/>
    <mergeCell ref="A1:K1"/>
    <mergeCell ref="G8:I8"/>
    <mergeCell ref="G9:I9"/>
    <mergeCell ref="G18:I18"/>
    <mergeCell ref="G19:I1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19B-7A98-4BD0-AB58-0CFD22B58298}">
  <dimension ref="A1:K33"/>
  <sheetViews>
    <sheetView workbookViewId="0">
      <pane xSplit="3" ySplit="3" topLeftCell="D4" activePane="bottomRight" state="frozen"/>
      <selection activeCell="I8" sqref="I8"/>
      <selection pane="topRight" activeCell="I8" sqref="I8"/>
      <selection pane="bottomLeft" activeCell="I8" sqref="I8"/>
      <selection pane="bottomRight" activeCell="F24" sqref="F24"/>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394</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39.6" x14ac:dyDescent="0.25">
      <c r="A4" s="40">
        <v>44279</v>
      </c>
      <c r="B4" s="40">
        <v>44279</v>
      </c>
      <c r="C4" s="43" t="s">
        <v>367</v>
      </c>
      <c r="D4" s="7" t="s">
        <v>368</v>
      </c>
      <c r="E4" s="8"/>
      <c r="F4" s="9" t="s">
        <v>369</v>
      </c>
      <c r="G4" s="134"/>
      <c r="H4" s="135"/>
      <c r="I4" s="136"/>
      <c r="J4" s="130">
        <v>7700000</v>
      </c>
      <c r="K4" s="13"/>
    </row>
    <row r="5" spans="1:11" s="106" customFormat="1" ht="26.4" x14ac:dyDescent="0.25">
      <c r="A5" s="40">
        <v>44279</v>
      </c>
      <c r="B5" s="40">
        <v>44279</v>
      </c>
      <c r="C5" s="43" t="s">
        <v>367</v>
      </c>
      <c r="D5" s="7" t="s">
        <v>368</v>
      </c>
      <c r="E5" s="8"/>
      <c r="F5" s="9" t="s">
        <v>398</v>
      </c>
      <c r="G5" s="134"/>
      <c r="H5" s="135"/>
      <c r="I5" s="136"/>
      <c r="J5" s="130">
        <v>2502500</v>
      </c>
      <c r="K5" s="13"/>
    </row>
    <row r="6" spans="1:11" s="106" customFormat="1" x14ac:dyDescent="0.25">
      <c r="A6" s="40">
        <v>44287</v>
      </c>
      <c r="B6" s="40">
        <v>44287</v>
      </c>
      <c r="C6" s="43" t="s">
        <v>395</v>
      </c>
      <c r="D6" s="7" t="s">
        <v>396</v>
      </c>
      <c r="E6" s="8"/>
      <c r="F6" s="9" t="s">
        <v>397</v>
      </c>
      <c r="G6" s="134"/>
      <c r="H6" s="135"/>
      <c r="I6" s="136"/>
      <c r="J6" s="130">
        <v>30800000</v>
      </c>
      <c r="K6" s="13"/>
    </row>
    <row r="7" spans="1:11" s="106" customFormat="1" x14ac:dyDescent="0.25">
      <c r="A7" s="40">
        <v>44287</v>
      </c>
      <c r="B7" s="40">
        <v>44287</v>
      </c>
      <c r="C7" s="43" t="s">
        <v>100</v>
      </c>
      <c r="D7" s="7" t="s">
        <v>390</v>
      </c>
      <c r="E7" s="8"/>
      <c r="F7" s="9" t="s">
        <v>391</v>
      </c>
      <c r="G7" s="134"/>
      <c r="H7" s="135"/>
      <c r="I7" s="136"/>
      <c r="J7" s="130">
        <v>1210000</v>
      </c>
      <c r="K7" s="13" t="s">
        <v>41</v>
      </c>
    </row>
    <row r="8" spans="1:11" s="106" customFormat="1" ht="26.4" x14ac:dyDescent="0.25">
      <c r="A8" s="40">
        <v>44289</v>
      </c>
      <c r="B8" s="40">
        <v>44288</v>
      </c>
      <c r="C8" s="43" t="s">
        <v>25</v>
      </c>
      <c r="D8" s="7" t="s">
        <v>26</v>
      </c>
      <c r="E8" s="8" t="s">
        <v>27</v>
      </c>
      <c r="F8" s="9" t="s">
        <v>393</v>
      </c>
      <c r="G8" s="134">
        <v>500000</v>
      </c>
      <c r="H8" s="135">
        <v>0.1</v>
      </c>
      <c r="I8" s="136">
        <v>50000</v>
      </c>
      <c r="J8" s="130">
        <v>550000</v>
      </c>
      <c r="K8" s="13"/>
    </row>
    <row r="9" spans="1:11" s="106" customFormat="1" x14ac:dyDescent="0.25">
      <c r="A9" s="40">
        <v>44289</v>
      </c>
      <c r="B9" s="40">
        <v>44289</v>
      </c>
      <c r="C9" s="43" t="s">
        <v>243</v>
      </c>
      <c r="D9" s="7" t="s">
        <v>23</v>
      </c>
      <c r="E9" s="8"/>
      <c r="F9" s="9" t="s">
        <v>392</v>
      </c>
      <c r="G9" s="134"/>
      <c r="H9" s="135"/>
      <c r="I9" s="136"/>
      <c r="J9" s="130">
        <v>697576000</v>
      </c>
      <c r="K9" s="13" t="s">
        <v>41</v>
      </c>
    </row>
    <row r="10" spans="1:11" x14ac:dyDescent="0.25">
      <c r="A10" s="40"/>
      <c r="B10" s="40"/>
      <c r="C10" s="43"/>
      <c r="D10" s="7"/>
      <c r="E10" s="8"/>
      <c r="F10" s="9"/>
      <c r="G10" s="9"/>
      <c r="H10" s="52"/>
      <c r="I10" s="58"/>
      <c r="J10" s="130"/>
      <c r="K10" s="13"/>
    </row>
    <row r="11" spans="1:11" x14ac:dyDescent="0.25">
      <c r="G11" s="318" t="s">
        <v>10</v>
      </c>
      <c r="H11" s="318"/>
      <c r="I11" s="318"/>
      <c r="J11" s="17"/>
    </row>
    <row r="12" spans="1:11" x14ac:dyDescent="0.25">
      <c r="G12" s="318" t="s">
        <v>11</v>
      </c>
      <c r="H12" s="318"/>
      <c r="I12" s="318"/>
      <c r="J12" s="132">
        <f>SUM(J4:J11)</f>
        <v>740338500</v>
      </c>
    </row>
    <row r="13" spans="1:11" s="99" customFormat="1" x14ac:dyDescent="0.25">
      <c r="A13" s="36"/>
      <c r="B13" s="37" t="s">
        <v>12</v>
      </c>
      <c r="C13" s="41"/>
      <c r="D13"/>
      <c r="E13"/>
      <c r="F13"/>
      <c r="G13"/>
      <c r="H13" s="50"/>
      <c r="I13" s="1"/>
      <c r="J13" s="20"/>
      <c r="K13" s="98"/>
    </row>
    <row r="14" spans="1:11" s="99" customFormat="1" x14ac:dyDescent="0.25">
      <c r="A14" s="21"/>
      <c r="B14" s="21"/>
      <c r="C14" s="44"/>
      <c r="D14" s="7"/>
      <c r="E14" s="8"/>
      <c r="F14" s="138"/>
      <c r="G14" s="23"/>
      <c r="H14" s="53"/>
      <c r="I14" s="59"/>
      <c r="J14" s="60"/>
      <c r="K14" s="101"/>
    </row>
    <row r="15" spans="1:11" s="99" customFormat="1" x14ac:dyDescent="0.25">
      <c r="A15" s="21"/>
      <c r="B15" s="21"/>
      <c r="C15" s="45"/>
      <c r="D15" s="7"/>
      <c r="E15" s="139"/>
      <c r="F15" s="27"/>
      <c r="G15" s="9"/>
      <c r="H15" s="54"/>
      <c r="I15" s="61"/>
      <c r="J15" s="62"/>
      <c r="K15" s="101"/>
    </row>
    <row r="16" spans="1:11" s="99" customFormat="1" x14ac:dyDescent="0.25">
      <c r="A16" s="21"/>
      <c r="B16" s="21"/>
      <c r="C16" s="45"/>
      <c r="D16" s="7"/>
      <c r="E16" s="27"/>
      <c r="F16" s="7"/>
      <c r="G16" s="9"/>
      <c r="H16" s="54"/>
      <c r="I16" s="61"/>
      <c r="J16" s="62"/>
      <c r="K16" s="101"/>
    </row>
    <row r="17" spans="1:11" s="99" customFormat="1" x14ac:dyDescent="0.25">
      <c r="A17" s="40"/>
      <c r="B17" s="40"/>
      <c r="C17" s="43"/>
      <c r="D17" s="7"/>
      <c r="E17" s="8"/>
      <c r="F17" s="29"/>
      <c r="G17" s="9"/>
      <c r="H17" s="52"/>
      <c r="I17" s="59"/>
      <c r="J17" s="60"/>
      <c r="K17" s="101"/>
    </row>
    <row r="18" spans="1:11" s="99" customFormat="1" x14ac:dyDescent="0.25">
      <c r="A18" s="21"/>
      <c r="B18" s="21"/>
      <c r="C18" s="45"/>
      <c r="D18" s="7"/>
      <c r="E18" s="27"/>
      <c r="F18" s="7"/>
      <c r="G18" s="9"/>
      <c r="H18" s="54"/>
      <c r="I18" s="61"/>
      <c r="J18" s="62"/>
      <c r="K18" s="101"/>
    </row>
    <row r="19" spans="1:11" s="99" customFormat="1" x14ac:dyDescent="0.25">
      <c r="A19" s="21"/>
      <c r="B19" s="21"/>
      <c r="C19" s="44"/>
      <c r="D19" s="7"/>
      <c r="E19" s="27"/>
      <c r="F19" s="7"/>
      <c r="G19" s="32"/>
      <c r="H19" s="55"/>
      <c r="I19" s="64"/>
      <c r="J19" s="60"/>
      <c r="K19" s="101"/>
    </row>
    <row r="20" spans="1:11" x14ac:dyDescent="0.25">
      <c r="A20" s="96"/>
      <c r="B20" s="35"/>
      <c r="C20" s="48"/>
      <c r="D20" s="30"/>
      <c r="E20" s="31"/>
      <c r="F20" s="7"/>
      <c r="G20" s="34"/>
      <c r="H20" s="56"/>
      <c r="I20" s="66"/>
      <c r="J20" s="62"/>
      <c r="K20" s="28"/>
    </row>
    <row r="21" spans="1:11" x14ac:dyDescent="0.25">
      <c r="A21" s="39"/>
      <c r="B21" s="33"/>
      <c r="C21" s="48"/>
      <c r="D21" s="30"/>
      <c r="E21" s="31"/>
      <c r="F21" s="7"/>
      <c r="G21" s="318"/>
      <c r="H21" s="318"/>
      <c r="I21" s="318"/>
      <c r="J21" s="62"/>
      <c r="K21" s="28"/>
    </row>
    <row r="22" spans="1:11" x14ac:dyDescent="0.25">
      <c r="A22" s="39"/>
      <c r="B22" s="33"/>
      <c r="C22" s="48"/>
      <c r="D22" s="30"/>
      <c r="E22" s="31"/>
      <c r="F22" s="7"/>
      <c r="G22" s="318" t="s">
        <v>11</v>
      </c>
      <c r="H22" s="318"/>
      <c r="I22" s="318"/>
      <c r="J22" s="140">
        <f>SUM(J14:J21)</f>
        <v>0</v>
      </c>
      <c r="K22" s="28"/>
    </row>
    <row r="23" spans="1:11" x14ac:dyDescent="0.25">
      <c r="A23" s="39"/>
      <c r="B23" s="39"/>
      <c r="C23" s="49"/>
      <c r="D23" s="28"/>
      <c r="E23" s="28"/>
      <c r="F23" s="28"/>
      <c r="G23" s="318" t="s">
        <v>11</v>
      </c>
      <c r="H23" s="318"/>
      <c r="I23" s="318"/>
      <c r="J23" s="69"/>
    </row>
    <row r="27" spans="1:11" x14ac:dyDescent="0.25">
      <c r="C27" s="36"/>
      <c r="D27" s="41"/>
      <c r="H27"/>
      <c r="I27" s="50"/>
    </row>
    <row r="28" spans="1:11" x14ac:dyDescent="0.25">
      <c r="C28" s="36"/>
      <c r="D28" s="41"/>
      <c r="H28"/>
      <c r="I28" s="50"/>
    </row>
    <row r="29" spans="1:11" x14ac:dyDescent="0.25">
      <c r="C29" s="36"/>
      <c r="D29" s="41"/>
      <c r="H29"/>
      <c r="I29" s="50"/>
    </row>
    <row r="30" spans="1:11" x14ac:dyDescent="0.25">
      <c r="C30" s="36"/>
      <c r="D30" s="41"/>
      <c r="H30"/>
      <c r="I30" s="50"/>
    </row>
    <row r="31" spans="1:11" x14ac:dyDescent="0.25">
      <c r="C31" s="36"/>
      <c r="D31" s="41"/>
      <c r="H31"/>
      <c r="I31" s="50"/>
    </row>
    <row r="32" spans="1:11" x14ac:dyDescent="0.25">
      <c r="C32" s="36"/>
      <c r="D32" s="41"/>
      <c r="H32"/>
      <c r="I32" s="50"/>
    </row>
    <row r="33" spans="3:9" x14ac:dyDescent="0.25">
      <c r="C33" s="36"/>
      <c r="D33" s="41"/>
      <c r="H33"/>
      <c r="I33" s="50"/>
    </row>
  </sheetData>
  <mergeCells count="6">
    <mergeCell ref="G23:I23"/>
    <mergeCell ref="A1:K1"/>
    <mergeCell ref="G11:I11"/>
    <mergeCell ref="G12:I12"/>
    <mergeCell ref="G21:I21"/>
    <mergeCell ref="G22:I2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E84D-194E-4600-AAF2-DD6279A2B1C9}">
  <dimension ref="A1:K41"/>
  <sheetViews>
    <sheetView workbookViewId="0">
      <pane xSplit="3" ySplit="3" topLeftCell="D4" activePane="bottomRight" state="frozen"/>
      <selection activeCell="I8" sqref="I8"/>
      <selection pane="topRight" activeCell="I8" sqref="I8"/>
      <selection pane="bottomLeft" activeCell="I8" sqref="I8"/>
      <selection pane="bottomRight" activeCell="E10" sqref="E10"/>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407</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26.4" x14ac:dyDescent="0.25">
      <c r="A4" s="40">
        <v>44289</v>
      </c>
      <c r="B4" s="40">
        <v>44289</v>
      </c>
      <c r="C4" s="43" t="s">
        <v>399</v>
      </c>
      <c r="D4" s="7" t="s">
        <v>59</v>
      </c>
      <c r="E4" s="8" t="s">
        <v>60</v>
      </c>
      <c r="F4" s="9" t="s">
        <v>400</v>
      </c>
      <c r="G4" s="134">
        <v>41952000</v>
      </c>
      <c r="H4" s="135"/>
      <c r="I4" s="136">
        <v>0</v>
      </c>
      <c r="J4" s="130">
        <v>41952000</v>
      </c>
      <c r="K4" s="13"/>
    </row>
    <row r="5" spans="1:11" s="106" customFormat="1" x14ac:dyDescent="0.25">
      <c r="A5" s="40">
        <v>44289</v>
      </c>
      <c r="B5" s="40">
        <v>44265</v>
      </c>
      <c r="C5" s="43" t="s">
        <v>401</v>
      </c>
      <c r="D5" s="7" t="s">
        <v>65</v>
      </c>
      <c r="E5" s="8"/>
      <c r="F5" s="9" t="s">
        <v>402</v>
      </c>
      <c r="G5" s="134">
        <v>12000000</v>
      </c>
      <c r="H5" s="135">
        <v>0.1</v>
      </c>
      <c r="I5" s="136">
        <v>1200000</v>
      </c>
      <c r="J5" s="130">
        <v>13200000</v>
      </c>
      <c r="K5" s="13"/>
    </row>
    <row r="6" spans="1:11" s="106" customFormat="1" ht="39.6" x14ac:dyDescent="0.25">
      <c r="A6" s="40">
        <v>44289</v>
      </c>
      <c r="B6" s="40">
        <v>44285</v>
      </c>
      <c r="C6" s="43">
        <v>83886</v>
      </c>
      <c r="D6" s="7" t="s">
        <v>298</v>
      </c>
      <c r="E6" s="8" t="s">
        <v>299</v>
      </c>
      <c r="F6" s="9" t="s">
        <v>403</v>
      </c>
      <c r="G6" s="134">
        <v>1680000</v>
      </c>
      <c r="H6" s="135"/>
      <c r="I6" s="136">
        <v>0</v>
      </c>
      <c r="J6" s="130">
        <v>1680000</v>
      </c>
      <c r="K6" s="13" t="s">
        <v>406</v>
      </c>
    </row>
    <row r="7" spans="1:11" s="106" customFormat="1" x14ac:dyDescent="0.25">
      <c r="A7" s="40">
        <v>44289</v>
      </c>
      <c r="B7" s="40">
        <v>44216</v>
      </c>
      <c r="C7" s="43" t="s">
        <v>231</v>
      </c>
      <c r="D7" s="7" t="s">
        <v>232</v>
      </c>
      <c r="E7" s="8" t="s">
        <v>233</v>
      </c>
      <c r="F7" s="9" t="s">
        <v>404</v>
      </c>
      <c r="G7" s="134">
        <v>6500000</v>
      </c>
      <c r="H7" s="135">
        <v>0.1</v>
      </c>
      <c r="I7" s="136">
        <v>650000</v>
      </c>
      <c r="J7" s="130">
        <v>7150000</v>
      </c>
      <c r="K7" s="13"/>
    </row>
    <row r="8" spans="1:11" s="106" customFormat="1" x14ac:dyDescent="0.25">
      <c r="A8" s="40">
        <v>44289</v>
      </c>
      <c r="B8" s="40">
        <v>44247</v>
      </c>
      <c r="C8" s="43" t="s">
        <v>231</v>
      </c>
      <c r="D8" s="7" t="s">
        <v>232</v>
      </c>
      <c r="E8" s="8" t="s">
        <v>233</v>
      </c>
      <c r="F8" s="9" t="s">
        <v>405</v>
      </c>
      <c r="G8" s="134">
        <v>6500000</v>
      </c>
      <c r="H8" s="135">
        <v>0.1</v>
      </c>
      <c r="I8" s="136">
        <v>650000</v>
      </c>
      <c r="J8" s="130">
        <v>7150000</v>
      </c>
      <c r="K8" s="13"/>
    </row>
    <row r="9" spans="1:11" s="106" customFormat="1" x14ac:dyDescent="0.25">
      <c r="A9" s="40">
        <v>44253</v>
      </c>
      <c r="B9" s="40">
        <v>44221</v>
      </c>
      <c r="C9" s="43">
        <v>263</v>
      </c>
      <c r="D9" s="7" t="s">
        <v>129</v>
      </c>
      <c r="E9" s="133" t="s">
        <v>130</v>
      </c>
      <c r="F9" s="9" t="s">
        <v>382</v>
      </c>
      <c r="G9" s="134">
        <v>16215500</v>
      </c>
      <c r="H9" s="135"/>
      <c r="I9" s="136">
        <v>0</v>
      </c>
      <c r="J9" s="130">
        <v>16215500</v>
      </c>
      <c r="K9" s="13"/>
    </row>
    <row r="10" spans="1:11" ht="26.4" x14ac:dyDescent="0.25">
      <c r="A10" s="40">
        <v>44253</v>
      </c>
      <c r="B10" s="40">
        <v>44221</v>
      </c>
      <c r="C10" s="43">
        <v>264</v>
      </c>
      <c r="D10" s="7" t="s">
        <v>129</v>
      </c>
      <c r="E10" s="8" t="s">
        <v>130</v>
      </c>
      <c r="F10" s="9" t="s">
        <v>383</v>
      </c>
      <c r="G10" s="9">
        <v>9636640</v>
      </c>
      <c r="H10" s="52">
        <v>0.1</v>
      </c>
      <c r="I10" s="58">
        <v>963664</v>
      </c>
      <c r="J10" s="130">
        <v>10600304</v>
      </c>
      <c r="K10" s="13"/>
    </row>
    <row r="11" spans="1:11" s="106" customFormat="1" x14ac:dyDescent="0.25">
      <c r="A11" s="40">
        <v>44253</v>
      </c>
      <c r="B11" s="40">
        <v>44222</v>
      </c>
      <c r="C11" s="43">
        <v>265</v>
      </c>
      <c r="D11" s="7" t="s">
        <v>129</v>
      </c>
      <c r="E11" s="8" t="s">
        <v>130</v>
      </c>
      <c r="F11" s="9" t="s">
        <v>384</v>
      </c>
      <c r="G11" s="134">
        <v>16215500</v>
      </c>
      <c r="H11" s="135"/>
      <c r="I11" s="136">
        <v>0</v>
      </c>
      <c r="J11" s="130">
        <v>16215500</v>
      </c>
      <c r="K11" s="13"/>
    </row>
    <row r="12" spans="1:11" s="106" customFormat="1" ht="26.4" x14ac:dyDescent="0.25">
      <c r="A12" s="40">
        <v>44253</v>
      </c>
      <c r="B12" s="40">
        <v>44222</v>
      </c>
      <c r="C12" s="43">
        <v>266</v>
      </c>
      <c r="D12" s="7" t="s">
        <v>129</v>
      </c>
      <c r="E12" s="8" t="s">
        <v>130</v>
      </c>
      <c r="F12" s="9" t="s">
        <v>385</v>
      </c>
      <c r="G12" s="134">
        <v>9636640</v>
      </c>
      <c r="H12" s="135">
        <v>0.1</v>
      </c>
      <c r="I12" s="136">
        <v>963664</v>
      </c>
      <c r="J12" s="130">
        <v>10600304</v>
      </c>
      <c r="K12" s="13"/>
    </row>
    <row r="13" spans="1:11" s="106" customFormat="1" x14ac:dyDescent="0.25">
      <c r="A13" s="40">
        <v>44211</v>
      </c>
      <c r="B13" s="40">
        <v>44180</v>
      </c>
      <c r="C13" s="43">
        <v>244</v>
      </c>
      <c r="D13" s="7" t="s">
        <v>129</v>
      </c>
      <c r="E13" s="133" t="s">
        <v>130</v>
      </c>
      <c r="F13" s="9" t="s">
        <v>285</v>
      </c>
      <c r="G13" s="134">
        <v>8500000</v>
      </c>
      <c r="H13" s="135">
        <v>0.1</v>
      </c>
      <c r="I13" s="136">
        <v>850000</v>
      </c>
      <c r="J13" s="130">
        <v>9350000</v>
      </c>
      <c r="K13" s="13"/>
    </row>
    <row r="14" spans="1:11" s="106" customFormat="1" x14ac:dyDescent="0.25">
      <c r="A14" s="40">
        <v>44211</v>
      </c>
      <c r="B14" s="40">
        <v>44190</v>
      </c>
      <c r="C14" s="43">
        <v>245</v>
      </c>
      <c r="D14" s="7" t="s">
        <v>129</v>
      </c>
      <c r="E14" s="133" t="s">
        <v>130</v>
      </c>
      <c r="F14" s="9" t="s">
        <v>286</v>
      </c>
      <c r="G14" s="134">
        <v>16254000</v>
      </c>
      <c r="H14" s="135"/>
      <c r="I14" s="136">
        <v>0</v>
      </c>
      <c r="J14" s="130">
        <v>16254000</v>
      </c>
      <c r="K14" s="13"/>
    </row>
    <row r="15" spans="1:11" s="106" customFormat="1" ht="26.4" x14ac:dyDescent="0.25">
      <c r="A15" s="40">
        <v>44211</v>
      </c>
      <c r="B15" s="40">
        <v>44190</v>
      </c>
      <c r="C15" s="43">
        <v>246</v>
      </c>
      <c r="D15" s="7" t="s">
        <v>129</v>
      </c>
      <c r="E15" s="133" t="s">
        <v>130</v>
      </c>
      <c r="F15" s="9" t="s">
        <v>287</v>
      </c>
      <c r="G15" s="134">
        <v>9659520</v>
      </c>
      <c r="H15" s="135">
        <v>0.1</v>
      </c>
      <c r="I15" s="136">
        <v>965952</v>
      </c>
      <c r="J15" s="130">
        <v>10625472</v>
      </c>
      <c r="K15" s="13"/>
    </row>
    <row r="16" spans="1:11" s="106" customFormat="1" ht="26.4" x14ac:dyDescent="0.25">
      <c r="A16" s="40">
        <v>44247</v>
      </c>
      <c r="B16" s="40">
        <v>44245</v>
      </c>
      <c r="C16" s="43">
        <v>3435</v>
      </c>
      <c r="D16" s="7" t="s">
        <v>196</v>
      </c>
      <c r="E16" s="8" t="s">
        <v>197</v>
      </c>
      <c r="F16" s="9" t="s">
        <v>386</v>
      </c>
      <c r="G16" s="134">
        <v>147314200</v>
      </c>
      <c r="H16" s="135"/>
      <c r="I16" s="136">
        <v>0</v>
      </c>
      <c r="J16" s="130">
        <v>147314200</v>
      </c>
      <c r="K16" s="13"/>
    </row>
    <row r="17" spans="1:11" s="106" customFormat="1" ht="26.4" x14ac:dyDescent="0.25">
      <c r="A17" s="40">
        <v>44247</v>
      </c>
      <c r="B17" s="40">
        <v>44245</v>
      </c>
      <c r="C17" s="43">
        <v>3436</v>
      </c>
      <c r="D17" s="7" t="s">
        <v>196</v>
      </c>
      <c r="E17" s="133" t="s">
        <v>197</v>
      </c>
      <c r="F17" s="9" t="s">
        <v>387</v>
      </c>
      <c r="G17" s="134">
        <v>7176660</v>
      </c>
      <c r="H17" s="135">
        <v>0.1</v>
      </c>
      <c r="I17" s="136">
        <v>717666</v>
      </c>
      <c r="J17" s="130">
        <v>7894326</v>
      </c>
      <c r="K17" s="13"/>
    </row>
    <row r="18" spans="1:11" x14ac:dyDescent="0.25">
      <c r="A18" s="40"/>
      <c r="B18" s="40"/>
      <c r="C18" s="43"/>
      <c r="D18" s="7"/>
      <c r="E18" s="8"/>
      <c r="F18" s="9"/>
      <c r="G18" s="9"/>
      <c r="H18" s="52"/>
      <c r="I18" s="58"/>
      <c r="J18" s="130"/>
      <c r="K18" s="13"/>
    </row>
    <row r="19" spans="1:11" x14ac:dyDescent="0.25">
      <c r="G19" s="318" t="s">
        <v>10</v>
      </c>
      <c r="H19" s="318"/>
      <c r="I19" s="318"/>
      <c r="J19" s="17"/>
    </row>
    <row r="20" spans="1:11" x14ac:dyDescent="0.25">
      <c r="G20" s="318" t="s">
        <v>11</v>
      </c>
      <c r="H20" s="318"/>
      <c r="I20" s="318"/>
      <c r="J20" s="132">
        <f>SUM(J4:J19)</f>
        <v>316201606</v>
      </c>
    </row>
    <row r="21" spans="1:11" s="99" customFormat="1" x14ac:dyDescent="0.25">
      <c r="A21" s="36"/>
      <c r="B21" s="37" t="s">
        <v>12</v>
      </c>
      <c r="C21" s="41"/>
      <c r="D21"/>
      <c r="E21"/>
      <c r="F21"/>
      <c r="G21"/>
      <c r="H21" s="50"/>
      <c r="I21" s="1"/>
      <c r="J21" s="20"/>
      <c r="K21" s="98"/>
    </row>
    <row r="22" spans="1:11" s="99" customFormat="1" x14ac:dyDescent="0.25">
      <c r="A22" s="21"/>
      <c r="B22" s="21"/>
      <c r="C22" s="44"/>
      <c r="D22" s="7"/>
      <c r="E22" s="8"/>
      <c r="F22" s="138"/>
      <c r="G22" s="23"/>
      <c r="H22" s="53"/>
      <c r="I22" s="59"/>
      <c r="J22" s="60"/>
      <c r="K22" s="101"/>
    </row>
    <row r="23" spans="1:11" s="99" customFormat="1" x14ac:dyDescent="0.25">
      <c r="A23" s="21"/>
      <c r="B23" s="21"/>
      <c r="C23" s="45"/>
      <c r="D23" s="7"/>
      <c r="E23" s="139"/>
      <c r="F23" s="27"/>
      <c r="G23" s="9"/>
      <c r="H23" s="54"/>
      <c r="I23" s="61"/>
      <c r="J23" s="62"/>
      <c r="K23" s="101"/>
    </row>
    <row r="24" spans="1:11" s="99" customFormat="1" x14ac:dyDescent="0.25">
      <c r="A24" s="21"/>
      <c r="B24" s="21"/>
      <c r="C24" s="45"/>
      <c r="D24" s="7"/>
      <c r="E24" s="27"/>
      <c r="F24" s="7"/>
      <c r="G24" s="9"/>
      <c r="H24" s="54"/>
      <c r="I24" s="61"/>
      <c r="J24" s="62"/>
      <c r="K24" s="101"/>
    </row>
    <row r="25" spans="1:11" s="99" customFormat="1" x14ac:dyDescent="0.25">
      <c r="A25" s="40"/>
      <c r="B25" s="40"/>
      <c r="C25" s="43"/>
      <c r="D25" s="7"/>
      <c r="E25" s="8"/>
      <c r="F25" s="29"/>
      <c r="G25" s="9"/>
      <c r="H25" s="52"/>
      <c r="I25" s="59"/>
      <c r="J25" s="60"/>
      <c r="K25" s="101"/>
    </row>
    <row r="26" spans="1:11" s="99" customFormat="1" x14ac:dyDescent="0.25">
      <c r="A26" s="21"/>
      <c r="B26" s="21"/>
      <c r="C26" s="45"/>
      <c r="D26" s="7"/>
      <c r="E26" s="27"/>
      <c r="F26" s="7"/>
      <c r="G26" s="9"/>
      <c r="H26" s="54"/>
      <c r="I26" s="61"/>
      <c r="J26" s="62"/>
      <c r="K26" s="101"/>
    </row>
    <row r="27" spans="1:11" s="99" customFormat="1" x14ac:dyDescent="0.25">
      <c r="A27" s="21"/>
      <c r="B27" s="21"/>
      <c r="C27" s="44"/>
      <c r="D27" s="7"/>
      <c r="E27" s="27"/>
      <c r="F27" s="7"/>
      <c r="G27" s="32"/>
      <c r="H27" s="55"/>
      <c r="I27" s="64"/>
      <c r="J27" s="60"/>
      <c r="K27" s="101"/>
    </row>
    <row r="28" spans="1:11" x14ac:dyDescent="0.25">
      <c r="A28" s="96"/>
      <c r="B28" s="35"/>
      <c r="C28" s="48"/>
      <c r="D28" s="30"/>
      <c r="E28" s="31"/>
      <c r="F28" s="7"/>
      <c r="G28" s="34"/>
      <c r="H28" s="56"/>
      <c r="I28" s="66"/>
      <c r="J28" s="62"/>
      <c r="K28" s="28"/>
    </row>
    <row r="29" spans="1:11" x14ac:dyDescent="0.25">
      <c r="A29" s="39"/>
      <c r="B29" s="33"/>
      <c r="C29" s="48"/>
      <c r="D29" s="30"/>
      <c r="E29" s="31"/>
      <c r="F29" s="7"/>
      <c r="G29" s="318"/>
      <c r="H29" s="318"/>
      <c r="I29" s="318"/>
      <c r="J29" s="62"/>
      <c r="K29" s="28"/>
    </row>
    <row r="30" spans="1:11" x14ac:dyDescent="0.25">
      <c r="A30" s="39"/>
      <c r="B30" s="33"/>
      <c r="C30" s="48"/>
      <c r="D30" s="30"/>
      <c r="E30" s="31"/>
      <c r="F30" s="7"/>
      <c r="G30" s="318" t="s">
        <v>11</v>
      </c>
      <c r="H30" s="318"/>
      <c r="I30" s="318"/>
      <c r="J30" s="140">
        <f>SUM(J22:J29)</f>
        <v>0</v>
      </c>
      <c r="K30" s="28"/>
    </row>
    <row r="31" spans="1:11" x14ac:dyDescent="0.25">
      <c r="A31" s="39"/>
      <c r="B31" s="39"/>
      <c r="C31" s="49"/>
      <c r="D31" s="28"/>
      <c r="E31" s="28"/>
      <c r="F31" s="28"/>
      <c r="G31" s="318" t="s">
        <v>11</v>
      </c>
      <c r="H31" s="318"/>
      <c r="I31" s="318"/>
      <c r="J31" s="69"/>
    </row>
    <row r="35" spans="3:9" x14ac:dyDescent="0.25">
      <c r="C35" s="36"/>
      <c r="D35" s="41"/>
      <c r="H35"/>
      <c r="I35" s="50"/>
    </row>
    <row r="36" spans="3:9" x14ac:dyDescent="0.25">
      <c r="C36" s="36"/>
      <c r="D36" s="41"/>
      <c r="H36"/>
      <c r="I36" s="50"/>
    </row>
    <row r="37" spans="3:9" x14ac:dyDescent="0.25">
      <c r="C37" s="36"/>
      <c r="D37" s="41"/>
      <c r="H37"/>
      <c r="I37" s="50"/>
    </row>
    <row r="38" spans="3:9" x14ac:dyDescent="0.25">
      <c r="C38" s="36"/>
      <c r="D38" s="41"/>
      <c r="H38"/>
      <c r="I38" s="50"/>
    </row>
    <row r="39" spans="3:9" x14ac:dyDescent="0.25">
      <c r="C39" s="36"/>
      <c r="D39" s="41"/>
      <c r="H39"/>
      <c r="I39" s="50"/>
    </row>
    <row r="40" spans="3:9" x14ac:dyDescent="0.25">
      <c r="C40" s="36"/>
      <c r="D40" s="41"/>
      <c r="H40"/>
      <c r="I40" s="50"/>
    </row>
    <row r="41" spans="3:9" x14ac:dyDescent="0.25">
      <c r="C41" s="36"/>
      <c r="D41" s="41"/>
      <c r="H41"/>
      <c r="I41" s="50"/>
    </row>
  </sheetData>
  <mergeCells count="6">
    <mergeCell ref="G31:I31"/>
    <mergeCell ref="A1:K1"/>
    <mergeCell ref="G19:I19"/>
    <mergeCell ref="G20:I20"/>
    <mergeCell ref="G29:I29"/>
    <mergeCell ref="G30:I30"/>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0E264-16BA-409F-B4B3-5267B52022FF}">
  <dimension ref="A1:K32"/>
  <sheetViews>
    <sheetView workbookViewId="0">
      <pane xSplit="3" ySplit="3" topLeftCell="D13" activePane="bottomRight" state="frozen"/>
      <selection activeCell="I8" sqref="I8"/>
      <selection pane="topRight" activeCell="I8" sqref="I8"/>
      <selection pane="bottomLeft" activeCell="I8" sqref="I8"/>
      <selection pane="bottomRight" activeCell="H12" sqref="H12"/>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408</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26.4" x14ac:dyDescent="0.25">
      <c r="A4" s="40">
        <v>44291</v>
      </c>
      <c r="B4" s="40">
        <v>44291</v>
      </c>
      <c r="C4" s="43" t="s">
        <v>95</v>
      </c>
      <c r="D4" s="7" t="s">
        <v>23</v>
      </c>
      <c r="E4" s="8"/>
      <c r="F4" s="9" t="s">
        <v>409</v>
      </c>
      <c r="G4" s="134"/>
      <c r="H4" s="135"/>
      <c r="I4" s="136"/>
      <c r="J4" s="130">
        <v>33920000</v>
      </c>
      <c r="K4" s="13" t="s">
        <v>41</v>
      </c>
    </row>
    <row r="5" spans="1:11" s="106" customFormat="1" x14ac:dyDescent="0.25">
      <c r="A5" s="40">
        <v>44291</v>
      </c>
      <c r="B5" s="40">
        <v>44291</v>
      </c>
      <c r="C5" s="43" t="s">
        <v>162</v>
      </c>
      <c r="D5" s="7" t="s">
        <v>410</v>
      </c>
      <c r="E5" s="8"/>
      <c r="F5" s="9" t="s">
        <v>411</v>
      </c>
      <c r="G5" s="134"/>
      <c r="H5" s="135"/>
      <c r="I5" s="136"/>
      <c r="J5" s="130">
        <v>4000000</v>
      </c>
      <c r="K5" s="13" t="s">
        <v>41</v>
      </c>
    </row>
    <row r="6" spans="1:11" s="106" customFormat="1" x14ac:dyDescent="0.25">
      <c r="A6" s="40"/>
      <c r="B6" s="40"/>
      <c r="C6" s="43"/>
      <c r="D6" s="7"/>
      <c r="E6" s="8"/>
      <c r="F6" s="9"/>
      <c r="G6" s="134"/>
      <c r="H6" s="135"/>
      <c r="I6" s="136"/>
      <c r="J6" s="152"/>
      <c r="K6" s="13"/>
    </row>
    <row r="7" spans="1:11" s="106" customFormat="1" x14ac:dyDescent="0.25">
      <c r="A7" s="40"/>
      <c r="B7" s="40"/>
      <c r="C7" s="43"/>
      <c r="D7" s="7"/>
      <c r="E7" s="8"/>
      <c r="F7" s="9"/>
      <c r="G7" s="134"/>
      <c r="H7" s="135"/>
      <c r="I7" s="136"/>
      <c r="J7" s="130"/>
      <c r="K7" s="13"/>
    </row>
    <row r="8" spans="1:11" s="106" customFormat="1" x14ac:dyDescent="0.25">
      <c r="A8" s="40"/>
      <c r="B8" s="40"/>
      <c r="C8" s="43"/>
      <c r="D8" s="7"/>
      <c r="E8" s="133"/>
      <c r="F8" s="9"/>
      <c r="G8" s="134"/>
      <c r="H8" s="135"/>
      <c r="I8" s="136"/>
      <c r="J8" s="130"/>
      <c r="K8" s="13"/>
    </row>
    <row r="9" spans="1:11" x14ac:dyDescent="0.25">
      <c r="A9" s="40"/>
      <c r="B9" s="40"/>
      <c r="C9" s="43"/>
      <c r="D9" s="7"/>
      <c r="E9" s="8"/>
      <c r="F9" s="9"/>
      <c r="G9" s="9"/>
      <c r="H9" s="52"/>
      <c r="I9" s="58"/>
      <c r="J9" s="130"/>
      <c r="K9" s="13"/>
    </row>
    <row r="10" spans="1:11" x14ac:dyDescent="0.25">
      <c r="G10" s="318" t="s">
        <v>10</v>
      </c>
      <c r="H10" s="318"/>
      <c r="I10" s="318"/>
      <c r="J10" s="17"/>
    </row>
    <row r="11" spans="1:11" x14ac:dyDescent="0.25">
      <c r="G11" s="318" t="s">
        <v>11</v>
      </c>
      <c r="H11" s="318"/>
      <c r="I11" s="318"/>
      <c r="J11" s="132">
        <f>SUM(J4:J10)</f>
        <v>37920000</v>
      </c>
    </row>
    <row r="12" spans="1:11" s="99" customFormat="1" x14ac:dyDescent="0.25">
      <c r="A12" s="36"/>
      <c r="B12" s="37" t="s">
        <v>12</v>
      </c>
      <c r="C12" s="41"/>
      <c r="D12"/>
      <c r="E12"/>
      <c r="F12"/>
      <c r="G12"/>
      <c r="H12" s="50"/>
      <c r="I12" s="1"/>
      <c r="J12" s="20"/>
      <c r="K12" s="98"/>
    </row>
    <row r="13" spans="1:11" s="99" customFormat="1" x14ac:dyDescent="0.25">
      <c r="A13" s="21"/>
      <c r="B13" s="21"/>
      <c r="C13" s="44"/>
      <c r="D13" s="7"/>
      <c r="E13" s="8"/>
      <c r="F13" s="138"/>
      <c r="G13" s="23"/>
      <c r="H13" s="53"/>
      <c r="I13" s="59"/>
      <c r="J13" s="60"/>
      <c r="K13" s="101"/>
    </row>
    <row r="14" spans="1:11" s="99" customFormat="1" x14ac:dyDescent="0.25">
      <c r="A14" s="21"/>
      <c r="B14" s="21"/>
      <c r="C14" s="45"/>
      <c r="D14" s="7"/>
      <c r="E14" s="139"/>
      <c r="F14" s="27"/>
      <c r="G14" s="9"/>
      <c r="H14" s="54"/>
      <c r="I14" s="61"/>
      <c r="J14" s="62"/>
      <c r="K14" s="101"/>
    </row>
    <row r="15" spans="1:11" s="99" customFormat="1" x14ac:dyDescent="0.25">
      <c r="A15" s="21"/>
      <c r="B15" s="21"/>
      <c r="C15" s="45"/>
      <c r="D15" s="7"/>
      <c r="E15" s="27"/>
      <c r="F15" s="7"/>
      <c r="G15" s="9"/>
      <c r="H15" s="54"/>
      <c r="I15" s="61"/>
      <c r="J15" s="62"/>
      <c r="K15" s="101"/>
    </row>
    <row r="16" spans="1:11" s="99" customFormat="1" x14ac:dyDescent="0.25">
      <c r="A16" s="40"/>
      <c r="B16" s="40"/>
      <c r="C16" s="43"/>
      <c r="D16" s="7"/>
      <c r="E16" s="8"/>
      <c r="F16" s="29"/>
      <c r="G16" s="9"/>
      <c r="H16" s="52"/>
      <c r="I16" s="59"/>
      <c r="J16" s="60"/>
      <c r="K16" s="101"/>
    </row>
    <row r="17" spans="1:11" s="99" customFormat="1" x14ac:dyDescent="0.25">
      <c r="A17" s="21"/>
      <c r="B17" s="21"/>
      <c r="C17" s="45"/>
      <c r="D17" s="7"/>
      <c r="E17" s="27"/>
      <c r="F17" s="7"/>
      <c r="G17" s="9"/>
      <c r="H17" s="54"/>
      <c r="I17" s="61"/>
      <c r="J17" s="62"/>
      <c r="K17" s="101"/>
    </row>
    <row r="18" spans="1:11" s="99" customFormat="1" x14ac:dyDescent="0.25">
      <c r="A18" s="21"/>
      <c r="B18" s="21"/>
      <c r="C18" s="44"/>
      <c r="D18" s="7"/>
      <c r="E18" s="27"/>
      <c r="F18" s="7"/>
      <c r="G18" s="32"/>
      <c r="H18" s="55"/>
      <c r="I18" s="64"/>
      <c r="J18" s="60"/>
      <c r="K18" s="101"/>
    </row>
    <row r="19" spans="1:11" x14ac:dyDescent="0.25">
      <c r="A19" s="96"/>
      <c r="B19" s="35"/>
      <c r="C19" s="48"/>
      <c r="D19" s="30"/>
      <c r="E19" s="31"/>
      <c r="F19" s="7"/>
      <c r="G19" s="34"/>
      <c r="H19" s="56"/>
      <c r="I19" s="66"/>
      <c r="J19" s="62"/>
      <c r="K19" s="28"/>
    </row>
    <row r="20" spans="1:11" x14ac:dyDescent="0.25">
      <c r="A20" s="39"/>
      <c r="B20" s="33"/>
      <c r="C20" s="48"/>
      <c r="D20" s="30"/>
      <c r="E20" s="31"/>
      <c r="F20" s="7"/>
      <c r="G20" s="318"/>
      <c r="H20" s="318"/>
      <c r="I20" s="318"/>
      <c r="J20" s="62"/>
      <c r="K20" s="28"/>
    </row>
    <row r="21" spans="1:11" x14ac:dyDescent="0.25">
      <c r="A21" s="39"/>
      <c r="B21" s="33"/>
      <c r="C21" s="48"/>
      <c r="D21" s="30"/>
      <c r="E21" s="31"/>
      <c r="F21" s="7"/>
      <c r="G21" s="318" t="s">
        <v>11</v>
      </c>
      <c r="H21" s="318"/>
      <c r="I21" s="318"/>
      <c r="J21" s="140">
        <f>SUM(J13:J20)</f>
        <v>0</v>
      </c>
      <c r="K21" s="28"/>
    </row>
    <row r="22" spans="1:11" x14ac:dyDescent="0.25">
      <c r="A22" s="39"/>
      <c r="B22" s="39"/>
      <c r="C22" s="49"/>
      <c r="D22" s="28"/>
      <c r="E22" s="28"/>
      <c r="F22" s="28"/>
      <c r="G22" s="318" t="s">
        <v>11</v>
      </c>
      <c r="H22" s="318"/>
      <c r="I22" s="318"/>
      <c r="J22" s="69"/>
    </row>
    <row r="26" spans="1:11" s="1" customFormat="1" x14ac:dyDescent="0.25">
      <c r="A26" s="36"/>
      <c r="B26" s="36"/>
      <c r="C26" s="36"/>
      <c r="D26" s="41"/>
      <c r="E26"/>
      <c r="F26"/>
      <c r="G26"/>
      <c r="H26"/>
      <c r="I26" s="50"/>
      <c r="K26"/>
    </row>
    <row r="27" spans="1:11" s="1" customFormat="1" x14ac:dyDescent="0.25">
      <c r="A27" s="36"/>
      <c r="B27" s="36"/>
      <c r="C27" s="36"/>
      <c r="D27" s="41"/>
      <c r="E27"/>
      <c r="F27"/>
      <c r="G27"/>
      <c r="H27"/>
      <c r="I27" s="50"/>
      <c r="K27"/>
    </row>
    <row r="28" spans="1:11" s="1" customFormat="1" x14ac:dyDescent="0.25">
      <c r="A28" s="36"/>
      <c r="B28" s="36"/>
      <c r="C28" s="36"/>
      <c r="D28" s="41"/>
      <c r="E28"/>
      <c r="F28"/>
      <c r="G28"/>
      <c r="H28"/>
      <c r="I28" s="50"/>
      <c r="K28"/>
    </row>
    <row r="29" spans="1:11" s="1" customFormat="1" x14ac:dyDescent="0.25">
      <c r="A29" s="36"/>
      <c r="B29" s="36"/>
      <c r="C29" s="36"/>
      <c r="D29" s="41"/>
      <c r="E29"/>
      <c r="F29"/>
      <c r="G29"/>
      <c r="H29"/>
      <c r="I29" s="50"/>
      <c r="K29"/>
    </row>
    <row r="30" spans="1:11" s="1" customFormat="1" x14ac:dyDescent="0.25">
      <c r="A30" s="36"/>
      <c r="B30" s="36"/>
      <c r="C30" s="36"/>
      <c r="D30" s="41"/>
      <c r="E30"/>
      <c r="F30"/>
      <c r="G30"/>
      <c r="H30"/>
      <c r="I30" s="50"/>
      <c r="K30"/>
    </row>
    <row r="31" spans="1:11" s="1" customFormat="1" x14ac:dyDescent="0.25">
      <c r="A31" s="36"/>
      <c r="B31" s="36"/>
      <c r="C31" s="36"/>
      <c r="D31" s="41"/>
      <c r="E31"/>
      <c r="F31"/>
      <c r="G31"/>
      <c r="H31"/>
      <c r="I31" s="50"/>
      <c r="K31"/>
    </row>
    <row r="32" spans="1:11" s="1" customFormat="1" x14ac:dyDescent="0.25">
      <c r="A32" s="36"/>
      <c r="B32" s="36"/>
      <c r="C32" s="36"/>
      <c r="D32" s="41"/>
      <c r="E32"/>
      <c r="F32"/>
      <c r="G32"/>
      <c r="H32"/>
      <c r="I32" s="50"/>
      <c r="K32"/>
    </row>
  </sheetData>
  <mergeCells count="6">
    <mergeCell ref="G22:I22"/>
    <mergeCell ref="A1:K1"/>
    <mergeCell ref="G10:I10"/>
    <mergeCell ref="G11:I11"/>
    <mergeCell ref="G20:I20"/>
    <mergeCell ref="G21:I2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AF618-E531-4D7E-BD1B-0B32AE790213}">
  <dimension ref="A1:K36"/>
  <sheetViews>
    <sheetView workbookViewId="0">
      <pane xSplit="3" ySplit="3" topLeftCell="D4" activePane="bottomRight" state="frozen"/>
      <selection activeCell="I8" sqref="I8"/>
      <selection pane="topRight" activeCell="I8" sqref="I8"/>
      <selection pane="bottomLeft" activeCell="I8" sqref="I8"/>
      <selection pane="bottomRight" activeCell="F30" sqref="F30"/>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412</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c r="B4" s="40"/>
      <c r="C4" s="43"/>
      <c r="D4" s="7"/>
      <c r="E4" s="8"/>
      <c r="F4" s="9"/>
      <c r="G4" s="134"/>
      <c r="H4" s="135"/>
      <c r="I4" s="136"/>
      <c r="J4" s="130"/>
      <c r="K4" s="13"/>
    </row>
    <row r="5" spans="1:11" s="106" customFormat="1" x14ac:dyDescent="0.25">
      <c r="A5" s="40"/>
      <c r="B5" s="40"/>
      <c r="C5" s="43"/>
      <c r="D5" s="7"/>
      <c r="E5" s="8"/>
      <c r="F5" s="9"/>
      <c r="G5" s="134"/>
      <c r="H5" s="135"/>
      <c r="I5" s="136"/>
      <c r="J5" s="130"/>
      <c r="K5" s="13"/>
    </row>
    <row r="6" spans="1:11" s="106" customFormat="1" x14ac:dyDescent="0.25">
      <c r="A6" s="40"/>
      <c r="B6" s="40"/>
      <c r="C6" s="43"/>
      <c r="D6" s="7"/>
      <c r="E6" s="8"/>
      <c r="F6" s="9"/>
      <c r="G6" s="134"/>
      <c r="H6" s="135"/>
      <c r="I6" s="136"/>
      <c r="J6" s="152"/>
      <c r="K6" s="13"/>
    </row>
    <row r="7" spans="1:11" s="106" customFormat="1" x14ac:dyDescent="0.25">
      <c r="A7" s="40"/>
      <c r="B7" s="40"/>
      <c r="C7" s="43"/>
      <c r="D7" s="7"/>
      <c r="E7" s="8"/>
      <c r="F7" s="9"/>
      <c r="G7" s="134"/>
      <c r="H7" s="135"/>
      <c r="I7" s="136"/>
      <c r="J7" s="130"/>
      <c r="K7" s="13"/>
    </row>
    <row r="8" spans="1:11" s="106" customFormat="1" x14ac:dyDescent="0.25">
      <c r="A8" s="40"/>
      <c r="B8" s="40"/>
      <c r="C8" s="43"/>
      <c r="D8" s="7"/>
      <c r="E8" s="133"/>
      <c r="F8" s="9"/>
      <c r="G8" s="134"/>
      <c r="H8" s="135"/>
      <c r="I8" s="136"/>
      <c r="J8" s="130"/>
      <c r="K8" s="13"/>
    </row>
    <row r="9" spans="1:11" x14ac:dyDescent="0.25">
      <c r="A9" s="40"/>
      <c r="B9" s="40"/>
      <c r="C9" s="43"/>
      <c r="D9" s="7"/>
      <c r="E9" s="8"/>
      <c r="F9" s="9"/>
      <c r="G9" s="9"/>
      <c r="H9" s="52"/>
      <c r="I9" s="58"/>
      <c r="J9" s="130"/>
      <c r="K9" s="13"/>
    </row>
    <row r="10" spans="1:11" x14ac:dyDescent="0.25">
      <c r="G10" s="318" t="s">
        <v>10</v>
      </c>
      <c r="H10" s="318"/>
      <c r="I10" s="318"/>
      <c r="J10" s="17"/>
    </row>
    <row r="11" spans="1:11" x14ac:dyDescent="0.25">
      <c r="G11" s="318" t="s">
        <v>11</v>
      </c>
      <c r="H11" s="318"/>
      <c r="I11" s="318"/>
      <c r="J11" s="132">
        <f>SUM(J4:J10)</f>
        <v>0</v>
      </c>
    </row>
    <row r="12" spans="1:11" s="99" customFormat="1" x14ac:dyDescent="0.25">
      <c r="A12" s="36"/>
      <c r="B12" s="37" t="s">
        <v>12</v>
      </c>
      <c r="C12" s="41"/>
      <c r="D12"/>
      <c r="E12"/>
      <c r="F12"/>
      <c r="G12"/>
      <c r="H12" s="50"/>
      <c r="I12" s="1"/>
      <c r="J12" s="20"/>
      <c r="K12" s="98"/>
    </row>
    <row r="13" spans="1:11" s="99" customFormat="1" x14ac:dyDescent="0.25">
      <c r="A13" s="173">
        <v>44279</v>
      </c>
      <c r="B13" s="173">
        <v>44279</v>
      </c>
      <c r="C13" s="174" t="s">
        <v>413</v>
      </c>
      <c r="D13" s="175" t="s">
        <v>43</v>
      </c>
      <c r="E13" s="144"/>
      <c r="F13" s="157" t="s">
        <v>414</v>
      </c>
      <c r="G13" s="158"/>
      <c r="H13" s="159"/>
      <c r="I13" s="160"/>
      <c r="J13" s="161">
        <v>56274000</v>
      </c>
      <c r="K13" s="162"/>
    </row>
    <row r="14" spans="1:11" s="99" customFormat="1" x14ac:dyDescent="0.25">
      <c r="A14" s="173">
        <v>44281</v>
      </c>
      <c r="B14" s="173">
        <v>44281</v>
      </c>
      <c r="C14" s="176" t="s">
        <v>416</v>
      </c>
      <c r="D14" s="175" t="s">
        <v>43</v>
      </c>
      <c r="E14" s="163"/>
      <c r="F14" s="164" t="s">
        <v>417</v>
      </c>
      <c r="G14" s="145"/>
      <c r="H14" s="165"/>
      <c r="I14" s="166"/>
      <c r="J14" s="167">
        <v>101780000</v>
      </c>
      <c r="K14" s="162"/>
    </row>
    <row r="15" spans="1:11" s="99" customFormat="1" x14ac:dyDescent="0.25">
      <c r="A15" s="173">
        <v>44282</v>
      </c>
      <c r="B15" s="173">
        <v>44282</v>
      </c>
      <c r="C15" s="176" t="s">
        <v>418</v>
      </c>
      <c r="D15" s="175" t="s">
        <v>43</v>
      </c>
      <c r="E15" s="164"/>
      <c r="F15" s="143" t="s">
        <v>419</v>
      </c>
      <c r="G15" s="145"/>
      <c r="H15" s="165"/>
      <c r="I15" s="166"/>
      <c r="J15" s="167">
        <v>117502000</v>
      </c>
      <c r="K15" s="162"/>
    </row>
    <row r="16" spans="1:11" s="99" customFormat="1" x14ac:dyDescent="0.25">
      <c r="A16" s="177">
        <v>44285</v>
      </c>
      <c r="B16" s="177">
        <v>44285</v>
      </c>
      <c r="C16" s="178" t="s">
        <v>420</v>
      </c>
      <c r="D16" s="175" t="s">
        <v>43</v>
      </c>
      <c r="E16" s="144"/>
      <c r="F16" s="168" t="s">
        <v>421</v>
      </c>
      <c r="G16" s="145"/>
      <c r="H16" s="169"/>
      <c r="I16" s="160"/>
      <c r="J16" s="161">
        <v>25128000</v>
      </c>
      <c r="K16" s="162"/>
    </row>
    <row r="17" spans="1:11" s="99" customFormat="1" x14ac:dyDescent="0.25">
      <c r="A17" s="173">
        <v>44292</v>
      </c>
      <c r="B17" s="173">
        <v>44292</v>
      </c>
      <c r="C17" s="176" t="s">
        <v>430</v>
      </c>
      <c r="D17" s="175" t="s">
        <v>43</v>
      </c>
      <c r="E17" s="164"/>
      <c r="F17" s="143" t="s">
        <v>431</v>
      </c>
      <c r="G17" s="145"/>
      <c r="H17" s="165"/>
      <c r="I17" s="166"/>
      <c r="J17" s="167">
        <v>7682000</v>
      </c>
      <c r="K17" s="162"/>
    </row>
    <row r="18" spans="1:11" s="99" customFormat="1" x14ac:dyDescent="0.25">
      <c r="A18" s="173">
        <v>44294</v>
      </c>
      <c r="B18" s="173">
        <v>44294</v>
      </c>
      <c r="C18" s="176" t="s">
        <v>432</v>
      </c>
      <c r="D18" s="175" t="s">
        <v>43</v>
      </c>
      <c r="E18" s="164"/>
      <c r="F18" s="143" t="s">
        <v>433</v>
      </c>
      <c r="G18" s="145"/>
      <c r="H18" s="165"/>
      <c r="I18" s="166"/>
      <c r="J18" s="167">
        <v>18974000</v>
      </c>
      <c r="K18" s="162"/>
    </row>
    <row r="19" spans="1:11" x14ac:dyDescent="0.25">
      <c r="A19" s="170">
        <v>44271</v>
      </c>
      <c r="B19" s="171">
        <v>44271</v>
      </c>
      <c r="C19" s="156" t="s">
        <v>422</v>
      </c>
      <c r="D19" s="30" t="s">
        <v>415</v>
      </c>
      <c r="E19" s="27"/>
      <c r="F19" s="7" t="s">
        <v>423</v>
      </c>
      <c r="G19" s="319"/>
      <c r="H19" s="319"/>
      <c r="I19" s="319"/>
      <c r="J19" s="62">
        <v>12880000</v>
      </c>
      <c r="K19" s="18"/>
    </row>
    <row r="20" spans="1:11" x14ac:dyDescent="0.25">
      <c r="A20" s="170">
        <v>44273</v>
      </c>
      <c r="B20" s="171">
        <v>44273</v>
      </c>
      <c r="C20" s="156" t="s">
        <v>424</v>
      </c>
      <c r="D20" s="30" t="s">
        <v>415</v>
      </c>
      <c r="E20" s="27"/>
      <c r="F20" s="7" t="s">
        <v>425</v>
      </c>
      <c r="G20" s="319"/>
      <c r="H20" s="319"/>
      <c r="I20" s="319"/>
      <c r="J20" s="62">
        <v>44802000</v>
      </c>
      <c r="K20" s="18"/>
    </row>
    <row r="21" spans="1:11" x14ac:dyDescent="0.25">
      <c r="A21" s="170">
        <v>44274</v>
      </c>
      <c r="B21" s="171">
        <v>44274</v>
      </c>
      <c r="C21" s="156" t="s">
        <v>426</v>
      </c>
      <c r="D21" s="30" t="s">
        <v>415</v>
      </c>
      <c r="E21" s="27"/>
      <c r="F21" s="7" t="s">
        <v>427</v>
      </c>
      <c r="G21" s="319"/>
      <c r="H21" s="319"/>
      <c r="I21" s="319"/>
      <c r="J21" s="62">
        <v>43067000</v>
      </c>
      <c r="K21" s="18"/>
    </row>
    <row r="22" spans="1:11" x14ac:dyDescent="0.25">
      <c r="A22" s="170">
        <v>44277</v>
      </c>
      <c r="B22" s="171">
        <v>44277</v>
      </c>
      <c r="C22" s="156" t="s">
        <v>428</v>
      </c>
      <c r="D22" s="30" t="s">
        <v>415</v>
      </c>
      <c r="E22" s="27"/>
      <c r="F22" s="7" t="s">
        <v>429</v>
      </c>
      <c r="G22" s="172"/>
      <c r="H22" s="172"/>
      <c r="I22" s="172"/>
      <c r="J22" s="62">
        <v>109423000</v>
      </c>
      <c r="K22" s="18"/>
    </row>
    <row r="23" spans="1:11" x14ac:dyDescent="0.25">
      <c r="A23" s="170">
        <v>44292</v>
      </c>
      <c r="B23" s="171">
        <v>44292</v>
      </c>
      <c r="C23" s="156" t="s">
        <v>434</v>
      </c>
      <c r="D23" s="30" t="s">
        <v>415</v>
      </c>
      <c r="E23" s="31"/>
      <c r="F23" s="7" t="s">
        <v>435</v>
      </c>
      <c r="G23" s="318"/>
      <c r="H23" s="318"/>
      <c r="I23" s="318"/>
      <c r="J23" s="62">
        <v>15235000</v>
      </c>
      <c r="K23" s="28"/>
    </row>
    <row r="24" spans="1:11" x14ac:dyDescent="0.25">
      <c r="A24" s="170">
        <v>44294</v>
      </c>
      <c r="B24" s="171">
        <v>44294</v>
      </c>
      <c r="C24" s="156" t="s">
        <v>436</v>
      </c>
      <c r="D24" s="30" t="s">
        <v>415</v>
      </c>
      <c r="E24" s="31"/>
      <c r="F24" s="7" t="s">
        <v>437</v>
      </c>
      <c r="G24" s="318"/>
      <c r="H24" s="318"/>
      <c r="I24" s="318"/>
      <c r="J24" s="62">
        <v>10395000</v>
      </c>
      <c r="K24" s="28"/>
    </row>
    <row r="25" spans="1:11" x14ac:dyDescent="0.25">
      <c r="A25" s="39"/>
      <c r="B25" s="33"/>
      <c r="C25" s="48"/>
      <c r="D25" s="30"/>
      <c r="E25" s="31"/>
      <c r="F25" s="7"/>
      <c r="G25" s="318" t="s">
        <v>11</v>
      </c>
      <c r="H25" s="318"/>
      <c r="I25" s="318"/>
      <c r="J25" s="155">
        <f>SUM(J13:J24)</f>
        <v>563142000</v>
      </c>
      <c r="K25" s="28"/>
    </row>
    <row r="26" spans="1:11" x14ac:dyDescent="0.25">
      <c r="A26" s="39"/>
      <c r="B26" s="39"/>
      <c r="C26" s="49"/>
      <c r="D26" s="28"/>
      <c r="E26" s="28"/>
      <c r="F26" s="28"/>
      <c r="G26" s="318" t="s">
        <v>11</v>
      </c>
      <c r="H26" s="318"/>
      <c r="I26" s="318"/>
      <c r="J26" s="69"/>
    </row>
    <row r="30" spans="1:11" s="1" customFormat="1" x14ac:dyDescent="0.25">
      <c r="A30" s="36"/>
      <c r="B30" s="36"/>
      <c r="C30" s="36"/>
      <c r="D30" s="41"/>
      <c r="E30"/>
      <c r="F30"/>
      <c r="G30"/>
      <c r="H30"/>
      <c r="I30" s="50"/>
      <c r="K30"/>
    </row>
    <row r="31" spans="1:11" s="1" customFormat="1" x14ac:dyDescent="0.25">
      <c r="A31" s="36"/>
      <c r="B31" s="36"/>
      <c r="C31" s="36"/>
      <c r="D31" s="41"/>
      <c r="E31"/>
      <c r="F31"/>
      <c r="G31"/>
      <c r="H31"/>
      <c r="I31" s="50"/>
      <c r="K31"/>
    </row>
    <row r="32" spans="1:11" s="1" customFormat="1" x14ac:dyDescent="0.25">
      <c r="A32" s="36"/>
      <c r="B32" s="36"/>
      <c r="C32" s="36"/>
      <c r="D32" s="41"/>
      <c r="E32"/>
      <c r="F32"/>
      <c r="G32"/>
      <c r="H32"/>
      <c r="I32" s="50"/>
      <c r="K32"/>
    </row>
    <row r="33" spans="1:11" s="1" customFormat="1" x14ac:dyDescent="0.25">
      <c r="A33" s="36"/>
      <c r="B33" s="36"/>
      <c r="C33" s="36"/>
      <c r="D33" s="41"/>
      <c r="E33"/>
      <c r="F33"/>
      <c r="G33"/>
      <c r="H33"/>
      <c r="I33" s="50"/>
      <c r="K33"/>
    </row>
    <row r="34" spans="1:11" s="1" customFormat="1" x14ac:dyDescent="0.25">
      <c r="A34" s="36"/>
      <c r="B34" s="36"/>
      <c r="C34" s="36"/>
      <c r="D34" s="41"/>
      <c r="E34"/>
      <c r="F34"/>
      <c r="G34"/>
      <c r="H34"/>
      <c r="I34" s="50"/>
      <c r="K34"/>
    </row>
    <row r="35" spans="1:11" s="1" customFormat="1" x14ac:dyDescent="0.25">
      <c r="A35" s="36"/>
      <c r="B35" s="36"/>
      <c r="C35" s="36"/>
      <c r="D35" s="41"/>
      <c r="E35"/>
      <c r="F35"/>
      <c r="G35"/>
      <c r="H35"/>
      <c r="I35" s="50"/>
      <c r="K35"/>
    </row>
    <row r="36" spans="1:11" s="1" customFormat="1" x14ac:dyDescent="0.25">
      <c r="A36" s="36"/>
      <c r="B36" s="36"/>
      <c r="C36" s="36"/>
      <c r="D36" s="41"/>
      <c r="E36"/>
      <c r="F36"/>
      <c r="G36"/>
      <c r="H36"/>
      <c r="I36" s="50"/>
      <c r="K36"/>
    </row>
  </sheetData>
  <mergeCells count="10">
    <mergeCell ref="A1:K1"/>
    <mergeCell ref="G10:I10"/>
    <mergeCell ref="G11:I11"/>
    <mergeCell ref="G25:I25"/>
    <mergeCell ref="G26:I26"/>
    <mergeCell ref="G24:I24"/>
    <mergeCell ref="G21:I21"/>
    <mergeCell ref="G19:I19"/>
    <mergeCell ref="G20:I20"/>
    <mergeCell ref="G23:I2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3BAD0-E6C2-451F-AE83-38606791C4F4}">
  <dimension ref="A1:K36"/>
  <sheetViews>
    <sheetView workbookViewId="0">
      <pane xSplit="3" ySplit="3" topLeftCell="D4" activePane="bottomRight" state="frozen"/>
      <selection activeCell="I8" sqref="I8"/>
      <selection pane="topRight" activeCell="I8" sqref="I8"/>
      <selection pane="bottomLeft" activeCell="I8" sqref="I8"/>
      <selection pane="bottomRight" activeCell="D31" sqref="D31"/>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438</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44295</v>
      </c>
      <c r="B4" s="40">
        <v>44294</v>
      </c>
      <c r="C4" s="43" t="s">
        <v>167</v>
      </c>
      <c r="D4" s="7" t="s">
        <v>168</v>
      </c>
      <c r="E4" s="8"/>
      <c r="F4" s="9" t="s">
        <v>439</v>
      </c>
      <c r="G4" s="134"/>
      <c r="H4" s="135"/>
      <c r="I4" s="136"/>
      <c r="J4" s="130">
        <v>43120000</v>
      </c>
      <c r="K4" s="13"/>
    </row>
    <row r="5" spans="1:11" s="106" customFormat="1" ht="26.4" x14ac:dyDescent="0.25">
      <c r="A5" s="40">
        <v>44295</v>
      </c>
      <c r="B5" s="40">
        <v>44295</v>
      </c>
      <c r="C5" s="43" t="s">
        <v>100</v>
      </c>
      <c r="D5" s="7" t="s">
        <v>227</v>
      </c>
      <c r="E5" s="8"/>
      <c r="F5" s="9" t="s">
        <v>440</v>
      </c>
      <c r="G5" s="134"/>
      <c r="H5" s="135"/>
      <c r="I5" s="136"/>
      <c r="J5" s="130">
        <v>12000000</v>
      </c>
      <c r="K5" s="13" t="s">
        <v>41</v>
      </c>
    </row>
    <row r="6" spans="1:11" s="106" customFormat="1" ht="47.25" customHeight="1" x14ac:dyDescent="0.25">
      <c r="A6" s="40">
        <v>44295</v>
      </c>
      <c r="B6" s="40">
        <v>44295</v>
      </c>
      <c r="C6" s="43">
        <v>91451</v>
      </c>
      <c r="D6" s="7" t="s">
        <v>444</v>
      </c>
      <c r="E6" s="8"/>
      <c r="F6" s="9" t="s">
        <v>442</v>
      </c>
      <c r="G6" s="134">
        <v>3958000</v>
      </c>
      <c r="H6" s="135"/>
      <c r="I6" s="136">
        <v>0</v>
      </c>
      <c r="J6" s="186">
        <v>3958000</v>
      </c>
      <c r="K6" s="13"/>
    </row>
    <row r="7" spans="1:11" s="106" customFormat="1" x14ac:dyDescent="0.25">
      <c r="A7" s="40">
        <v>44295</v>
      </c>
      <c r="B7" s="40">
        <v>44286</v>
      </c>
      <c r="C7" s="43">
        <v>849</v>
      </c>
      <c r="D7" s="7" t="s">
        <v>441</v>
      </c>
      <c r="E7" s="8"/>
      <c r="F7" s="9" t="s">
        <v>443</v>
      </c>
      <c r="G7" s="134">
        <v>6750000</v>
      </c>
      <c r="H7" s="135">
        <v>0.1</v>
      </c>
      <c r="I7" s="136">
        <v>675000</v>
      </c>
      <c r="J7" s="130">
        <v>7425000</v>
      </c>
      <c r="K7" s="13"/>
    </row>
    <row r="8" spans="1:11" s="106" customFormat="1" x14ac:dyDescent="0.25">
      <c r="A8" s="40"/>
      <c r="B8" s="40"/>
      <c r="C8" s="43"/>
      <c r="D8" s="7"/>
      <c r="E8" s="133"/>
      <c r="F8" s="9"/>
      <c r="G8" s="134"/>
      <c r="H8" s="135"/>
      <c r="I8" s="136"/>
      <c r="J8" s="130"/>
      <c r="K8" s="13"/>
    </row>
    <row r="9" spans="1:11" x14ac:dyDescent="0.25">
      <c r="A9" s="40"/>
      <c r="B9" s="40"/>
      <c r="C9" s="43"/>
      <c r="D9" s="7"/>
      <c r="E9" s="8"/>
      <c r="F9" s="9"/>
      <c r="G9" s="9"/>
      <c r="H9" s="52"/>
      <c r="I9" s="58"/>
      <c r="J9" s="130"/>
      <c r="K9" s="13"/>
    </row>
    <row r="10" spans="1:11" x14ac:dyDescent="0.25">
      <c r="G10" s="318" t="s">
        <v>10</v>
      </c>
      <c r="H10" s="318"/>
      <c r="I10" s="318"/>
      <c r="J10" s="17"/>
    </row>
    <row r="11" spans="1:11" x14ac:dyDescent="0.25">
      <c r="G11" s="318" t="s">
        <v>11</v>
      </c>
      <c r="H11" s="318"/>
      <c r="I11" s="318"/>
      <c r="J11" s="132">
        <f>SUM(J4:J10)</f>
        <v>66503000</v>
      </c>
    </row>
    <row r="12" spans="1:11" s="99" customFormat="1" x14ac:dyDescent="0.25">
      <c r="A12" s="36"/>
      <c r="B12" s="37" t="s">
        <v>12</v>
      </c>
      <c r="C12" s="41"/>
      <c r="D12"/>
      <c r="E12"/>
      <c r="F12"/>
      <c r="G12"/>
      <c r="H12" s="50"/>
      <c r="I12" s="1"/>
      <c r="J12" s="20"/>
      <c r="K12" s="98"/>
    </row>
    <row r="13" spans="1:11" s="99" customFormat="1" x14ac:dyDescent="0.25">
      <c r="A13" s="179"/>
      <c r="B13" s="179"/>
      <c r="C13" s="180"/>
      <c r="D13" s="30"/>
      <c r="E13" s="8"/>
      <c r="F13" s="138"/>
      <c r="G13" s="23"/>
      <c r="H13" s="53"/>
      <c r="I13" s="59"/>
      <c r="J13" s="60"/>
      <c r="K13" s="101"/>
    </row>
    <row r="14" spans="1:11" s="99" customFormat="1" x14ac:dyDescent="0.25">
      <c r="A14" s="179"/>
      <c r="B14" s="179"/>
      <c r="C14" s="156"/>
      <c r="D14" s="30"/>
      <c r="E14" s="139"/>
      <c r="F14" s="27"/>
      <c r="G14" s="9"/>
      <c r="H14" s="54"/>
      <c r="I14" s="61"/>
      <c r="J14" s="62"/>
      <c r="K14" s="101"/>
    </row>
    <row r="15" spans="1:11" s="99" customFormat="1" x14ac:dyDescent="0.25">
      <c r="A15" s="179"/>
      <c r="B15" s="179"/>
      <c r="C15" s="156"/>
      <c r="D15" s="30"/>
      <c r="E15" s="27"/>
      <c r="F15" s="7"/>
      <c r="G15" s="9"/>
      <c r="H15" s="54"/>
      <c r="I15" s="61"/>
      <c r="J15" s="62"/>
      <c r="K15" s="101"/>
    </row>
    <row r="16" spans="1:11" s="99" customFormat="1" x14ac:dyDescent="0.25">
      <c r="A16" s="181"/>
      <c r="B16" s="181"/>
      <c r="C16" s="182"/>
      <c r="D16" s="30"/>
      <c r="E16" s="8"/>
      <c r="F16" s="29"/>
      <c r="G16" s="9"/>
      <c r="H16" s="52"/>
      <c r="I16" s="59"/>
      <c r="J16" s="60"/>
      <c r="K16" s="101"/>
    </row>
    <row r="17" spans="1:11" s="99" customFormat="1" x14ac:dyDescent="0.25">
      <c r="A17" s="179"/>
      <c r="B17" s="179"/>
      <c r="C17" s="156"/>
      <c r="D17" s="30"/>
      <c r="E17" s="27"/>
      <c r="F17" s="7"/>
      <c r="G17" s="9"/>
      <c r="H17" s="54"/>
      <c r="I17" s="61"/>
      <c r="J17" s="62"/>
      <c r="K17" s="101"/>
    </row>
    <row r="18" spans="1:11" s="99" customFormat="1" x14ac:dyDescent="0.25">
      <c r="A18" s="179"/>
      <c r="B18" s="179"/>
      <c r="C18" s="156"/>
      <c r="D18" s="30"/>
      <c r="E18" s="27"/>
      <c r="F18" s="7"/>
      <c r="G18" s="9"/>
      <c r="H18" s="54"/>
      <c r="I18" s="61"/>
      <c r="J18" s="62"/>
      <c r="K18" s="101"/>
    </row>
    <row r="19" spans="1:11" s="99" customFormat="1" x14ac:dyDescent="0.25">
      <c r="A19" s="183"/>
      <c r="B19" s="171"/>
      <c r="C19" s="156"/>
      <c r="D19" s="30"/>
      <c r="E19" s="27"/>
      <c r="F19" s="7"/>
      <c r="G19" s="321"/>
      <c r="H19" s="321"/>
      <c r="I19" s="321"/>
      <c r="J19" s="62"/>
      <c r="K19" s="184"/>
    </row>
    <row r="20" spans="1:11" s="99" customFormat="1" x14ac:dyDescent="0.25">
      <c r="A20" s="183"/>
      <c r="B20" s="171"/>
      <c r="C20" s="156"/>
      <c r="D20" s="30"/>
      <c r="E20" s="27"/>
      <c r="F20" s="7"/>
      <c r="G20" s="321"/>
      <c r="H20" s="321"/>
      <c r="I20" s="321"/>
      <c r="J20" s="62"/>
      <c r="K20" s="184"/>
    </row>
    <row r="21" spans="1:11" s="99" customFormat="1" x14ac:dyDescent="0.25">
      <c r="A21" s="183"/>
      <c r="B21" s="171"/>
      <c r="C21" s="156"/>
      <c r="D21" s="30"/>
      <c r="E21" s="27"/>
      <c r="F21" s="7"/>
      <c r="G21" s="321"/>
      <c r="H21" s="321"/>
      <c r="I21" s="321"/>
      <c r="J21" s="62"/>
      <c r="K21" s="184"/>
    </row>
    <row r="22" spans="1:11" s="99" customFormat="1" x14ac:dyDescent="0.25">
      <c r="A22" s="183"/>
      <c r="B22" s="171"/>
      <c r="C22" s="156"/>
      <c r="D22" s="30"/>
      <c r="E22" s="27"/>
      <c r="F22" s="7"/>
      <c r="G22" s="185"/>
      <c r="H22" s="185"/>
      <c r="I22" s="185"/>
      <c r="J22" s="62"/>
      <c r="K22" s="184"/>
    </row>
    <row r="23" spans="1:11" s="99" customFormat="1" x14ac:dyDescent="0.25">
      <c r="A23" s="183"/>
      <c r="B23" s="171"/>
      <c r="C23" s="156"/>
      <c r="D23" s="30"/>
      <c r="E23" s="31"/>
      <c r="F23" s="7"/>
      <c r="G23" s="320"/>
      <c r="H23" s="320"/>
      <c r="I23" s="320"/>
      <c r="J23" s="62"/>
      <c r="K23" s="101"/>
    </row>
    <row r="24" spans="1:11" s="99" customFormat="1" x14ac:dyDescent="0.25">
      <c r="A24" s="183"/>
      <c r="B24" s="171"/>
      <c r="C24" s="156"/>
      <c r="D24" s="30"/>
      <c r="E24" s="31"/>
      <c r="F24" s="7"/>
      <c r="G24" s="320"/>
      <c r="H24" s="320"/>
      <c r="I24" s="320"/>
      <c r="J24" s="62"/>
      <c r="K24" s="101"/>
    </row>
    <row r="25" spans="1:11" s="99" customFormat="1" x14ac:dyDescent="0.25">
      <c r="A25" s="96"/>
      <c r="B25" s="33"/>
      <c r="C25" s="48"/>
      <c r="D25" s="30"/>
      <c r="E25" s="31"/>
      <c r="F25" s="7"/>
      <c r="G25" s="320" t="s">
        <v>11</v>
      </c>
      <c r="H25" s="320"/>
      <c r="I25" s="320"/>
      <c r="J25" s="155">
        <f>SUM(J13:J24)</f>
        <v>0</v>
      </c>
      <c r="K25" s="101"/>
    </row>
    <row r="26" spans="1:11" x14ac:dyDescent="0.25">
      <c r="A26" s="39"/>
      <c r="B26" s="39"/>
      <c r="C26" s="49"/>
      <c r="D26" s="28"/>
      <c r="E26" s="28"/>
      <c r="F26" s="28"/>
      <c r="G26" s="318" t="s">
        <v>11</v>
      </c>
      <c r="H26" s="318"/>
      <c r="I26" s="318"/>
      <c r="J26" s="69"/>
    </row>
    <row r="30" spans="1:11" s="1" customFormat="1" x14ac:dyDescent="0.25">
      <c r="A30" s="36"/>
      <c r="B30" s="36"/>
      <c r="C30" s="36"/>
      <c r="D30" s="41"/>
      <c r="E30"/>
      <c r="F30"/>
      <c r="G30"/>
      <c r="H30"/>
      <c r="I30" s="50"/>
      <c r="K30"/>
    </row>
    <row r="31" spans="1:11" s="1" customFormat="1" x14ac:dyDescent="0.25">
      <c r="A31" s="36"/>
      <c r="B31" s="36"/>
      <c r="C31" s="36"/>
      <c r="D31" s="41"/>
      <c r="E31"/>
      <c r="F31"/>
      <c r="G31"/>
      <c r="H31"/>
      <c r="I31" s="50"/>
      <c r="K31"/>
    </row>
    <row r="32" spans="1:11" s="1" customFormat="1" x14ac:dyDescent="0.25">
      <c r="A32" s="36"/>
      <c r="B32" s="36"/>
      <c r="C32" s="36"/>
      <c r="D32" s="41"/>
      <c r="E32"/>
      <c r="F32"/>
      <c r="G32"/>
      <c r="H32"/>
      <c r="I32" s="50"/>
      <c r="K32"/>
    </row>
    <row r="33" spans="1:11" s="1" customFormat="1" x14ac:dyDescent="0.25">
      <c r="A33" s="36"/>
      <c r="B33" s="36"/>
      <c r="C33" s="36"/>
      <c r="D33" s="41"/>
      <c r="E33"/>
      <c r="F33"/>
      <c r="G33"/>
      <c r="H33"/>
      <c r="I33" s="50"/>
      <c r="K33"/>
    </row>
    <row r="34" spans="1:11" s="1" customFormat="1" x14ac:dyDescent="0.25">
      <c r="A34" s="36"/>
      <c r="B34" s="36"/>
      <c r="C34" s="36"/>
      <c r="D34" s="41"/>
      <c r="E34"/>
      <c r="F34"/>
      <c r="G34"/>
      <c r="H34"/>
      <c r="I34" s="50"/>
      <c r="K34"/>
    </row>
    <row r="35" spans="1:11" s="1" customFormat="1" x14ac:dyDescent="0.25">
      <c r="A35" s="36"/>
      <c r="B35" s="36"/>
      <c r="C35" s="36"/>
      <c r="D35" s="41"/>
      <c r="E35"/>
      <c r="F35"/>
      <c r="G35"/>
      <c r="H35"/>
      <c r="I35" s="50"/>
      <c r="K35"/>
    </row>
    <row r="36" spans="1:11" s="1" customFormat="1" x14ac:dyDescent="0.25">
      <c r="A36" s="36"/>
      <c r="B36" s="36"/>
      <c r="C36" s="36"/>
      <c r="D36" s="41"/>
      <c r="E36"/>
      <c r="F36"/>
      <c r="G36"/>
      <c r="H36"/>
      <c r="I36" s="50"/>
      <c r="K36"/>
    </row>
  </sheetData>
  <mergeCells count="10">
    <mergeCell ref="G23:I23"/>
    <mergeCell ref="G24:I24"/>
    <mergeCell ref="G25:I25"/>
    <mergeCell ref="G26:I26"/>
    <mergeCell ref="A1:K1"/>
    <mergeCell ref="G10:I10"/>
    <mergeCell ref="G11:I11"/>
    <mergeCell ref="G19:I19"/>
    <mergeCell ref="G20:I20"/>
    <mergeCell ref="G21:I2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CF324-83DF-4E11-976A-C64420A5107D}">
  <dimension ref="A1:K37"/>
  <sheetViews>
    <sheetView workbookViewId="0">
      <pane xSplit="3" ySplit="3" topLeftCell="D7" activePane="bottomRight" state="frozen"/>
      <selection activeCell="I8" sqref="I8"/>
      <selection pane="topRight" activeCell="I8" sqref="I8"/>
      <selection pane="bottomLeft" activeCell="I8" sqref="I8"/>
      <selection pane="bottomRight" activeCell="D14" sqref="D14"/>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452</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44295</v>
      </c>
      <c r="B4" s="40">
        <v>44285</v>
      </c>
      <c r="C4" s="43">
        <v>620</v>
      </c>
      <c r="D4" s="7" t="s">
        <v>65</v>
      </c>
      <c r="E4" s="8"/>
      <c r="F4" s="9" t="s">
        <v>445</v>
      </c>
      <c r="G4" s="134">
        <v>13000000</v>
      </c>
      <c r="H4" s="135">
        <v>0.1</v>
      </c>
      <c r="I4" s="136">
        <v>1300000</v>
      </c>
      <c r="J4" s="130">
        <v>14300000</v>
      </c>
      <c r="K4" s="13"/>
    </row>
    <row r="5" spans="1:11" s="106" customFormat="1" ht="26.4" x14ac:dyDescent="0.25">
      <c r="A5" s="40">
        <v>44295</v>
      </c>
      <c r="B5" s="40">
        <v>44281</v>
      </c>
      <c r="C5" s="43">
        <v>237</v>
      </c>
      <c r="D5" s="7" t="s">
        <v>30</v>
      </c>
      <c r="E5" s="8" t="s">
        <v>31</v>
      </c>
      <c r="F5" s="9" t="s">
        <v>446</v>
      </c>
      <c r="G5" s="134">
        <v>33000000</v>
      </c>
      <c r="H5" s="135">
        <v>0.1</v>
      </c>
      <c r="I5" s="136">
        <v>3300000</v>
      </c>
      <c r="J5" s="130">
        <v>36300000</v>
      </c>
      <c r="K5" s="13"/>
    </row>
    <row r="6" spans="1:11" s="106" customFormat="1" x14ac:dyDescent="0.25">
      <c r="A6" s="40">
        <v>44295</v>
      </c>
      <c r="B6" s="40">
        <v>44292</v>
      </c>
      <c r="C6" s="43" t="s">
        <v>77</v>
      </c>
      <c r="D6" s="7" t="s">
        <v>78</v>
      </c>
      <c r="E6" s="8" t="s">
        <v>79</v>
      </c>
      <c r="F6" s="9" t="s">
        <v>447</v>
      </c>
      <c r="G6" s="134">
        <v>84493200</v>
      </c>
      <c r="H6" s="135">
        <v>0.1</v>
      </c>
      <c r="I6" s="136">
        <v>8449320</v>
      </c>
      <c r="J6" s="130">
        <v>92942520</v>
      </c>
      <c r="K6" s="13"/>
    </row>
    <row r="7" spans="1:11" s="106" customFormat="1" x14ac:dyDescent="0.25">
      <c r="A7" s="40">
        <v>44295</v>
      </c>
      <c r="B7" s="40">
        <v>44287</v>
      </c>
      <c r="C7" s="43">
        <v>308</v>
      </c>
      <c r="D7" s="7" t="s">
        <v>33</v>
      </c>
      <c r="E7" s="133" t="s">
        <v>34</v>
      </c>
      <c r="F7" s="9" t="s">
        <v>448</v>
      </c>
      <c r="G7" s="134">
        <v>7600000</v>
      </c>
      <c r="H7" s="135">
        <v>0.1</v>
      </c>
      <c r="I7" s="136">
        <v>760000</v>
      </c>
      <c r="J7" s="130">
        <v>8360000</v>
      </c>
      <c r="K7" s="13"/>
    </row>
    <row r="8" spans="1:11" x14ac:dyDescent="0.25">
      <c r="A8" s="40">
        <v>44296</v>
      </c>
      <c r="B8" s="40">
        <v>44295</v>
      </c>
      <c r="C8" s="43" t="s">
        <v>77</v>
      </c>
      <c r="D8" s="7" t="s">
        <v>93</v>
      </c>
      <c r="E8" s="8">
        <v>4400115690</v>
      </c>
      <c r="F8" s="9" t="s">
        <v>449</v>
      </c>
      <c r="G8" s="9">
        <v>39638571.560699999</v>
      </c>
      <c r="H8" s="52">
        <v>0.05</v>
      </c>
      <c r="I8" s="58">
        <v>1981928.578035</v>
      </c>
      <c r="J8" s="130">
        <v>41620500.138734996</v>
      </c>
      <c r="K8" s="13"/>
    </row>
    <row r="9" spans="1:11" ht="26.4" x14ac:dyDescent="0.25">
      <c r="A9" s="40">
        <v>44296</v>
      </c>
      <c r="B9" s="40">
        <v>44293</v>
      </c>
      <c r="C9" s="43">
        <v>521</v>
      </c>
      <c r="D9" s="7" t="s">
        <v>74</v>
      </c>
      <c r="E9" s="8" t="s">
        <v>75</v>
      </c>
      <c r="F9" s="9" t="s">
        <v>450</v>
      </c>
      <c r="G9" s="9">
        <v>53228000</v>
      </c>
      <c r="H9" s="52">
        <v>0.1</v>
      </c>
      <c r="I9" s="58">
        <v>5322800</v>
      </c>
      <c r="J9" s="130">
        <v>58550800</v>
      </c>
      <c r="K9" s="13"/>
    </row>
    <row r="10" spans="1:11" ht="39.6" x14ac:dyDescent="0.25">
      <c r="A10" s="40">
        <v>44296</v>
      </c>
      <c r="B10" s="40">
        <v>44286</v>
      </c>
      <c r="C10" s="43">
        <v>46</v>
      </c>
      <c r="D10" s="7" t="s">
        <v>320</v>
      </c>
      <c r="E10" s="8" t="s">
        <v>120</v>
      </c>
      <c r="F10" s="9" t="s">
        <v>451</v>
      </c>
      <c r="G10" s="9">
        <v>4794546</v>
      </c>
      <c r="H10" s="52">
        <v>0.1</v>
      </c>
      <c r="I10" s="58">
        <v>353454</v>
      </c>
      <c r="J10" s="130">
        <v>5148000</v>
      </c>
      <c r="K10" s="13"/>
    </row>
    <row r="11" spans="1:11" x14ac:dyDescent="0.25">
      <c r="G11" s="318" t="s">
        <v>10</v>
      </c>
      <c r="H11" s="318"/>
      <c r="I11" s="318"/>
      <c r="J11" s="17"/>
    </row>
    <row r="12" spans="1:11" x14ac:dyDescent="0.25">
      <c r="G12" s="318" t="s">
        <v>11</v>
      </c>
      <c r="H12" s="318"/>
      <c r="I12" s="318"/>
      <c r="J12" s="132">
        <f>SUM(J4:J11)</f>
        <v>257221820.138735</v>
      </c>
    </row>
    <row r="13" spans="1:11" s="99" customFormat="1" x14ac:dyDescent="0.25">
      <c r="A13" s="36"/>
      <c r="B13" s="37" t="s">
        <v>12</v>
      </c>
      <c r="C13" s="41"/>
      <c r="D13"/>
      <c r="E13"/>
      <c r="F13"/>
      <c r="G13"/>
      <c r="H13" s="50"/>
      <c r="I13" s="1"/>
      <c r="J13" s="20"/>
      <c r="K13" s="98"/>
    </row>
    <row r="14" spans="1:11" s="99" customFormat="1" x14ac:dyDescent="0.25">
      <c r="A14" s="179"/>
      <c r="B14" s="179"/>
      <c r="C14" s="180"/>
      <c r="D14" s="30"/>
      <c r="E14" s="8"/>
      <c r="F14" s="138"/>
      <c r="G14" s="23"/>
      <c r="H14" s="53"/>
      <c r="I14" s="59"/>
      <c r="J14" s="60"/>
      <c r="K14" s="101"/>
    </row>
    <row r="15" spans="1:11" s="99" customFormat="1" x14ac:dyDescent="0.25">
      <c r="A15" s="179"/>
      <c r="B15" s="179"/>
      <c r="C15" s="156"/>
      <c r="D15" s="30"/>
      <c r="E15" s="139"/>
      <c r="F15" s="27"/>
      <c r="G15" s="9"/>
      <c r="H15" s="54"/>
      <c r="I15" s="61"/>
      <c r="J15" s="62"/>
      <c r="K15" s="101"/>
    </row>
    <row r="16" spans="1:11" s="99" customFormat="1" x14ac:dyDescent="0.25">
      <c r="A16" s="179"/>
      <c r="B16" s="179"/>
      <c r="C16" s="156"/>
      <c r="D16" s="30"/>
      <c r="E16" s="27"/>
      <c r="F16" s="7"/>
      <c r="G16" s="9"/>
      <c r="H16" s="54"/>
      <c r="I16" s="61"/>
      <c r="J16" s="62"/>
      <c r="K16" s="101"/>
    </row>
    <row r="17" spans="1:11" s="99" customFormat="1" x14ac:dyDescent="0.25">
      <c r="A17" s="181"/>
      <c r="B17" s="181"/>
      <c r="C17" s="182"/>
      <c r="D17" s="30"/>
      <c r="E17" s="8"/>
      <c r="F17" s="29"/>
      <c r="G17" s="9"/>
      <c r="H17" s="52"/>
      <c r="I17" s="59"/>
      <c r="J17" s="60"/>
      <c r="K17" s="101"/>
    </row>
    <row r="18" spans="1:11" s="99" customFormat="1" x14ac:dyDescent="0.25">
      <c r="A18" s="179"/>
      <c r="B18" s="179"/>
      <c r="C18" s="156"/>
      <c r="D18" s="30"/>
      <c r="E18" s="27"/>
      <c r="F18" s="7"/>
      <c r="G18" s="9"/>
      <c r="H18" s="54"/>
      <c r="I18" s="61"/>
      <c r="J18" s="62"/>
      <c r="K18" s="101"/>
    </row>
    <row r="19" spans="1:11" s="99" customFormat="1" x14ac:dyDescent="0.25">
      <c r="A19" s="179"/>
      <c r="B19" s="179"/>
      <c r="C19" s="156"/>
      <c r="D19" s="30"/>
      <c r="E19" s="27"/>
      <c r="F19" s="7"/>
      <c r="G19" s="9"/>
      <c r="H19" s="54"/>
      <c r="I19" s="61"/>
      <c r="J19" s="62"/>
      <c r="K19" s="101"/>
    </row>
    <row r="20" spans="1:11" s="99" customFormat="1" x14ac:dyDescent="0.25">
      <c r="A20" s="183"/>
      <c r="B20" s="171"/>
      <c r="C20" s="156"/>
      <c r="D20" s="30"/>
      <c r="E20" s="27"/>
      <c r="F20" s="7"/>
      <c r="G20" s="188"/>
      <c r="H20" s="188"/>
      <c r="I20" s="188"/>
      <c r="J20" s="62"/>
      <c r="K20" s="184"/>
    </row>
    <row r="21" spans="1:11" s="99" customFormat="1" x14ac:dyDescent="0.25">
      <c r="A21" s="183"/>
      <c r="B21" s="171"/>
      <c r="C21" s="156"/>
      <c r="D21" s="30"/>
      <c r="E21" s="27"/>
      <c r="F21" s="7"/>
      <c r="G21" s="188"/>
      <c r="H21" s="188"/>
      <c r="I21" s="188"/>
      <c r="J21" s="62"/>
      <c r="K21" s="184"/>
    </row>
    <row r="22" spans="1:11" s="99" customFormat="1" x14ac:dyDescent="0.25">
      <c r="A22" s="183"/>
      <c r="B22" s="171"/>
      <c r="C22" s="156"/>
      <c r="D22" s="30"/>
      <c r="E22" s="27"/>
      <c r="F22" s="7"/>
      <c r="G22" s="188"/>
      <c r="H22" s="188"/>
      <c r="I22" s="188"/>
      <c r="J22" s="62"/>
      <c r="K22" s="184"/>
    </row>
    <row r="23" spans="1:11" s="99" customFormat="1" x14ac:dyDescent="0.25">
      <c r="A23" s="183"/>
      <c r="B23" s="171"/>
      <c r="C23" s="156"/>
      <c r="D23" s="30"/>
      <c r="E23" s="27"/>
      <c r="F23" s="7"/>
      <c r="G23" s="187"/>
      <c r="H23" s="187"/>
      <c r="I23" s="187"/>
      <c r="J23" s="62"/>
      <c r="K23" s="184"/>
    </row>
    <row r="24" spans="1:11" s="99" customFormat="1" x14ac:dyDescent="0.25">
      <c r="A24" s="183"/>
      <c r="B24" s="171"/>
      <c r="C24" s="156"/>
      <c r="D24" s="30"/>
      <c r="E24" s="31"/>
      <c r="F24" s="7"/>
      <c r="G24" s="320"/>
      <c r="H24" s="320"/>
      <c r="I24" s="320"/>
      <c r="J24" s="62"/>
      <c r="K24" s="101"/>
    </row>
    <row r="25" spans="1:11" s="99" customFormat="1" x14ac:dyDescent="0.25">
      <c r="A25" s="183"/>
      <c r="B25" s="171"/>
      <c r="C25" s="156"/>
      <c r="D25" s="30"/>
      <c r="E25" s="31"/>
      <c r="F25" s="7"/>
      <c r="G25" s="320"/>
      <c r="H25" s="320"/>
      <c r="I25" s="320"/>
      <c r="J25" s="62"/>
      <c r="K25" s="101"/>
    </row>
    <row r="26" spans="1:11" s="99" customFormat="1" x14ac:dyDescent="0.25">
      <c r="A26" s="96"/>
      <c r="B26" s="33"/>
      <c r="C26" s="48"/>
      <c r="D26" s="30"/>
      <c r="E26" s="31"/>
      <c r="F26" s="7"/>
      <c r="G26" s="320" t="s">
        <v>11</v>
      </c>
      <c r="H26" s="320"/>
      <c r="I26" s="320"/>
      <c r="J26" s="155">
        <f>SUM(J14:J25)</f>
        <v>0</v>
      </c>
      <c r="K26" s="101"/>
    </row>
    <row r="27" spans="1:11" x14ac:dyDescent="0.25">
      <c r="A27" s="39"/>
      <c r="B27" s="39"/>
      <c r="C27" s="49"/>
      <c r="D27" s="28"/>
      <c r="E27" s="28"/>
      <c r="F27" s="28"/>
      <c r="G27" s="318" t="s">
        <v>11</v>
      </c>
      <c r="H27" s="318"/>
      <c r="I27" s="318"/>
      <c r="J27" s="69"/>
    </row>
    <row r="31" spans="1:11" s="1" customFormat="1" x14ac:dyDescent="0.25">
      <c r="A31" s="36"/>
      <c r="B31" s="36"/>
      <c r="C31" s="36"/>
      <c r="D31" s="41"/>
      <c r="E31"/>
      <c r="F31"/>
      <c r="G31"/>
      <c r="H31"/>
      <c r="I31" s="50"/>
      <c r="K31"/>
    </row>
    <row r="32" spans="1:11" s="1" customFormat="1" x14ac:dyDescent="0.25">
      <c r="A32" s="36"/>
      <c r="B32" s="36"/>
      <c r="C32" s="36"/>
      <c r="D32" s="41"/>
      <c r="E32"/>
      <c r="F32"/>
      <c r="G32"/>
      <c r="H32"/>
      <c r="I32" s="50"/>
      <c r="K32"/>
    </row>
    <row r="33" spans="1:11" s="1" customFormat="1" x14ac:dyDescent="0.25">
      <c r="A33" s="36"/>
      <c r="B33" s="36"/>
      <c r="C33" s="36"/>
      <c r="D33" s="41"/>
      <c r="E33"/>
      <c r="F33"/>
      <c r="G33"/>
      <c r="H33"/>
      <c r="I33" s="50"/>
      <c r="K33"/>
    </row>
    <row r="34" spans="1:11" s="1" customFormat="1" x14ac:dyDescent="0.25">
      <c r="A34" s="36"/>
      <c r="B34" s="36"/>
      <c r="C34" s="36"/>
      <c r="D34" s="41"/>
      <c r="E34"/>
      <c r="F34"/>
      <c r="G34"/>
      <c r="H34"/>
      <c r="I34" s="50"/>
      <c r="K34"/>
    </row>
    <row r="35" spans="1:11" s="1" customFormat="1" x14ac:dyDescent="0.25">
      <c r="A35" s="36"/>
      <c r="B35" s="36"/>
      <c r="C35" s="36"/>
      <c r="D35" s="41"/>
      <c r="E35"/>
      <c r="F35"/>
      <c r="G35"/>
      <c r="H35"/>
      <c r="I35" s="50"/>
      <c r="K35"/>
    </row>
    <row r="36" spans="1:11" s="1" customFormat="1" x14ac:dyDescent="0.25">
      <c r="A36" s="36"/>
      <c r="B36" s="36"/>
      <c r="C36" s="36"/>
      <c r="D36" s="41"/>
      <c r="E36"/>
      <c r="F36"/>
      <c r="G36"/>
      <c r="H36"/>
      <c r="I36" s="50"/>
      <c r="K36"/>
    </row>
    <row r="37" spans="1:11" s="1" customFormat="1" x14ac:dyDescent="0.25">
      <c r="A37" s="36"/>
      <c r="B37" s="36"/>
      <c r="C37" s="36"/>
      <c r="D37" s="41"/>
      <c r="E37"/>
      <c r="F37"/>
      <c r="G37"/>
      <c r="H37"/>
      <c r="I37" s="50"/>
      <c r="K37"/>
    </row>
  </sheetData>
  <mergeCells count="7">
    <mergeCell ref="G24:I24"/>
    <mergeCell ref="G25:I25"/>
    <mergeCell ref="G26:I26"/>
    <mergeCell ref="G27:I27"/>
    <mergeCell ref="A1:K1"/>
    <mergeCell ref="G11:I11"/>
    <mergeCell ref="G12:I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04A0-6E16-4AC4-9887-5FC00CED7874}">
  <dimension ref="A1:K26"/>
  <sheetViews>
    <sheetView workbookViewId="0">
      <pane xSplit="3" ySplit="3" topLeftCell="D4" activePane="bottomRight" state="frozen"/>
      <selection pane="topRight" activeCell="C1" sqref="C1"/>
      <selection pane="bottomLeft" activeCell="A4" sqref="A4"/>
      <selection pane="bottomRight" activeCell="A3" sqref="A3:K3"/>
    </sheetView>
  </sheetViews>
  <sheetFormatPr defaultRowHeight="13.8" x14ac:dyDescent="0.25"/>
  <cols>
    <col min="1" max="1" width="13.19921875" style="36" customWidth="1"/>
    <col min="2" max="2" width="12.69921875" style="36" customWidth="1"/>
    <col min="3" max="3" width="10.59765625" style="41" customWidth="1"/>
    <col min="4" max="4" width="2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70</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ht="26.4" x14ac:dyDescent="0.25">
      <c r="A4" s="40">
        <v>44201</v>
      </c>
      <c r="B4" s="40">
        <v>44200</v>
      </c>
      <c r="C4" s="43">
        <v>63</v>
      </c>
      <c r="D4" s="7" t="s">
        <v>57</v>
      </c>
      <c r="E4" s="8"/>
      <c r="F4" s="9" t="s">
        <v>58</v>
      </c>
      <c r="G4" s="9">
        <v>909091</v>
      </c>
      <c r="H4" s="52">
        <v>0.1</v>
      </c>
      <c r="I4" s="58">
        <v>90909.1</v>
      </c>
      <c r="J4" s="11">
        <v>1000000.1</v>
      </c>
      <c r="K4" s="13"/>
    </row>
    <row r="5" spans="1:11" x14ac:dyDescent="0.25">
      <c r="A5" s="40">
        <v>44201</v>
      </c>
      <c r="B5" s="40">
        <v>44200</v>
      </c>
      <c r="C5" s="43" t="s">
        <v>42</v>
      </c>
      <c r="D5" s="7" t="s">
        <v>59</v>
      </c>
      <c r="E5" s="8" t="s">
        <v>60</v>
      </c>
      <c r="F5" s="9" t="s">
        <v>61</v>
      </c>
      <c r="G5" s="9">
        <v>35850000</v>
      </c>
      <c r="H5" s="52"/>
      <c r="I5" s="58">
        <v>0</v>
      </c>
      <c r="J5" s="11">
        <f>G5</f>
        <v>35850000</v>
      </c>
      <c r="K5" s="13"/>
    </row>
    <row r="6" spans="1:11" ht="26.4" x14ac:dyDescent="0.25">
      <c r="A6" s="40">
        <v>44204</v>
      </c>
      <c r="B6" s="40">
        <v>44202</v>
      </c>
      <c r="C6" s="43">
        <v>1280</v>
      </c>
      <c r="D6" s="7" t="s">
        <v>62</v>
      </c>
      <c r="E6" s="8" t="s">
        <v>63</v>
      </c>
      <c r="F6" s="9" t="s">
        <v>64</v>
      </c>
      <c r="G6" s="9">
        <v>6250000</v>
      </c>
      <c r="H6" s="52"/>
      <c r="I6" s="58">
        <v>0</v>
      </c>
      <c r="J6" s="11">
        <v>6250000</v>
      </c>
      <c r="K6" s="12"/>
    </row>
    <row r="7" spans="1:11" ht="26.4" x14ac:dyDescent="0.25">
      <c r="A7" s="40">
        <v>44202</v>
      </c>
      <c r="B7" s="40">
        <v>44196</v>
      </c>
      <c r="C7" s="43">
        <v>557</v>
      </c>
      <c r="D7" s="7" t="s">
        <v>65</v>
      </c>
      <c r="E7" s="8"/>
      <c r="F7" s="9" t="s">
        <v>67</v>
      </c>
      <c r="G7" s="9">
        <v>13636364</v>
      </c>
      <c r="H7" s="52">
        <v>0.1</v>
      </c>
      <c r="I7" s="58">
        <v>1363636.4000000001</v>
      </c>
      <c r="J7" s="11">
        <v>15000000.4</v>
      </c>
      <c r="K7" s="14"/>
    </row>
    <row r="8" spans="1:11" ht="26.4" x14ac:dyDescent="0.25">
      <c r="A8" s="40">
        <v>44204</v>
      </c>
      <c r="B8" s="40">
        <v>44201</v>
      </c>
      <c r="C8" s="43">
        <v>564</v>
      </c>
      <c r="D8" s="7" t="s">
        <v>65</v>
      </c>
      <c r="E8" s="8"/>
      <c r="F8" s="9" t="s">
        <v>66</v>
      </c>
      <c r="G8" s="9">
        <v>6818182</v>
      </c>
      <c r="H8" s="52">
        <v>0.1</v>
      </c>
      <c r="I8" s="58">
        <v>681818.20000000007</v>
      </c>
      <c r="J8" s="11">
        <v>7500000.2000000002</v>
      </c>
      <c r="K8" s="13"/>
    </row>
    <row r="9" spans="1:11" x14ac:dyDescent="0.25">
      <c r="A9" s="39"/>
      <c r="B9" s="40"/>
      <c r="C9" s="43"/>
      <c r="D9" s="7"/>
      <c r="E9" s="8"/>
      <c r="F9" s="9"/>
      <c r="G9" s="9"/>
      <c r="H9" s="52"/>
      <c r="I9" s="58"/>
      <c r="J9" s="70"/>
      <c r="K9" s="16"/>
    </row>
    <row r="10" spans="1:11" x14ac:dyDescent="0.25">
      <c r="A10" s="39"/>
      <c r="B10" s="40"/>
      <c r="C10" s="43"/>
      <c r="D10" s="7"/>
      <c r="E10" s="8"/>
      <c r="F10" s="9"/>
      <c r="G10" s="9"/>
      <c r="H10" s="52"/>
      <c r="I10" s="58"/>
      <c r="J10" s="11"/>
      <c r="K10" s="16"/>
    </row>
    <row r="11" spans="1:11" x14ac:dyDescent="0.25">
      <c r="A11" s="39"/>
      <c r="B11" s="40"/>
      <c r="C11" s="43"/>
      <c r="D11" s="10"/>
      <c r="E11" s="8"/>
      <c r="F11" s="9"/>
      <c r="G11" s="9"/>
      <c r="H11" s="52"/>
      <c r="I11" s="58"/>
      <c r="J11" s="11"/>
      <c r="K11" s="15"/>
    </row>
    <row r="12" spans="1:11" x14ac:dyDescent="0.25">
      <c r="A12" s="39"/>
      <c r="B12" s="40"/>
      <c r="C12" s="43"/>
      <c r="D12" s="10"/>
      <c r="E12" s="8"/>
      <c r="F12" s="9"/>
      <c r="G12" s="9"/>
      <c r="H12" s="52"/>
      <c r="I12" s="58"/>
      <c r="J12" s="11"/>
      <c r="K12" s="15"/>
    </row>
    <row r="13" spans="1:11" x14ac:dyDescent="0.25">
      <c r="G13" s="318" t="s">
        <v>10</v>
      </c>
      <c r="H13" s="318"/>
      <c r="I13" s="318"/>
      <c r="J13" s="17"/>
      <c r="K13" s="18"/>
    </row>
    <row r="14" spans="1:11" x14ac:dyDescent="0.25">
      <c r="G14" s="318" t="s">
        <v>11</v>
      </c>
      <c r="H14" s="318"/>
      <c r="I14" s="318"/>
      <c r="J14" s="19">
        <f>SUM(J4:J12)</f>
        <v>65600000.700000003</v>
      </c>
    </row>
    <row r="15" spans="1:11" x14ac:dyDescent="0.25">
      <c r="B15" s="37" t="s">
        <v>12</v>
      </c>
      <c r="J15" s="20"/>
    </row>
    <row r="16" spans="1:11" s="99" customFormat="1" ht="27.6" x14ac:dyDescent="0.25">
      <c r="A16" s="96">
        <v>44204</v>
      </c>
      <c r="B16" s="21">
        <v>44204</v>
      </c>
      <c r="C16" s="44" t="s">
        <v>42</v>
      </c>
      <c r="D16" s="7" t="s">
        <v>68</v>
      </c>
      <c r="E16" s="8"/>
      <c r="F16" s="97" t="s">
        <v>69</v>
      </c>
      <c r="G16" s="23"/>
      <c r="H16" s="53"/>
      <c r="I16" s="59"/>
      <c r="J16" s="60">
        <v>451230000</v>
      </c>
      <c r="K16" s="98"/>
    </row>
    <row r="17" spans="1:11" s="99" customFormat="1" x14ac:dyDescent="0.25">
      <c r="A17" s="96"/>
      <c r="B17" s="21"/>
      <c r="C17" s="45"/>
      <c r="D17" s="7"/>
      <c r="E17" s="100"/>
      <c r="F17" s="27"/>
      <c r="G17" s="9"/>
      <c r="H17" s="54"/>
      <c r="I17" s="61"/>
      <c r="J17" s="62"/>
      <c r="K17" s="101"/>
    </row>
    <row r="18" spans="1:11" s="99" customFormat="1" x14ac:dyDescent="0.25">
      <c r="A18" s="96"/>
      <c r="B18" s="21"/>
      <c r="C18" s="45"/>
      <c r="D18" s="7"/>
      <c r="E18" s="27"/>
      <c r="F18" s="7"/>
      <c r="G18" s="9"/>
      <c r="H18" s="54"/>
      <c r="I18" s="61"/>
      <c r="J18" s="62"/>
      <c r="K18" s="101"/>
    </row>
    <row r="19" spans="1:11" s="99" customFormat="1" x14ac:dyDescent="0.25">
      <c r="A19" s="96"/>
      <c r="B19" s="40"/>
      <c r="C19" s="43"/>
      <c r="D19" s="7"/>
      <c r="E19" s="8"/>
      <c r="F19" s="29"/>
      <c r="G19" s="9"/>
      <c r="H19" s="52"/>
      <c r="I19" s="59"/>
      <c r="J19" s="60"/>
      <c r="K19" s="101"/>
    </row>
    <row r="20" spans="1:11" s="99" customFormat="1" x14ac:dyDescent="0.25">
      <c r="A20" s="96"/>
      <c r="B20" s="25"/>
      <c r="C20" s="45"/>
      <c r="D20" s="7"/>
      <c r="E20" s="27"/>
      <c r="F20" s="7"/>
      <c r="G20" s="9"/>
      <c r="H20" s="54"/>
      <c r="I20" s="61"/>
      <c r="J20" s="63"/>
      <c r="K20" s="101"/>
    </row>
    <row r="21" spans="1:11" s="99" customFormat="1" x14ac:dyDescent="0.25">
      <c r="A21" s="96"/>
      <c r="B21" s="21"/>
      <c r="C21" s="45"/>
      <c r="D21" s="7"/>
      <c r="E21" s="27"/>
      <c r="F21" s="7"/>
      <c r="G21" s="9"/>
      <c r="H21" s="54"/>
      <c r="I21" s="61"/>
      <c r="J21" s="62"/>
      <c r="K21" s="101"/>
    </row>
    <row r="22" spans="1:11" s="99" customFormat="1" x14ac:dyDescent="0.25">
      <c r="A22" s="96"/>
      <c r="B22" s="35"/>
      <c r="C22" s="102"/>
      <c r="D22" s="30"/>
      <c r="E22" s="31"/>
      <c r="F22" s="7"/>
      <c r="G22" s="32"/>
      <c r="H22" s="55"/>
      <c r="I22" s="64"/>
      <c r="J22" s="60"/>
      <c r="K22" s="101"/>
    </row>
    <row r="23" spans="1:11" s="99" customFormat="1" x14ac:dyDescent="0.25">
      <c r="A23" s="96"/>
      <c r="B23" s="35"/>
      <c r="C23" s="48"/>
      <c r="D23" s="30"/>
      <c r="E23" s="31"/>
      <c r="F23" s="7"/>
      <c r="G23" s="34"/>
      <c r="H23" s="56"/>
      <c r="I23" s="66"/>
      <c r="J23" s="62"/>
      <c r="K23" s="101"/>
    </row>
    <row r="24" spans="1:11" x14ac:dyDescent="0.25">
      <c r="A24" s="39"/>
      <c r="B24" s="33"/>
      <c r="C24" s="48"/>
      <c r="D24" s="30"/>
      <c r="E24" s="31"/>
      <c r="F24" s="7"/>
      <c r="G24" s="318"/>
      <c r="H24" s="318"/>
      <c r="I24" s="318"/>
      <c r="J24" s="62"/>
      <c r="K24" s="28"/>
    </row>
    <row r="25" spans="1:11" x14ac:dyDescent="0.25">
      <c r="A25" s="39"/>
      <c r="B25" s="33"/>
      <c r="C25" s="48"/>
      <c r="D25" s="30"/>
      <c r="E25" s="31"/>
      <c r="F25" s="7"/>
      <c r="G25" s="318" t="s">
        <v>11</v>
      </c>
      <c r="H25" s="318"/>
      <c r="I25" s="318"/>
      <c r="J25" s="68">
        <f>SUM(J16:J24)</f>
        <v>451230000</v>
      </c>
      <c r="K25" s="28"/>
    </row>
    <row r="26" spans="1:11" x14ac:dyDescent="0.25">
      <c r="A26" s="39"/>
      <c r="B26" s="39"/>
      <c r="C26" s="49"/>
      <c r="D26" s="28"/>
      <c r="E26" s="28"/>
      <c r="F26" s="28"/>
      <c r="G26" s="318" t="s">
        <v>11</v>
      </c>
      <c r="H26" s="318"/>
      <c r="I26" s="318"/>
      <c r="J26" s="69"/>
      <c r="K26" s="28"/>
    </row>
  </sheetData>
  <mergeCells count="6">
    <mergeCell ref="G26:I26"/>
    <mergeCell ref="A1:K1"/>
    <mergeCell ref="G13:I13"/>
    <mergeCell ref="G14:I14"/>
    <mergeCell ref="G24:I24"/>
    <mergeCell ref="G25:I25"/>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619D3-BA10-458F-9974-DE237C2D9628}">
  <dimension ref="A1:K62"/>
  <sheetViews>
    <sheetView workbookViewId="0">
      <pane xSplit="3" ySplit="3" topLeftCell="D4" activePane="bottomRight" state="frozen"/>
      <selection activeCell="I8" sqref="I8"/>
      <selection pane="topRight" activeCell="I8" sqref="I8"/>
      <selection pane="bottomLeft" activeCell="I8" sqref="I8"/>
      <selection pane="bottomRight" activeCell="E14" sqref="E14"/>
    </sheetView>
  </sheetViews>
  <sheetFormatPr defaultRowHeight="13.8" x14ac:dyDescent="0.25"/>
  <cols>
    <col min="1" max="1" width="7.8984375" style="36" customWidth="1"/>
    <col min="2" max="2" width="8.09765625" style="36" customWidth="1"/>
    <col min="3" max="3" width="11.09765625" style="41" customWidth="1"/>
    <col min="4" max="4" width="26.69921875" customWidth="1"/>
    <col min="5" max="5" width="11.5" customWidth="1"/>
    <col min="6" max="6" width="40.69921875" customWidth="1"/>
    <col min="7" max="7" width="11.09765625" style="197" customWidth="1"/>
    <col min="8" max="8" width="6.5" style="198" customWidth="1"/>
    <col min="9" max="9" width="11.69921875" style="195" customWidth="1"/>
    <col min="10" max="10" width="12" style="195" customWidth="1"/>
    <col min="11" max="11" width="32.69921875" customWidth="1"/>
  </cols>
  <sheetData>
    <row r="1" spans="1:11" x14ac:dyDescent="0.25">
      <c r="A1" s="317" t="s">
        <v>600</v>
      </c>
      <c r="B1" s="317"/>
      <c r="C1" s="317"/>
      <c r="D1" s="317"/>
      <c r="E1" s="317"/>
      <c r="F1" s="317"/>
      <c r="G1" s="317"/>
      <c r="H1" s="317"/>
      <c r="I1" s="317"/>
      <c r="J1" s="317"/>
      <c r="K1" s="317"/>
    </row>
    <row r="2" spans="1:11" x14ac:dyDescent="0.25">
      <c r="B2" s="37" t="s">
        <v>0</v>
      </c>
    </row>
    <row r="3" spans="1:11" s="106" customFormat="1" ht="27.6" x14ac:dyDescent="0.25">
      <c r="A3" s="248" t="s">
        <v>18</v>
      </c>
      <c r="B3" s="248" t="s">
        <v>13</v>
      </c>
      <c r="C3" s="236" t="s">
        <v>1</v>
      </c>
      <c r="D3" s="237" t="s">
        <v>2</v>
      </c>
      <c r="E3" s="238" t="s">
        <v>3</v>
      </c>
      <c r="F3" s="239" t="s">
        <v>4</v>
      </c>
      <c r="G3" s="239" t="s">
        <v>5</v>
      </c>
      <c r="H3" s="240" t="s">
        <v>6</v>
      </c>
      <c r="I3" s="241" t="s">
        <v>7</v>
      </c>
      <c r="J3" s="242" t="s">
        <v>8</v>
      </c>
      <c r="K3" s="243" t="s">
        <v>9</v>
      </c>
    </row>
    <row r="4" spans="1:11" ht="26.4" x14ac:dyDescent="0.25">
      <c r="A4" s="40">
        <v>44326</v>
      </c>
      <c r="B4" s="40">
        <v>44326</v>
      </c>
      <c r="C4" s="43" t="s">
        <v>95</v>
      </c>
      <c r="D4" s="10" t="s">
        <v>23</v>
      </c>
      <c r="E4" s="8"/>
      <c r="F4" s="9" t="s">
        <v>532</v>
      </c>
      <c r="G4" s="34"/>
      <c r="H4" s="193"/>
      <c r="I4" s="194"/>
      <c r="J4" s="244">
        <v>5000000</v>
      </c>
      <c r="K4" s="245" t="s">
        <v>41</v>
      </c>
    </row>
    <row r="5" spans="1:11" s="106" customFormat="1" ht="27.75" customHeight="1" x14ac:dyDescent="0.25">
      <c r="A5" s="40">
        <v>44331</v>
      </c>
      <c r="B5" s="40">
        <v>44330</v>
      </c>
      <c r="C5" s="43" t="s">
        <v>303</v>
      </c>
      <c r="D5" s="7" t="s">
        <v>592</v>
      </c>
      <c r="E5" s="8"/>
      <c r="F5" s="9" t="s">
        <v>596</v>
      </c>
      <c r="G5" s="34">
        <v>3484000</v>
      </c>
      <c r="H5" s="193"/>
      <c r="I5" s="194">
        <v>0</v>
      </c>
      <c r="J5" s="244">
        <v>3484000</v>
      </c>
      <c r="K5" s="245" t="s">
        <v>41</v>
      </c>
    </row>
    <row r="6" spans="1:11" ht="26.4" x14ac:dyDescent="0.25">
      <c r="A6" s="40">
        <v>44296</v>
      </c>
      <c r="B6" s="40">
        <v>44273</v>
      </c>
      <c r="C6" s="43">
        <v>281</v>
      </c>
      <c r="D6" s="10" t="s">
        <v>129</v>
      </c>
      <c r="E6" s="8" t="s">
        <v>130</v>
      </c>
      <c r="F6" s="9" t="s">
        <v>522</v>
      </c>
      <c r="G6" s="34">
        <v>148224000</v>
      </c>
      <c r="H6" s="193"/>
      <c r="I6" s="194">
        <v>0</v>
      </c>
      <c r="J6" s="244">
        <v>148224000</v>
      </c>
      <c r="K6" s="2"/>
    </row>
    <row r="7" spans="1:11" ht="52.8" x14ac:dyDescent="0.25">
      <c r="A7" s="40">
        <v>44296</v>
      </c>
      <c r="B7" s="40">
        <v>44273</v>
      </c>
      <c r="C7" s="43">
        <v>282</v>
      </c>
      <c r="D7" s="10" t="s">
        <v>129</v>
      </c>
      <c r="E7" s="8" t="s">
        <v>130</v>
      </c>
      <c r="F7" s="9" t="s">
        <v>523</v>
      </c>
      <c r="G7" s="34">
        <v>11510520</v>
      </c>
      <c r="H7" s="193">
        <v>0.1</v>
      </c>
      <c r="I7" s="194">
        <v>1151052</v>
      </c>
      <c r="J7" s="244">
        <v>12661572</v>
      </c>
      <c r="K7" s="2"/>
    </row>
    <row r="8" spans="1:11" ht="26.4" x14ac:dyDescent="0.25">
      <c r="A8" s="40">
        <v>44323</v>
      </c>
      <c r="B8" s="40">
        <v>44323</v>
      </c>
      <c r="C8" s="43" t="s">
        <v>77</v>
      </c>
      <c r="D8" s="10" t="s">
        <v>78</v>
      </c>
      <c r="E8" s="8" t="s">
        <v>79</v>
      </c>
      <c r="F8" s="9" t="s">
        <v>534</v>
      </c>
      <c r="G8" s="34">
        <v>54161100</v>
      </c>
      <c r="H8" s="193">
        <v>0.1</v>
      </c>
      <c r="I8" s="194">
        <v>5416110</v>
      </c>
      <c r="J8" s="244">
        <v>59577210</v>
      </c>
      <c r="K8" s="2"/>
    </row>
    <row r="9" spans="1:11" ht="28.5" customHeight="1" x14ac:dyDescent="0.25">
      <c r="A9" s="40">
        <v>44323</v>
      </c>
      <c r="B9" s="40">
        <v>44323</v>
      </c>
      <c r="C9" s="43" t="s">
        <v>77</v>
      </c>
      <c r="D9" s="10" t="s">
        <v>78</v>
      </c>
      <c r="E9" s="8" t="s">
        <v>79</v>
      </c>
      <c r="F9" s="9" t="s">
        <v>597</v>
      </c>
      <c r="G9" s="34">
        <f>J9/1.1</f>
        <v>63521099.999999993</v>
      </c>
      <c r="H9" s="193">
        <v>0.1</v>
      </c>
      <c r="I9" s="194">
        <f>J9-G9</f>
        <v>6352110.0000000075</v>
      </c>
      <c r="J9" s="244">
        <v>69873210</v>
      </c>
      <c r="K9" s="2"/>
    </row>
    <row r="10" spans="1:11" ht="26.4" x14ac:dyDescent="0.25">
      <c r="A10" s="40">
        <v>44296</v>
      </c>
      <c r="B10" s="40">
        <v>44285</v>
      </c>
      <c r="C10" s="43">
        <v>7475</v>
      </c>
      <c r="D10" s="10" t="s">
        <v>196</v>
      </c>
      <c r="E10" s="8" t="s">
        <v>197</v>
      </c>
      <c r="F10" s="9" t="s">
        <v>535</v>
      </c>
      <c r="G10" s="34">
        <v>90324000</v>
      </c>
      <c r="H10" s="193"/>
      <c r="I10" s="194">
        <v>0</v>
      </c>
      <c r="J10" s="244">
        <v>90324000</v>
      </c>
      <c r="K10" s="2"/>
    </row>
    <row r="11" spans="1:11" s="106" customFormat="1" ht="39.6" x14ac:dyDescent="0.25">
      <c r="A11" s="40">
        <v>44296</v>
      </c>
      <c r="B11" s="40">
        <v>44285</v>
      </c>
      <c r="C11" s="43">
        <v>7476</v>
      </c>
      <c r="D11" s="7" t="s">
        <v>196</v>
      </c>
      <c r="E11" s="8" t="s">
        <v>197</v>
      </c>
      <c r="F11" s="9" t="s">
        <v>536</v>
      </c>
      <c r="G11" s="34">
        <v>7498000</v>
      </c>
      <c r="H11" s="193">
        <v>0.1</v>
      </c>
      <c r="I11" s="194">
        <v>749800</v>
      </c>
      <c r="J11" s="244">
        <v>8247800</v>
      </c>
      <c r="K11" s="13"/>
    </row>
    <row r="12" spans="1:11" s="106" customFormat="1" ht="44.25" customHeight="1" x14ac:dyDescent="0.25">
      <c r="A12" s="40">
        <v>44328</v>
      </c>
      <c r="B12" s="40">
        <v>44327</v>
      </c>
      <c r="C12" s="43">
        <v>616</v>
      </c>
      <c r="D12" s="7" t="s">
        <v>74</v>
      </c>
      <c r="E12" s="8" t="s">
        <v>75</v>
      </c>
      <c r="F12" s="9" t="s">
        <v>578</v>
      </c>
      <c r="G12" s="34">
        <v>10214080</v>
      </c>
      <c r="H12" s="193">
        <v>0.1</v>
      </c>
      <c r="I12" s="194">
        <v>1021408</v>
      </c>
      <c r="J12" s="244">
        <v>11235488</v>
      </c>
      <c r="K12" s="13" t="s">
        <v>598</v>
      </c>
    </row>
    <row r="13" spans="1:11" s="106" customFormat="1" ht="79.2" x14ac:dyDescent="0.25">
      <c r="A13" s="40">
        <v>44264</v>
      </c>
      <c r="B13" s="40">
        <v>44259</v>
      </c>
      <c r="C13" s="43" t="s">
        <v>77</v>
      </c>
      <c r="D13" s="7" t="s">
        <v>587</v>
      </c>
      <c r="E13" s="8" t="s">
        <v>588</v>
      </c>
      <c r="F13" s="131" t="s">
        <v>589</v>
      </c>
      <c r="G13" s="34"/>
      <c r="H13" s="193"/>
      <c r="I13" s="194"/>
      <c r="J13" s="244">
        <f>876.95*23170</f>
        <v>20318931.5</v>
      </c>
      <c r="K13" s="13" t="s">
        <v>598</v>
      </c>
    </row>
    <row r="14" spans="1:11" s="115" customFormat="1" ht="39.6" x14ac:dyDescent="0.25">
      <c r="A14" s="40">
        <v>44303</v>
      </c>
      <c r="B14" s="40">
        <v>44303</v>
      </c>
      <c r="C14" s="43" t="s">
        <v>98</v>
      </c>
      <c r="D14" s="7" t="s">
        <v>96</v>
      </c>
      <c r="E14" s="8"/>
      <c r="F14" s="9" t="s">
        <v>521</v>
      </c>
      <c r="G14" s="34"/>
      <c r="H14" s="193"/>
      <c r="I14" s="194"/>
      <c r="J14" s="244">
        <v>54124931</v>
      </c>
      <c r="K14" s="246" t="s">
        <v>41</v>
      </c>
    </row>
    <row r="15" spans="1:11" s="106" customFormat="1" ht="26.4" x14ac:dyDescent="0.25">
      <c r="A15" s="40">
        <v>44329</v>
      </c>
      <c r="B15" s="40">
        <v>44329</v>
      </c>
      <c r="C15" s="43" t="s">
        <v>100</v>
      </c>
      <c r="D15" s="7" t="s">
        <v>96</v>
      </c>
      <c r="E15" s="8"/>
      <c r="F15" s="9" t="s">
        <v>579</v>
      </c>
      <c r="G15" s="34">
        <v>35729000</v>
      </c>
      <c r="H15" s="193"/>
      <c r="I15" s="194">
        <v>0</v>
      </c>
      <c r="J15" s="244">
        <v>35729000</v>
      </c>
      <c r="K15" s="145" t="s">
        <v>41</v>
      </c>
    </row>
    <row r="16" spans="1:11" s="106" customFormat="1" ht="26.25" customHeight="1" x14ac:dyDescent="0.25">
      <c r="A16" s="40">
        <v>44328</v>
      </c>
      <c r="B16" s="40">
        <v>44328</v>
      </c>
      <c r="C16" s="43">
        <v>17385</v>
      </c>
      <c r="D16" s="7" t="s">
        <v>304</v>
      </c>
      <c r="E16" s="8" t="s">
        <v>305</v>
      </c>
      <c r="F16" s="9" t="s">
        <v>575</v>
      </c>
      <c r="G16" s="34">
        <v>32000000</v>
      </c>
      <c r="H16" s="193">
        <v>0.1</v>
      </c>
      <c r="I16" s="194">
        <v>3200000</v>
      </c>
      <c r="J16" s="244">
        <v>35200000</v>
      </c>
      <c r="K16" s="13"/>
    </row>
    <row r="17" spans="1:11" s="106" customFormat="1" x14ac:dyDescent="0.25">
      <c r="A17" s="40">
        <v>44328</v>
      </c>
      <c r="B17" s="40">
        <v>44320</v>
      </c>
      <c r="C17" s="43">
        <v>2599</v>
      </c>
      <c r="D17" s="7" t="s">
        <v>36</v>
      </c>
      <c r="E17" s="8" t="s">
        <v>37</v>
      </c>
      <c r="F17" s="9" t="s">
        <v>576</v>
      </c>
      <c r="G17" s="34">
        <v>3060000</v>
      </c>
      <c r="H17" s="193">
        <v>0.1</v>
      </c>
      <c r="I17" s="194">
        <v>306000</v>
      </c>
      <c r="J17" s="244">
        <v>3366000</v>
      </c>
      <c r="K17" s="13"/>
    </row>
    <row r="18" spans="1:11" s="106" customFormat="1" x14ac:dyDescent="0.25">
      <c r="A18" s="40">
        <v>44328</v>
      </c>
      <c r="B18" s="40">
        <v>44327</v>
      </c>
      <c r="C18" s="43" t="s">
        <v>77</v>
      </c>
      <c r="D18" s="7" t="s">
        <v>93</v>
      </c>
      <c r="E18" s="8">
        <v>4400115690</v>
      </c>
      <c r="F18" s="9" t="s">
        <v>577</v>
      </c>
      <c r="G18" s="34">
        <v>22307142.931500003</v>
      </c>
      <c r="H18" s="193">
        <v>0.05</v>
      </c>
      <c r="I18" s="194">
        <v>1115357.1465750001</v>
      </c>
      <c r="J18" s="244">
        <v>23422500.078075003</v>
      </c>
      <c r="K18" s="13"/>
    </row>
    <row r="19" spans="1:11" s="106" customFormat="1" ht="27.75" customHeight="1" x14ac:dyDescent="0.25">
      <c r="A19" s="40">
        <v>44331</v>
      </c>
      <c r="B19" s="40">
        <v>44331</v>
      </c>
      <c r="C19" s="43" t="s">
        <v>19</v>
      </c>
      <c r="D19" s="7" t="s">
        <v>590</v>
      </c>
      <c r="E19" s="8" t="s">
        <v>593</v>
      </c>
      <c r="F19" s="9" t="s">
        <v>594</v>
      </c>
      <c r="G19" s="34">
        <v>8100000</v>
      </c>
      <c r="H19" s="193">
        <v>0.1</v>
      </c>
      <c r="I19" s="194">
        <v>810000</v>
      </c>
      <c r="J19" s="244">
        <v>8910000</v>
      </c>
      <c r="K19" s="13"/>
    </row>
    <row r="20" spans="1:11" s="106" customFormat="1" ht="27.75" customHeight="1" x14ac:dyDescent="0.25">
      <c r="A20" s="40">
        <v>44331</v>
      </c>
      <c r="B20" s="40">
        <v>44331</v>
      </c>
      <c r="C20" s="43" t="s">
        <v>100</v>
      </c>
      <c r="D20" s="7" t="s">
        <v>591</v>
      </c>
      <c r="E20" s="8"/>
      <c r="F20" s="9" t="s">
        <v>595</v>
      </c>
      <c r="G20" s="34">
        <v>1800000</v>
      </c>
      <c r="H20" s="193">
        <v>0.1</v>
      </c>
      <c r="I20" s="194">
        <v>180000</v>
      </c>
      <c r="J20" s="244">
        <v>1980000</v>
      </c>
      <c r="K20" s="145" t="s">
        <v>41</v>
      </c>
    </row>
    <row r="21" spans="1:11" s="106" customFormat="1" ht="39" customHeight="1" x14ac:dyDescent="0.25">
      <c r="A21" s="40">
        <v>44329</v>
      </c>
      <c r="B21" s="40">
        <v>44316</v>
      </c>
      <c r="C21" s="43">
        <v>553620</v>
      </c>
      <c r="D21" s="7" t="s">
        <v>146</v>
      </c>
      <c r="E21" s="8" t="s">
        <v>147</v>
      </c>
      <c r="F21" s="9" t="s">
        <v>580</v>
      </c>
      <c r="G21" s="34">
        <v>133075</v>
      </c>
      <c r="H21" s="193">
        <v>0.1</v>
      </c>
      <c r="I21" s="194">
        <v>13307.5</v>
      </c>
      <c r="J21" s="244">
        <v>146382.5</v>
      </c>
      <c r="K21" s="13" t="s">
        <v>599</v>
      </c>
    </row>
    <row r="22" spans="1:11" ht="26.4" x14ac:dyDescent="0.25">
      <c r="A22" s="40">
        <v>44329</v>
      </c>
      <c r="B22" s="40">
        <v>44259</v>
      </c>
      <c r="C22" s="43" t="s">
        <v>329</v>
      </c>
      <c r="D22" s="7" t="s">
        <v>108</v>
      </c>
      <c r="E22" s="8"/>
      <c r="F22" s="9" t="s">
        <v>581</v>
      </c>
      <c r="G22" s="34"/>
      <c r="H22" s="193"/>
      <c r="I22" s="194"/>
      <c r="J22" s="125">
        <v>9641095.8904109597</v>
      </c>
      <c r="K22" s="13" t="s">
        <v>601</v>
      </c>
    </row>
    <row r="23" spans="1:11" ht="26.4" x14ac:dyDescent="0.25">
      <c r="A23" s="40">
        <v>44329</v>
      </c>
      <c r="B23" s="40">
        <v>44265</v>
      </c>
      <c r="C23" s="43" t="s">
        <v>330</v>
      </c>
      <c r="D23" s="7" t="s">
        <v>108</v>
      </c>
      <c r="E23" s="8"/>
      <c r="F23" s="9" t="s">
        <v>582</v>
      </c>
      <c r="G23" s="34"/>
      <c r="H23" s="193"/>
      <c r="I23" s="194"/>
      <c r="J23" s="125">
        <v>6238356.1643835614</v>
      </c>
      <c r="K23" s="13" t="s">
        <v>601</v>
      </c>
    </row>
    <row r="24" spans="1:11" ht="26.4" x14ac:dyDescent="0.25">
      <c r="A24" s="40">
        <v>44329</v>
      </c>
      <c r="B24" s="40">
        <v>44272</v>
      </c>
      <c r="C24" s="43" t="s">
        <v>468</v>
      </c>
      <c r="D24" s="7" t="s">
        <v>108</v>
      </c>
      <c r="E24" s="8"/>
      <c r="F24" s="9" t="s">
        <v>583</v>
      </c>
      <c r="G24" s="34"/>
      <c r="H24" s="193"/>
      <c r="I24" s="194"/>
      <c r="J24" s="125">
        <v>6238356.1643835614</v>
      </c>
      <c r="K24" s="13" t="s">
        <v>601</v>
      </c>
    </row>
    <row r="25" spans="1:11" ht="39.6" x14ac:dyDescent="0.25">
      <c r="A25" s="40">
        <v>44329</v>
      </c>
      <c r="B25" s="40">
        <v>44273</v>
      </c>
      <c r="C25" s="43" t="s">
        <v>470</v>
      </c>
      <c r="D25" s="7" t="s">
        <v>108</v>
      </c>
      <c r="E25" s="8"/>
      <c r="F25" s="9" t="s">
        <v>584</v>
      </c>
      <c r="G25" s="34"/>
      <c r="H25" s="193"/>
      <c r="I25" s="194"/>
      <c r="J25" s="125">
        <v>8775586.3561643846</v>
      </c>
      <c r="K25" s="13" t="s">
        <v>601</v>
      </c>
    </row>
    <row r="26" spans="1:11" ht="39.6" x14ac:dyDescent="0.25">
      <c r="A26" s="40">
        <v>44329</v>
      </c>
      <c r="B26" s="40">
        <v>44291</v>
      </c>
      <c r="C26" s="43" t="s">
        <v>472</v>
      </c>
      <c r="D26" s="7" t="s">
        <v>108</v>
      </c>
      <c r="E26" s="8"/>
      <c r="F26" s="9" t="s">
        <v>585</v>
      </c>
      <c r="G26" s="34"/>
      <c r="H26" s="193"/>
      <c r="I26" s="194"/>
      <c r="J26" s="125">
        <v>8506849.3150684945</v>
      </c>
      <c r="K26" s="13" t="s">
        <v>601</v>
      </c>
    </row>
    <row r="27" spans="1:11" ht="39.6" x14ac:dyDescent="0.25">
      <c r="A27" s="40">
        <v>44329</v>
      </c>
      <c r="B27" s="40">
        <v>44295</v>
      </c>
      <c r="C27" s="43" t="s">
        <v>474</v>
      </c>
      <c r="D27" s="7" t="s">
        <v>108</v>
      </c>
      <c r="E27" s="8"/>
      <c r="F27" s="9" t="s">
        <v>586</v>
      </c>
      <c r="G27" s="34"/>
      <c r="H27" s="193"/>
      <c r="I27" s="194"/>
      <c r="J27" s="125">
        <v>7372602.7397260275</v>
      </c>
      <c r="K27" s="13" t="s">
        <v>601</v>
      </c>
    </row>
    <row r="28" spans="1:11" x14ac:dyDescent="0.25">
      <c r="G28" s="318" t="s">
        <v>10</v>
      </c>
      <c r="H28" s="318"/>
      <c r="I28" s="318"/>
      <c r="J28" s="196"/>
    </row>
    <row r="29" spans="1:11" x14ac:dyDescent="0.25">
      <c r="G29" s="318" t="s">
        <v>11</v>
      </c>
      <c r="H29" s="318"/>
      <c r="I29" s="318"/>
      <c r="J29" s="155">
        <f>SUM(J4:J28)</f>
        <v>638597871.70821202</v>
      </c>
    </row>
    <row r="30" spans="1:11" s="99" customFormat="1" x14ac:dyDescent="0.25">
      <c r="A30" s="36"/>
      <c r="B30" s="37" t="s">
        <v>12</v>
      </c>
      <c r="C30" s="41"/>
      <c r="D30"/>
      <c r="E30"/>
      <c r="F30"/>
      <c r="G30" s="197"/>
      <c r="H30" s="198"/>
      <c r="I30" s="195"/>
      <c r="J30" s="195"/>
      <c r="K30" s="98"/>
    </row>
    <row r="31" spans="1:11" s="99" customFormat="1" x14ac:dyDescent="0.25">
      <c r="A31" s="179"/>
      <c r="B31" s="179"/>
      <c r="C31" s="180"/>
      <c r="D31" s="30"/>
      <c r="E31" s="8"/>
      <c r="F31" s="138"/>
      <c r="G31" s="202"/>
      <c r="H31" s="203"/>
      <c r="I31" s="204"/>
      <c r="J31" s="247">
        <f>J4+J5+J14+J15+J20</f>
        <v>100317931</v>
      </c>
      <c r="K31" s="101"/>
    </row>
    <row r="32" spans="1:11" s="99" customFormat="1" x14ac:dyDescent="0.25">
      <c r="A32" s="179"/>
      <c r="B32" s="179"/>
      <c r="C32" s="180"/>
      <c r="D32" s="30"/>
      <c r="E32" s="8"/>
      <c r="F32" s="138"/>
      <c r="G32" s="202"/>
      <c r="H32" s="203"/>
      <c r="I32" s="204"/>
      <c r="J32" s="60"/>
      <c r="K32" s="101"/>
    </row>
    <row r="33" spans="1:11" s="99" customFormat="1" x14ac:dyDescent="0.25">
      <c r="A33" s="179"/>
      <c r="B33" s="179"/>
      <c r="C33" s="180"/>
      <c r="D33" s="30"/>
      <c r="E33" s="8"/>
      <c r="F33" s="138"/>
      <c r="G33" s="202"/>
      <c r="H33" s="203"/>
      <c r="I33" s="204"/>
      <c r="J33" s="60"/>
      <c r="K33" s="101"/>
    </row>
    <row r="34" spans="1:11" s="99" customFormat="1" x14ac:dyDescent="0.25">
      <c r="A34" s="179"/>
      <c r="B34" s="179"/>
      <c r="C34" s="180"/>
      <c r="D34" s="30"/>
      <c r="E34" s="8"/>
      <c r="F34" s="138"/>
      <c r="G34" s="202"/>
      <c r="H34" s="203"/>
      <c r="I34" s="204"/>
      <c r="J34" s="60"/>
      <c r="K34" s="101"/>
    </row>
    <row r="35" spans="1:11" s="99" customFormat="1" x14ac:dyDescent="0.25">
      <c r="A35" s="179"/>
      <c r="B35" s="179"/>
      <c r="C35" s="180"/>
      <c r="D35" s="30"/>
      <c r="E35" s="8"/>
      <c r="F35" s="138"/>
      <c r="G35" s="202"/>
      <c r="H35" s="203"/>
      <c r="I35" s="204"/>
      <c r="J35" s="60"/>
      <c r="K35" s="101"/>
    </row>
    <row r="36" spans="1:11" s="99" customFormat="1" x14ac:dyDescent="0.25">
      <c r="A36" s="179"/>
      <c r="B36" s="179"/>
      <c r="C36" s="180"/>
      <c r="D36" s="30"/>
      <c r="E36" s="8"/>
      <c r="F36" s="138"/>
      <c r="G36" s="202"/>
      <c r="H36" s="203"/>
      <c r="I36" s="204"/>
      <c r="J36" s="60"/>
      <c r="K36" s="101"/>
    </row>
    <row r="37" spans="1:11" s="99" customFormat="1" x14ac:dyDescent="0.25">
      <c r="A37" s="179"/>
      <c r="B37" s="179"/>
      <c r="C37" s="180"/>
      <c r="D37" s="30"/>
      <c r="E37" s="8"/>
      <c r="F37" s="138"/>
      <c r="G37" s="202"/>
      <c r="H37" s="203"/>
      <c r="I37" s="204"/>
      <c r="J37" s="60"/>
      <c r="K37" s="101"/>
    </row>
    <row r="38" spans="1:11" s="99" customFormat="1" x14ac:dyDescent="0.25">
      <c r="A38" s="179"/>
      <c r="B38" s="179"/>
      <c r="C38" s="180"/>
      <c r="D38" s="30"/>
      <c r="E38" s="8"/>
      <c r="F38" s="138"/>
      <c r="G38" s="202"/>
      <c r="H38" s="203"/>
      <c r="I38" s="204"/>
      <c r="J38" s="60"/>
      <c r="K38" s="101"/>
    </row>
    <row r="39" spans="1:11" s="99" customFormat="1" x14ac:dyDescent="0.25">
      <c r="A39" s="179"/>
      <c r="B39" s="179"/>
      <c r="C39" s="180"/>
      <c r="D39" s="30"/>
      <c r="E39" s="8"/>
      <c r="F39" s="138"/>
      <c r="G39" s="202"/>
      <c r="H39" s="203"/>
      <c r="I39" s="204"/>
      <c r="J39" s="60"/>
      <c r="K39" s="101"/>
    </row>
    <row r="40" spans="1:11" s="99" customFormat="1" x14ac:dyDescent="0.25">
      <c r="A40" s="179"/>
      <c r="B40" s="179"/>
      <c r="C40" s="180"/>
      <c r="D40" s="30"/>
      <c r="E40" s="8"/>
      <c r="F40" s="138"/>
      <c r="G40" s="202"/>
      <c r="H40" s="203"/>
      <c r="I40" s="204"/>
      <c r="J40" s="60"/>
      <c r="K40" s="101"/>
    </row>
    <row r="41" spans="1:11" s="99" customFormat="1" x14ac:dyDescent="0.25">
      <c r="A41" s="179"/>
      <c r="B41" s="179"/>
      <c r="C41" s="180"/>
      <c r="D41" s="30"/>
      <c r="E41" s="8"/>
      <c r="F41" s="138"/>
      <c r="G41" s="202"/>
      <c r="H41" s="203"/>
      <c r="I41" s="204"/>
      <c r="J41" s="60"/>
      <c r="K41" s="101"/>
    </row>
    <row r="42" spans="1:11" s="99" customFormat="1" x14ac:dyDescent="0.25">
      <c r="A42" s="179"/>
      <c r="B42" s="179"/>
      <c r="C42" s="180"/>
      <c r="D42" s="30"/>
      <c r="E42" s="8"/>
      <c r="F42" s="138"/>
      <c r="G42" s="202"/>
      <c r="H42" s="203"/>
      <c r="I42" s="204"/>
      <c r="J42" s="60"/>
      <c r="K42" s="101"/>
    </row>
    <row r="43" spans="1:11" s="99" customFormat="1" ht="14.25" customHeight="1" x14ac:dyDescent="0.25">
      <c r="A43" s="179"/>
      <c r="B43" s="179"/>
      <c r="C43" s="180"/>
      <c r="D43" s="30"/>
      <c r="E43" s="8"/>
      <c r="F43" s="138"/>
      <c r="G43" s="202"/>
      <c r="H43" s="203"/>
      <c r="I43" s="204"/>
      <c r="J43" s="60"/>
      <c r="K43" s="101"/>
    </row>
    <row r="44" spans="1:11" s="99" customFormat="1" x14ac:dyDescent="0.25">
      <c r="A44" s="181"/>
      <c r="B44" s="181"/>
      <c r="C44" s="182"/>
      <c r="D44" s="30"/>
      <c r="E44" s="8"/>
      <c r="F44" s="29"/>
      <c r="G44" s="34"/>
      <c r="H44" s="193"/>
      <c r="I44" s="204"/>
      <c r="J44" s="60"/>
      <c r="K44" s="101"/>
    </row>
    <row r="45" spans="1:11" s="99" customFormat="1" x14ac:dyDescent="0.25">
      <c r="A45" s="179"/>
      <c r="B45" s="179"/>
      <c r="C45" s="156"/>
      <c r="D45" s="30"/>
      <c r="E45" s="27"/>
      <c r="F45" s="7"/>
      <c r="G45" s="34"/>
      <c r="H45" s="56"/>
      <c r="I45" s="63"/>
      <c r="J45" s="62"/>
      <c r="K45" s="101"/>
    </row>
    <row r="46" spans="1:11" s="99" customFormat="1" x14ac:dyDescent="0.25">
      <c r="A46" s="179"/>
      <c r="B46" s="179"/>
      <c r="C46" s="156"/>
      <c r="D46" s="30"/>
      <c r="E46" s="27"/>
      <c r="F46" s="7"/>
      <c r="G46" s="34"/>
      <c r="H46" s="56"/>
      <c r="I46" s="63"/>
      <c r="J46" s="62"/>
      <c r="K46" s="101"/>
    </row>
    <row r="47" spans="1:11" s="99" customFormat="1" x14ac:dyDescent="0.25">
      <c r="A47" s="179"/>
      <c r="B47" s="171"/>
      <c r="C47" s="156"/>
      <c r="D47" s="30"/>
      <c r="E47" s="27"/>
      <c r="F47" s="7"/>
      <c r="G47" s="224"/>
      <c r="H47" s="224"/>
      <c r="I47" s="224"/>
      <c r="J47" s="62"/>
      <c r="K47" s="101"/>
    </row>
    <row r="48" spans="1:11" s="99" customFormat="1" x14ac:dyDescent="0.25">
      <c r="A48" s="179"/>
      <c r="B48" s="179"/>
      <c r="C48" s="156"/>
      <c r="D48" s="30"/>
      <c r="E48" s="139"/>
      <c r="F48" s="27"/>
      <c r="G48" s="34"/>
      <c r="H48" s="56"/>
      <c r="I48" s="63"/>
      <c r="J48" s="62"/>
      <c r="K48" s="101"/>
    </row>
    <row r="49" spans="1:11" s="99" customFormat="1" x14ac:dyDescent="0.25">
      <c r="A49" s="179"/>
      <c r="B49" s="179"/>
      <c r="C49" s="156"/>
      <c r="D49" s="30"/>
      <c r="E49" s="27"/>
      <c r="F49" s="7"/>
      <c r="G49" s="34"/>
      <c r="H49" s="56"/>
      <c r="I49" s="63"/>
      <c r="J49" s="62"/>
      <c r="K49" s="184"/>
    </row>
    <row r="50" spans="1:11" s="99" customFormat="1" x14ac:dyDescent="0.25">
      <c r="A50" s="183"/>
      <c r="B50" s="171"/>
      <c r="C50" s="156"/>
      <c r="D50" s="30"/>
      <c r="E50" s="31"/>
      <c r="F50" s="7"/>
      <c r="G50" s="320"/>
      <c r="H50" s="320"/>
      <c r="I50" s="320"/>
      <c r="J50" s="62"/>
      <c r="K50" s="101"/>
    </row>
    <row r="51" spans="1:11" s="99" customFormat="1" x14ac:dyDescent="0.25">
      <c r="A51" s="96"/>
      <c r="B51" s="33"/>
      <c r="C51" s="48"/>
      <c r="D51" s="30"/>
      <c r="E51" s="31"/>
      <c r="F51" s="7"/>
      <c r="G51" s="320" t="s">
        <v>11</v>
      </c>
      <c r="H51" s="320"/>
      <c r="I51" s="320"/>
      <c r="J51" s="155">
        <f>SUM(J31:J50)</f>
        <v>100317931</v>
      </c>
      <c r="K51" s="101"/>
    </row>
    <row r="52" spans="1:11" x14ac:dyDescent="0.25">
      <c r="A52" s="39"/>
      <c r="B52" s="39"/>
      <c r="C52" s="49"/>
      <c r="D52" s="28"/>
      <c r="E52" s="28"/>
      <c r="F52" s="28"/>
      <c r="G52" s="318" t="s">
        <v>11</v>
      </c>
      <c r="H52" s="318"/>
      <c r="I52" s="318"/>
      <c r="J52" s="196"/>
    </row>
    <row r="56" spans="1:11" s="1" customFormat="1" x14ac:dyDescent="0.25">
      <c r="A56" s="36"/>
      <c r="B56" s="36"/>
      <c r="C56" s="36"/>
      <c r="D56" s="41"/>
      <c r="E56"/>
      <c r="F56"/>
      <c r="G56" s="197"/>
      <c r="H56" s="197"/>
      <c r="I56" s="198"/>
      <c r="J56" s="195"/>
      <c r="K56"/>
    </row>
    <row r="57" spans="1:11" s="1" customFormat="1" x14ac:dyDescent="0.25">
      <c r="A57" s="36"/>
      <c r="B57" s="36"/>
      <c r="C57" s="36"/>
      <c r="D57" s="41"/>
      <c r="E57"/>
      <c r="F57"/>
      <c r="G57" s="197"/>
      <c r="H57" s="197"/>
      <c r="I57" s="198"/>
      <c r="J57" s="195"/>
      <c r="K57"/>
    </row>
    <row r="58" spans="1:11" s="1" customFormat="1" x14ac:dyDescent="0.25">
      <c r="A58" s="36"/>
      <c r="B58" s="36"/>
      <c r="C58" s="36"/>
      <c r="D58" s="41"/>
      <c r="E58"/>
      <c r="F58"/>
      <c r="G58" s="197"/>
      <c r="H58" s="197"/>
      <c r="I58" s="198"/>
      <c r="J58" s="195"/>
      <c r="K58"/>
    </row>
    <row r="59" spans="1:11" s="1" customFormat="1" x14ac:dyDescent="0.25">
      <c r="A59" s="36"/>
      <c r="B59" s="36"/>
      <c r="C59" s="36"/>
      <c r="D59" s="41"/>
      <c r="E59"/>
      <c r="F59"/>
      <c r="G59" s="197"/>
      <c r="H59" s="197"/>
      <c r="I59" s="198"/>
      <c r="J59" s="195"/>
      <c r="K59"/>
    </row>
    <row r="60" spans="1:11" s="1" customFormat="1" x14ac:dyDescent="0.25">
      <c r="A60" s="36"/>
      <c r="B60" s="36"/>
      <c r="C60" s="36"/>
      <c r="D60" s="41"/>
      <c r="E60"/>
      <c r="F60"/>
      <c r="G60" s="197"/>
      <c r="H60" s="197"/>
      <c r="I60" s="198"/>
      <c r="J60" s="195"/>
      <c r="K60"/>
    </row>
    <row r="61" spans="1:11" s="1" customFormat="1" x14ac:dyDescent="0.25">
      <c r="A61" s="36"/>
      <c r="B61" s="36"/>
      <c r="C61" s="36"/>
      <c r="D61" s="41"/>
      <c r="E61"/>
      <c r="F61"/>
      <c r="G61" s="197"/>
      <c r="H61" s="197"/>
      <c r="I61" s="198"/>
      <c r="J61" s="195"/>
      <c r="K61"/>
    </row>
    <row r="62" spans="1:11" s="1" customFormat="1" x14ac:dyDescent="0.25">
      <c r="A62" s="36"/>
      <c r="B62" s="36"/>
      <c r="C62" s="36"/>
      <c r="D62" s="41"/>
      <c r="E62"/>
      <c r="F62"/>
      <c r="G62" s="197"/>
      <c r="H62" s="197"/>
      <c r="I62" s="198"/>
      <c r="J62" s="195"/>
      <c r="K62"/>
    </row>
  </sheetData>
  <sortState xmlns:xlrd2="http://schemas.microsoft.com/office/spreadsheetml/2017/richdata2" ref="A44:J49">
    <sortCondition ref="A44:A49"/>
  </sortState>
  <mergeCells count="6">
    <mergeCell ref="G52:I52"/>
    <mergeCell ref="A1:K1"/>
    <mergeCell ref="G28:I28"/>
    <mergeCell ref="G29:I29"/>
    <mergeCell ref="G50:I50"/>
    <mergeCell ref="G51:I51"/>
  </mergeCells>
  <pageMargins left="0.2" right="0.2" top="0.25" bottom="0.25" header="0.3" footer="0.3"/>
  <pageSetup paperSize="9" scale="90" orientation="landscape"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5E5C-0EA9-4171-BDA3-5C07F3C816D4}">
  <dimension ref="A1:K34"/>
  <sheetViews>
    <sheetView workbookViewId="0">
      <pane xSplit="3" ySplit="3" topLeftCell="D4" activePane="bottomRight" state="frozen"/>
      <selection activeCell="I8" sqref="I8"/>
      <selection pane="topRight" activeCell="I8" sqref="I8"/>
      <selection pane="bottomLeft" activeCell="I8" sqref="I8"/>
      <selection pane="bottomRight" activeCell="E7" sqref="E7"/>
    </sheetView>
  </sheetViews>
  <sheetFormatPr defaultRowHeight="13.8" x14ac:dyDescent="0.25"/>
  <cols>
    <col min="1" max="1" width="10.8984375" style="36" customWidth="1"/>
    <col min="2" max="2" width="10" style="36" customWidth="1"/>
    <col min="3" max="3" width="9.59765625" style="41" customWidth="1"/>
    <col min="4" max="4" width="33.69921875" customWidth="1"/>
    <col min="5" max="5" width="11.199218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621</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6.4" x14ac:dyDescent="0.25">
      <c r="A4" s="40">
        <v>44334</v>
      </c>
      <c r="B4" s="40">
        <v>44333</v>
      </c>
      <c r="C4" s="43">
        <v>101</v>
      </c>
      <c r="D4" s="7" t="s">
        <v>481</v>
      </c>
      <c r="E4" s="8" t="s">
        <v>482</v>
      </c>
      <c r="F4" s="9" t="s">
        <v>602</v>
      </c>
      <c r="G4" s="34">
        <v>2844000</v>
      </c>
      <c r="H4" s="193"/>
      <c r="I4" s="194">
        <v>0</v>
      </c>
      <c r="J4" s="125">
        <v>2844000</v>
      </c>
      <c r="K4" s="13"/>
    </row>
    <row r="5" spans="1:11" s="106" customFormat="1" x14ac:dyDescent="0.25">
      <c r="A5" s="40">
        <v>44334</v>
      </c>
      <c r="B5" s="40">
        <v>44334</v>
      </c>
      <c r="C5" s="43">
        <v>1389187</v>
      </c>
      <c r="D5" s="7" t="s">
        <v>124</v>
      </c>
      <c r="E5" s="8" t="s">
        <v>125</v>
      </c>
      <c r="F5" s="9" t="s">
        <v>603</v>
      </c>
      <c r="G5" s="34">
        <v>644669</v>
      </c>
      <c r="H5" s="193">
        <v>0.1</v>
      </c>
      <c r="I5" s="194">
        <v>64466.9</v>
      </c>
      <c r="J5" s="125">
        <v>709135.9</v>
      </c>
      <c r="K5" s="13"/>
    </row>
    <row r="6" spans="1:11" s="106" customFormat="1" ht="39.6" x14ac:dyDescent="0.25">
      <c r="A6" s="40">
        <v>44336</v>
      </c>
      <c r="B6" s="40">
        <v>44336</v>
      </c>
      <c r="C6" s="43" t="s">
        <v>102</v>
      </c>
      <c r="D6" s="7" t="s">
        <v>604</v>
      </c>
      <c r="E6" s="133" t="s">
        <v>619</v>
      </c>
      <c r="F6" s="9" t="s">
        <v>605</v>
      </c>
      <c r="G6" s="34">
        <v>59067344</v>
      </c>
      <c r="H6" s="193"/>
      <c r="I6" s="194">
        <v>0</v>
      </c>
      <c r="J6" s="125">
        <v>59067344</v>
      </c>
      <c r="K6" s="13"/>
    </row>
    <row r="7" spans="1:11" s="106" customFormat="1" ht="82.5" customHeight="1" x14ac:dyDescent="0.25">
      <c r="A7" s="40">
        <v>44336</v>
      </c>
      <c r="B7" s="40">
        <v>44336</v>
      </c>
      <c r="C7" s="43" t="s">
        <v>102</v>
      </c>
      <c r="D7" s="7" t="s">
        <v>606</v>
      </c>
      <c r="E7" s="133" t="s">
        <v>620</v>
      </c>
      <c r="F7" s="9" t="s">
        <v>158</v>
      </c>
      <c r="G7" s="34">
        <v>3583664</v>
      </c>
      <c r="H7" s="193"/>
      <c r="I7" s="194">
        <v>0</v>
      </c>
      <c r="J7" s="125">
        <v>3583664</v>
      </c>
      <c r="K7" s="13"/>
    </row>
    <row r="8" spans="1:11" s="106" customFormat="1" x14ac:dyDescent="0.25">
      <c r="A8" s="40">
        <v>44336</v>
      </c>
      <c r="B8" s="40">
        <v>44323</v>
      </c>
      <c r="C8" s="43">
        <v>78956</v>
      </c>
      <c r="D8" s="7" t="s">
        <v>298</v>
      </c>
      <c r="E8" s="8" t="s">
        <v>299</v>
      </c>
      <c r="F8" s="9" t="s">
        <v>609</v>
      </c>
      <c r="G8" s="34">
        <v>760000</v>
      </c>
      <c r="H8" s="193"/>
      <c r="I8" s="194">
        <v>0</v>
      </c>
      <c r="J8" s="125">
        <v>760000</v>
      </c>
      <c r="K8" s="13"/>
    </row>
    <row r="9" spans="1:11" s="106" customFormat="1" x14ac:dyDescent="0.25">
      <c r="A9" s="40">
        <v>44312</v>
      </c>
      <c r="B9" s="40">
        <v>44311</v>
      </c>
      <c r="C9" s="43" t="s">
        <v>77</v>
      </c>
      <c r="D9" s="7" t="s">
        <v>78</v>
      </c>
      <c r="E9" s="8"/>
      <c r="F9" s="8" t="s">
        <v>618</v>
      </c>
      <c r="G9" s="34">
        <f>J9/1.1</f>
        <v>61855199.999999993</v>
      </c>
      <c r="H9" s="193">
        <v>1.1000000000000001</v>
      </c>
      <c r="I9" s="194">
        <f>J9-G9</f>
        <v>6185520.0000000075</v>
      </c>
      <c r="J9" s="125">
        <v>68040720</v>
      </c>
      <c r="K9" s="13"/>
    </row>
    <row r="10" spans="1:11" s="106" customFormat="1" x14ac:dyDescent="0.25">
      <c r="A10" s="40"/>
      <c r="B10" s="40"/>
      <c r="C10" s="43"/>
      <c r="D10" s="7"/>
      <c r="E10" s="8"/>
      <c r="F10" s="9"/>
      <c r="G10" s="34"/>
      <c r="H10" s="193"/>
      <c r="I10" s="194"/>
      <c r="J10" s="125"/>
      <c r="K10" s="13"/>
    </row>
    <row r="11" spans="1:11" s="106" customFormat="1" ht="13.5" customHeight="1" x14ac:dyDescent="0.25">
      <c r="A11" s="40"/>
      <c r="B11" s="40"/>
      <c r="C11" s="43"/>
      <c r="D11" s="7"/>
      <c r="E11" s="8"/>
      <c r="F11" s="9"/>
      <c r="G11" s="34"/>
      <c r="H11" s="193"/>
      <c r="I11" s="194"/>
      <c r="J11" s="125"/>
      <c r="K11" s="13"/>
    </row>
    <row r="12" spans="1:11" x14ac:dyDescent="0.25">
      <c r="A12" s="40"/>
      <c r="B12" s="40"/>
      <c r="C12" s="43"/>
      <c r="D12" s="7"/>
      <c r="E12" s="8"/>
      <c r="F12" s="9"/>
      <c r="G12" s="34"/>
      <c r="H12" s="193"/>
      <c r="I12" s="194"/>
      <c r="J12" s="125"/>
      <c r="K12" s="13"/>
    </row>
    <row r="13" spans="1:11" x14ac:dyDescent="0.25">
      <c r="G13" s="318" t="s">
        <v>10</v>
      </c>
      <c r="H13" s="318"/>
      <c r="I13" s="318"/>
      <c r="J13" s="196"/>
    </row>
    <row r="14" spans="1:11" x14ac:dyDescent="0.25">
      <c r="G14" s="318" t="s">
        <v>11</v>
      </c>
      <c r="H14" s="318"/>
      <c r="I14" s="318"/>
      <c r="J14" s="155">
        <f>SUM(J4:J9)</f>
        <v>135004863.90000001</v>
      </c>
    </row>
    <row r="15" spans="1:11" s="99" customFormat="1" x14ac:dyDescent="0.25">
      <c r="A15" s="36"/>
      <c r="B15" s="37" t="s">
        <v>12</v>
      </c>
      <c r="C15" s="41"/>
      <c r="D15"/>
      <c r="E15"/>
      <c r="F15"/>
      <c r="G15" s="197"/>
      <c r="H15" s="198"/>
      <c r="I15" s="195"/>
      <c r="J15" s="195"/>
      <c r="K15" s="98"/>
    </row>
    <row r="16" spans="1:11" s="99" customFormat="1" x14ac:dyDescent="0.25">
      <c r="A16" s="179"/>
      <c r="B16" s="179"/>
      <c r="C16" s="180"/>
      <c r="D16" s="30"/>
      <c r="E16" s="8"/>
      <c r="F16" s="138"/>
      <c r="G16" s="202"/>
      <c r="H16" s="203"/>
      <c r="I16" s="204"/>
      <c r="J16" s="60"/>
      <c r="K16" s="101"/>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83"/>
      <c r="B22" s="171"/>
      <c r="C22" s="156"/>
      <c r="D22" s="30"/>
      <c r="E22" s="31"/>
      <c r="F22" s="7"/>
      <c r="G22" s="320"/>
      <c r="H22" s="320"/>
      <c r="I22" s="320"/>
      <c r="J22" s="62"/>
      <c r="K22" s="101"/>
    </row>
    <row r="23" spans="1:11" s="99" customFormat="1" x14ac:dyDescent="0.25">
      <c r="A23" s="96"/>
      <c r="B23" s="33"/>
      <c r="C23" s="48"/>
      <c r="D23" s="30"/>
      <c r="E23" s="31"/>
      <c r="F23" s="7"/>
      <c r="G23" s="320" t="s">
        <v>11</v>
      </c>
      <c r="H23" s="320"/>
      <c r="I23" s="320"/>
      <c r="J23" s="155">
        <f>SUM(J16:J22)</f>
        <v>0</v>
      </c>
      <c r="K23" s="101"/>
    </row>
    <row r="24" spans="1:11" x14ac:dyDescent="0.25">
      <c r="A24" s="39"/>
      <c r="B24" s="39"/>
      <c r="C24" s="49"/>
      <c r="D24" s="28"/>
      <c r="E24" s="28"/>
      <c r="F24" s="28"/>
      <c r="G24" s="318" t="s">
        <v>11</v>
      </c>
      <c r="H24" s="318"/>
      <c r="I24" s="318"/>
      <c r="J24" s="196"/>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sheetData>
  <mergeCells count="6">
    <mergeCell ref="G24:I24"/>
    <mergeCell ref="A1:K1"/>
    <mergeCell ref="G13:I13"/>
    <mergeCell ref="G14:I14"/>
    <mergeCell ref="G22:I22"/>
    <mergeCell ref="G23:I23"/>
  </mergeCells>
  <pageMargins left="0.2" right="0.2" top="0.25" bottom="0.25" header="0.3" footer="0.3"/>
  <pageSetup paperSize="9" scale="65"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F61E5-8691-4129-BE69-CAB8A35A9619}">
  <dimension ref="A1:K44"/>
  <sheetViews>
    <sheetView workbookViewId="0">
      <pane xSplit="3" ySplit="3" topLeftCell="D4" activePane="bottomRight" state="frozen"/>
      <selection activeCell="I8" sqref="I8"/>
      <selection pane="topRight" activeCell="I8" sqref="I8"/>
      <selection pane="bottomLeft" activeCell="I8" sqref="I8"/>
      <selection pane="bottomRight" activeCell="F11" sqref="F11"/>
    </sheetView>
  </sheetViews>
  <sheetFormatPr defaultRowHeight="13.8" x14ac:dyDescent="0.25"/>
  <cols>
    <col min="1" max="1" width="10.8984375" style="36" customWidth="1"/>
    <col min="2" max="2" width="10" style="36" customWidth="1"/>
    <col min="3" max="3" width="9.59765625" style="41" customWidth="1"/>
    <col min="4" max="4" width="33.69921875" customWidth="1"/>
    <col min="5" max="5" width="11.199218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639</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88.5" customHeight="1" x14ac:dyDescent="0.25">
      <c r="A4" s="40">
        <v>44342</v>
      </c>
      <c r="B4" s="40">
        <v>44342</v>
      </c>
      <c r="C4" s="43" t="s">
        <v>42</v>
      </c>
      <c r="D4" s="7" t="s">
        <v>622</v>
      </c>
      <c r="E4" s="252"/>
      <c r="F4" s="9" t="s">
        <v>623</v>
      </c>
      <c r="G4" s="34"/>
      <c r="H4" s="193"/>
      <c r="I4" s="194"/>
      <c r="J4" s="125">
        <v>760000</v>
      </c>
      <c r="K4" s="13"/>
    </row>
    <row r="5" spans="1:11" s="106" customFormat="1" ht="25.5" customHeight="1" x14ac:dyDescent="0.25">
      <c r="A5" s="40">
        <v>44342</v>
      </c>
      <c r="B5" s="40">
        <v>44342</v>
      </c>
      <c r="C5" s="43" t="s">
        <v>626</v>
      </c>
      <c r="D5" s="7" t="s">
        <v>186</v>
      </c>
      <c r="E5" s="253" t="s">
        <v>187</v>
      </c>
      <c r="F5" s="8" t="s">
        <v>188</v>
      </c>
      <c r="G5" s="34"/>
      <c r="H5" s="193"/>
      <c r="I5" s="194"/>
      <c r="J5" s="125">
        <v>1800000</v>
      </c>
      <c r="K5" s="13" t="s">
        <v>41</v>
      </c>
    </row>
    <row r="6" spans="1:11" s="106" customFormat="1" ht="25.5" customHeight="1" x14ac:dyDescent="0.25">
      <c r="A6" s="40">
        <v>44324</v>
      </c>
      <c r="B6" s="40">
        <v>44301</v>
      </c>
      <c r="C6" s="43">
        <v>297</v>
      </c>
      <c r="D6" s="7" t="s">
        <v>129</v>
      </c>
      <c r="E6" s="253" t="s">
        <v>130</v>
      </c>
      <c r="F6" s="8" t="s">
        <v>610</v>
      </c>
      <c r="G6" s="34">
        <v>173700000</v>
      </c>
      <c r="H6" s="193"/>
      <c r="I6" s="194">
        <v>0</v>
      </c>
      <c r="J6" s="125">
        <v>173700000</v>
      </c>
      <c r="K6" s="13"/>
    </row>
    <row r="7" spans="1:11" s="106" customFormat="1" ht="25.5" customHeight="1" x14ac:dyDescent="0.25">
      <c r="A7" s="40">
        <v>44324</v>
      </c>
      <c r="B7" s="40">
        <v>44301</v>
      </c>
      <c r="C7" s="43">
        <v>298</v>
      </c>
      <c r="D7" s="7" t="s">
        <v>129</v>
      </c>
      <c r="E7" s="253" t="s">
        <v>130</v>
      </c>
      <c r="F7" s="8" t="s">
        <v>611</v>
      </c>
      <c r="G7" s="34">
        <v>13479120</v>
      </c>
      <c r="H7" s="193">
        <v>0.1</v>
      </c>
      <c r="I7" s="194">
        <v>1347912</v>
      </c>
      <c r="J7" s="125">
        <v>14827032</v>
      </c>
      <c r="K7" s="13"/>
    </row>
    <row r="8" spans="1:11" s="106" customFormat="1" ht="25.5" customHeight="1" x14ac:dyDescent="0.25">
      <c r="A8" s="40">
        <v>44334</v>
      </c>
      <c r="B8" s="40">
        <v>44303</v>
      </c>
      <c r="C8" s="43">
        <v>302</v>
      </c>
      <c r="D8" s="7" t="s">
        <v>129</v>
      </c>
      <c r="E8" s="253" t="s">
        <v>130</v>
      </c>
      <c r="F8" s="8" t="s">
        <v>631</v>
      </c>
      <c r="G8" s="34">
        <v>14822400</v>
      </c>
      <c r="H8" s="193"/>
      <c r="I8" s="194">
        <v>0</v>
      </c>
      <c r="J8" s="125">
        <v>14822400</v>
      </c>
      <c r="K8" s="13"/>
    </row>
    <row r="9" spans="1:11" s="106" customFormat="1" ht="25.5" customHeight="1" x14ac:dyDescent="0.25">
      <c r="A9" s="40">
        <v>44334</v>
      </c>
      <c r="B9" s="40">
        <v>44303</v>
      </c>
      <c r="C9" s="43">
        <v>303</v>
      </c>
      <c r="D9" s="7" t="s">
        <v>129</v>
      </c>
      <c r="E9" s="253" t="s">
        <v>130</v>
      </c>
      <c r="F9" s="8" t="s">
        <v>632</v>
      </c>
      <c r="G9" s="34">
        <v>23785320</v>
      </c>
      <c r="H9" s="193">
        <v>0.1</v>
      </c>
      <c r="I9" s="194">
        <v>2378532</v>
      </c>
      <c r="J9" s="125">
        <v>26163852</v>
      </c>
      <c r="K9" s="13"/>
    </row>
    <row r="10" spans="1:11" s="106" customFormat="1" ht="25.5" customHeight="1" x14ac:dyDescent="0.25">
      <c r="A10" s="40">
        <v>44310</v>
      </c>
      <c r="B10" s="40">
        <v>44308</v>
      </c>
      <c r="C10" s="43">
        <v>9294</v>
      </c>
      <c r="D10" s="7" t="s">
        <v>196</v>
      </c>
      <c r="E10" s="253" t="s">
        <v>197</v>
      </c>
      <c r="F10" s="8" t="s">
        <v>629</v>
      </c>
      <c r="G10" s="34">
        <v>6670080</v>
      </c>
      <c r="H10" s="193"/>
      <c r="I10" s="194">
        <v>0</v>
      </c>
      <c r="J10" s="125">
        <v>6670080</v>
      </c>
      <c r="K10" s="13"/>
    </row>
    <row r="11" spans="1:11" s="106" customFormat="1" ht="25.5" customHeight="1" x14ac:dyDescent="0.25">
      <c r="A11" s="40">
        <v>44310</v>
      </c>
      <c r="B11" s="40">
        <v>44308</v>
      </c>
      <c r="C11" s="43">
        <v>9295</v>
      </c>
      <c r="D11" s="7" t="s">
        <v>196</v>
      </c>
      <c r="E11" s="253" t="s">
        <v>197</v>
      </c>
      <c r="F11" s="8" t="s">
        <v>630</v>
      </c>
      <c r="G11" s="34">
        <v>2000000</v>
      </c>
      <c r="H11" s="193">
        <v>0.1</v>
      </c>
      <c r="I11" s="194">
        <v>200000</v>
      </c>
      <c r="J11" s="125">
        <v>2200000</v>
      </c>
      <c r="K11" s="13"/>
    </row>
    <row r="12" spans="1:11" s="106" customFormat="1" ht="25.5" customHeight="1" x14ac:dyDescent="0.25">
      <c r="A12" s="40">
        <v>44347</v>
      </c>
      <c r="B12" s="40">
        <v>44347</v>
      </c>
      <c r="C12" s="43" t="s">
        <v>329</v>
      </c>
      <c r="D12" s="7" t="s">
        <v>108</v>
      </c>
      <c r="E12" s="253"/>
      <c r="F12" s="9" t="s">
        <v>624</v>
      </c>
      <c r="G12" s="34"/>
      <c r="H12" s="193"/>
      <c r="I12" s="194"/>
      <c r="J12" s="125">
        <v>4820547.9452054799</v>
      </c>
      <c r="K12" s="13" t="s">
        <v>640</v>
      </c>
    </row>
    <row r="13" spans="1:11" s="106" customFormat="1" ht="25.5" customHeight="1" x14ac:dyDescent="0.25">
      <c r="A13" s="40">
        <v>44347</v>
      </c>
      <c r="B13" s="40">
        <v>44259</v>
      </c>
      <c r="C13" s="43" t="s">
        <v>329</v>
      </c>
      <c r="D13" s="7" t="s">
        <v>108</v>
      </c>
      <c r="E13" s="253"/>
      <c r="F13" s="8" t="s">
        <v>625</v>
      </c>
      <c r="G13" s="34"/>
      <c r="H13" s="193"/>
      <c r="I13" s="194"/>
      <c r="J13" s="125">
        <v>1700000000</v>
      </c>
      <c r="K13" s="13" t="s">
        <v>640</v>
      </c>
    </row>
    <row r="14" spans="1:11" x14ac:dyDescent="0.25">
      <c r="A14" s="40"/>
      <c r="B14" s="40"/>
      <c r="C14" s="43"/>
      <c r="D14" s="7"/>
      <c r="E14" s="8"/>
      <c r="F14" s="9"/>
      <c r="G14" s="34"/>
      <c r="H14" s="193"/>
      <c r="I14" s="194"/>
      <c r="J14" s="125"/>
      <c r="K14" s="13"/>
    </row>
    <row r="15" spans="1:11" x14ac:dyDescent="0.25">
      <c r="G15" s="318" t="s">
        <v>10</v>
      </c>
      <c r="H15" s="318"/>
      <c r="I15" s="318"/>
      <c r="J15" s="196"/>
    </row>
    <row r="16" spans="1:11" x14ac:dyDescent="0.25">
      <c r="G16" s="318" t="s">
        <v>11</v>
      </c>
      <c r="H16" s="318"/>
      <c r="I16" s="318"/>
      <c r="J16" s="155">
        <f>SUM(J4:J13)</f>
        <v>1945763911.9452055</v>
      </c>
    </row>
    <row r="17" spans="1:11" s="99" customFormat="1" x14ac:dyDescent="0.25">
      <c r="A17" s="36"/>
      <c r="B17" s="37" t="s">
        <v>12</v>
      </c>
      <c r="C17" s="41"/>
      <c r="D17"/>
      <c r="E17"/>
      <c r="F17"/>
      <c r="G17" s="197"/>
      <c r="H17" s="198"/>
      <c r="I17" s="195"/>
      <c r="J17" s="195"/>
      <c r="K17" s="98"/>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x14ac:dyDescent="0.25">
      <c r="A24" s="179"/>
      <c r="B24" s="179"/>
      <c r="C24" s="180"/>
      <c r="D24" s="30"/>
      <c r="E24" s="8"/>
      <c r="F24" s="138"/>
      <c r="G24" s="202"/>
      <c r="H24" s="203"/>
      <c r="I24" s="204"/>
      <c r="J24" s="60"/>
      <c r="K24" s="101"/>
    </row>
    <row r="25" spans="1:11" s="99" customFormat="1" x14ac:dyDescent="0.25">
      <c r="A25" s="179"/>
      <c r="B25" s="179"/>
      <c r="C25" s="180"/>
      <c r="D25" s="30"/>
      <c r="E25" s="8"/>
      <c r="F25" s="138"/>
      <c r="G25" s="202"/>
      <c r="H25" s="203"/>
      <c r="I25" s="204"/>
      <c r="J25" s="60"/>
      <c r="K25" s="101"/>
    </row>
    <row r="26" spans="1:11" s="99" customFormat="1" x14ac:dyDescent="0.25">
      <c r="A26" s="179"/>
      <c r="B26" s="179"/>
      <c r="C26" s="180"/>
      <c r="D26" s="30"/>
      <c r="E26" s="8"/>
      <c r="F26" s="138"/>
      <c r="G26" s="202"/>
      <c r="H26" s="203"/>
      <c r="I26" s="204"/>
      <c r="J26" s="60"/>
      <c r="K26" s="101"/>
    </row>
    <row r="27" spans="1:11" s="99" customFormat="1" x14ac:dyDescent="0.25">
      <c r="A27" s="179"/>
      <c r="B27" s="179"/>
      <c r="C27" s="180"/>
      <c r="D27" s="30"/>
      <c r="E27" s="8"/>
      <c r="F27" s="138"/>
      <c r="G27" s="202"/>
      <c r="H27" s="203"/>
      <c r="I27" s="204"/>
      <c r="J27" s="60"/>
      <c r="K27" s="101"/>
    </row>
    <row r="28" spans="1:11" s="99" customFormat="1" x14ac:dyDescent="0.25">
      <c r="A28" s="179"/>
      <c r="B28" s="179"/>
      <c r="C28" s="180"/>
      <c r="D28" s="30"/>
      <c r="E28" s="8"/>
      <c r="F28" s="138"/>
      <c r="G28" s="202"/>
      <c r="H28" s="203"/>
      <c r="I28" s="204"/>
      <c r="J28" s="60"/>
      <c r="K28" s="101"/>
    </row>
    <row r="29" spans="1:11" s="99" customFormat="1" x14ac:dyDescent="0.25">
      <c r="A29" s="179"/>
      <c r="B29" s="179"/>
      <c r="C29" s="180"/>
      <c r="D29" s="30"/>
      <c r="E29" s="8"/>
      <c r="F29" s="138"/>
      <c r="G29" s="202"/>
      <c r="H29" s="203"/>
      <c r="I29" s="204"/>
      <c r="J29" s="60"/>
      <c r="K29" s="101"/>
    </row>
    <row r="30" spans="1:11" s="99" customFormat="1" ht="14.25" customHeight="1" x14ac:dyDescent="0.25">
      <c r="A30" s="179"/>
      <c r="B30" s="179"/>
      <c r="C30" s="180"/>
      <c r="D30" s="30"/>
      <c r="E30" s="8"/>
      <c r="F30" s="138"/>
      <c r="G30" s="202"/>
      <c r="H30" s="203"/>
      <c r="I30" s="204"/>
      <c r="J30" s="60"/>
      <c r="K30" s="101"/>
    </row>
    <row r="31" spans="1:11" s="99" customFormat="1" x14ac:dyDescent="0.25">
      <c r="A31" s="181"/>
      <c r="B31" s="181"/>
      <c r="C31" s="182"/>
      <c r="D31" s="30"/>
      <c r="E31" s="8"/>
      <c r="F31" s="29"/>
      <c r="G31" s="34"/>
      <c r="H31" s="193"/>
      <c r="I31" s="204"/>
      <c r="J31" s="60"/>
      <c r="K31" s="101"/>
    </row>
    <row r="32" spans="1:11" s="99" customFormat="1" x14ac:dyDescent="0.25">
      <c r="A32" s="183"/>
      <c r="B32" s="171"/>
      <c r="C32" s="156"/>
      <c r="D32" s="30"/>
      <c r="E32" s="31"/>
      <c r="F32" s="7"/>
      <c r="G32" s="320"/>
      <c r="H32" s="320"/>
      <c r="I32" s="320"/>
      <c r="J32" s="62"/>
      <c r="K32" s="101"/>
    </row>
    <row r="33" spans="1:11" s="99" customFormat="1" x14ac:dyDescent="0.25">
      <c r="A33" s="96"/>
      <c r="B33" s="33"/>
      <c r="C33" s="48"/>
      <c r="D33" s="30"/>
      <c r="E33" s="31"/>
      <c r="F33" s="7"/>
      <c r="G33" s="320" t="s">
        <v>11</v>
      </c>
      <c r="H33" s="320"/>
      <c r="I33" s="320"/>
      <c r="J33" s="155">
        <f>SUM(J18:J32)</f>
        <v>0</v>
      </c>
      <c r="K33" s="101"/>
    </row>
    <row r="34" spans="1:11" x14ac:dyDescent="0.25">
      <c r="A34" s="39"/>
      <c r="B34" s="39"/>
      <c r="C34" s="49"/>
      <c r="D34" s="28"/>
      <c r="E34" s="28"/>
      <c r="F34" s="28"/>
      <c r="G34" s="318" t="s">
        <v>11</v>
      </c>
      <c r="H34" s="318"/>
      <c r="I34" s="318"/>
      <c r="J34" s="196"/>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row r="41" spans="1:11" s="1" customFormat="1" x14ac:dyDescent="0.25">
      <c r="A41" s="36"/>
      <c r="B41" s="36"/>
      <c r="C41" s="36"/>
      <c r="D41" s="41"/>
      <c r="E41"/>
      <c r="F41"/>
      <c r="G41" s="197"/>
      <c r="H41" s="197"/>
      <c r="I41" s="198"/>
      <c r="J41" s="195"/>
      <c r="K41"/>
    </row>
    <row r="42" spans="1:11" s="1" customFormat="1" x14ac:dyDescent="0.25">
      <c r="A42" s="36"/>
      <c r="B42" s="36"/>
      <c r="C42" s="36"/>
      <c r="D42" s="41"/>
      <c r="E42"/>
      <c r="F42"/>
      <c r="G42" s="197"/>
      <c r="H42" s="197"/>
      <c r="I42" s="198"/>
      <c r="J42" s="195"/>
      <c r="K42"/>
    </row>
    <row r="43" spans="1:11" s="1" customFormat="1" x14ac:dyDescent="0.25">
      <c r="A43" s="36"/>
      <c r="B43" s="36"/>
      <c r="C43" s="36"/>
      <c r="D43" s="41"/>
      <c r="E43"/>
      <c r="F43"/>
      <c r="G43" s="197"/>
      <c r="H43" s="197"/>
      <c r="I43" s="198"/>
      <c r="J43" s="195"/>
      <c r="K43"/>
    </row>
    <row r="44" spans="1:11" s="1" customFormat="1" x14ac:dyDescent="0.25">
      <c r="A44" s="36"/>
      <c r="B44" s="36"/>
      <c r="C44" s="36"/>
      <c r="D44" s="41"/>
      <c r="E44"/>
      <c r="F44"/>
      <c r="G44" s="197"/>
      <c r="H44" s="197"/>
      <c r="I44" s="198"/>
      <c r="J44" s="195"/>
      <c r="K44"/>
    </row>
  </sheetData>
  <mergeCells count="6">
    <mergeCell ref="G34:I34"/>
    <mergeCell ref="A1:K1"/>
    <mergeCell ref="G15:I15"/>
    <mergeCell ref="G16:I16"/>
    <mergeCell ref="G32:I32"/>
    <mergeCell ref="G33:I33"/>
  </mergeCells>
  <pageMargins left="0.2" right="0.2" top="0.25" bottom="0.25" header="0.3" footer="0.3"/>
  <pageSetup paperSize="9" scale="65"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E073-0AA8-4FF8-8EA4-F476E1FB777F}">
  <dimension ref="A1:K37"/>
  <sheetViews>
    <sheetView workbookViewId="0">
      <pane xSplit="3" ySplit="3" topLeftCell="D4" activePane="bottomRight" state="frozen"/>
      <selection activeCell="I8" sqref="I8"/>
      <selection pane="topRight" activeCell="I8" sqref="I8"/>
      <selection pane="bottomLeft" activeCell="I8" sqref="I8"/>
      <selection pane="bottomRight" activeCell="F23" sqref="F23"/>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1.199218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651</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44350</v>
      </c>
      <c r="B4" s="40">
        <v>44347</v>
      </c>
      <c r="C4" s="43">
        <v>670</v>
      </c>
      <c r="D4" s="7" t="s">
        <v>65</v>
      </c>
      <c r="E4" s="255"/>
      <c r="F4" s="9" t="s">
        <v>646</v>
      </c>
      <c r="G4" s="34">
        <v>20454545</v>
      </c>
      <c r="H4" s="193">
        <v>0.1</v>
      </c>
      <c r="I4" s="194">
        <v>2045454.5</v>
      </c>
      <c r="J4" s="125">
        <v>22499999.5</v>
      </c>
      <c r="K4" s="13"/>
    </row>
    <row r="5" spans="1:11" s="106" customFormat="1" ht="25.5" customHeight="1" x14ac:dyDescent="0.25">
      <c r="A5" s="40">
        <v>44350</v>
      </c>
      <c r="B5" s="40">
        <v>44323</v>
      </c>
      <c r="C5" s="43">
        <v>836</v>
      </c>
      <c r="D5" s="7" t="s">
        <v>116</v>
      </c>
      <c r="E5" s="255" t="s">
        <v>117</v>
      </c>
      <c r="F5" s="9" t="s">
        <v>647</v>
      </c>
      <c r="G5" s="34">
        <v>5400000</v>
      </c>
      <c r="H5" s="193">
        <v>0.1</v>
      </c>
      <c r="I5" s="194">
        <v>540000</v>
      </c>
      <c r="J5" s="125">
        <v>5940000</v>
      </c>
      <c r="K5" s="13"/>
    </row>
    <row r="6" spans="1:11" s="106" customFormat="1" ht="25.5" customHeight="1" x14ac:dyDescent="0.25">
      <c r="A6" s="40">
        <v>44350</v>
      </c>
      <c r="B6" s="40">
        <v>44347</v>
      </c>
      <c r="C6" s="43">
        <v>3254</v>
      </c>
      <c r="D6" s="7" t="s">
        <v>36</v>
      </c>
      <c r="E6" s="255" t="s">
        <v>37</v>
      </c>
      <c r="F6" s="9" t="s">
        <v>648</v>
      </c>
      <c r="G6" s="34">
        <v>10750000</v>
      </c>
      <c r="H6" s="193">
        <v>0.1</v>
      </c>
      <c r="I6" s="194">
        <v>1075000</v>
      </c>
      <c r="J6" s="125">
        <v>11825000</v>
      </c>
      <c r="K6" s="13"/>
    </row>
    <row r="7" spans="1:11" s="106" customFormat="1" ht="25.5" customHeight="1" x14ac:dyDescent="0.25">
      <c r="A7" s="107">
        <v>44351</v>
      </c>
      <c r="B7" s="107">
        <v>44349</v>
      </c>
      <c r="C7" s="43">
        <v>679</v>
      </c>
      <c r="D7" s="7" t="s">
        <v>74</v>
      </c>
      <c r="E7" s="256" t="s">
        <v>75</v>
      </c>
      <c r="F7" s="9" t="s">
        <v>649</v>
      </c>
      <c r="G7" s="34">
        <v>15701120</v>
      </c>
      <c r="H7" s="193">
        <v>0.1</v>
      </c>
      <c r="I7" s="194">
        <v>1570112</v>
      </c>
      <c r="J7" s="125">
        <v>17271232</v>
      </c>
      <c r="K7" s="13"/>
    </row>
    <row r="8" spans="1:11" s="106" customFormat="1" ht="25.5" customHeight="1" x14ac:dyDescent="0.25">
      <c r="A8" s="107">
        <v>44351</v>
      </c>
      <c r="B8" s="107">
        <v>44347</v>
      </c>
      <c r="C8" s="43" t="s">
        <v>77</v>
      </c>
      <c r="D8" s="7" t="s">
        <v>171</v>
      </c>
      <c r="E8" s="256" t="s">
        <v>172</v>
      </c>
      <c r="F8" s="9" t="s">
        <v>650</v>
      </c>
      <c r="G8" s="34">
        <v>1850000</v>
      </c>
      <c r="H8" s="193">
        <v>0.1</v>
      </c>
      <c r="I8" s="194">
        <v>185000</v>
      </c>
      <c r="J8" s="125">
        <v>2035000</v>
      </c>
      <c r="K8" s="13"/>
    </row>
    <row r="9" spans="1:11" s="106" customFormat="1" ht="72" customHeight="1" x14ac:dyDescent="0.25">
      <c r="A9" s="107">
        <v>44351</v>
      </c>
      <c r="B9" s="107">
        <v>44351</v>
      </c>
      <c r="C9" s="43" t="s">
        <v>95</v>
      </c>
      <c r="D9" s="7" t="s">
        <v>652</v>
      </c>
      <c r="E9" s="256"/>
      <c r="F9" s="9" t="s">
        <v>653</v>
      </c>
      <c r="G9" s="34">
        <v>3375000</v>
      </c>
      <c r="H9" s="193"/>
      <c r="I9" s="194">
        <v>0</v>
      </c>
      <c r="J9" s="125">
        <v>3375000</v>
      </c>
      <c r="K9" s="13"/>
    </row>
    <row r="10" spans="1:11" s="106" customFormat="1" ht="27" customHeight="1" x14ac:dyDescent="0.25">
      <c r="A10" s="40"/>
      <c r="B10" s="40"/>
      <c r="C10" s="43"/>
      <c r="D10" s="7"/>
      <c r="E10" s="252"/>
      <c r="F10" s="9"/>
      <c r="G10" s="34"/>
      <c r="H10" s="193"/>
      <c r="I10" s="194"/>
      <c r="J10" s="125"/>
      <c r="K10" s="250"/>
    </row>
    <row r="11" spans="1:11" s="106" customFormat="1" ht="25.5" customHeight="1" x14ac:dyDescent="0.25">
      <c r="A11" s="40"/>
      <c r="B11" s="40"/>
      <c r="C11" s="43"/>
      <c r="D11" s="7"/>
      <c r="E11" s="255"/>
      <c r="F11" s="8"/>
      <c r="G11" s="34"/>
      <c r="H11" s="193"/>
      <c r="I11" s="194"/>
      <c r="J11" s="125"/>
      <c r="K11" s="13"/>
    </row>
    <row r="12" spans="1:11" x14ac:dyDescent="0.25">
      <c r="A12" s="40"/>
      <c r="B12" s="40"/>
      <c r="C12" s="43"/>
      <c r="D12" s="7"/>
      <c r="E12" s="8"/>
      <c r="F12" s="9"/>
      <c r="G12" s="34"/>
      <c r="H12" s="193"/>
      <c r="I12" s="194"/>
      <c r="J12" s="125"/>
      <c r="K12" s="13"/>
    </row>
    <row r="13" spans="1:11" x14ac:dyDescent="0.25">
      <c r="G13" s="318" t="s">
        <v>10</v>
      </c>
      <c r="H13" s="318"/>
      <c r="I13" s="318"/>
      <c r="J13" s="196"/>
    </row>
    <row r="14" spans="1:11" x14ac:dyDescent="0.25">
      <c r="G14" s="318" t="s">
        <v>11</v>
      </c>
      <c r="H14" s="318"/>
      <c r="I14" s="318"/>
      <c r="J14" s="155">
        <f>SUM(J4:J12)</f>
        <v>62946231.5</v>
      </c>
    </row>
    <row r="15" spans="1:11" s="99" customFormat="1" x14ac:dyDescent="0.25">
      <c r="A15" s="36"/>
      <c r="B15" s="37" t="s">
        <v>12</v>
      </c>
      <c r="C15" s="41"/>
      <c r="D15"/>
      <c r="E15"/>
      <c r="F15"/>
      <c r="G15" s="197"/>
      <c r="H15" s="198"/>
      <c r="I15" s="195"/>
      <c r="J15" s="195"/>
      <c r="K15" s="98"/>
    </row>
    <row r="16" spans="1:11" s="99" customFormat="1" x14ac:dyDescent="0.25">
      <c r="A16" s="226"/>
      <c r="B16" s="226"/>
      <c r="C16" s="227"/>
      <c r="D16" s="228"/>
      <c r="E16" s="249"/>
      <c r="F16" s="228"/>
      <c r="G16" s="229"/>
      <c r="H16" s="230"/>
      <c r="I16" s="231"/>
      <c r="J16" s="232"/>
      <c r="K16" s="184"/>
    </row>
    <row r="17" spans="1:11" s="99" customFormat="1" x14ac:dyDescent="0.25">
      <c r="A17" s="226"/>
      <c r="B17" s="226"/>
      <c r="C17" s="227"/>
      <c r="D17" s="228"/>
      <c r="E17" s="249"/>
      <c r="F17" s="228"/>
      <c r="G17" s="229"/>
      <c r="H17" s="230"/>
      <c r="I17" s="231"/>
      <c r="J17" s="232"/>
      <c r="K17" s="184"/>
    </row>
    <row r="18" spans="1:11" s="99" customFormat="1" x14ac:dyDescent="0.25">
      <c r="A18" s="226"/>
      <c r="B18" s="226"/>
      <c r="C18" s="227"/>
      <c r="D18" s="228"/>
      <c r="E18" s="249"/>
      <c r="F18" s="228"/>
      <c r="G18" s="229"/>
      <c r="H18" s="230"/>
      <c r="I18" s="231"/>
      <c r="J18" s="232"/>
      <c r="K18" s="184"/>
    </row>
    <row r="19" spans="1:11" s="99" customFormat="1" x14ac:dyDescent="0.25">
      <c r="A19" s="226"/>
      <c r="B19" s="226"/>
      <c r="C19" s="227"/>
      <c r="D19" s="228"/>
      <c r="E19" s="249"/>
      <c r="F19" s="228"/>
      <c r="G19" s="229"/>
      <c r="H19" s="230"/>
      <c r="I19" s="231"/>
      <c r="J19" s="232"/>
      <c r="K19" s="184"/>
    </row>
    <row r="20" spans="1:11" s="99" customFormat="1" x14ac:dyDescent="0.25">
      <c r="A20" s="226"/>
      <c r="B20" s="226"/>
      <c r="C20" s="227"/>
      <c r="D20" s="228"/>
      <c r="E20" s="249"/>
      <c r="F20" s="228"/>
      <c r="G20" s="229"/>
      <c r="H20" s="230"/>
      <c r="I20" s="231"/>
      <c r="J20" s="232"/>
      <c r="K20" s="184"/>
    </row>
    <row r="21" spans="1:11" s="99" customFormat="1" x14ac:dyDescent="0.25">
      <c r="A21" s="226"/>
      <c r="B21" s="233"/>
      <c r="C21" s="227"/>
      <c r="D21" s="228"/>
      <c r="E21" s="249"/>
      <c r="F21" s="228"/>
      <c r="G21" s="251"/>
      <c r="H21" s="251"/>
      <c r="I21" s="251"/>
      <c r="J21" s="232"/>
      <c r="K21" s="184"/>
    </row>
    <row r="22" spans="1:11" s="99" customFormat="1" x14ac:dyDescent="0.25">
      <c r="A22" s="226"/>
      <c r="B22" s="233"/>
      <c r="C22" s="227"/>
      <c r="D22" s="228"/>
      <c r="E22" s="249"/>
      <c r="F22" s="228"/>
      <c r="G22" s="251"/>
      <c r="H22" s="251"/>
      <c r="I22" s="251"/>
      <c r="J22" s="232"/>
      <c r="K22" s="184"/>
    </row>
    <row r="23" spans="1:11" s="99" customFormat="1" x14ac:dyDescent="0.25">
      <c r="A23" s="226"/>
      <c r="B23" s="233"/>
      <c r="C23" s="227"/>
      <c r="D23" s="228"/>
      <c r="E23" s="249"/>
      <c r="F23" s="228"/>
      <c r="G23" s="251"/>
      <c r="H23" s="251"/>
      <c r="I23" s="251"/>
      <c r="J23" s="232"/>
      <c r="K23" s="184"/>
    </row>
    <row r="24" spans="1:11" s="99" customFormat="1" x14ac:dyDescent="0.25">
      <c r="A24" s="226"/>
      <c r="B24" s="233"/>
      <c r="C24" s="227"/>
      <c r="D24" s="228"/>
      <c r="E24" s="249"/>
      <c r="F24" s="228"/>
      <c r="G24" s="322"/>
      <c r="H24" s="322"/>
      <c r="I24" s="322"/>
      <c r="J24" s="232"/>
      <c r="K24" s="101"/>
    </row>
    <row r="25" spans="1:11" s="99" customFormat="1" x14ac:dyDescent="0.25">
      <c r="A25" s="183"/>
      <c r="B25" s="171"/>
      <c r="C25" s="156"/>
      <c r="D25" s="30"/>
      <c r="E25" s="31"/>
      <c r="F25" s="7"/>
      <c r="G25" s="320"/>
      <c r="H25" s="320"/>
      <c r="I25" s="320"/>
      <c r="J25" s="62"/>
      <c r="K25" s="101"/>
    </row>
    <row r="26" spans="1:11" s="99" customFormat="1" x14ac:dyDescent="0.25">
      <c r="A26" s="96"/>
      <c r="B26" s="33"/>
      <c r="C26" s="48"/>
      <c r="D26" s="30"/>
      <c r="E26" s="31"/>
      <c r="F26" s="7"/>
      <c r="G26" s="320" t="s">
        <v>11</v>
      </c>
      <c r="H26" s="320"/>
      <c r="I26" s="320"/>
      <c r="J26" s="155">
        <f>SUM(J16:J25)</f>
        <v>0</v>
      </c>
      <c r="K26" s="101"/>
    </row>
    <row r="27" spans="1:11" x14ac:dyDescent="0.25">
      <c r="A27" s="39"/>
      <c r="B27" s="39"/>
      <c r="C27" s="49"/>
      <c r="D27" s="28"/>
      <c r="E27" s="28"/>
      <c r="F27" s="28"/>
      <c r="G27" s="318" t="s">
        <v>11</v>
      </c>
      <c r="H27" s="318"/>
      <c r="I27" s="318"/>
      <c r="J27" s="196"/>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sheetData>
  <mergeCells count="7">
    <mergeCell ref="G27:I27"/>
    <mergeCell ref="A1:K1"/>
    <mergeCell ref="G13:I13"/>
    <mergeCell ref="G14:I14"/>
    <mergeCell ref="G24:I24"/>
    <mergeCell ref="G25:I25"/>
    <mergeCell ref="G26:I26"/>
  </mergeCells>
  <pageMargins left="0.2" right="0.2" top="0.25" bottom="0.25" header="0.3" footer="0.3"/>
  <pageSetup paperSize="9" scale="65"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34D8-2175-4276-9B2A-23504F70858F}">
  <dimension ref="A1:K36"/>
  <sheetViews>
    <sheetView workbookViewId="0">
      <pane xSplit="3" ySplit="3" topLeftCell="D4" activePane="bottomRight" state="frozen"/>
      <selection activeCell="I8" sqref="I8"/>
      <selection pane="topRight" activeCell="I8" sqref="I8"/>
      <selection pane="bottomLeft" activeCell="I8" sqref="I8"/>
      <selection pane="bottomRight" activeCell="E7" sqref="E7"/>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1.199218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651</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44355</v>
      </c>
      <c r="B4" s="40">
        <v>44355</v>
      </c>
      <c r="C4" s="43" t="s">
        <v>100</v>
      </c>
      <c r="D4" s="7" t="s">
        <v>654</v>
      </c>
      <c r="F4" s="255" t="s">
        <v>655</v>
      </c>
      <c r="G4" s="34"/>
      <c r="H4" s="193"/>
      <c r="I4" s="194"/>
      <c r="J4" s="125">
        <v>5000000</v>
      </c>
      <c r="K4" s="7" t="s">
        <v>656</v>
      </c>
    </row>
    <row r="5" spans="1:11" s="106" customFormat="1" ht="25.5" customHeight="1" x14ac:dyDescent="0.25">
      <c r="A5" s="40"/>
      <c r="B5" s="40"/>
      <c r="C5" s="43"/>
      <c r="D5" s="7"/>
      <c r="E5" s="255"/>
      <c r="F5" s="9"/>
      <c r="G5" s="34"/>
      <c r="H5" s="193"/>
      <c r="I5" s="194"/>
      <c r="J5" s="125"/>
      <c r="K5" s="13"/>
    </row>
    <row r="6" spans="1:11" s="106" customFormat="1" ht="25.5" customHeight="1" x14ac:dyDescent="0.25">
      <c r="A6" s="40"/>
      <c r="B6" s="40"/>
      <c r="C6" s="43"/>
      <c r="D6" s="7"/>
      <c r="E6" s="255"/>
      <c r="F6" s="9"/>
      <c r="G6" s="34"/>
      <c r="H6" s="193"/>
      <c r="I6" s="194"/>
      <c r="J6" s="125"/>
      <c r="K6" s="13"/>
    </row>
    <row r="7" spans="1:11" s="106" customFormat="1" ht="25.5" customHeight="1" x14ac:dyDescent="0.25">
      <c r="A7" s="107"/>
      <c r="B7" s="107"/>
      <c r="C7" s="43"/>
      <c r="D7" s="7"/>
      <c r="E7" s="256"/>
      <c r="F7" s="9"/>
      <c r="G7" s="34"/>
      <c r="H7" s="193"/>
      <c r="I7" s="194"/>
      <c r="J7" s="125"/>
      <c r="K7" s="13"/>
    </row>
    <row r="8" spans="1:11" s="106" customFormat="1" ht="25.5" customHeight="1" x14ac:dyDescent="0.25">
      <c r="A8" s="107"/>
      <c r="B8" s="107"/>
      <c r="C8" s="43"/>
      <c r="D8" s="7"/>
      <c r="E8" s="256"/>
      <c r="F8" s="9"/>
      <c r="G8" s="34"/>
      <c r="H8" s="193"/>
      <c r="I8" s="194"/>
      <c r="J8" s="125"/>
      <c r="K8" s="13"/>
    </row>
    <row r="9" spans="1:11" s="106" customFormat="1" ht="27" customHeight="1" x14ac:dyDescent="0.25">
      <c r="A9" s="40"/>
      <c r="B9" s="40"/>
      <c r="C9" s="43"/>
      <c r="D9" s="7"/>
      <c r="E9" s="252"/>
      <c r="F9" s="9"/>
      <c r="G9" s="34"/>
      <c r="H9" s="193"/>
      <c r="I9" s="194"/>
      <c r="J9" s="125"/>
      <c r="K9" s="250"/>
    </row>
    <row r="10" spans="1:11" s="106" customFormat="1" ht="25.5" customHeight="1" x14ac:dyDescent="0.25">
      <c r="A10" s="40"/>
      <c r="B10" s="40"/>
      <c r="C10" s="43"/>
      <c r="D10" s="7"/>
      <c r="E10" s="255"/>
      <c r="F10" s="8"/>
      <c r="G10" s="34"/>
      <c r="H10" s="193"/>
      <c r="I10" s="194"/>
      <c r="J10" s="125"/>
      <c r="K10" s="13"/>
    </row>
    <row r="11" spans="1:11" x14ac:dyDescent="0.25">
      <c r="A11" s="40"/>
      <c r="B11" s="40"/>
      <c r="C11" s="43"/>
      <c r="D11" s="7"/>
      <c r="E11" s="8"/>
      <c r="F11" s="9"/>
      <c r="G11" s="34"/>
      <c r="H11" s="193"/>
      <c r="I11" s="194"/>
      <c r="J11" s="125"/>
      <c r="K11" s="13"/>
    </row>
    <row r="12" spans="1:11" x14ac:dyDescent="0.25">
      <c r="G12" s="318" t="s">
        <v>10</v>
      </c>
      <c r="H12" s="318"/>
      <c r="I12" s="318"/>
      <c r="J12" s="196"/>
    </row>
    <row r="13" spans="1:11" x14ac:dyDescent="0.25">
      <c r="G13" s="318" t="s">
        <v>11</v>
      </c>
      <c r="H13" s="318"/>
      <c r="I13" s="318"/>
      <c r="J13" s="155">
        <f>SUM(J4:J11)</f>
        <v>5000000</v>
      </c>
    </row>
    <row r="14" spans="1:11" s="99" customFormat="1" x14ac:dyDescent="0.25">
      <c r="A14" s="36"/>
      <c r="B14" s="37" t="s">
        <v>12</v>
      </c>
      <c r="C14" s="41"/>
      <c r="D14"/>
      <c r="E14"/>
      <c r="F14"/>
      <c r="G14" s="197"/>
      <c r="H14" s="198"/>
      <c r="I14" s="195"/>
      <c r="J14" s="195"/>
      <c r="K14" s="98"/>
    </row>
    <row r="15" spans="1:11" s="99" customFormat="1" x14ac:dyDescent="0.25">
      <c r="A15" s="226"/>
      <c r="B15" s="226"/>
      <c r="C15" s="227"/>
      <c r="D15" s="228"/>
      <c r="E15" s="249"/>
      <c r="F15" s="228"/>
      <c r="G15" s="229"/>
      <c r="H15" s="230"/>
      <c r="I15" s="231"/>
      <c r="J15" s="232"/>
      <c r="K15" s="184"/>
    </row>
    <row r="16" spans="1:11" s="99" customFormat="1" x14ac:dyDescent="0.25">
      <c r="A16" s="226"/>
      <c r="B16" s="226"/>
      <c r="C16" s="227"/>
      <c r="D16" s="228"/>
      <c r="E16" s="249"/>
      <c r="F16" s="228"/>
      <c r="G16" s="229"/>
      <c r="H16" s="230"/>
      <c r="I16" s="231"/>
      <c r="J16" s="232"/>
      <c r="K16" s="184"/>
    </row>
    <row r="17" spans="1:11" s="99" customFormat="1" x14ac:dyDescent="0.25">
      <c r="A17" s="226"/>
      <c r="B17" s="226"/>
      <c r="C17" s="227"/>
      <c r="D17" s="228"/>
      <c r="E17" s="249"/>
      <c r="F17" s="228"/>
      <c r="G17" s="229"/>
      <c r="H17" s="230"/>
      <c r="I17" s="231"/>
      <c r="J17" s="232"/>
      <c r="K17" s="184"/>
    </row>
    <row r="18" spans="1:11" s="99" customFormat="1" x14ac:dyDescent="0.25">
      <c r="A18" s="226"/>
      <c r="B18" s="226"/>
      <c r="C18" s="227"/>
      <c r="D18" s="228"/>
      <c r="E18" s="249"/>
      <c r="F18" s="228"/>
      <c r="G18" s="229"/>
      <c r="H18" s="230"/>
      <c r="I18" s="231"/>
      <c r="J18" s="232"/>
      <c r="K18" s="184"/>
    </row>
    <row r="19" spans="1:11" s="99" customFormat="1" x14ac:dyDescent="0.25">
      <c r="A19" s="226"/>
      <c r="B19" s="226"/>
      <c r="C19" s="227"/>
      <c r="D19" s="228"/>
      <c r="E19" s="249"/>
      <c r="F19" s="228"/>
      <c r="G19" s="229"/>
      <c r="H19" s="230"/>
      <c r="I19" s="231"/>
      <c r="J19" s="232"/>
      <c r="K19" s="184"/>
    </row>
    <row r="20" spans="1:11" s="99" customFormat="1" x14ac:dyDescent="0.25">
      <c r="A20" s="226"/>
      <c r="B20" s="233"/>
      <c r="C20" s="227"/>
      <c r="D20" s="228"/>
      <c r="E20" s="249"/>
      <c r="F20" s="228"/>
      <c r="G20" s="257"/>
      <c r="H20" s="257"/>
      <c r="I20" s="257"/>
      <c r="J20" s="232"/>
      <c r="K20" s="184"/>
    </row>
    <row r="21" spans="1:11" s="99" customFormat="1" x14ac:dyDescent="0.25">
      <c r="A21" s="226"/>
      <c r="B21" s="233"/>
      <c r="C21" s="227"/>
      <c r="D21" s="228"/>
      <c r="E21" s="249"/>
      <c r="F21" s="228"/>
      <c r="G21" s="257"/>
      <c r="H21" s="257"/>
      <c r="I21" s="257"/>
      <c r="J21" s="232"/>
      <c r="K21" s="184"/>
    </row>
    <row r="22" spans="1:11" s="99" customFormat="1" x14ac:dyDescent="0.25">
      <c r="A22" s="226"/>
      <c r="B22" s="233"/>
      <c r="C22" s="227"/>
      <c r="D22" s="228"/>
      <c r="E22" s="249"/>
      <c r="F22" s="228"/>
      <c r="G22" s="257"/>
      <c r="H22" s="257"/>
      <c r="I22" s="257"/>
      <c r="J22" s="232"/>
      <c r="K22" s="184"/>
    </row>
    <row r="23" spans="1:11" s="99" customFormat="1" x14ac:dyDescent="0.25">
      <c r="A23" s="226"/>
      <c r="B23" s="233"/>
      <c r="C23" s="227"/>
      <c r="D23" s="228"/>
      <c r="E23" s="249"/>
      <c r="F23" s="228"/>
      <c r="G23" s="322"/>
      <c r="H23" s="322"/>
      <c r="I23" s="322"/>
      <c r="J23" s="232"/>
      <c r="K23" s="101"/>
    </row>
    <row r="24" spans="1:11" s="99" customFormat="1" x14ac:dyDescent="0.25">
      <c r="A24" s="183"/>
      <c r="B24" s="171"/>
      <c r="C24" s="156"/>
      <c r="D24" s="30"/>
      <c r="E24" s="31"/>
      <c r="F24" s="7"/>
      <c r="G24" s="320"/>
      <c r="H24" s="320"/>
      <c r="I24" s="320"/>
      <c r="J24" s="62"/>
      <c r="K24" s="101"/>
    </row>
    <row r="25" spans="1:11" s="99" customFormat="1" x14ac:dyDescent="0.25">
      <c r="A25" s="96"/>
      <c r="B25" s="33"/>
      <c r="C25" s="48"/>
      <c r="D25" s="30"/>
      <c r="E25" s="31"/>
      <c r="F25" s="7"/>
      <c r="G25" s="320" t="s">
        <v>11</v>
      </c>
      <c r="H25" s="320"/>
      <c r="I25" s="320"/>
      <c r="J25" s="155">
        <f>SUM(J15:J24)</f>
        <v>0</v>
      </c>
      <c r="K25" s="101"/>
    </row>
    <row r="26" spans="1:11" x14ac:dyDescent="0.25">
      <c r="A26" s="39"/>
      <c r="B26" s="39"/>
      <c r="C26" s="49"/>
      <c r="D26" s="28"/>
      <c r="E26" s="28"/>
      <c r="F26" s="28"/>
      <c r="G26" s="318" t="s">
        <v>11</v>
      </c>
      <c r="H26" s="318"/>
      <c r="I26" s="318"/>
      <c r="J26" s="196"/>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sheetData>
  <mergeCells count="7">
    <mergeCell ref="G26:I26"/>
    <mergeCell ref="A1:K1"/>
    <mergeCell ref="G12:I12"/>
    <mergeCell ref="G13:I13"/>
    <mergeCell ref="G23:I23"/>
    <mergeCell ref="G24:I24"/>
    <mergeCell ref="G25:I25"/>
  </mergeCells>
  <pageMargins left="0.2" right="0.2" top="0.25" bottom="0.25" header="0.3" footer="0.3"/>
  <pageSetup paperSize="9" scale="65"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A6227-42C2-470F-9E2E-A46D48FDF3E7}">
  <dimension ref="A1:K36"/>
  <sheetViews>
    <sheetView workbookViewId="0">
      <pane xSplit="3" ySplit="3" topLeftCell="D4" activePane="bottomRight" state="frozen"/>
      <selection activeCell="I8" sqref="I8"/>
      <selection pane="topRight" activeCell="I8" sqref="I8"/>
      <selection pane="bottomLeft" activeCell="I8" sqref="I8"/>
      <selection pane="bottomRight" activeCell="F6" sqref="F6"/>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1.199218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657</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44347</v>
      </c>
      <c r="B4" s="40">
        <v>44265</v>
      </c>
      <c r="C4" s="43" t="s">
        <v>330</v>
      </c>
      <c r="D4" s="7" t="s">
        <v>108</v>
      </c>
      <c r="F4" s="261" t="s">
        <v>644</v>
      </c>
      <c r="G4" s="34"/>
      <c r="H4" s="193"/>
      <c r="I4" s="194"/>
      <c r="J4" s="125">
        <v>4574794.520547946</v>
      </c>
      <c r="K4" s="7"/>
    </row>
    <row r="5" spans="1:11" s="106" customFormat="1" ht="25.5" customHeight="1" x14ac:dyDescent="0.25">
      <c r="A5" s="40">
        <v>44347</v>
      </c>
      <c r="B5" s="40">
        <v>44265</v>
      </c>
      <c r="C5" s="43" t="s">
        <v>330</v>
      </c>
      <c r="D5" s="7" t="s">
        <v>108</v>
      </c>
      <c r="E5" s="255"/>
      <c r="F5" s="9" t="s">
        <v>645</v>
      </c>
      <c r="G5" s="34"/>
      <c r="H5" s="193"/>
      <c r="I5" s="194"/>
      <c r="J5" s="125">
        <v>1100000000</v>
      </c>
      <c r="K5" s="13"/>
    </row>
    <row r="6" spans="1:11" s="106" customFormat="1" ht="25.5" customHeight="1" x14ac:dyDescent="0.25">
      <c r="A6" s="40"/>
      <c r="B6" s="40"/>
      <c r="C6" s="43"/>
      <c r="D6" s="7"/>
      <c r="E6" s="255"/>
      <c r="F6" s="9"/>
      <c r="G6" s="34"/>
      <c r="H6" s="193"/>
      <c r="I6" s="194"/>
      <c r="J6" s="125"/>
      <c r="K6" s="13"/>
    </row>
    <row r="7" spans="1:11" s="106" customFormat="1" ht="25.5" customHeight="1" x14ac:dyDescent="0.25">
      <c r="A7" s="107"/>
      <c r="B7" s="107"/>
      <c r="C7" s="43"/>
      <c r="D7" s="7"/>
      <c r="E7" s="256"/>
      <c r="F7" s="9"/>
      <c r="G7" s="34"/>
      <c r="H7" s="193"/>
      <c r="I7" s="194"/>
      <c r="J7" s="125"/>
      <c r="K7" s="13"/>
    </row>
    <row r="8" spans="1:11" s="106" customFormat="1" ht="25.5" customHeight="1" x14ac:dyDescent="0.25">
      <c r="A8" s="107"/>
      <c r="B8" s="107"/>
      <c r="C8" s="43"/>
      <c r="D8" s="7"/>
      <c r="E8" s="256"/>
      <c r="F8" s="9"/>
      <c r="G8" s="34"/>
      <c r="H8" s="193"/>
      <c r="I8" s="194"/>
      <c r="J8" s="125"/>
      <c r="K8" s="13"/>
    </row>
    <row r="9" spans="1:11" s="106" customFormat="1" ht="27" customHeight="1" x14ac:dyDescent="0.25">
      <c r="A9" s="40"/>
      <c r="B9" s="40"/>
      <c r="C9" s="43"/>
      <c r="D9" s="7"/>
      <c r="E9" s="252"/>
      <c r="F9" s="9"/>
      <c r="G9" s="34"/>
      <c r="H9" s="193"/>
      <c r="I9" s="194"/>
      <c r="J9" s="125"/>
      <c r="K9" s="250"/>
    </row>
    <row r="10" spans="1:11" s="106" customFormat="1" ht="25.5" customHeight="1" x14ac:dyDescent="0.25">
      <c r="A10" s="40"/>
      <c r="B10" s="40"/>
      <c r="C10" s="43"/>
      <c r="D10" s="7"/>
      <c r="E10" s="255"/>
      <c r="F10" s="8"/>
      <c r="G10" s="34"/>
      <c r="H10" s="193"/>
      <c r="I10" s="194"/>
      <c r="J10" s="125"/>
      <c r="K10" s="13"/>
    </row>
    <row r="11" spans="1:11" x14ac:dyDescent="0.25">
      <c r="A11" s="40"/>
      <c r="B11" s="40"/>
      <c r="C11" s="43"/>
      <c r="D11" s="7"/>
      <c r="E11" s="8"/>
      <c r="F11" s="9"/>
      <c r="G11" s="34"/>
      <c r="H11" s="193"/>
      <c r="I11" s="194"/>
      <c r="J11" s="125"/>
      <c r="K11" s="13"/>
    </row>
    <row r="12" spans="1:11" x14ac:dyDescent="0.25">
      <c r="G12" s="318" t="s">
        <v>10</v>
      </c>
      <c r="H12" s="318"/>
      <c r="I12" s="318"/>
      <c r="J12" s="196"/>
    </row>
    <row r="13" spans="1:11" x14ac:dyDescent="0.25">
      <c r="G13" s="318" t="s">
        <v>11</v>
      </c>
      <c r="H13" s="318"/>
      <c r="I13" s="318"/>
      <c r="J13" s="155">
        <f>SUM(J4:J11)</f>
        <v>1104574794.5205479</v>
      </c>
    </row>
    <row r="14" spans="1:11" s="99" customFormat="1" x14ac:dyDescent="0.25">
      <c r="A14" s="36"/>
      <c r="B14" s="37" t="s">
        <v>12</v>
      </c>
      <c r="C14" s="41"/>
      <c r="D14"/>
      <c r="E14"/>
      <c r="F14"/>
      <c r="G14" s="197"/>
      <c r="H14" s="198"/>
      <c r="I14" s="195"/>
      <c r="J14" s="195"/>
      <c r="K14" s="98"/>
    </row>
    <row r="15" spans="1:11" s="99" customFormat="1" x14ac:dyDescent="0.25">
      <c r="A15" s="226"/>
      <c r="B15" s="226"/>
      <c r="C15" s="227"/>
      <c r="D15" s="228"/>
      <c r="E15" s="249"/>
      <c r="F15" s="228"/>
      <c r="G15" s="229"/>
      <c r="H15" s="230"/>
      <c r="I15" s="231"/>
      <c r="J15" s="232"/>
      <c r="K15" s="184"/>
    </row>
    <row r="16" spans="1:11" s="99" customFormat="1" x14ac:dyDescent="0.25">
      <c r="A16" s="226"/>
      <c r="B16" s="226"/>
      <c r="C16" s="227"/>
      <c r="D16" s="228"/>
      <c r="E16" s="249"/>
      <c r="F16" s="228"/>
      <c r="G16" s="229"/>
      <c r="H16" s="230"/>
      <c r="I16" s="231"/>
      <c r="J16" s="232"/>
      <c r="K16" s="184"/>
    </row>
    <row r="17" spans="1:11" s="99" customFormat="1" x14ac:dyDescent="0.25">
      <c r="A17" s="226"/>
      <c r="B17" s="226"/>
      <c r="C17" s="227"/>
      <c r="D17" s="228"/>
      <c r="E17" s="249"/>
      <c r="F17" s="228"/>
      <c r="G17" s="229"/>
      <c r="H17" s="230"/>
      <c r="I17" s="231"/>
      <c r="J17" s="232"/>
      <c r="K17" s="184"/>
    </row>
    <row r="18" spans="1:11" s="99" customFormat="1" x14ac:dyDescent="0.25">
      <c r="A18" s="226"/>
      <c r="B18" s="226"/>
      <c r="C18" s="227"/>
      <c r="D18" s="228"/>
      <c r="E18" s="249"/>
      <c r="F18" s="228"/>
      <c r="G18" s="229"/>
      <c r="H18" s="230"/>
      <c r="I18" s="231"/>
      <c r="J18" s="232"/>
      <c r="K18" s="184"/>
    </row>
    <row r="19" spans="1:11" s="99" customFormat="1" x14ac:dyDescent="0.25">
      <c r="A19" s="226"/>
      <c r="B19" s="226"/>
      <c r="C19" s="227"/>
      <c r="D19" s="228"/>
      <c r="E19" s="249"/>
      <c r="F19" s="228"/>
      <c r="G19" s="229"/>
      <c r="H19" s="230"/>
      <c r="I19" s="231"/>
      <c r="J19" s="232"/>
      <c r="K19" s="184"/>
    </row>
    <row r="20" spans="1:11" s="99" customFormat="1" x14ac:dyDescent="0.25">
      <c r="A20" s="226"/>
      <c r="B20" s="233"/>
      <c r="C20" s="227"/>
      <c r="D20" s="228"/>
      <c r="E20" s="249"/>
      <c r="F20" s="228"/>
      <c r="G20" s="258"/>
      <c r="H20" s="258"/>
      <c r="I20" s="258"/>
      <c r="J20" s="232"/>
      <c r="K20" s="184"/>
    </row>
    <row r="21" spans="1:11" s="99" customFormat="1" x14ac:dyDescent="0.25">
      <c r="A21" s="226"/>
      <c r="B21" s="233"/>
      <c r="C21" s="227"/>
      <c r="D21" s="228"/>
      <c r="E21" s="249"/>
      <c r="F21" s="228"/>
      <c r="G21" s="258"/>
      <c r="H21" s="258"/>
      <c r="I21" s="258"/>
      <c r="J21" s="232"/>
      <c r="K21" s="184"/>
    </row>
    <row r="22" spans="1:11" s="99" customFormat="1" x14ac:dyDescent="0.25">
      <c r="A22" s="226"/>
      <c r="B22" s="233"/>
      <c r="C22" s="227"/>
      <c r="D22" s="228"/>
      <c r="E22" s="249"/>
      <c r="F22" s="228"/>
      <c r="G22" s="258"/>
      <c r="H22" s="258"/>
      <c r="I22" s="258"/>
      <c r="J22" s="232"/>
      <c r="K22" s="184"/>
    </row>
    <row r="23" spans="1:11" s="99" customFormat="1" x14ac:dyDescent="0.25">
      <c r="A23" s="226"/>
      <c r="B23" s="233"/>
      <c r="C23" s="227"/>
      <c r="D23" s="228"/>
      <c r="E23" s="249"/>
      <c r="F23" s="228"/>
      <c r="G23" s="322"/>
      <c r="H23" s="322"/>
      <c r="I23" s="322"/>
      <c r="J23" s="232"/>
      <c r="K23" s="101"/>
    </row>
    <row r="24" spans="1:11" s="99" customFormat="1" x14ac:dyDescent="0.25">
      <c r="A24" s="183"/>
      <c r="B24" s="171"/>
      <c r="C24" s="156"/>
      <c r="D24" s="30"/>
      <c r="E24" s="31"/>
      <c r="F24" s="7"/>
      <c r="G24" s="320"/>
      <c r="H24" s="320"/>
      <c r="I24" s="320"/>
      <c r="J24" s="62"/>
      <c r="K24" s="101"/>
    </row>
    <row r="25" spans="1:11" s="99" customFormat="1" x14ac:dyDescent="0.25">
      <c r="A25" s="96"/>
      <c r="B25" s="33"/>
      <c r="C25" s="48"/>
      <c r="D25" s="30"/>
      <c r="E25" s="31"/>
      <c r="F25" s="7"/>
      <c r="G25" s="320" t="s">
        <v>11</v>
      </c>
      <c r="H25" s="320"/>
      <c r="I25" s="320"/>
      <c r="J25" s="155">
        <f>SUM(J15:J24)</f>
        <v>0</v>
      </c>
      <c r="K25" s="101"/>
    </row>
    <row r="26" spans="1:11" x14ac:dyDescent="0.25">
      <c r="A26" s="39"/>
      <c r="B26" s="39"/>
      <c r="C26" s="49"/>
      <c r="D26" s="28"/>
      <c r="E26" s="28"/>
      <c r="F26" s="28"/>
      <c r="G26" s="318" t="s">
        <v>11</v>
      </c>
      <c r="H26" s="318"/>
      <c r="I26" s="318"/>
      <c r="J26" s="196"/>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sheetData>
  <mergeCells count="7">
    <mergeCell ref="G26:I26"/>
    <mergeCell ref="A1:K1"/>
    <mergeCell ref="G12:I12"/>
    <mergeCell ref="G13:I13"/>
    <mergeCell ref="G23:I23"/>
    <mergeCell ref="G24:I24"/>
    <mergeCell ref="G25:I25"/>
  </mergeCells>
  <pageMargins left="0.2" right="0.2" top="0.25" bottom="0.25" header="0.3" footer="0.3"/>
  <pageSetup paperSize="9" scale="6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4348D-2176-48D6-A4B2-9C974502DA94}">
  <dimension ref="A1:K29"/>
  <sheetViews>
    <sheetView workbookViewId="0">
      <pane xSplit="3" ySplit="3" topLeftCell="D4" activePane="bottomRight" state="frozen"/>
      <selection activeCell="I8" sqref="I8"/>
      <selection pane="topRight" activeCell="I8" sqref="I8"/>
      <selection pane="bottomLeft" activeCell="I8" sqref="I8"/>
      <selection pane="bottomRight" activeCell="D6" sqref="D6"/>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3.39843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680</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44364</v>
      </c>
      <c r="B4" s="40">
        <v>44364</v>
      </c>
      <c r="C4" s="43" t="s">
        <v>677</v>
      </c>
      <c r="D4" s="7" t="s">
        <v>678</v>
      </c>
      <c r="E4" s="255"/>
      <c r="F4" s="9" t="s">
        <v>679</v>
      </c>
      <c r="G4" s="34">
        <f>J4/1.1</f>
        <v>9880000</v>
      </c>
      <c r="H4" s="193">
        <v>0.1</v>
      </c>
      <c r="I4" s="194">
        <f>J4-G4</f>
        <v>988000</v>
      </c>
      <c r="J4" s="125">
        <v>10868000</v>
      </c>
      <c r="K4" s="13"/>
    </row>
    <row r="5" spans="1:11" s="106" customFormat="1" ht="25.5" customHeight="1" x14ac:dyDescent="0.25">
      <c r="A5" s="40">
        <v>44363</v>
      </c>
      <c r="B5" s="40">
        <v>44358</v>
      </c>
      <c r="C5" s="43" t="s">
        <v>19</v>
      </c>
      <c r="D5" s="7" t="s">
        <v>681</v>
      </c>
      <c r="E5" s="273" t="s">
        <v>682</v>
      </c>
      <c r="F5" s="256" t="s">
        <v>683</v>
      </c>
      <c r="G5" s="34">
        <v>3500000</v>
      </c>
      <c r="H5" s="193">
        <v>0.1</v>
      </c>
      <c r="I5" s="194">
        <v>350000</v>
      </c>
      <c r="J5" s="125">
        <v>3850000</v>
      </c>
      <c r="K5" s="13"/>
    </row>
    <row r="6" spans="1:11" s="106" customFormat="1" ht="25.5" customHeight="1" x14ac:dyDescent="0.25">
      <c r="A6" s="40"/>
      <c r="B6" s="40"/>
      <c r="C6" s="43"/>
      <c r="D6" s="7"/>
      <c r="E6" s="272"/>
      <c r="F6" s="256"/>
      <c r="G6" s="34"/>
      <c r="H6" s="193"/>
      <c r="I6" s="194"/>
      <c r="J6" s="125"/>
      <c r="K6" s="13"/>
    </row>
    <row r="7" spans="1:11" s="106" customFormat="1" ht="25.5" customHeight="1" x14ac:dyDescent="0.25">
      <c r="A7" s="40"/>
      <c r="B7" s="40"/>
      <c r="C7" s="43"/>
      <c r="D7" s="7"/>
      <c r="E7" s="255"/>
      <c r="F7" s="9"/>
      <c r="G7" s="34"/>
      <c r="H7" s="193"/>
      <c r="I7" s="194"/>
      <c r="J7" s="125"/>
      <c r="K7" s="13"/>
    </row>
    <row r="8" spans="1:11" x14ac:dyDescent="0.25">
      <c r="G8" s="318" t="s">
        <v>10</v>
      </c>
      <c r="H8" s="318"/>
      <c r="I8" s="318"/>
      <c r="J8" s="196"/>
    </row>
    <row r="9" spans="1:11" x14ac:dyDescent="0.25">
      <c r="G9" s="318" t="s">
        <v>11</v>
      </c>
      <c r="H9" s="318"/>
      <c r="I9" s="318"/>
      <c r="J9" s="155">
        <f>SUM(J4:J6)</f>
        <v>14718000</v>
      </c>
    </row>
    <row r="10" spans="1:11" s="99" customFormat="1" x14ac:dyDescent="0.25">
      <c r="A10" s="36"/>
      <c r="B10" s="37" t="s">
        <v>12</v>
      </c>
      <c r="C10" s="41"/>
      <c r="D10"/>
      <c r="E10"/>
      <c r="F10"/>
      <c r="G10" s="197"/>
      <c r="H10" s="198"/>
      <c r="I10" s="195"/>
      <c r="J10" s="195"/>
      <c r="K10" s="98"/>
    </row>
    <row r="11" spans="1:11" s="99" customFormat="1" x14ac:dyDescent="0.25">
      <c r="A11" s="181">
        <v>44278</v>
      </c>
      <c r="B11" s="181">
        <v>44278</v>
      </c>
      <c r="C11" s="182" t="s">
        <v>552</v>
      </c>
      <c r="D11" s="30" t="s">
        <v>415</v>
      </c>
      <c r="E11" s="8"/>
      <c r="F11" s="29" t="s">
        <v>553</v>
      </c>
      <c r="G11" s="34"/>
      <c r="H11" s="193"/>
      <c r="I11" s="204"/>
      <c r="J11" s="60">
        <v>86796000</v>
      </c>
      <c r="K11" s="101"/>
    </row>
    <row r="12" spans="1:11" s="99" customFormat="1" x14ac:dyDescent="0.25">
      <c r="A12" s="179">
        <v>44280</v>
      </c>
      <c r="B12" s="179">
        <v>44280</v>
      </c>
      <c r="C12" s="156" t="s">
        <v>554</v>
      </c>
      <c r="D12" s="30" t="s">
        <v>415</v>
      </c>
      <c r="E12" s="27"/>
      <c r="F12" s="7" t="s">
        <v>555</v>
      </c>
      <c r="G12" s="34"/>
      <c r="H12" s="56"/>
      <c r="I12" s="63"/>
      <c r="J12" s="62">
        <v>36845000</v>
      </c>
      <c r="K12" s="101"/>
    </row>
    <row r="13" spans="1:11" s="99" customFormat="1" x14ac:dyDescent="0.25">
      <c r="A13" s="179">
        <v>44282</v>
      </c>
      <c r="B13" s="179">
        <v>44282</v>
      </c>
      <c r="C13" s="156" t="s">
        <v>558</v>
      </c>
      <c r="D13" s="30" t="s">
        <v>415</v>
      </c>
      <c r="E13" s="27"/>
      <c r="F13" s="7" t="s">
        <v>559</v>
      </c>
      <c r="G13" s="34"/>
      <c r="H13" s="56"/>
      <c r="I13" s="63"/>
      <c r="J13" s="62">
        <v>32703000</v>
      </c>
      <c r="K13" s="101"/>
    </row>
    <row r="14" spans="1:11" s="99" customFormat="1" x14ac:dyDescent="0.25">
      <c r="A14" s="179">
        <v>44284</v>
      </c>
      <c r="B14" s="171">
        <v>44284</v>
      </c>
      <c r="C14" s="156" t="s">
        <v>560</v>
      </c>
      <c r="D14" s="30" t="s">
        <v>415</v>
      </c>
      <c r="E14" s="27"/>
      <c r="F14" s="7" t="s">
        <v>561</v>
      </c>
      <c r="G14" s="254"/>
      <c r="H14" s="254"/>
      <c r="I14" s="254"/>
      <c r="J14" s="62">
        <v>27631000</v>
      </c>
      <c r="K14" s="101"/>
    </row>
    <row r="15" spans="1:11" s="99" customFormat="1" x14ac:dyDescent="0.25">
      <c r="A15" s="179">
        <v>44289</v>
      </c>
      <c r="B15" s="179">
        <v>44289</v>
      </c>
      <c r="C15" s="156" t="s">
        <v>547</v>
      </c>
      <c r="D15" s="30" t="s">
        <v>415</v>
      </c>
      <c r="E15" s="139"/>
      <c r="F15" s="27" t="s">
        <v>548</v>
      </c>
      <c r="G15" s="34"/>
      <c r="H15" s="56"/>
      <c r="I15" s="63"/>
      <c r="J15" s="62">
        <v>48432000</v>
      </c>
      <c r="K15" s="101"/>
    </row>
    <row r="16" spans="1:11" s="99" customFormat="1" x14ac:dyDescent="0.25">
      <c r="A16" s="179">
        <v>44306</v>
      </c>
      <c r="B16" s="179">
        <v>44306</v>
      </c>
      <c r="C16" s="156" t="s">
        <v>549</v>
      </c>
      <c r="D16" s="30" t="s">
        <v>415</v>
      </c>
      <c r="E16" s="27"/>
      <c r="F16" s="7" t="s">
        <v>550</v>
      </c>
      <c r="G16" s="34"/>
      <c r="H16" s="56"/>
      <c r="I16" s="63"/>
      <c r="J16" s="62">
        <v>47189000</v>
      </c>
      <c r="K16" s="184"/>
    </row>
    <row r="17" spans="1:11" s="99" customFormat="1" x14ac:dyDescent="0.25">
      <c r="A17" s="183"/>
      <c r="B17" s="171"/>
      <c r="C17" s="156"/>
      <c r="D17" s="30"/>
      <c r="E17" s="31"/>
      <c r="F17" s="7"/>
      <c r="G17" s="320"/>
      <c r="H17" s="320"/>
      <c r="I17" s="320"/>
      <c r="J17" s="62"/>
      <c r="K17" s="101"/>
    </row>
    <row r="18" spans="1:11" s="99" customFormat="1" x14ac:dyDescent="0.25">
      <c r="A18" s="96"/>
      <c r="B18" s="33"/>
      <c r="C18" s="48"/>
      <c r="D18" s="30"/>
      <c r="E18" s="31"/>
      <c r="F18" s="7"/>
      <c r="G18" s="320" t="s">
        <v>11</v>
      </c>
      <c r="H18" s="320"/>
      <c r="I18" s="320"/>
      <c r="J18" s="155">
        <f>SUM(J11:J17)</f>
        <v>279596000</v>
      </c>
      <c r="K18" s="101"/>
    </row>
    <row r="19" spans="1:11" x14ac:dyDescent="0.25">
      <c r="A19" s="39"/>
      <c r="B19" s="39"/>
      <c r="C19" s="49"/>
      <c r="D19" s="28"/>
      <c r="E19" s="28"/>
      <c r="F19" s="28"/>
      <c r="G19" s="318" t="s">
        <v>11</v>
      </c>
      <c r="H19" s="318"/>
      <c r="I19" s="318"/>
      <c r="J19" s="196"/>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sheetData>
  <mergeCells count="6">
    <mergeCell ref="G19:I19"/>
    <mergeCell ref="A1:K1"/>
    <mergeCell ref="G8:I8"/>
    <mergeCell ref="G9:I9"/>
    <mergeCell ref="G17:I17"/>
    <mergeCell ref="G18:I18"/>
  </mergeCells>
  <pageMargins left="0.2" right="0.2" top="0.25" bottom="0.25" header="0.3" footer="0.3"/>
  <pageSetup paperSize="9" scale="65"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33FA1-06D3-4359-9A80-D98321FC1BE2}">
  <dimension ref="A1:K38"/>
  <sheetViews>
    <sheetView workbookViewId="0">
      <pane xSplit="3" ySplit="3" topLeftCell="D4" activePane="bottomRight" state="frozen"/>
      <selection activeCell="I8" sqref="I8"/>
      <selection pane="topRight" activeCell="I8" sqref="I8"/>
      <selection pane="bottomLeft" activeCell="I8" sqref="I8"/>
      <selection pane="bottomRight" activeCell="D22" sqref="D22"/>
    </sheetView>
  </sheetViews>
  <sheetFormatPr defaultRowHeight="13.8" x14ac:dyDescent="0.25"/>
  <cols>
    <col min="1" max="1" width="10.8984375" style="36" customWidth="1"/>
    <col min="2" max="2" width="10" style="36" customWidth="1"/>
    <col min="3" max="3" width="13.19921875" style="41" customWidth="1"/>
    <col min="4" max="4" width="35.8984375" customWidth="1"/>
    <col min="5" max="5" width="13.39843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710</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44344</v>
      </c>
      <c r="B4" s="40">
        <v>44344</v>
      </c>
      <c r="C4" s="43" t="s">
        <v>684</v>
      </c>
      <c r="D4" s="7" t="s">
        <v>96</v>
      </c>
      <c r="E4" s="255"/>
      <c r="F4" s="9" t="s">
        <v>701</v>
      </c>
      <c r="G4" s="34"/>
      <c r="H4" s="193"/>
      <c r="I4" s="194"/>
      <c r="J4" s="125">
        <v>23806645</v>
      </c>
      <c r="K4" s="13" t="s">
        <v>41</v>
      </c>
    </row>
    <row r="5" spans="1:11" s="106" customFormat="1" ht="27" customHeight="1" x14ac:dyDescent="0.25">
      <c r="A5" s="40">
        <v>44369</v>
      </c>
      <c r="B5" s="40">
        <v>44368</v>
      </c>
      <c r="C5" s="43">
        <v>2380</v>
      </c>
      <c r="D5" s="7" t="s">
        <v>15</v>
      </c>
      <c r="E5" s="252" t="s">
        <v>16</v>
      </c>
      <c r="F5" s="9" t="s">
        <v>17</v>
      </c>
      <c r="G5" s="34">
        <v>1640000</v>
      </c>
      <c r="H5" s="193">
        <v>0.1</v>
      </c>
      <c r="I5" s="194">
        <v>164000</v>
      </c>
      <c r="J5" s="125">
        <v>1804000</v>
      </c>
      <c r="K5" s="250"/>
    </row>
    <row r="6" spans="1:11" s="106" customFormat="1" ht="25.5" customHeight="1" x14ac:dyDescent="0.25">
      <c r="A6" s="40">
        <v>44364</v>
      </c>
      <c r="B6" s="40">
        <v>44356</v>
      </c>
      <c r="C6" s="43">
        <v>347</v>
      </c>
      <c r="D6" s="7" t="s">
        <v>149</v>
      </c>
      <c r="E6" s="261" t="s">
        <v>150</v>
      </c>
      <c r="F6" s="9" t="s">
        <v>692</v>
      </c>
      <c r="G6" s="34">
        <v>16780000</v>
      </c>
      <c r="H6" s="193">
        <v>0.1</v>
      </c>
      <c r="I6" s="194">
        <v>1678000</v>
      </c>
      <c r="J6" s="125">
        <v>18458000</v>
      </c>
      <c r="K6" s="13"/>
    </row>
    <row r="7" spans="1:11" s="106" customFormat="1" ht="26.25" customHeight="1" x14ac:dyDescent="0.25">
      <c r="A7" s="40">
        <v>44364</v>
      </c>
      <c r="B7" s="40">
        <v>44362</v>
      </c>
      <c r="C7" s="43">
        <v>352</v>
      </c>
      <c r="D7" s="7" t="s">
        <v>149</v>
      </c>
      <c r="E7" s="261" t="s">
        <v>150</v>
      </c>
      <c r="F7" s="9" t="s">
        <v>693</v>
      </c>
      <c r="G7" s="34">
        <v>17000000</v>
      </c>
      <c r="H7" s="193">
        <v>0.1</v>
      </c>
      <c r="I7" s="194">
        <v>1700000</v>
      </c>
      <c r="J7" s="125">
        <v>18700000</v>
      </c>
      <c r="K7" s="13"/>
    </row>
    <row r="8" spans="1:11" s="106" customFormat="1" ht="25.5" customHeight="1" x14ac:dyDescent="0.25">
      <c r="A8" s="40"/>
      <c r="B8" s="40"/>
      <c r="C8" s="43"/>
      <c r="D8" s="7"/>
      <c r="E8" s="255"/>
      <c r="F8" s="8"/>
      <c r="G8" s="34"/>
      <c r="H8" s="193"/>
      <c r="I8" s="194"/>
      <c r="J8" s="125"/>
      <c r="K8" s="13"/>
    </row>
    <row r="9" spans="1:11" x14ac:dyDescent="0.25">
      <c r="A9" s="40"/>
      <c r="B9" s="40"/>
      <c r="C9" s="43"/>
      <c r="D9" s="7"/>
      <c r="E9" s="8"/>
      <c r="F9" s="9"/>
      <c r="G9" s="34"/>
      <c r="H9" s="193"/>
      <c r="I9" s="194"/>
      <c r="J9" s="125"/>
      <c r="K9" s="13"/>
    </row>
    <row r="10" spans="1:11" x14ac:dyDescent="0.25">
      <c r="G10" s="318" t="s">
        <v>10</v>
      </c>
      <c r="H10" s="318"/>
      <c r="I10" s="318"/>
      <c r="J10" s="196"/>
    </row>
    <row r="11" spans="1:11" x14ac:dyDescent="0.25">
      <c r="G11" s="318" t="s">
        <v>11</v>
      </c>
      <c r="H11" s="318"/>
      <c r="I11" s="318"/>
      <c r="J11" s="155">
        <f>SUM(J4:J7)</f>
        <v>62768645</v>
      </c>
    </row>
    <row r="12" spans="1:11" s="99" customFormat="1" x14ac:dyDescent="0.25">
      <c r="A12" s="36"/>
      <c r="B12" s="37" t="s">
        <v>12</v>
      </c>
      <c r="C12" s="41"/>
      <c r="D12"/>
      <c r="E12"/>
      <c r="F12"/>
      <c r="G12" s="197"/>
      <c r="H12" s="198"/>
      <c r="I12" s="195"/>
      <c r="J12" s="195"/>
      <c r="K12" s="98"/>
    </row>
    <row r="13" spans="1:11" s="99" customFormat="1" x14ac:dyDescent="0.25">
      <c r="A13" s="179"/>
      <c r="B13" s="179"/>
      <c r="C13" s="180"/>
      <c r="D13" s="30"/>
      <c r="E13" s="8"/>
      <c r="F13" s="138"/>
      <c r="G13" s="202"/>
      <c r="H13" s="203"/>
      <c r="I13" s="204"/>
      <c r="J13" s="60"/>
      <c r="K13" s="101"/>
    </row>
    <row r="14" spans="1:11" s="99" customFormat="1" x14ac:dyDescent="0.25">
      <c r="A14" s="179"/>
      <c r="B14" s="179"/>
      <c r="C14" s="180"/>
      <c r="D14" s="30"/>
      <c r="E14" s="8"/>
      <c r="F14" s="138"/>
      <c r="G14" s="202"/>
      <c r="H14" s="203"/>
      <c r="I14" s="204"/>
      <c r="J14" s="60"/>
      <c r="K14" s="101"/>
    </row>
    <row r="15" spans="1:11" s="99" customFormat="1" x14ac:dyDescent="0.25">
      <c r="A15" s="179"/>
      <c r="B15" s="179"/>
      <c r="C15" s="180"/>
      <c r="D15" s="30"/>
      <c r="E15" s="8"/>
      <c r="F15" s="138"/>
      <c r="G15" s="202"/>
      <c r="H15" s="203"/>
      <c r="I15" s="204"/>
      <c r="J15" s="60"/>
      <c r="K15" s="101"/>
    </row>
    <row r="16" spans="1:11" s="99" customFormat="1" x14ac:dyDescent="0.25">
      <c r="A16" s="179"/>
      <c r="B16" s="179"/>
      <c r="C16" s="180"/>
      <c r="D16" s="30"/>
      <c r="E16" s="8"/>
      <c r="F16" s="138"/>
      <c r="G16" s="202"/>
      <c r="H16" s="203"/>
      <c r="I16" s="204"/>
      <c r="J16" s="60"/>
      <c r="K16" s="101"/>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x14ac:dyDescent="0.25">
      <c r="A24" s="179"/>
      <c r="B24" s="179"/>
      <c r="C24" s="180"/>
      <c r="D24" s="30"/>
      <c r="E24" s="8"/>
      <c r="F24" s="138"/>
      <c r="G24" s="202"/>
      <c r="H24" s="203"/>
      <c r="I24" s="204"/>
      <c r="J24" s="60"/>
      <c r="K24" s="101"/>
    </row>
    <row r="25" spans="1:11" s="99" customFormat="1" ht="14.25" customHeight="1" x14ac:dyDescent="0.25">
      <c r="A25" s="179"/>
      <c r="B25" s="179"/>
      <c r="C25" s="180"/>
      <c r="D25" s="30"/>
      <c r="E25" s="8"/>
      <c r="F25" s="138"/>
      <c r="G25" s="202"/>
      <c r="H25" s="203"/>
      <c r="I25" s="204"/>
      <c r="J25" s="60"/>
      <c r="K25" s="101"/>
    </row>
    <row r="26" spans="1:11" s="99" customFormat="1" x14ac:dyDescent="0.25">
      <c r="A26" s="183"/>
      <c r="B26" s="171"/>
      <c r="C26" s="156"/>
      <c r="D26" s="30"/>
      <c r="E26" s="31"/>
      <c r="F26" s="7"/>
      <c r="G26" s="320"/>
      <c r="H26" s="320"/>
      <c r="I26" s="320"/>
      <c r="J26" s="62"/>
      <c r="K26" s="101"/>
    </row>
    <row r="27" spans="1:11" s="99" customFormat="1" x14ac:dyDescent="0.25">
      <c r="A27" s="96"/>
      <c r="B27" s="33"/>
      <c r="C27" s="48"/>
      <c r="D27" s="30"/>
      <c r="E27" s="31"/>
      <c r="F27" s="7"/>
      <c r="G27" s="320" t="s">
        <v>11</v>
      </c>
      <c r="H27" s="320"/>
      <c r="I27" s="320"/>
      <c r="J27" s="155">
        <f>SUM(J13:J26)</f>
        <v>0</v>
      </c>
      <c r="K27" s="101"/>
    </row>
    <row r="28" spans="1:11" x14ac:dyDescent="0.25">
      <c r="A28" s="39"/>
      <c r="B28" s="39"/>
      <c r="C28" s="49"/>
      <c r="D28" s="28"/>
      <c r="E28" s="28"/>
      <c r="F28" s="28"/>
      <c r="G28" s="318" t="s">
        <v>11</v>
      </c>
      <c r="H28" s="318"/>
      <c r="I28" s="318"/>
      <c r="J28" s="196"/>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row r="38" spans="1:11" s="1" customFormat="1" x14ac:dyDescent="0.25">
      <c r="A38" s="36"/>
      <c r="B38" s="36"/>
      <c r="C38" s="36"/>
      <c r="D38" s="41"/>
      <c r="E38"/>
      <c r="F38"/>
      <c r="G38" s="197"/>
      <c r="H38" s="197"/>
      <c r="I38" s="198"/>
      <c r="J38" s="195"/>
      <c r="K38"/>
    </row>
  </sheetData>
  <mergeCells count="6">
    <mergeCell ref="G28:I28"/>
    <mergeCell ref="A1:K1"/>
    <mergeCell ref="G10:I10"/>
    <mergeCell ref="G11:I11"/>
    <mergeCell ref="G26:I26"/>
    <mergeCell ref="G27:I27"/>
  </mergeCells>
  <pageMargins left="0.2" right="0.2" top="0.25" bottom="0.25" header="0.3" footer="0.3"/>
  <pageSetup paperSize="9" scale="6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2EEEF-CA67-4330-9F91-3DE837B00379}">
  <dimension ref="A1:K44"/>
  <sheetViews>
    <sheetView workbookViewId="0">
      <pane xSplit="3" ySplit="3" topLeftCell="D4" activePane="bottomRight" state="frozen"/>
      <selection activeCell="I8" sqref="I8"/>
      <selection pane="topRight" activeCell="I8" sqref="I8"/>
      <selection pane="bottomLeft" activeCell="I8" sqref="I8"/>
      <selection pane="bottomRight" activeCell="I14" sqref="I14"/>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3.39843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714</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44364</v>
      </c>
      <c r="B4" s="40">
        <v>44364</v>
      </c>
      <c r="C4" s="43" t="s">
        <v>684</v>
      </c>
      <c r="D4" s="7" t="s">
        <v>96</v>
      </c>
      <c r="E4" s="274"/>
      <c r="F4" s="9" t="s">
        <v>685</v>
      </c>
      <c r="G4" s="34"/>
      <c r="H4" s="193"/>
      <c r="I4" s="194"/>
      <c r="J4" s="125">
        <v>14530316</v>
      </c>
      <c r="K4" s="13" t="s">
        <v>41</v>
      </c>
    </row>
    <row r="5" spans="1:11" s="106" customFormat="1" ht="25.5" customHeight="1" x14ac:dyDescent="0.25">
      <c r="A5" s="40">
        <v>44366</v>
      </c>
      <c r="B5" s="40">
        <v>44363</v>
      </c>
      <c r="C5" s="43">
        <v>355</v>
      </c>
      <c r="D5" s="7" t="s">
        <v>149</v>
      </c>
      <c r="E5" s="274" t="s">
        <v>150</v>
      </c>
      <c r="F5" s="9" t="s">
        <v>694</v>
      </c>
      <c r="G5" s="34">
        <v>18000000</v>
      </c>
      <c r="H5" s="193">
        <v>0.1</v>
      </c>
      <c r="I5" s="194">
        <v>1800000</v>
      </c>
      <c r="J5" s="125">
        <v>19800000</v>
      </c>
      <c r="K5" s="13"/>
    </row>
    <row r="6" spans="1:11" s="106" customFormat="1" ht="54.75" customHeight="1" x14ac:dyDescent="0.25">
      <c r="A6" s="40">
        <v>44366</v>
      </c>
      <c r="B6" s="40">
        <v>44366</v>
      </c>
      <c r="C6" s="43" t="s">
        <v>102</v>
      </c>
      <c r="D6" s="7" t="s">
        <v>695</v>
      </c>
      <c r="E6" s="274">
        <v>4400648829</v>
      </c>
      <c r="F6" s="9" t="s">
        <v>696</v>
      </c>
      <c r="G6" s="34">
        <v>66906952</v>
      </c>
      <c r="H6" s="193"/>
      <c r="I6" s="194">
        <v>0</v>
      </c>
      <c r="J6" s="125">
        <v>66906952</v>
      </c>
      <c r="K6" s="13"/>
    </row>
    <row r="7" spans="1:11" s="106" customFormat="1" ht="85.5" customHeight="1" x14ac:dyDescent="0.25">
      <c r="A7" s="40">
        <v>44366</v>
      </c>
      <c r="B7" s="40">
        <v>44366</v>
      </c>
      <c r="C7" s="43" t="s">
        <v>102</v>
      </c>
      <c r="D7" s="7" t="s">
        <v>697</v>
      </c>
      <c r="E7" s="274">
        <v>4400481400</v>
      </c>
      <c r="F7" s="9" t="s">
        <v>158</v>
      </c>
      <c r="G7" s="34">
        <v>4127662</v>
      </c>
      <c r="H7" s="193"/>
      <c r="I7" s="194">
        <v>0</v>
      </c>
      <c r="J7" s="125">
        <v>4127662</v>
      </c>
      <c r="K7" s="13"/>
    </row>
    <row r="8" spans="1:11" s="106" customFormat="1" ht="45.75" customHeight="1" x14ac:dyDescent="0.25">
      <c r="A8" s="40">
        <v>44373</v>
      </c>
      <c r="B8" s="40">
        <v>44373</v>
      </c>
      <c r="C8" s="43" t="s">
        <v>19</v>
      </c>
      <c r="D8" s="7" t="s">
        <v>711</v>
      </c>
      <c r="E8" s="252"/>
      <c r="F8" s="9" t="s">
        <v>712</v>
      </c>
      <c r="G8" s="34">
        <v>6750000</v>
      </c>
      <c r="H8" s="193">
        <v>0</v>
      </c>
      <c r="I8" s="194">
        <v>0</v>
      </c>
      <c r="J8" s="125">
        <v>6750000</v>
      </c>
      <c r="K8" s="250"/>
    </row>
    <row r="9" spans="1:11" s="106" customFormat="1" ht="27" customHeight="1" x14ac:dyDescent="0.25">
      <c r="A9" s="40">
        <v>44373</v>
      </c>
      <c r="B9" s="40">
        <v>44373</v>
      </c>
      <c r="C9" s="43" t="s">
        <v>77</v>
      </c>
      <c r="D9" s="7" t="s">
        <v>78</v>
      </c>
      <c r="E9" s="252" t="s">
        <v>79</v>
      </c>
      <c r="F9" s="9" t="s">
        <v>713</v>
      </c>
      <c r="G9" s="34">
        <v>79568400</v>
      </c>
      <c r="H9" s="193">
        <v>0.1</v>
      </c>
      <c r="I9" s="194">
        <v>7956840</v>
      </c>
      <c r="J9" s="125">
        <v>87525240</v>
      </c>
      <c r="K9" s="250"/>
    </row>
    <row r="10" spans="1:11" s="106" customFormat="1" ht="25.5" customHeight="1" x14ac:dyDescent="0.25">
      <c r="A10" s="40">
        <v>44373</v>
      </c>
      <c r="B10" s="40">
        <v>44373</v>
      </c>
      <c r="C10" s="43" t="s">
        <v>77</v>
      </c>
      <c r="D10" s="7" t="s">
        <v>78</v>
      </c>
      <c r="E10" s="274" t="s">
        <v>79</v>
      </c>
      <c r="F10" s="8" t="s">
        <v>687</v>
      </c>
      <c r="G10" s="34">
        <v>6707616</v>
      </c>
      <c r="H10" s="193">
        <v>0.1</v>
      </c>
      <c r="I10" s="194">
        <v>670761.60000000009</v>
      </c>
      <c r="J10" s="125">
        <v>7378377.5999999996</v>
      </c>
      <c r="K10" s="13"/>
    </row>
    <row r="11" spans="1:11" s="106" customFormat="1" ht="25.5" customHeight="1" x14ac:dyDescent="0.25">
      <c r="A11" s="107">
        <v>44334</v>
      </c>
      <c r="B11" s="107">
        <v>44314</v>
      </c>
      <c r="C11" s="43">
        <v>308</v>
      </c>
      <c r="D11" s="7" t="s">
        <v>129</v>
      </c>
      <c r="E11" s="275" t="s">
        <v>130</v>
      </c>
      <c r="F11" s="9" t="s">
        <v>699</v>
      </c>
      <c r="G11" s="34">
        <v>125037000</v>
      </c>
      <c r="H11" s="193"/>
      <c r="I11" s="194">
        <v>0</v>
      </c>
      <c r="J11" s="125">
        <v>125037000</v>
      </c>
      <c r="K11" s="13"/>
    </row>
    <row r="12" spans="1:11" s="106" customFormat="1" ht="25.5" customHeight="1" x14ac:dyDescent="0.25">
      <c r="A12" s="107">
        <v>44334</v>
      </c>
      <c r="B12" s="107">
        <v>44314</v>
      </c>
      <c r="C12" s="43">
        <v>309</v>
      </c>
      <c r="D12" s="7" t="s">
        <v>129</v>
      </c>
      <c r="E12" s="275" t="s">
        <v>130</v>
      </c>
      <c r="F12" s="9" t="s">
        <v>700</v>
      </c>
      <c r="G12" s="34">
        <v>19959610</v>
      </c>
      <c r="H12" s="193">
        <v>0.1</v>
      </c>
      <c r="I12" s="194">
        <v>1995961</v>
      </c>
      <c r="J12" s="125">
        <v>21955571</v>
      </c>
      <c r="K12" s="13"/>
    </row>
    <row r="13" spans="1:11" s="106" customFormat="1" ht="26.4" x14ac:dyDescent="0.25">
      <c r="A13" s="40">
        <v>44247</v>
      </c>
      <c r="B13" s="40">
        <v>44232</v>
      </c>
      <c r="C13" s="43">
        <v>607</v>
      </c>
      <c r="D13" s="7" t="s">
        <v>257</v>
      </c>
      <c r="E13" s="8" t="s">
        <v>258</v>
      </c>
      <c r="F13" s="9" t="s">
        <v>456</v>
      </c>
      <c r="G13" s="34">
        <v>29750000</v>
      </c>
      <c r="H13" s="193">
        <v>0.1</v>
      </c>
      <c r="I13" s="194">
        <v>2975000</v>
      </c>
      <c r="J13" s="125">
        <v>32725000</v>
      </c>
      <c r="K13" s="13"/>
    </row>
    <row r="14" spans="1:11" s="106" customFormat="1" x14ac:dyDescent="0.25">
      <c r="A14" s="40">
        <v>44296</v>
      </c>
      <c r="B14" s="40">
        <v>44281</v>
      </c>
      <c r="C14" s="43">
        <v>1726</v>
      </c>
      <c r="D14" s="7" t="s">
        <v>257</v>
      </c>
      <c r="E14" s="8" t="s">
        <v>258</v>
      </c>
      <c r="F14" s="9" t="s">
        <v>491</v>
      </c>
      <c r="G14" s="34">
        <v>9250000</v>
      </c>
      <c r="H14" s="193">
        <v>0.1</v>
      </c>
      <c r="I14" s="194">
        <v>925000</v>
      </c>
      <c r="J14" s="125">
        <v>10175000</v>
      </c>
      <c r="K14" s="13"/>
    </row>
    <row r="15" spans="1:11" x14ac:dyDescent="0.25">
      <c r="A15" s="40"/>
      <c r="B15" s="40"/>
      <c r="C15" s="43"/>
      <c r="D15" s="7"/>
      <c r="E15" s="8"/>
      <c r="F15" s="9"/>
      <c r="G15" s="34"/>
      <c r="H15" s="193"/>
      <c r="I15" s="194"/>
      <c r="J15" s="125"/>
      <c r="K15" s="13"/>
    </row>
    <row r="16" spans="1:11" x14ac:dyDescent="0.25">
      <c r="G16" s="318" t="s">
        <v>10</v>
      </c>
      <c r="H16" s="318"/>
      <c r="I16" s="318"/>
      <c r="J16" s="196"/>
    </row>
    <row r="17" spans="1:11" x14ac:dyDescent="0.25">
      <c r="G17" s="318" t="s">
        <v>11</v>
      </c>
      <c r="H17" s="318"/>
      <c r="I17" s="318"/>
      <c r="J17" s="155">
        <f>SUM(J4:J14)</f>
        <v>396911118.60000002</v>
      </c>
    </row>
    <row r="18" spans="1:11" s="99" customFormat="1" x14ac:dyDescent="0.25">
      <c r="A18" s="36"/>
      <c r="B18" s="37" t="s">
        <v>12</v>
      </c>
      <c r="C18" s="41"/>
      <c r="D18"/>
      <c r="E18"/>
      <c r="F18"/>
      <c r="G18" s="197"/>
      <c r="H18" s="198"/>
      <c r="I18" s="195"/>
      <c r="J18" s="195"/>
      <c r="K18" s="98"/>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x14ac:dyDescent="0.25">
      <c r="A24" s="179"/>
      <c r="B24" s="179"/>
      <c r="C24" s="180"/>
      <c r="D24" s="30"/>
      <c r="E24" s="8"/>
      <c r="F24" s="138"/>
      <c r="G24" s="202"/>
      <c r="H24" s="203"/>
      <c r="I24" s="204"/>
      <c r="J24" s="60"/>
      <c r="K24" s="101"/>
    </row>
    <row r="25" spans="1:11" s="99" customFormat="1" x14ac:dyDescent="0.25">
      <c r="A25" s="179"/>
      <c r="B25" s="179"/>
      <c r="C25" s="180"/>
      <c r="D25" s="30"/>
      <c r="E25" s="8"/>
      <c r="F25" s="138"/>
      <c r="G25" s="202"/>
      <c r="H25" s="203"/>
      <c r="I25" s="204"/>
      <c r="J25" s="60"/>
      <c r="K25" s="101"/>
    </row>
    <row r="26" spans="1:11" s="99" customFormat="1" x14ac:dyDescent="0.25">
      <c r="A26" s="179"/>
      <c r="B26" s="179"/>
      <c r="C26" s="180"/>
      <c r="D26" s="30"/>
      <c r="E26" s="8"/>
      <c r="F26" s="138"/>
      <c r="G26" s="202"/>
      <c r="H26" s="203"/>
      <c r="I26" s="204"/>
      <c r="J26" s="60"/>
      <c r="K26" s="101"/>
    </row>
    <row r="27" spans="1:11" s="99" customFormat="1" x14ac:dyDescent="0.25">
      <c r="A27" s="179"/>
      <c r="B27" s="179"/>
      <c r="C27" s="180"/>
      <c r="D27" s="30"/>
      <c r="E27" s="8"/>
      <c r="F27" s="138"/>
      <c r="G27" s="202"/>
      <c r="H27" s="203"/>
      <c r="I27" s="204"/>
      <c r="J27" s="60"/>
      <c r="K27" s="101"/>
    </row>
    <row r="28" spans="1:11" s="99" customFormat="1" x14ac:dyDescent="0.25">
      <c r="A28" s="179"/>
      <c r="B28" s="179"/>
      <c r="C28" s="180"/>
      <c r="D28" s="30"/>
      <c r="E28" s="8"/>
      <c r="F28" s="138"/>
      <c r="G28" s="202"/>
      <c r="H28" s="203"/>
      <c r="I28" s="204"/>
      <c r="J28" s="60"/>
      <c r="K28" s="101"/>
    </row>
    <row r="29" spans="1:11" s="99" customFormat="1" x14ac:dyDescent="0.25">
      <c r="A29" s="179"/>
      <c r="B29" s="179"/>
      <c r="C29" s="180"/>
      <c r="D29" s="30"/>
      <c r="E29" s="8"/>
      <c r="F29" s="138"/>
      <c r="G29" s="202"/>
      <c r="H29" s="203"/>
      <c r="I29" s="204"/>
      <c r="J29" s="60"/>
      <c r="K29" s="101"/>
    </row>
    <row r="30" spans="1:11" s="99" customFormat="1" x14ac:dyDescent="0.25">
      <c r="A30" s="179"/>
      <c r="B30" s="179"/>
      <c r="C30" s="180"/>
      <c r="D30" s="30"/>
      <c r="E30" s="8"/>
      <c r="F30" s="138"/>
      <c r="G30" s="202"/>
      <c r="H30" s="203"/>
      <c r="I30" s="204"/>
      <c r="J30" s="60"/>
      <c r="K30" s="101"/>
    </row>
    <row r="31" spans="1:11" s="99" customFormat="1" ht="14.25" customHeight="1" x14ac:dyDescent="0.25">
      <c r="A31" s="179"/>
      <c r="B31" s="179"/>
      <c r="C31" s="180"/>
      <c r="D31" s="30"/>
      <c r="E31" s="8"/>
      <c r="F31" s="138"/>
      <c r="G31" s="202"/>
      <c r="H31" s="203"/>
      <c r="I31" s="204"/>
      <c r="J31" s="60"/>
      <c r="K31" s="101"/>
    </row>
    <row r="32" spans="1:11" s="99" customFormat="1" x14ac:dyDescent="0.25">
      <c r="A32" s="183"/>
      <c r="B32" s="171"/>
      <c r="C32" s="156"/>
      <c r="D32" s="30"/>
      <c r="E32" s="31"/>
      <c r="F32" s="7"/>
      <c r="G32" s="320"/>
      <c r="H32" s="320"/>
      <c r="I32" s="320"/>
      <c r="J32" s="62"/>
      <c r="K32" s="101"/>
    </row>
    <row r="33" spans="1:11" s="99" customFormat="1" x14ac:dyDescent="0.25">
      <c r="A33" s="96"/>
      <c r="B33" s="33"/>
      <c r="C33" s="48"/>
      <c r="D33" s="30"/>
      <c r="E33" s="31"/>
      <c r="F33" s="7"/>
      <c r="G33" s="320" t="s">
        <v>11</v>
      </c>
      <c r="H33" s="320"/>
      <c r="I33" s="320"/>
      <c r="J33" s="155">
        <f>SUM(J19:J32)</f>
        <v>0</v>
      </c>
      <c r="K33" s="101"/>
    </row>
    <row r="34" spans="1:11" x14ac:dyDescent="0.25">
      <c r="A34" s="39"/>
      <c r="B34" s="39"/>
      <c r="C34" s="49"/>
      <c r="D34" s="28"/>
      <c r="E34" s="28"/>
      <c r="F34" s="28"/>
      <c r="G34" s="318" t="s">
        <v>11</v>
      </c>
      <c r="H34" s="318"/>
      <c r="I34" s="318"/>
      <c r="J34" s="196"/>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row r="41" spans="1:11" s="1" customFormat="1" x14ac:dyDescent="0.25">
      <c r="A41" s="36"/>
      <c r="B41" s="36"/>
      <c r="C41" s="36"/>
      <c r="D41" s="41"/>
      <c r="E41"/>
      <c r="F41"/>
      <c r="G41" s="197"/>
      <c r="H41" s="197"/>
      <c r="I41" s="198"/>
      <c r="J41" s="195"/>
      <c r="K41"/>
    </row>
    <row r="42" spans="1:11" s="1" customFormat="1" x14ac:dyDescent="0.25">
      <c r="A42" s="36"/>
      <c r="B42" s="36"/>
      <c r="C42" s="36"/>
      <c r="D42" s="41"/>
      <c r="E42"/>
      <c r="F42"/>
      <c r="G42" s="197"/>
      <c r="H42" s="197"/>
      <c r="I42" s="198"/>
      <c r="J42" s="195"/>
      <c r="K42"/>
    </row>
    <row r="43" spans="1:11" s="1" customFormat="1" x14ac:dyDescent="0.25">
      <c r="A43" s="36"/>
      <c r="B43" s="36"/>
      <c r="C43" s="36"/>
      <c r="D43" s="41"/>
      <c r="E43"/>
      <c r="F43"/>
      <c r="G43" s="197"/>
      <c r="H43" s="197"/>
      <c r="I43" s="198"/>
      <c r="J43" s="195"/>
      <c r="K43"/>
    </row>
    <row r="44" spans="1:11" s="1" customFormat="1" x14ac:dyDescent="0.25">
      <c r="A44" s="36"/>
      <c r="B44" s="36"/>
      <c r="C44" s="36"/>
      <c r="D44" s="41"/>
      <c r="E44"/>
      <c r="F44"/>
      <c r="G44" s="197"/>
      <c r="H44" s="197"/>
      <c r="I44" s="198"/>
      <c r="J44" s="195"/>
      <c r="K44"/>
    </row>
  </sheetData>
  <mergeCells count="6">
    <mergeCell ref="G34:I34"/>
    <mergeCell ref="A1:K1"/>
    <mergeCell ref="G16:I16"/>
    <mergeCell ref="G17:I17"/>
    <mergeCell ref="G32:I32"/>
    <mergeCell ref="G33:I33"/>
  </mergeCells>
  <pageMargins left="0.2" right="0.2" top="0.25" bottom="0.25" header="0.3" footer="0.3"/>
  <pageSetup paperSize="9" scale="65"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1CE-A803-4DDB-8443-A50E0D3794C2}">
  <dimension ref="A1:L33"/>
  <sheetViews>
    <sheetView workbookViewId="0">
      <pane xSplit="3" ySplit="3" topLeftCell="D4" activePane="bottomRight" state="frozen"/>
      <selection activeCell="I8" sqref="I8"/>
      <selection pane="topRight" activeCell="I8" sqref="I8"/>
      <selection pane="bottomLeft" activeCell="I8" sqref="I8"/>
      <selection pane="bottomRight" activeCell="E9" sqref="E9"/>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2" x14ac:dyDescent="0.25">
      <c r="A1" s="317" t="s">
        <v>770</v>
      </c>
      <c r="B1" s="317"/>
      <c r="C1" s="317"/>
      <c r="D1" s="317"/>
      <c r="E1" s="317"/>
      <c r="F1" s="317"/>
      <c r="G1" s="317"/>
      <c r="H1" s="317"/>
      <c r="I1" s="317"/>
      <c r="J1" s="317"/>
      <c r="K1" s="317"/>
    </row>
    <row r="2" spans="1:12" x14ac:dyDescent="0.25">
      <c r="B2" s="37" t="s">
        <v>0</v>
      </c>
    </row>
    <row r="3" spans="1:12"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2" s="106" customFormat="1" ht="32.25" customHeight="1" x14ac:dyDescent="0.25">
      <c r="A4" s="40">
        <v>44389</v>
      </c>
      <c r="B4" s="40">
        <v>44389</v>
      </c>
      <c r="C4" s="43" t="s">
        <v>77</v>
      </c>
      <c r="D4" s="7" t="s">
        <v>93</v>
      </c>
      <c r="E4" s="8">
        <v>4400115690</v>
      </c>
      <c r="F4" s="9" t="s">
        <v>760</v>
      </c>
      <c r="G4" s="34">
        <v>21522857.214600001</v>
      </c>
      <c r="H4" s="193">
        <v>0.05</v>
      </c>
      <c r="I4" s="194">
        <v>1076142.8607300001</v>
      </c>
      <c r="J4" s="244">
        <v>22599000.07533</v>
      </c>
      <c r="K4" s="13"/>
    </row>
    <row r="5" spans="1:12" s="106" customFormat="1" ht="32.25" customHeight="1" x14ac:dyDescent="0.25">
      <c r="A5" s="40">
        <v>44389</v>
      </c>
      <c r="B5" s="40">
        <v>44389</v>
      </c>
      <c r="C5" s="43">
        <v>164</v>
      </c>
      <c r="D5" s="7" t="s">
        <v>152</v>
      </c>
      <c r="E5" s="8" t="s">
        <v>153</v>
      </c>
      <c r="F5" s="9" t="s">
        <v>761</v>
      </c>
      <c r="G5" s="34">
        <v>727273</v>
      </c>
      <c r="H5" s="193">
        <v>0.1</v>
      </c>
      <c r="I5" s="194">
        <v>72727.3</v>
      </c>
      <c r="J5" s="244">
        <v>800000.3</v>
      </c>
      <c r="K5" s="13"/>
    </row>
    <row r="6" spans="1:12" s="106" customFormat="1" ht="32.25" customHeight="1" x14ac:dyDescent="0.25">
      <c r="A6" s="40">
        <v>44389</v>
      </c>
      <c r="B6" s="40">
        <v>44389</v>
      </c>
      <c r="C6" s="43">
        <v>163</v>
      </c>
      <c r="D6" s="7" t="s">
        <v>152</v>
      </c>
      <c r="E6" s="8" t="s">
        <v>153</v>
      </c>
      <c r="F6" s="9" t="s">
        <v>762</v>
      </c>
      <c r="G6" s="34">
        <v>1800000</v>
      </c>
      <c r="H6" s="193"/>
      <c r="I6" s="194">
        <v>0</v>
      </c>
      <c r="J6" s="244">
        <v>1800000</v>
      </c>
      <c r="K6" s="13"/>
    </row>
    <row r="7" spans="1:12" s="106" customFormat="1" ht="54" customHeight="1" x14ac:dyDescent="0.25">
      <c r="A7" s="40">
        <v>44392</v>
      </c>
      <c r="B7" s="40">
        <v>44391</v>
      </c>
      <c r="C7" s="43">
        <v>29231</v>
      </c>
      <c r="D7" s="7" t="s">
        <v>688</v>
      </c>
      <c r="E7" s="8" t="s">
        <v>689</v>
      </c>
      <c r="F7" s="9" t="s">
        <v>763</v>
      </c>
      <c r="G7" s="34">
        <v>1835000</v>
      </c>
      <c r="H7" s="193"/>
      <c r="I7" s="194">
        <v>0</v>
      </c>
      <c r="J7" s="244">
        <v>1835000</v>
      </c>
      <c r="K7" s="13"/>
    </row>
    <row r="8" spans="1:12" s="106" customFormat="1" ht="32.25" customHeight="1" x14ac:dyDescent="0.25">
      <c r="A8" s="40">
        <v>44392</v>
      </c>
      <c r="B8" s="40">
        <v>44382</v>
      </c>
      <c r="C8" s="43">
        <v>1517413</v>
      </c>
      <c r="D8" s="7" t="s">
        <v>124</v>
      </c>
      <c r="E8" s="8" t="s">
        <v>125</v>
      </c>
      <c r="F8" s="9" t="s">
        <v>764</v>
      </c>
      <c r="G8" s="34">
        <v>588870</v>
      </c>
      <c r="H8" s="193">
        <v>0.1</v>
      </c>
      <c r="I8" s="194">
        <v>58887</v>
      </c>
      <c r="J8" s="244">
        <v>647757</v>
      </c>
      <c r="K8" s="13"/>
    </row>
    <row r="9" spans="1:12" s="106" customFormat="1" ht="26.4" x14ac:dyDescent="0.25">
      <c r="A9" s="40">
        <v>44310</v>
      </c>
      <c r="B9" s="40">
        <v>44306</v>
      </c>
      <c r="C9" s="43">
        <v>2482</v>
      </c>
      <c r="D9" s="7" t="s">
        <v>257</v>
      </c>
      <c r="E9" s="8" t="s">
        <v>258</v>
      </c>
      <c r="F9" s="9" t="s">
        <v>537</v>
      </c>
      <c r="G9" s="34">
        <v>98615000</v>
      </c>
      <c r="H9" s="193">
        <v>0.1</v>
      </c>
      <c r="I9" s="194">
        <v>9861500</v>
      </c>
      <c r="J9" s="244">
        <v>108476500</v>
      </c>
      <c r="K9" s="13"/>
    </row>
    <row r="10" spans="1:12" s="106" customFormat="1" ht="26.4" x14ac:dyDescent="0.25">
      <c r="A10" s="40">
        <v>44270</v>
      </c>
      <c r="B10" s="40">
        <v>44264</v>
      </c>
      <c r="C10" s="43">
        <v>4949</v>
      </c>
      <c r="D10" s="7" t="s">
        <v>270</v>
      </c>
      <c r="E10" s="133" t="s">
        <v>271</v>
      </c>
      <c r="F10" s="9" t="s">
        <v>493</v>
      </c>
      <c r="G10" s="34">
        <v>11959200</v>
      </c>
      <c r="H10" s="193">
        <v>0.1</v>
      </c>
      <c r="I10" s="194">
        <v>1195920</v>
      </c>
      <c r="J10" s="244">
        <v>13155120</v>
      </c>
      <c r="K10" s="13"/>
    </row>
    <row r="11" spans="1:12" x14ac:dyDescent="0.25">
      <c r="A11" s="40">
        <v>44275</v>
      </c>
      <c r="B11" s="40">
        <v>44270</v>
      </c>
      <c r="C11" s="43">
        <v>5092</v>
      </c>
      <c r="D11" s="7" t="s">
        <v>270</v>
      </c>
      <c r="E11" s="8" t="s">
        <v>271</v>
      </c>
      <c r="F11" s="9" t="s">
        <v>459</v>
      </c>
      <c r="G11" s="34">
        <v>10220700</v>
      </c>
      <c r="H11" s="193">
        <v>0.1</v>
      </c>
      <c r="I11" s="194">
        <v>1022070</v>
      </c>
      <c r="J11" s="244">
        <v>11242770</v>
      </c>
      <c r="K11" s="13"/>
      <c r="L11" s="106"/>
    </row>
    <row r="12" spans="1:12" x14ac:dyDescent="0.25">
      <c r="A12" s="40">
        <v>44303</v>
      </c>
      <c r="B12" s="40">
        <v>44279</v>
      </c>
      <c r="C12" s="43">
        <v>5356</v>
      </c>
      <c r="D12" s="7" t="s">
        <v>270</v>
      </c>
      <c r="E12" s="8" t="s">
        <v>271</v>
      </c>
      <c r="F12" s="9" t="s">
        <v>517</v>
      </c>
      <c r="G12" s="34">
        <v>39916800</v>
      </c>
      <c r="H12" s="193">
        <v>0.1</v>
      </c>
      <c r="I12" s="194">
        <v>3991680</v>
      </c>
      <c r="J12" s="244">
        <v>43908480</v>
      </c>
      <c r="K12" s="13"/>
      <c r="L12" s="106"/>
    </row>
    <row r="13" spans="1:12" x14ac:dyDescent="0.25">
      <c r="A13" s="40">
        <v>44303</v>
      </c>
      <c r="B13" s="40">
        <v>44286</v>
      </c>
      <c r="C13" s="43">
        <v>5566</v>
      </c>
      <c r="D13" s="7" t="s">
        <v>270</v>
      </c>
      <c r="E13" s="8" t="s">
        <v>271</v>
      </c>
      <c r="F13" s="9" t="s">
        <v>518</v>
      </c>
      <c r="G13" s="34">
        <v>19328000</v>
      </c>
      <c r="H13" s="193">
        <v>0.1</v>
      </c>
      <c r="I13" s="194">
        <v>1932800</v>
      </c>
      <c r="J13" s="244">
        <v>21260800</v>
      </c>
      <c r="K13" s="13"/>
      <c r="L13" s="106"/>
    </row>
    <row r="14" spans="1:12" x14ac:dyDescent="0.25">
      <c r="A14" s="40">
        <v>44393</v>
      </c>
      <c r="B14" s="40">
        <v>44369</v>
      </c>
      <c r="C14" s="43">
        <v>7908</v>
      </c>
      <c r="D14" s="7" t="s">
        <v>270</v>
      </c>
      <c r="E14" s="8" t="s">
        <v>271</v>
      </c>
      <c r="F14" s="9" t="s">
        <v>765</v>
      </c>
      <c r="G14" s="34">
        <v>4851000</v>
      </c>
      <c r="H14" s="193">
        <v>0.1</v>
      </c>
      <c r="I14" s="194">
        <v>485100</v>
      </c>
      <c r="J14" s="244">
        <v>5336100</v>
      </c>
      <c r="K14" s="13"/>
      <c r="L14" s="106"/>
    </row>
    <row r="15" spans="1:12" x14ac:dyDescent="0.25">
      <c r="A15" s="40"/>
      <c r="B15" s="40"/>
      <c r="C15" s="43"/>
      <c r="D15" s="7"/>
      <c r="E15" s="8"/>
      <c r="F15" s="9"/>
      <c r="G15" s="34"/>
      <c r="H15" s="193"/>
      <c r="I15" s="194"/>
      <c r="J15" s="125"/>
      <c r="K15" s="13"/>
    </row>
    <row r="16" spans="1:12" x14ac:dyDescent="0.25">
      <c r="G16" s="318" t="s">
        <v>10</v>
      </c>
      <c r="H16" s="318"/>
      <c r="I16" s="318"/>
      <c r="J16" s="196"/>
    </row>
    <row r="17" spans="1:11" x14ac:dyDescent="0.25">
      <c r="G17" s="318" t="s">
        <v>11</v>
      </c>
      <c r="H17" s="318"/>
      <c r="I17" s="318"/>
      <c r="J17" s="155">
        <f>SUM(J4:J16)</f>
        <v>231061527.37533</v>
      </c>
    </row>
    <row r="18" spans="1:11" s="99" customFormat="1" x14ac:dyDescent="0.25">
      <c r="A18" s="36"/>
      <c r="B18" s="37" t="s">
        <v>12</v>
      </c>
      <c r="C18" s="41"/>
      <c r="D18"/>
      <c r="E18"/>
      <c r="F18"/>
      <c r="G18" s="197"/>
      <c r="H18" s="198"/>
      <c r="I18" s="195"/>
      <c r="J18" s="195"/>
      <c r="K18" s="98"/>
    </row>
    <row r="19" spans="1:11" s="99" customFormat="1" x14ac:dyDescent="0.25">
      <c r="A19" s="179">
        <v>44326</v>
      </c>
      <c r="B19" s="179">
        <v>44324</v>
      </c>
      <c r="C19" s="180" t="s">
        <v>542</v>
      </c>
      <c r="D19" s="30" t="s">
        <v>543</v>
      </c>
      <c r="E19" s="8"/>
      <c r="F19" s="138" t="s">
        <v>544</v>
      </c>
      <c r="G19" s="202"/>
      <c r="H19" s="203"/>
      <c r="I19" s="204"/>
      <c r="J19" s="60">
        <v>45036800</v>
      </c>
      <c r="K19" s="101"/>
    </row>
    <row r="20" spans="1:11" s="99" customFormat="1" x14ac:dyDescent="0.25">
      <c r="A20" s="179">
        <v>44296</v>
      </c>
      <c r="B20" s="179">
        <v>44296</v>
      </c>
      <c r="C20" s="180" t="s">
        <v>545</v>
      </c>
      <c r="D20" s="30" t="s">
        <v>43</v>
      </c>
      <c r="E20" s="8"/>
      <c r="F20" s="138" t="s">
        <v>546</v>
      </c>
      <c r="G20" s="202"/>
      <c r="H20" s="203"/>
      <c r="I20" s="204"/>
      <c r="J20" s="60">
        <v>149980000</v>
      </c>
      <c r="K20" s="101"/>
    </row>
    <row r="21" spans="1:11" s="99" customFormat="1" x14ac:dyDescent="0.25">
      <c r="A21" s="179">
        <v>44273</v>
      </c>
      <c r="B21" s="179">
        <v>44273</v>
      </c>
      <c r="C21" s="156" t="s">
        <v>562</v>
      </c>
      <c r="D21" s="30" t="s">
        <v>48</v>
      </c>
      <c r="E21" s="278" t="s">
        <v>49</v>
      </c>
      <c r="F21" s="30" t="s">
        <v>563</v>
      </c>
      <c r="G21" s="34"/>
      <c r="H21" s="56"/>
      <c r="I21" s="63"/>
      <c r="J21" s="62">
        <v>248206300</v>
      </c>
      <c r="K21" s="184"/>
    </row>
    <row r="22" spans="1:11" s="99" customFormat="1" x14ac:dyDescent="0.25">
      <c r="A22" s="183"/>
      <c r="B22" s="171"/>
      <c r="C22" s="156"/>
      <c r="D22" s="30"/>
      <c r="E22" s="31"/>
      <c r="F22" s="7"/>
      <c r="G22" s="320"/>
      <c r="H22" s="320"/>
      <c r="I22" s="320"/>
      <c r="J22" s="62"/>
      <c r="K22" s="101"/>
    </row>
    <row r="23" spans="1:11" s="99" customFormat="1" x14ac:dyDescent="0.25">
      <c r="A23" s="96"/>
      <c r="B23" s="33"/>
      <c r="C23" s="48"/>
      <c r="D23" s="30"/>
      <c r="E23" s="31"/>
      <c r="F23" s="7"/>
      <c r="G23" s="320" t="s">
        <v>11</v>
      </c>
      <c r="H23" s="320"/>
      <c r="I23" s="320"/>
      <c r="J23" s="155">
        <f>SUM(J19:J22)</f>
        <v>443223100</v>
      </c>
      <c r="K23" s="101"/>
    </row>
    <row r="24" spans="1:11" x14ac:dyDescent="0.25">
      <c r="A24" s="39"/>
      <c r="B24" s="39"/>
      <c r="C24" s="49"/>
      <c r="D24" s="28"/>
      <c r="E24" s="28"/>
      <c r="F24" s="28"/>
      <c r="G24" s="318" t="s">
        <v>11</v>
      </c>
      <c r="H24" s="318"/>
      <c r="I24" s="318"/>
      <c r="J24" s="196"/>
    </row>
    <row r="26" spans="1:11" x14ac:dyDescent="0.25">
      <c r="B26" s="37" t="s">
        <v>771</v>
      </c>
    </row>
    <row r="27" spans="1:11" s="99" customFormat="1" ht="26.4" x14ac:dyDescent="0.25">
      <c r="A27" s="179">
        <v>44368</v>
      </c>
      <c r="B27" s="179">
        <v>44246</v>
      </c>
      <c r="C27" s="180" t="s">
        <v>772</v>
      </c>
      <c r="D27" s="30" t="s">
        <v>773</v>
      </c>
      <c r="E27" s="8"/>
      <c r="F27" s="9" t="s">
        <v>774</v>
      </c>
      <c r="G27" s="202"/>
      <c r="H27" s="203"/>
      <c r="I27" s="204"/>
      <c r="J27" s="282">
        <v>4015</v>
      </c>
      <c r="K27" s="101"/>
    </row>
    <row r="28" spans="1:11" s="99" customFormat="1" ht="26.4" x14ac:dyDescent="0.25">
      <c r="A28" s="179">
        <v>44398</v>
      </c>
      <c r="B28" s="179">
        <v>44383</v>
      </c>
      <c r="C28" s="180" t="s">
        <v>775</v>
      </c>
      <c r="D28" s="30" t="s">
        <v>776</v>
      </c>
      <c r="E28" s="8"/>
      <c r="F28" s="9" t="s">
        <v>777</v>
      </c>
      <c r="G28" s="202"/>
      <c r="H28" s="203"/>
      <c r="I28" s="204"/>
      <c r="J28" s="282">
        <v>52380.12</v>
      </c>
      <c r="K28" s="101"/>
    </row>
    <row r="29" spans="1:11" s="99" customFormat="1" x14ac:dyDescent="0.25">
      <c r="A29" s="183"/>
      <c r="B29" s="171"/>
      <c r="C29" s="156"/>
      <c r="D29" s="30"/>
      <c r="E29" s="31"/>
      <c r="F29" s="7"/>
      <c r="G29" s="320"/>
      <c r="H29" s="320"/>
      <c r="I29" s="320"/>
      <c r="J29" s="62"/>
      <c r="K29" s="101"/>
    </row>
    <row r="30" spans="1:11" s="99" customFormat="1" x14ac:dyDescent="0.25">
      <c r="A30" s="96"/>
      <c r="B30" s="33"/>
      <c r="C30" s="48"/>
      <c r="D30" s="30"/>
      <c r="E30" s="31"/>
      <c r="F30" s="7"/>
      <c r="G30" s="320" t="s">
        <v>10</v>
      </c>
      <c r="H30" s="320"/>
      <c r="I30" s="320"/>
      <c r="J30" s="283">
        <f>SUM(J27:J29)</f>
        <v>56395.12</v>
      </c>
      <c r="K30" s="101"/>
    </row>
    <row r="31" spans="1:11" x14ac:dyDescent="0.25">
      <c r="A31" s="39"/>
      <c r="B31" s="39"/>
      <c r="C31" s="49"/>
      <c r="D31" s="28"/>
      <c r="E31" s="28"/>
      <c r="F31" s="28"/>
      <c r="G31" s="318" t="s">
        <v>11</v>
      </c>
      <c r="H31" s="318"/>
      <c r="I31" s="318"/>
      <c r="J31" s="196"/>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sheetData>
  <mergeCells count="9">
    <mergeCell ref="G29:I29"/>
    <mergeCell ref="G30:I30"/>
    <mergeCell ref="G31:I31"/>
    <mergeCell ref="G24:I24"/>
    <mergeCell ref="A1:K1"/>
    <mergeCell ref="G16:I16"/>
    <mergeCell ref="G17:I17"/>
    <mergeCell ref="G22:I22"/>
    <mergeCell ref="G23:I23"/>
  </mergeCells>
  <pageMargins left="0.2" right="0.2" top="0.25" bottom="0.25" header="0.3" footer="0.3"/>
  <pageSetup paperSize="9"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AF77C-8C9A-4391-8432-AEEC4E1CF9BF}">
  <dimension ref="A1:K26"/>
  <sheetViews>
    <sheetView workbookViewId="0">
      <pane xSplit="3" ySplit="3" topLeftCell="D4" activePane="bottomRight" state="frozen"/>
      <selection pane="topRight" activeCell="C1" sqref="C1"/>
      <selection pane="bottomLeft" activeCell="A4" sqref="A4"/>
      <selection pane="bottomRight" activeCell="F23" sqref="F23"/>
    </sheetView>
  </sheetViews>
  <sheetFormatPr defaultRowHeight="13.8" x14ac:dyDescent="0.25"/>
  <cols>
    <col min="1" max="1" width="13.19921875" style="36" customWidth="1"/>
    <col min="2" max="2" width="12.69921875" style="36" customWidth="1"/>
    <col min="3" max="3" width="10.59765625" style="41" customWidth="1"/>
    <col min="4" max="4" width="2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71</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ht="26.4" x14ac:dyDescent="0.25">
      <c r="A4" s="90">
        <v>44202</v>
      </c>
      <c r="B4" s="90">
        <v>44196</v>
      </c>
      <c r="C4" s="91">
        <v>557</v>
      </c>
      <c r="D4" s="74" t="s">
        <v>65</v>
      </c>
      <c r="E4" s="75"/>
      <c r="F4" s="85" t="s">
        <v>67</v>
      </c>
      <c r="G4" s="85">
        <v>13636364</v>
      </c>
      <c r="H4" s="93">
        <v>0.1</v>
      </c>
      <c r="I4" s="103">
        <v>1363636.4000000001</v>
      </c>
      <c r="J4" s="104">
        <v>15000000.4</v>
      </c>
      <c r="K4" s="105"/>
    </row>
    <row r="5" spans="1:11" ht="26.4" x14ac:dyDescent="0.25">
      <c r="A5" s="90">
        <v>44204</v>
      </c>
      <c r="B5" s="90">
        <v>44201</v>
      </c>
      <c r="C5" s="91">
        <v>564</v>
      </c>
      <c r="D5" s="74" t="s">
        <v>65</v>
      </c>
      <c r="E5" s="75"/>
      <c r="F5" s="85" t="s">
        <v>66</v>
      </c>
      <c r="G5" s="85">
        <v>6818182</v>
      </c>
      <c r="H5" s="93">
        <v>0.1</v>
      </c>
      <c r="I5" s="103">
        <v>681818.20000000007</v>
      </c>
      <c r="J5" s="104">
        <v>7500000.2000000002</v>
      </c>
      <c r="K5" s="105"/>
    </row>
    <row r="6" spans="1:11" x14ac:dyDescent="0.25">
      <c r="A6" s="40">
        <v>44202</v>
      </c>
      <c r="B6" s="40">
        <v>44200</v>
      </c>
      <c r="C6" s="43">
        <v>232</v>
      </c>
      <c r="D6" s="7" t="s">
        <v>36</v>
      </c>
      <c r="E6" s="8" t="s">
        <v>37</v>
      </c>
      <c r="F6" s="9" t="s">
        <v>72</v>
      </c>
      <c r="G6" s="9">
        <v>4890000</v>
      </c>
      <c r="H6" s="52">
        <v>0.1</v>
      </c>
      <c r="I6" s="58">
        <v>489000</v>
      </c>
      <c r="J6" s="11">
        <v>5379000</v>
      </c>
      <c r="K6" s="13"/>
    </row>
    <row r="7" spans="1:11" ht="26.4" x14ac:dyDescent="0.25">
      <c r="A7" s="40">
        <v>44204</v>
      </c>
      <c r="B7" s="40">
        <v>44561</v>
      </c>
      <c r="C7" s="43">
        <v>201</v>
      </c>
      <c r="D7" s="7" t="s">
        <v>30</v>
      </c>
      <c r="E7" s="8" t="s">
        <v>31</v>
      </c>
      <c r="F7" s="9" t="s">
        <v>73</v>
      </c>
      <c r="G7" s="9">
        <v>16500000</v>
      </c>
      <c r="H7" s="52">
        <v>0.1</v>
      </c>
      <c r="I7" s="58">
        <v>1650000</v>
      </c>
      <c r="J7" s="11">
        <v>18150000</v>
      </c>
      <c r="K7" s="13"/>
    </row>
    <row r="8" spans="1:11" x14ac:dyDescent="0.25">
      <c r="A8" s="40">
        <v>44204</v>
      </c>
      <c r="B8" s="40">
        <v>44204</v>
      </c>
      <c r="C8" s="43">
        <v>344</v>
      </c>
      <c r="D8" s="7" t="s">
        <v>74</v>
      </c>
      <c r="E8" s="8" t="s">
        <v>75</v>
      </c>
      <c r="F8" s="9" t="s">
        <v>76</v>
      </c>
      <c r="G8" s="9">
        <v>11497200</v>
      </c>
      <c r="H8" s="52">
        <v>0.1</v>
      </c>
      <c r="I8" s="58">
        <v>1149720</v>
      </c>
      <c r="J8" s="11">
        <v>12646920</v>
      </c>
      <c r="K8" s="12"/>
    </row>
    <row r="9" spans="1:11" ht="26.4" x14ac:dyDescent="0.25">
      <c r="A9" s="40">
        <v>44195</v>
      </c>
      <c r="B9" s="40">
        <v>44191</v>
      </c>
      <c r="C9" s="43">
        <v>3300</v>
      </c>
      <c r="D9" s="7" t="s">
        <v>85</v>
      </c>
      <c r="E9" s="8" t="s">
        <v>86</v>
      </c>
      <c r="F9" s="9" t="s">
        <v>87</v>
      </c>
      <c r="G9" s="9">
        <v>3400000</v>
      </c>
      <c r="H9" s="52">
        <v>0.1</v>
      </c>
      <c r="I9" s="58">
        <v>340000</v>
      </c>
      <c r="J9" s="11">
        <v>3740000</v>
      </c>
      <c r="K9" s="14"/>
    </row>
    <row r="10" spans="1:11" x14ac:dyDescent="0.25">
      <c r="A10" s="40">
        <v>44204</v>
      </c>
      <c r="B10" s="40">
        <v>44202</v>
      </c>
      <c r="C10" s="43" t="s">
        <v>77</v>
      </c>
      <c r="D10" s="7" t="s">
        <v>78</v>
      </c>
      <c r="E10" s="8" t="s">
        <v>79</v>
      </c>
      <c r="F10" s="9" t="s">
        <v>80</v>
      </c>
      <c r="G10" s="9">
        <v>74340600</v>
      </c>
      <c r="H10" s="52">
        <v>0.1</v>
      </c>
      <c r="I10" s="58">
        <v>7434060</v>
      </c>
      <c r="J10" s="11">
        <v>81774660</v>
      </c>
      <c r="K10" s="13"/>
    </row>
    <row r="11" spans="1:11" ht="25.5" customHeight="1" x14ac:dyDescent="0.25">
      <c r="A11" s="40">
        <v>44204</v>
      </c>
      <c r="B11" s="40">
        <v>44177</v>
      </c>
      <c r="C11" s="43">
        <v>505</v>
      </c>
      <c r="D11" s="7" t="s">
        <v>81</v>
      </c>
      <c r="E11" s="8" t="s">
        <v>82</v>
      </c>
      <c r="F11" s="9" t="s">
        <v>83</v>
      </c>
      <c r="G11" s="9">
        <v>5100000</v>
      </c>
      <c r="H11" s="52">
        <v>0.1</v>
      </c>
      <c r="I11" s="58">
        <v>510000</v>
      </c>
      <c r="J11" s="11">
        <v>5610000</v>
      </c>
      <c r="K11" s="13"/>
    </row>
    <row r="12" spans="1:11" ht="33.75" customHeight="1" x14ac:dyDescent="0.25">
      <c r="A12" s="40">
        <v>44204</v>
      </c>
      <c r="B12" s="40">
        <v>44196</v>
      </c>
      <c r="C12" s="43">
        <v>526</v>
      </c>
      <c r="D12" s="7" t="s">
        <v>81</v>
      </c>
      <c r="E12" s="8" t="s">
        <v>82</v>
      </c>
      <c r="F12" s="9" t="s">
        <v>84</v>
      </c>
      <c r="G12" s="9">
        <v>30600000</v>
      </c>
      <c r="H12" s="52">
        <v>0.1</v>
      </c>
      <c r="I12" s="58">
        <v>3060000</v>
      </c>
      <c r="J12" s="11">
        <v>33660000</v>
      </c>
      <c r="K12" s="13"/>
    </row>
    <row r="13" spans="1:11" x14ac:dyDescent="0.25">
      <c r="G13" s="318" t="s">
        <v>10</v>
      </c>
      <c r="H13" s="318"/>
      <c r="I13" s="318"/>
      <c r="J13" s="17"/>
      <c r="K13" s="18"/>
    </row>
    <row r="14" spans="1:11" x14ac:dyDescent="0.25">
      <c r="G14" s="318" t="s">
        <v>11</v>
      </c>
      <c r="H14" s="318"/>
      <c r="I14" s="318"/>
      <c r="J14" s="19">
        <f>SUM(J4:J12)</f>
        <v>183460580.59999999</v>
      </c>
    </row>
    <row r="15" spans="1:11" x14ac:dyDescent="0.25">
      <c r="B15" s="37" t="s">
        <v>12</v>
      </c>
      <c r="J15" s="20"/>
    </row>
    <row r="16" spans="1:11" s="99" customFormat="1" x14ac:dyDescent="0.25">
      <c r="A16" s="96"/>
      <c r="B16" s="21"/>
      <c r="C16" s="44"/>
      <c r="D16" s="7"/>
      <c r="E16" s="8"/>
      <c r="F16" s="97"/>
      <c r="G16" s="23"/>
      <c r="H16" s="53"/>
      <c r="I16" s="59"/>
      <c r="J16" s="60"/>
      <c r="K16" s="98"/>
    </row>
    <row r="17" spans="1:11" s="99" customFormat="1" x14ac:dyDescent="0.25">
      <c r="A17" s="96"/>
      <c r="B17" s="21"/>
      <c r="C17" s="45"/>
      <c r="D17" s="7"/>
      <c r="E17" s="100"/>
      <c r="F17" s="27"/>
      <c r="G17" s="9"/>
      <c r="H17" s="54"/>
      <c r="I17" s="61"/>
      <c r="J17" s="62"/>
      <c r="K17" s="101"/>
    </row>
    <row r="18" spans="1:11" s="99" customFormat="1" x14ac:dyDescent="0.25">
      <c r="A18" s="96"/>
      <c r="B18" s="21"/>
      <c r="C18" s="45"/>
      <c r="D18" s="7"/>
      <c r="E18" s="27"/>
      <c r="F18" s="7"/>
      <c r="G18" s="9"/>
      <c r="H18" s="54"/>
      <c r="I18" s="61"/>
      <c r="J18" s="62"/>
      <c r="K18" s="101"/>
    </row>
    <row r="19" spans="1:11" s="99" customFormat="1" x14ac:dyDescent="0.25">
      <c r="A19" s="96"/>
      <c r="B19" s="40"/>
      <c r="C19" s="43"/>
      <c r="D19" s="7"/>
      <c r="E19" s="8"/>
      <c r="F19" s="29"/>
      <c r="G19" s="9"/>
      <c r="H19" s="52"/>
      <c r="I19" s="59"/>
      <c r="J19" s="60"/>
      <c r="K19" s="101"/>
    </row>
    <row r="20" spans="1:11" s="99" customFormat="1" x14ac:dyDescent="0.25">
      <c r="A20" s="96"/>
      <c r="B20" s="25"/>
      <c r="C20" s="45"/>
      <c r="D20" s="7"/>
      <c r="E20" s="27"/>
      <c r="F20" s="7"/>
      <c r="G20" s="9"/>
      <c r="H20" s="54"/>
      <c r="I20" s="61"/>
      <c r="J20" s="63"/>
      <c r="K20" s="101"/>
    </row>
    <row r="21" spans="1:11" s="99" customFormat="1" x14ac:dyDescent="0.25">
      <c r="A21" s="96"/>
      <c r="B21" s="21"/>
      <c r="C21" s="45"/>
      <c r="D21" s="7"/>
      <c r="E21" s="27"/>
      <c r="F21" s="7"/>
      <c r="G21" s="9"/>
      <c r="H21" s="54"/>
      <c r="I21" s="61"/>
      <c r="J21" s="62"/>
      <c r="K21" s="101"/>
    </row>
    <row r="22" spans="1:11" s="99" customFormat="1" x14ac:dyDescent="0.25">
      <c r="A22" s="96"/>
      <c r="B22" s="35"/>
      <c r="C22" s="102"/>
      <c r="D22" s="30"/>
      <c r="E22" s="31"/>
      <c r="F22" s="7"/>
      <c r="G22" s="32"/>
      <c r="H22" s="55"/>
      <c r="I22" s="64"/>
      <c r="J22" s="60"/>
      <c r="K22" s="101"/>
    </row>
    <row r="23" spans="1:11" s="99" customFormat="1" x14ac:dyDescent="0.25">
      <c r="A23" s="96"/>
      <c r="B23" s="35"/>
      <c r="C23" s="48"/>
      <c r="D23" s="30"/>
      <c r="E23" s="31"/>
      <c r="F23" s="7"/>
      <c r="G23" s="34"/>
      <c r="H23" s="56"/>
      <c r="I23" s="66"/>
      <c r="J23" s="62"/>
      <c r="K23" s="101"/>
    </row>
    <row r="24" spans="1:11" x14ac:dyDescent="0.25">
      <c r="A24" s="39"/>
      <c r="B24" s="33"/>
      <c r="C24" s="48"/>
      <c r="D24" s="30"/>
      <c r="E24" s="31"/>
      <c r="F24" s="7"/>
      <c r="G24" s="318"/>
      <c r="H24" s="318"/>
      <c r="I24" s="318"/>
      <c r="J24" s="62"/>
      <c r="K24" s="28"/>
    </row>
    <row r="25" spans="1:11" x14ac:dyDescent="0.25">
      <c r="A25" s="39"/>
      <c r="B25" s="33"/>
      <c r="C25" s="48"/>
      <c r="D25" s="30"/>
      <c r="E25" s="31"/>
      <c r="F25" s="7"/>
      <c r="G25" s="318" t="s">
        <v>11</v>
      </c>
      <c r="H25" s="318"/>
      <c r="I25" s="318"/>
      <c r="J25" s="68">
        <f>SUM(J16:J24)</f>
        <v>0</v>
      </c>
      <c r="K25" s="28"/>
    </row>
    <row r="26" spans="1:11" x14ac:dyDescent="0.25">
      <c r="A26" s="39"/>
      <c r="B26" s="39"/>
      <c r="C26" s="49"/>
      <c r="D26" s="28"/>
      <c r="E26" s="28"/>
      <c r="F26" s="28"/>
      <c r="G26" s="318" t="s">
        <v>11</v>
      </c>
      <c r="H26" s="318"/>
      <c r="I26" s="318"/>
      <c r="J26" s="69"/>
      <c r="K26" s="28"/>
    </row>
  </sheetData>
  <mergeCells count="6">
    <mergeCell ref="G26:I26"/>
    <mergeCell ref="A1:K1"/>
    <mergeCell ref="G13:I13"/>
    <mergeCell ref="G14:I14"/>
    <mergeCell ref="G24:I24"/>
    <mergeCell ref="G25:I25"/>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B704-6CA2-45A4-9779-EFBB0FD82587}">
  <dimension ref="A1:K34"/>
  <sheetViews>
    <sheetView workbookViewId="0">
      <pane xSplit="3" ySplit="3" topLeftCell="D4" activePane="bottomRight" state="frozen"/>
      <selection activeCell="I8" sqref="I8"/>
      <selection pane="topRight" activeCell="I8" sqref="I8"/>
      <selection pane="bottomLeft" activeCell="I8" sqref="I8"/>
      <selection pane="bottomRight" activeCell="J6" sqref="J6:J7"/>
    </sheetView>
  </sheetViews>
  <sheetFormatPr defaultRowHeight="13.8" x14ac:dyDescent="0.25"/>
  <cols>
    <col min="1" max="1" width="10.8984375" style="36" customWidth="1"/>
    <col min="2" max="2" width="10" style="36" customWidth="1"/>
    <col min="3" max="3" width="13.19921875"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794</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77.25" customHeight="1" x14ac:dyDescent="0.25">
      <c r="A4" s="40">
        <v>44412</v>
      </c>
      <c r="B4" s="40">
        <v>44412</v>
      </c>
      <c r="C4" s="43" t="s">
        <v>100</v>
      </c>
      <c r="D4" s="7" t="s">
        <v>785</v>
      </c>
      <c r="E4" s="8"/>
      <c r="F4" s="9" t="s">
        <v>787</v>
      </c>
      <c r="G4" s="34"/>
      <c r="H4" s="193"/>
      <c r="I4" s="194"/>
      <c r="J4" s="125">
        <v>10000000</v>
      </c>
      <c r="K4" s="13" t="s">
        <v>795</v>
      </c>
    </row>
    <row r="5" spans="1:11" ht="37.5" customHeight="1" x14ac:dyDescent="0.25">
      <c r="A5" s="40">
        <v>44418</v>
      </c>
      <c r="B5" s="40">
        <v>44418</v>
      </c>
      <c r="C5" s="43" t="s">
        <v>100</v>
      </c>
      <c r="D5" s="7" t="s">
        <v>799</v>
      </c>
      <c r="E5" s="8"/>
      <c r="F5" s="131" t="s">
        <v>796</v>
      </c>
      <c r="G5" s="34"/>
      <c r="H5" s="193"/>
      <c r="I5" s="194"/>
      <c r="J5" s="125">
        <f>1626*23102</f>
        <v>37563852</v>
      </c>
      <c r="K5" s="13" t="s">
        <v>797</v>
      </c>
    </row>
    <row r="6" spans="1:11" x14ac:dyDescent="0.25">
      <c r="A6" s="40">
        <v>44412</v>
      </c>
      <c r="B6" s="40">
        <v>44412</v>
      </c>
      <c r="C6" s="43" t="s">
        <v>95</v>
      </c>
      <c r="D6" s="7" t="s">
        <v>96</v>
      </c>
      <c r="E6" s="8"/>
      <c r="F6" s="9" t="s">
        <v>786</v>
      </c>
      <c r="G6" s="34"/>
      <c r="H6" s="193"/>
      <c r="I6" s="194"/>
      <c r="J6" s="125">
        <v>40000000</v>
      </c>
      <c r="K6" s="13" t="s">
        <v>41</v>
      </c>
    </row>
    <row r="7" spans="1:11" s="106" customFormat="1" ht="18.75" customHeight="1" x14ac:dyDescent="0.25">
      <c r="A7" s="40">
        <v>44415</v>
      </c>
      <c r="B7" s="40">
        <v>44415</v>
      </c>
      <c r="C7" s="43" t="s">
        <v>243</v>
      </c>
      <c r="D7" s="7" t="s">
        <v>23</v>
      </c>
      <c r="E7" s="8"/>
      <c r="F7" s="9" t="s">
        <v>798</v>
      </c>
      <c r="G7" s="34"/>
      <c r="H7" s="193"/>
      <c r="I7" s="194"/>
      <c r="J7" s="125">
        <v>147791000</v>
      </c>
      <c r="K7" s="13" t="s">
        <v>41</v>
      </c>
    </row>
    <row r="8" spans="1:11" s="106" customFormat="1" ht="17.25" customHeight="1" x14ac:dyDescent="0.25">
      <c r="A8" s="40"/>
      <c r="B8" s="40"/>
      <c r="C8" s="43"/>
      <c r="D8" s="7"/>
      <c r="E8" s="8"/>
      <c r="F8" s="9"/>
      <c r="G8" s="34"/>
      <c r="H8" s="193"/>
      <c r="I8" s="194"/>
      <c r="J8" s="125"/>
      <c r="K8" s="13"/>
    </row>
    <row r="9" spans="1:11" x14ac:dyDescent="0.25">
      <c r="A9" s="40"/>
      <c r="B9" s="40"/>
      <c r="C9" s="43"/>
      <c r="D9" s="7"/>
      <c r="E9" s="8"/>
      <c r="F9" s="9"/>
      <c r="G9" s="34"/>
      <c r="H9" s="193"/>
      <c r="I9" s="194"/>
      <c r="J9" s="125"/>
      <c r="K9" s="13"/>
    </row>
    <row r="10" spans="1:11" x14ac:dyDescent="0.25">
      <c r="G10" s="318" t="s">
        <v>10</v>
      </c>
      <c r="H10" s="318"/>
      <c r="I10" s="318"/>
      <c r="J10" s="196"/>
    </row>
    <row r="11" spans="1:11" x14ac:dyDescent="0.25">
      <c r="G11" s="318" t="s">
        <v>11</v>
      </c>
      <c r="H11" s="318"/>
      <c r="I11" s="318"/>
      <c r="J11" s="155">
        <f>SUM(J4:J10)</f>
        <v>235354852</v>
      </c>
    </row>
    <row r="12" spans="1:11" s="99" customFormat="1" x14ac:dyDescent="0.25">
      <c r="A12" s="36"/>
      <c r="B12" s="37" t="s">
        <v>12</v>
      </c>
      <c r="C12" s="41"/>
      <c r="D12"/>
      <c r="E12"/>
      <c r="F12"/>
      <c r="G12" s="197"/>
      <c r="H12" s="198"/>
      <c r="I12" s="195"/>
      <c r="J12" s="195"/>
      <c r="K12" s="98"/>
    </row>
    <row r="13" spans="1:11" s="99" customFormat="1" x14ac:dyDescent="0.25">
      <c r="A13" s="179"/>
      <c r="B13" s="179"/>
      <c r="C13" s="180"/>
      <c r="D13" s="30"/>
      <c r="E13" s="8"/>
      <c r="F13" s="138"/>
      <c r="G13" s="202"/>
      <c r="H13" s="203"/>
      <c r="I13" s="204"/>
      <c r="J13" s="60"/>
      <c r="K13" s="101"/>
    </row>
    <row r="14" spans="1:11" s="99" customFormat="1" x14ac:dyDescent="0.25">
      <c r="A14" s="179"/>
      <c r="B14" s="179"/>
      <c r="C14" s="180"/>
      <c r="D14" s="30"/>
      <c r="E14" s="8"/>
      <c r="F14" s="138"/>
      <c r="G14" s="202"/>
      <c r="H14" s="203"/>
      <c r="I14" s="204"/>
      <c r="J14" s="60"/>
      <c r="K14" s="101"/>
    </row>
    <row r="15" spans="1:11" s="99" customFormat="1" x14ac:dyDescent="0.25">
      <c r="A15" s="179"/>
      <c r="B15" s="179"/>
      <c r="C15" s="180"/>
      <c r="D15" s="30"/>
      <c r="E15" s="8"/>
      <c r="F15" s="138"/>
      <c r="G15" s="202"/>
      <c r="H15" s="203"/>
      <c r="I15" s="204"/>
      <c r="J15" s="60"/>
      <c r="K15" s="101"/>
    </row>
    <row r="16" spans="1:11" s="99" customFormat="1" x14ac:dyDescent="0.25">
      <c r="A16" s="179"/>
      <c r="B16" s="179"/>
      <c r="C16" s="180"/>
      <c r="D16" s="30"/>
      <c r="E16" s="8"/>
      <c r="F16" s="138"/>
      <c r="G16" s="202"/>
      <c r="H16" s="203"/>
      <c r="I16" s="204"/>
      <c r="J16" s="60"/>
      <c r="K16" s="101"/>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83"/>
      <c r="B22" s="171"/>
      <c r="C22" s="156"/>
      <c r="D22" s="30"/>
      <c r="E22" s="31"/>
      <c r="F22" s="7"/>
      <c r="G22" s="320"/>
      <c r="H22" s="320"/>
      <c r="I22" s="320"/>
      <c r="J22" s="62"/>
      <c r="K22" s="101"/>
    </row>
    <row r="23" spans="1:11" s="99" customFormat="1" x14ac:dyDescent="0.25">
      <c r="A23" s="96"/>
      <c r="B23" s="33"/>
      <c r="C23" s="48"/>
      <c r="D23" s="30"/>
      <c r="E23" s="31"/>
      <c r="F23" s="7"/>
      <c r="G23" s="320" t="s">
        <v>11</v>
      </c>
      <c r="H23" s="320"/>
      <c r="I23" s="320"/>
      <c r="J23" s="155">
        <f>SUM(J13:J22)</f>
        <v>0</v>
      </c>
      <c r="K23" s="101"/>
    </row>
    <row r="24" spans="1:11" x14ac:dyDescent="0.25">
      <c r="A24" s="39"/>
      <c r="B24" s="39"/>
      <c r="C24" s="49"/>
      <c r="D24" s="28"/>
      <c r="E24" s="28"/>
      <c r="F24" s="28"/>
      <c r="G24" s="318" t="s">
        <v>11</v>
      </c>
      <c r="H24" s="318"/>
      <c r="I24" s="318"/>
      <c r="J24" s="196"/>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sheetData>
  <mergeCells count="6">
    <mergeCell ref="G24:I24"/>
    <mergeCell ref="A1:K1"/>
    <mergeCell ref="G10:I10"/>
    <mergeCell ref="G11:I11"/>
    <mergeCell ref="G22:I22"/>
    <mergeCell ref="G23:I23"/>
  </mergeCells>
  <pageMargins left="0.2" right="0.2" top="0.25" bottom="0.25" header="0.3" footer="0.3"/>
  <pageSetup paperSize="9" scale="65"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5AD1E-4FE9-4E71-AD2F-031AA80196F1}">
  <dimension ref="A1:K35"/>
  <sheetViews>
    <sheetView workbookViewId="0">
      <pane xSplit="3" ySplit="3" topLeftCell="D4" activePane="bottomRight" state="frozen"/>
      <selection activeCell="I8" sqref="I8"/>
      <selection pane="topRight" activeCell="I8" sqref="I8"/>
      <selection pane="bottomLeft" activeCell="I8" sqref="I8"/>
      <selection pane="bottomRight" activeCell="D9" sqref="D9"/>
    </sheetView>
  </sheetViews>
  <sheetFormatPr defaultRowHeight="13.8" x14ac:dyDescent="0.25"/>
  <cols>
    <col min="1" max="1" width="10.8984375" style="36" customWidth="1"/>
    <col min="2" max="2" width="11.69921875" style="36" customWidth="1"/>
    <col min="3" max="3" width="13.19921875"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805</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18.75" customHeight="1" x14ac:dyDescent="0.25">
      <c r="A4" s="40">
        <v>44415</v>
      </c>
      <c r="B4" s="40">
        <v>44415</v>
      </c>
      <c r="C4" s="43" t="s">
        <v>243</v>
      </c>
      <c r="D4" s="7" t="s">
        <v>23</v>
      </c>
      <c r="E4" s="8"/>
      <c r="F4" s="9" t="s">
        <v>793</v>
      </c>
      <c r="G4" s="34"/>
      <c r="H4" s="193"/>
      <c r="I4" s="194"/>
      <c r="J4" s="244">
        <v>195427000</v>
      </c>
      <c r="K4" s="13" t="s">
        <v>41</v>
      </c>
    </row>
    <row r="5" spans="1:11" s="106" customFormat="1" ht="18.75" customHeight="1" x14ac:dyDescent="0.25">
      <c r="A5" s="40">
        <v>44412</v>
      </c>
      <c r="B5" s="40">
        <v>44409</v>
      </c>
      <c r="C5" s="43">
        <v>71</v>
      </c>
      <c r="D5" s="7" t="s">
        <v>659</v>
      </c>
      <c r="E5" s="8" t="s">
        <v>660</v>
      </c>
      <c r="F5" s="9" t="s">
        <v>788</v>
      </c>
      <c r="G5" s="34">
        <v>7600000</v>
      </c>
      <c r="H5" s="193">
        <v>0.1</v>
      </c>
      <c r="I5" s="194">
        <v>760000</v>
      </c>
      <c r="J5" s="244">
        <v>8360000</v>
      </c>
      <c r="K5" s="13"/>
    </row>
    <row r="6" spans="1:11" s="106" customFormat="1" ht="28.5" customHeight="1" x14ac:dyDescent="0.25">
      <c r="A6" s="40">
        <v>44414</v>
      </c>
      <c r="B6" s="40">
        <v>44414</v>
      </c>
      <c r="C6" s="43" t="s">
        <v>100</v>
      </c>
      <c r="D6" s="7" t="s">
        <v>792</v>
      </c>
      <c r="E6" s="8"/>
      <c r="F6" s="9" t="s">
        <v>800</v>
      </c>
      <c r="G6" s="34">
        <v>6400000</v>
      </c>
      <c r="H6" s="193"/>
      <c r="I6" s="194">
        <v>0</v>
      </c>
      <c r="J6" s="244">
        <f>G6+I6</f>
        <v>6400000</v>
      </c>
      <c r="K6" s="13"/>
    </row>
    <row r="7" spans="1:11" s="106" customFormat="1" ht="18.75" customHeight="1" x14ac:dyDescent="0.25">
      <c r="A7" s="40">
        <v>44413</v>
      </c>
      <c r="B7" s="40">
        <v>44410</v>
      </c>
      <c r="C7" s="43" t="s">
        <v>789</v>
      </c>
      <c r="D7" s="7" t="s">
        <v>59</v>
      </c>
      <c r="E7" s="8" t="s">
        <v>60</v>
      </c>
      <c r="F7" s="9" t="s">
        <v>790</v>
      </c>
      <c r="G7" s="34">
        <v>16539000</v>
      </c>
      <c r="H7" s="193"/>
      <c r="I7" s="194">
        <v>0</v>
      </c>
      <c r="J7" s="244">
        <v>16539000</v>
      </c>
      <c r="K7" s="13"/>
    </row>
    <row r="8" spans="1:11" s="106" customFormat="1" ht="17.25" customHeight="1" x14ac:dyDescent="0.25">
      <c r="A8" s="40">
        <v>44419</v>
      </c>
      <c r="B8" s="40">
        <v>44418</v>
      </c>
      <c r="C8" s="43" t="s">
        <v>801</v>
      </c>
      <c r="D8" s="7" t="s">
        <v>802</v>
      </c>
      <c r="E8" s="8" t="s">
        <v>588</v>
      </c>
      <c r="F8" s="9" t="s">
        <v>803</v>
      </c>
      <c r="G8" s="34">
        <v>9968000</v>
      </c>
      <c r="H8" s="193">
        <v>0.1</v>
      </c>
      <c r="I8" s="194">
        <v>996800</v>
      </c>
      <c r="J8" s="244">
        <v>10964800</v>
      </c>
      <c r="K8" s="13"/>
    </row>
    <row r="9" spans="1:11" s="106" customFormat="1" ht="17.25" customHeight="1" x14ac:dyDescent="0.25">
      <c r="A9" s="40">
        <v>44420</v>
      </c>
      <c r="B9" s="40">
        <v>44419</v>
      </c>
      <c r="C9" s="43" t="s">
        <v>77</v>
      </c>
      <c r="D9" s="7" t="s">
        <v>93</v>
      </c>
      <c r="E9" s="8"/>
      <c r="F9" s="9" t="s">
        <v>804</v>
      </c>
      <c r="G9" s="34">
        <v>15788571.4812</v>
      </c>
      <c r="H9" s="193">
        <v>0.05</v>
      </c>
      <c r="I9" s="194">
        <v>789429</v>
      </c>
      <c r="J9" s="244">
        <v>16578000.4812</v>
      </c>
      <c r="K9" s="13"/>
    </row>
    <row r="10" spans="1:11" s="106" customFormat="1" ht="17.25" customHeight="1" x14ac:dyDescent="0.25">
      <c r="A10" s="40"/>
      <c r="B10" s="40"/>
      <c r="C10" s="43"/>
      <c r="D10" s="7"/>
      <c r="E10" s="8"/>
      <c r="F10" s="9"/>
      <c r="G10" s="34"/>
      <c r="H10" s="193"/>
      <c r="I10" s="194"/>
      <c r="J10" s="125"/>
      <c r="K10" s="13"/>
    </row>
    <row r="11" spans="1:11" x14ac:dyDescent="0.25">
      <c r="G11" s="318" t="s">
        <v>10</v>
      </c>
      <c r="H11" s="318"/>
      <c r="I11" s="318"/>
      <c r="J11" s="196"/>
    </row>
    <row r="12" spans="1:11" x14ac:dyDescent="0.25">
      <c r="G12" s="318" t="s">
        <v>11</v>
      </c>
      <c r="H12" s="318"/>
      <c r="I12" s="318"/>
      <c r="J12" s="155">
        <f>SUM(J4:J11)</f>
        <v>254268800.48120001</v>
      </c>
    </row>
    <row r="13" spans="1:11" s="99" customFormat="1" x14ac:dyDescent="0.25">
      <c r="A13" s="36"/>
      <c r="B13" s="37" t="s">
        <v>12</v>
      </c>
      <c r="C13" s="41"/>
      <c r="D13"/>
      <c r="E13"/>
      <c r="F13"/>
      <c r="G13" s="197"/>
      <c r="H13" s="198"/>
      <c r="I13" s="195"/>
      <c r="J13" s="195"/>
      <c r="K13" s="98"/>
    </row>
    <row r="14" spans="1:11" s="99" customFormat="1" x14ac:dyDescent="0.25">
      <c r="A14" s="179"/>
      <c r="B14" s="179"/>
      <c r="C14" s="156"/>
      <c r="D14" s="30"/>
      <c r="E14" s="278"/>
      <c r="F14" s="30"/>
      <c r="G14" s="34"/>
      <c r="H14" s="56"/>
      <c r="I14" s="63"/>
      <c r="J14" s="62"/>
      <c r="K14" s="184"/>
    </row>
    <row r="15" spans="1:11" s="99" customFormat="1" x14ac:dyDescent="0.25">
      <c r="A15" s="179"/>
      <c r="B15" s="179"/>
      <c r="C15" s="156"/>
      <c r="D15" s="30"/>
      <c r="E15" s="278"/>
      <c r="F15" s="30"/>
      <c r="G15" s="34"/>
      <c r="H15" s="56"/>
      <c r="I15" s="63"/>
      <c r="J15" s="62"/>
      <c r="K15" s="184"/>
    </row>
    <row r="16" spans="1:11" s="99" customFormat="1" x14ac:dyDescent="0.25">
      <c r="A16" s="179"/>
      <c r="B16" s="179"/>
      <c r="C16" s="156"/>
      <c r="D16" s="30"/>
      <c r="E16" s="278"/>
      <c r="F16" s="30"/>
      <c r="G16" s="34"/>
      <c r="H16" s="56"/>
      <c r="I16" s="63"/>
      <c r="J16" s="62"/>
      <c r="K16" s="184"/>
    </row>
    <row r="17" spans="1:11" s="99" customFormat="1" x14ac:dyDescent="0.25">
      <c r="A17" s="179"/>
      <c r="B17" s="179"/>
      <c r="C17" s="156"/>
      <c r="D17" s="30"/>
      <c r="E17" s="278"/>
      <c r="F17" s="30"/>
      <c r="G17" s="34"/>
      <c r="H17" s="56"/>
      <c r="I17" s="63"/>
      <c r="J17" s="62"/>
      <c r="K17" s="184"/>
    </row>
    <row r="18" spans="1:11" s="99" customFormat="1" x14ac:dyDescent="0.25">
      <c r="A18" s="179"/>
      <c r="B18" s="179"/>
      <c r="C18" s="156"/>
      <c r="D18" s="30"/>
      <c r="E18" s="278"/>
      <c r="F18" s="30"/>
      <c r="G18" s="34"/>
      <c r="H18" s="56"/>
      <c r="I18" s="63"/>
      <c r="J18" s="62"/>
      <c r="K18" s="184"/>
    </row>
    <row r="19" spans="1:11" s="99" customFormat="1" x14ac:dyDescent="0.25">
      <c r="A19" s="179"/>
      <c r="B19" s="171"/>
      <c r="C19" s="156"/>
      <c r="D19" s="30"/>
      <c r="E19" s="278"/>
      <c r="F19" s="30"/>
      <c r="G19" s="284"/>
      <c r="H19" s="284"/>
      <c r="I19" s="284"/>
      <c r="J19" s="62"/>
      <c r="K19" s="184"/>
    </row>
    <row r="20" spans="1:11" s="99" customFormat="1" x14ac:dyDescent="0.25">
      <c r="A20" s="179"/>
      <c r="B20" s="171"/>
      <c r="C20" s="156"/>
      <c r="D20" s="30"/>
      <c r="E20" s="278"/>
      <c r="F20" s="30"/>
      <c r="G20" s="284"/>
      <c r="H20" s="284"/>
      <c r="I20" s="284"/>
      <c r="J20" s="62"/>
      <c r="K20" s="184"/>
    </row>
    <row r="21" spans="1:11" s="99" customFormat="1" x14ac:dyDescent="0.25">
      <c r="A21" s="179"/>
      <c r="B21" s="171"/>
      <c r="C21" s="156"/>
      <c r="D21" s="30"/>
      <c r="E21" s="278"/>
      <c r="F21" s="30"/>
      <c r="G21" s="284"/>
      <c r="H21" s="284"/>
      <c r="I21" s="284"/>
      <c r="J21" s="62"/>
      <c r="K21" s="184"/>
    </row>
    <row r="22" spans="1:11" s="99" customFormat="1" x14ac:dyDescent="0.25">
      <c r="A22" s="179"/>
      <c r="B22" s="171"/>
      <c r="C22" s="156"/>
      <c r="D22" s="30"/>
      <c r="E22" s="278"/>
      <c r="F22" s="30"/>
      <c r="G22" s="320"/>
      <c r="H22" s="320"/>
      <c r="I22" s="320"/>
      <c r="J22" s="62"/>
      <c r="K22" s="101"/>
    </row>
    <row r="23" spans="1:11" s="99" customFormat="1" x14ac:dyDescent="0.25">
      <c r="A23" s="183"/>
      <c r="B23" s="171"/>
      <c r="C23" s="156"/>
      <c r="D23" s="30"/>
      <c r="E23" s="31"/>
      <c r="F23" s="7"/>
      <c r="G23" s="320"/>
      <c r="H23" s="320"/>
      <c r="I23" s="320"/>
      <c r="J23" s="62"/>
      <c r="K23" s="101"/>
    </row>
    <row r="24" spans="1:11" s="99" customFormat="1" x14ac:dyDescent="0.25">
      <c r="A24" s="96"/>
      <c r="B24" s="33"/>
      <c r="C24" s="48"/>
      <c r="D24" s="30"/>
      <c r="E24" s="31"/>
      <c r="F24" s="7"/>
      <c r="G24" s="320" t="s">
        <v>11</v>
      </c>
      <c r="H24" s="320"/>
      <c r="I24" s="320"/>
      <c r="J24" s="155">
        <f>SUM(J14:J23)</f>
        <v>0</v>
      </c>
      <c r="K24" s="101"/>
    </row>
    <row r="25" spans="1:11" x14ac:dyDescent="0.25">
      <c r="A25" s="39"/>
      <c r="B25" s="39"/>
      <c r="C25" s="49"/>
      <c r="D25" s="28"/>
      <c r="E25" s="28"/>
      <c r="F25" s="28"/>
      <c r="G25" s="318" t="s">
        <v>11</v>
      </c>
      <c r="H25" s="318"/>
      <c r="I25" s="318"/>
      <c r="J25" s="196"/>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sheetData>
  <mergeCells count="7">
    <mergeCell ref="G25:I25"/>
    <mergeCell ref="A1:K1"/>
    <mergeCell ref="G11:I11"/>
    <mergeCell ref="G12:I12"/>
    <mergeCell ref="G22:I22"/>
    <mergeCell ref="G23:I23"/>
    <mergeCell ref="G24:I24"/>
  </mergeCells>
  <pageMargins left="0.2" right="0.2" top="0.25" bottom="0.25" header="0.3" footer="0.3"/>
  <pageSetup paperSize="9" scale="65"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09F82-5D60-4418-AFA6-8F27DED197EB}">
  <dimension ref="A1:K43"/>
  <sheetViews>
    <sheetView workbookViewId="0">
      <pane xSplit="3" ySplit="3" topLeftCell="D28" activePane="bottomRight" state="frozen"/>
      <selection activeCell="F15" sqref="F15"/>
      <selection pane="topRight" activeCell="F15" sqref="F15"/>
      <selection pane="bottomLeft" activeCell="F15" sqref="F15"/>
      <selection pane="bottomRight" activeCell="F31" sqref="F31"/>
    </sheetView>
  </sheetViews>
  <sheetFormatPr defaultRowHeight="13.8" x14ac:dyDescent="0.25"/>
  <cols>
    <col min="1" max="1" width="10.8984375" style="36" customWidth="1"/>
    <col min="2" max="2" width="10" style="36" customWidth="1"/>
    <col min="3" max="3" width="13.19921875" style="41" customWidth="1"/>
    <col min="4" max="4" width="31.09765625" customWidth="1"/>
    <col min="5" max="5" width="10.8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821</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33.75" customHeight="1" x14ac:dyDescent="0.25">
      <c r="A4" s="40">
        <v>44417</v>
      </c>
      <c r="B4" s="40">
        <v>44413</v>
      </c>
      <c r="C4" s="43" t="s">
        <v>806</v>
      </c>
      <c r="D4" s="7" t="s">
        <v>807</v>
      </c>
      <c r="E4" s="8" t="s">
        <v>808</v>
      </c>
      <c r="F4" s="9" t="s">
        <v>809</v>
      </c>
      <c r="G4" s="34">
        <v>6750000</v>
      </c>
      <c r="H4" s="193">
        <v>0.1</v>
      </c>
      <c r="I4" s="194">
        <v>675000</v>
      </c>
      <c r="J4" s="244">
        <v>7425000</v>
      </c>
      <c r="K4" s="13"/>
    </row>
    <row r="5" spans="1:11" s="106" customFormat="1" ht="17.25" customHeight="1" x14ac:dyDescent="0.25">
      <c r="A5" s="40">
        <v>44424</v>
      </c>
      <c r="B5" s="40">
        <v>44400</v>
      </c>
      <c r="C5" s="43" t="s">
        <v>810</v>
      </c>
      <c r="D5" s="7" t="s">
        <v>322</v>
      </c>
      <c r="E5" s="8" t="s">
        <v>323</v>
      </c>
      <c r="F5" s="9" t="s">
        <v>324</v>
      </c>
      <c r="G5" s="34">
        <v>10404000</v>
      </c>
      <c r="H5" s="193">
        <v>0.1</v>
      </c>
      <c r="I5" s="194">
        <v>1040400</v>
      </c>
      <c r="J5" s="244">
        <v>11444400</v>
      </c>
      <c r="K5" s="13"/>
    </row>
    <row r="6" spans="1:11" s="106" customFormat="1" ht="26.4" x14ac:dyDescent="0.25">
      <c r="A6" s="40">
        <v>44313</v>
      </c>
      <c r="B6" s="40">
        <v>44310</v>
      </c>
      <c r="C6" s="43">
        <v>2539</v>
      </c>
      <c r="D6" s="7" t="s">
        <v>257</v>
      </c>
      <c r="E6" s="8" t="s">
        <v>258</v>
      </c>
      <c r="F6" s="9" t="s">
        <v>539</v>
      </c>
      <c r="G6" s="34">
        <v>7400000</v>
      </c>
      <c r="H6" s="193">
        <v>0.1</v>
      </c>
      <c r="I6" s="194">
        <v>740000</v>
      </c>
      <c r="J6" s="244">
        <v>8140000</v>
      </c>
      <c r="K6" s="13"/>
    </row>
    <row r="7" spans="1:11" s="106" customFormat="1" x14ac:dyDescent="0.25">
      <c r="A7" s="40">
        <v>44324</v>
      </c>
      <c r="B7" s="40">
        <v>44306</v>
      </c>
      <c r="C7" s="43" t="s">
        <v>540</v>
      </c>
      <c r="D7" s="7" t="s">
        <v>257</v>
      </c>
      <c r="E7" s="8" t="s">
        <v>258</v>
      </c>
      <c r="F7" s="9" t="s">
        <v>541</v>
      </c>
      <c r="G7" s="34">
        <v>6000000</v>
      </c>
      <c r="H7" s="193">
        <v>0.1</v>
      </c>
      <c r="I7" s="194">
        <v>600000</v>
      </c>
      <c r="J7" s="244">
        <v>6600000</v>
      </c>
      <c r="K7" s="13"/>
    </row>
    <row r="8" spans="1:11" s="106" customFormat="1" x14ac:dyDescent="0.25">
      <c r="A8" s="40">
        <v>44342</v>
      </c>
      <c r="B8" s="40">
        <v>44331</v>
      </c>
      <c r="C8" s="43">
        <v>3216</v>
      </c>
      <c r="D8" s="7" t="s">
        <v>257</v>
      </c>
      <c r="E8" s="8" t="s">
        <v>258</v>
      </c>
      <c r="F8" s="9" t="s">
        <v>633</v>
      </c>
      <c r="G8" s="34">
        <v>7400000</v>
      </c>
      <c r="H8" s="193">
        <v>0.1</v>
      </c>
      <c r="I8" s="194">
        <v>740000</v>
      </c>
      <c r="J8" s="244">
        <v>8140000</v>
      </c>
      <c r="K8" s="13"/>
    </row>
    <row r="9" spans="1:11" s="106" customFormat="1" x14ac:dyDescent="0.25">
      <c r="A9" s="40">
        <v>44364</v>
      </c>
      <c r="B9" s="40">
        <v>44359</v>
      </c>
      <c r="C9" s="43">
        <v>4024</v>
      </c>
      <c r="D9" s="7" t="s">
        <v>257</v>
      </c>
      <c r="E9" s="8" t="s">
        <v>258</v>
      </c>
      <c r="F9" s="9" t="s">
        <v>702</v>
      </c>
      <c r="G9" s="34">
        <v>5550000</v>
      </c>
      <c r="H9" s="193">
        <v>0.1</v>
      </c>
      <c r="I9" s="194">
        <v>555000</v>
      </c>
      <c r="J9" s="244">
        <v>6105000</v>
      </c>
      <c r="K9" s="13"/>
    </row>
    <row r="10" spans="1:11" s="106" customFormat="1" ht="26.4" x14ac:dyDescent="0.25">
      <c r="A10" s="40">
        <v>44364</v>
      </c>
      <c r="B10" s="40">
        <v>44359</v>
      </c>
      <c r="C10" s="43">
        <v>4025</v>
      </c>
      <c r="D10" s="7" t="s">
        <v>257</v>
      </c>
      <c r="E10" s="8" t="s">
        <v>258</v>
      </c>
      <c r="F10" s="9" t="s">
        <v>703</v>
      </c>
      <c r="G10" s="34">
        <v>36891000</v>
      </c>
      <c r="H10" s="193">
        <v>0.1</v>
      </c>
      <c r="I10" s="194">
        <v>3689100</v>
      </c>
      <c r="J10" s="244">
        <v>40580100</v>
      </c>
      <c r="K10" s="13"/>
    </row>
    <row r="11" spans="1:11" ht="26.4" x14ac:dyDescent="0.25">
      <c r="A11" s="40">
        <v>44303</v>
      </c>
      <c r="B11" s="40">
        <v>44293</v>
      </c>
      <c r="C11" s="43">
        <v>5745</v>
      </c>
      <c r="D11" s="7" t="s">
        <v>270</v>
      </c>
      <c r="E11" s="8" t="s">
        <v>271</v>
      </c>
      <c r="F11" s="9" t="s">
        <v>519</v>
      </c>
      <c r="G11" s="34">
        <v>36056600</v>
      </c>
      <c r="H11" s="193">
        <v>0.1</v>
      </c>
      <c r="I11" s="194">
        <v>3605660</v>
      </c>
      <c r="J11" s="244">
        <v>39662260</v>
      </c>
      <c r="K11" s="13"/>
    </row>
    <row r="12" spans="1:11" x14ac:dyDescent="0.25">
      <c r="A12" s="40">
        <v>44364</v>
      </c>
      <c r="B12" s="40">
        <v>44359</v>
      </c>
      <c r="C12" s="43">
        <v>7624</v>
      </c>
      <c r="D12" s="7" t="s">
        <v>270</v>
      </c>
      <c r="E12" s="8" t="s">
        <v>271</v>
      </c>
      <c r="F12" s="9" t="s">
        <v>704</v>
      </c>
      <c r="G12" s="34">
        <v>42735000</v>
      </c>
      <c r="H12" s="193">
        <v>0.1</v>
      </c>
      <c r="I12" s="194">
        <v>4273500</v>
      </c>
      <c r="J12" s="244">
        <v>47008500</v>
      </c>
      <c r="K12" s="13"/>
    </row>
    <row r="13" spans="1:11" s="106" customFormat="1" ht="18.75" customHeight="1" x14ac:dyDescent="0.25">
      <c r="A13" s="40">
        <v>44413</v>
      </c>
      <c r="B13" s="40">
        <v>44404</v>
      </c>
      <c r="C13" s="43">
        <v>8957</v>
      </c>
      <c r="D13" s="7" t="s">
        <v>270</v>
      </c>
      <c r="E13" s="8" t="s">
        <v>271</v>
      </c>
      <c r="F13" s="9" t="s">
        <v>791</v>
      </c>
      <c r="G13" s="34">
        <v>5635000</v>
      </c>
      <c r="H13" s="193">
        <v>0.1</v>
      </c>
      <c r="I13" s="194">
        <v>563500</v>
      </c>
      <c r="J13" s="244">
        <v>6198500</v>
      </c>
      <c r="K13" s="13"/>
    </row>
    <row r="14" spans="1:11" s="106" customFormat="1" ht="17.25" customHeight="1" x14ac:dyDescent="0.25">
      <c r="A14" s="40">
        <v>44425</v>
      </c>
      <c r="B14" s="40">
        <v>44408</v>
      </c>
      <c r="C14" s="43" t="s">
        <v>811</v>
      </c>
      <c r="D14" s="7" t="s">
        <v>146</v>
      </c>
      <c r="E14" s="8" t="s">
        <v>147</v>
      </c>
      <c r="F14" s="9" t="s">
        <v>812</v>
      </c>
      <c r="G14" s="34">
        <v>152030</v>
      </c>
      <c r="H14" s="193">
        <v>0.1</v>
      </c>
      <c r="I14" s="194">
        <v>15203</v>
      </c>
      <c r="J14" s="244">
        <v>167233</v>
      </c>
      <c r="K14" s="13"/>
    </row>
    <row r="15" spans="1:11" s="106" customFormat="1" ht="17.25" customHeight="1" x14ac:dyDescent="0.25">
      <c r="A15" s="40">
        <v>44426</v>
      </c>
      <c r="B15" s="40">
        <v>44412</v>
      </c>
      <c r="C15" s="43">
        <v>1581320</v>
      </c>
      <c r="D15" s="7" t="s">
        <v>124</v>
      </c>
      <c r="E15" s="8"/>
      <c r="F15" s="9" t="s">
        <v>813</v>
      </c>
      <c r="G15" s="34">
        <v>652542</v>
      </c>
      <c r="H15" s="193">
        <v>0.1</v>
      </c>
      <c r="I15" s="194">
        <v>65254.200000000004</v>
      </c>
      <c r="J15" s="244">
        <v>717796.2</v>
      </c>
      <c r="K15" s="13"/>
    </row>
    <row r="16" spans="1:11" s="106" customFormat="1" ht="17.25" customHeight="1" x14ac:dyDescent="0.25">
      <c r="A16" s="141">
        <v>44427</v>
      </c>
      <c r="B16" s="141">
        <v>44427</v>
      </c>
      <c r="C16" s="142" t="s">
        <v>814</v>
      </c>
      <c r="D16" s="143" t="s">
        <v>222</v>
      </c>
      <c r="E16" s="144"/>
      <c r="F16" s="145" t="s">
        <v>815</v>
      </c>
      <c r="G16" s="199"/>
      <c r="H16" s="200"/>
      <c r="I16" s="201"/>
      <c r="J16" s="287">
        <v>3000000</v>
      </c>
      <c r="K16" s="149" t="s">
        <v>41</v>
      </c>
    </row>
    <row r="17" spans="1:11" s="106" customFormat="1" ht="17.25" customHeight="1" x14ac:dyDescent="0.25">
      <c r="A17" s="40">
        <v>44427</v>
      </c>
      <c r="B17" s="40">
        <v>44427</v>
      </c>
      <c r="C17" s="43" t="s">
        <v>77</v>
      </c>
      <c r="D17" s="7" t="s">
        <v>780</v>
      </c>
      <c r="E17" s="8" t="s">
        <v>79</v>
      </c>
      <c r="F17" s="9" t="s">
        <v>816</v>
      </c>
      <c r="G17" s="34">
        <v>53104800</v>
      </c>
      <c r="H17" s="193">
        <v>0.1</v>
      </c>
      <c r="I17" s="194">
        <v>5310480</v>
      </c>
      <c r="J17" s="244">
        <v>58415280</v>
      </c>
      <c r="K17" s="13"/>
    </row>
    <row r="18" spans="1:11" s="106" customFormat="1" ht="17.25" customHeight="1" x14ac:dyDescent="0.25">
      <c r="A18" s="40">
        <v>44434</v>
      </c>
      <c r="B18" s="40">
        <v>44433</v>
      </c>
      <c r="C18" s="43" t="s">
        <v>77</v>
      </c>
      <c r="D18" s="7" t="s">
        <v>780</v>
      </c>
      <c r="E18" s="8"/>
      <c r="F18" s="9" t="s">
        <v>820</v>
      </c>
      <c r="G18" s="34">
        <v>58488900</v>
      </c>
      <c r="H18" s="193">
        <v>0.1</v>
      </c>
      <c r="I18" s="194">
        <v>5848890</v>
      </c>
      <c r="J18" s="244">
        <v>64337790</v>
      </c>
      <c r="K18" s="13"/>
    </row>
    <row r="19" spans="1:11" s="106" customFormat="1" ht="33" customHeight="1" x14ac:dyDescent="0.25">
      <c r="A19" s="40">
        <v>44428</v>
      </c>
      <c r="B19" s="40">
        <v>44392</v>
      </c>
      <c r="C19" s="43" t="s">
        <v>817</v>
      </c>
      <c r="D19" s="7" t="s">
        <v>30</v>
      </c>
      <c r="E19" s="8" t="s">
        <v>31</v>
      </c>
      <c r="F19" s="9" t="s">
        <v>818</v>
      </c>
      <c r="G19" s="34">
        <v>17060000</v>
      </c>
      <c r="H19" s="193">
        <v>0.1</v>
      </c>
      <c r="I19" s="194">
        <v>1706000</v>
      </c>
      <c r="J19" s="244">
        <v>18766000</v>
      </c>
      <c r="K19" s="13"/>
    </row>
    <row r="20" spans="1:11" s="106" customFormat="1" ht="39" customHeight="1" x14ac:dyDescent="0.25">
      <c r="A20" s="40">
        <v>44433</v>
      </c>
      <c r="B20" s="40">
        <v>44432</v>
      </c>
      <c r="C20" s="43" t="s">
        <v>102</v>
      </c>
      <c r="D20" s="7" t="s">
        <v>155</v>
      </c>
      <c r="E20" s="8"/>
      <c r="F20" s="9" t="s">
        <v>819</v>
      </c>
      <c r="G20" s="34"/>
      <c r="H20" s="193"/>
      <c r="I20" s="194"/>
      <c r="J20" s="244">
        <v>67452494</v>
      </c>
      <c r="K20" s="13"/>
    </row>
    <row r="21" spans="1:11" s="106" customFormat="1" ht="37.5" customHeight="1" x14ac:dyDescent="0.25">
      <c r="A21" s="40">
        <v>44433</v>
      </c>
      <c r="B21" s="40">
        <v>44432</v>
      </c>
      <c r="C21" s="43" t="s">
        <v>102</v>
      </c>
      <c r="D21" s="7" t="s">
        <v>757</v>
      </c>
      <c r="E21" s="8"/>
      <c r="F21" s="9" t="s">
        <v>158</v>
      </c>
      <c r="G21" s="34"/>
      <c r="H21" s="193"/>
      <c r="I21" s="194"/>
      <c r="J21" s="244">
        <v>4282698</v>
      </c>
      <c r="K21" s="13"/>
    </row>
    <row r="22" spans="1:11" ht="26.4" x14ac:dyDescent="0.25">
      <c r="A22" s="40">
        <v>44364</v>
      </c>
      <c r="B22" s="40">
        <v>44342</v>
      </c>
      <c r="C22" s="43">
        <v>320</v>
      </c>
      <c r="D22" s="7" t="s">
        <v>129</v>
      </c>
      <c r="E22" s="8" t="s">
        <v>130</v>
      </c>
      <c r="F22" s="9" t="s">
        <v>742</v>
      </c>
      <c r="G22" s="34">
        <v>206124000</v>
      </c>
      <c r="H22" s="193"/>
      <c r="I22" s="194">
        <v>0</v>
      </c>
      <c r="J22" s="244">
        <v>206124000</v>
      </c>
      <c r="K22" s="13"/>
    </row>
    <row r="23" spans="1:11" ht="52.8" x14ac:dyDescent="0.25">
      <c r="A23" s="40">
        <v>44364</v>
      </c>
      <c r="B23" s="40">
        <v>44342</v>
      </c>
      <c r="C23" s="43">
        <v>321</v>
      </c>
      <c r="D23" s="7" t="s">
        <v>129</v>
      </c>
      <c r="E23" s="8" t="s">
        <v>130</v>
      </c>
      <c r="F23" s="131" t="s">
        <v>743</v>
      </c>
      <c r="G23" s="34">
        <v>21353520</v>
      </c>
      <c r="H23" s="193">
        <v>0.1</v>
      </c>
      <c r="I23" s="194">
        <v>2135352</v>
      </c>
      <c r="J23" s="244">
        <v>23488872</v>
      </c>
      <c r="K23" s="13"/>
    </row>
    <row r="24" spans="1:11" x14ac:dyDescent="0.25">
      <c r="A24" s="40">
        <v>44364</v>
      </c>
      <c r="B24" s="40">
        <v>44343</v>
      </c>
      <c r="C24" s="43">
        <v>326</v>
      </c>
      <c r="D24" s="7" t="s">
        <v>129</v>
      </c>
      <c r="E24" s="8" t="s">
        <v>130</v>
      </c>
      <c r="F24" s="9" t="s">
        <v>744</v>
      </c>
      <c r="G24" s="34">
        <v>30571200</v>
      </c>
      <c r="H24" s="193"/>
      <c r="I24" s="194">
        <v>0</v>
      </c>
      <c r="J24" s="244">
        <v>30571200</v>
      </c>
      <c r="K24" s="13"/>
    </row>
    <row r="25" spans="1:11" s="106" customFormat="1" ht="44.25" customHeight="1" x14ac:dyDescent="0.25">
      <c r="A25" s="40">
        <v>44364</v>
      </c>
      <c r="B25" s="40">
        <v>44343</v>
      </c>
      <c r="C25" s="43">
        <v>327</v>
      </c>
      <c r="D25" s="7" t="s">
        <v>129</v>
      </c>
      <c r="E25" s="8" t="s">
        <v>130</v>
      </c>
      <c r="F25" s="9" t="s">
        <v>745</v>
      </c>
      <c r="G25" s="34">
        <v>16420440</v>
      </c>
      <c r="H25" s="193">
        <v>0.1</v>
      </c>
      <c r="I25" s="194">
        <v>1642044</v>
      </c>
      <c r="J25" s="244">
        <v>18062484</v>
      </c>
      <c r="K25" s="13"/>
    </row>
    <row r="26" spans="1:11" x14ac:dyDescent="0.25">
      <c r="G26" s="318" t="s">
        <v>10</v>
      </c>
      <c r="H26" s="318"/>
      <c r="I26" s="318"/>
      <c r="J26" s="196"/>
    </row>
    <row r="27" spans="1:11" x14ac:dyDescent="0.25">
      <c r="G27" s="318" t="s">
        <v>11</v>
      </c>
      <c r="H27" s="318"/>
      <c r="I27" s="318"/>
      <c r="J27" s="155">
        <f>SUM(J4:J26)</f>
        <v>676689607.20000005</v>
      </c>
    </row>
    <row r="28" spans="1:11" s="99" customFormat="1" x14ac:dyDescent="0.25">
      <c r="A28" s="36"/>
      <c r="B28" s="37" t="s">
        <v>12</v>
      </c>
      <c r="C28" s="41"/>
      <c r="D28"/>
      <c r="E28"/>
      <c r="F28"/>
      <c r="G28" s="197"/>
      <c r="H28" s="198"/>
      <c r="I28" s="195"/>
      <c r="J28" s="195"/>
      <c r="K28" s="98"/>
    </row>
    <row r="29" spans="1:11" s="99" customFormat="1" x14ac:dyDescent="0.25">
      <c r="A29" s="179">
        <v>44296</v>
      </c>
      <c r="B29" s="179">
        <v>44296</v>
      </c>
      <c r="C29" s="180" t="s">
        <v>545</v>
      </c>
      <c r="D29" s="30" t="s">
        <v>43</v>
      </c>
      <c r="E29" s="8"/>
      <c r="F29" s="138" t="s">
        <v>822</v>
      </c>
      <c r="G29" s="202"/>
      <c r="H29" s="203"/>
      <c r="I29" s="204"/>
      <c r="J29" s="60">
        <v>50000000</v>
      </c>
      <c r="K29" s="101"/>
    </row>
    <row r="30" spans="1:11" s="99" customFormat="1" x14ac:dyDescent="0.25">
      <c r="A30" s="179">
        <v>44273</v>
      </c>
      <c r="B30" s="179">
        <v>44273</v>
      </c>
      <c r="C30" s="156" t="s">
        <v>562</v>
      </c>
      <c r="D30" s="30" t="s">
        <v>48</v>
      </c>
      <c r="E30" s="278" t="s">
        <v>49</v>
      </c>
      <c r="F30" s="30" t="s">
        <v>822</v>
      </c>
      <c r="G30" s="34"/>
      <c r="H30" s="56"/>
      <c r="I30" s="63"/>
      <c r="J30" s="62">
        <v>146797400</v>
      </c>
      <c r="K30" s="184"/>
    </row>
    <row r="31" spans="1:11" s="99" customFormat="1" ht="52.8" x14ac:dyDescent="0.25">
      <c r="A31" s="179">
        <v>44432</v>
      </c>
      <c r="B31" s="171">
        <v>44426</v>
      </c>
      <c r="C31" s="286" t="s">
        <v>823</v>
      </c>
      <c r="D31" s="30" t="s">
        <v>825</v>
      </c>
      <c r="E31" s="31"/>
      <c r="F31" s="7" t="s">
        <v>824</v>
      </c>
      <c r="G31" s="188"/>
      <c r="H31" s="188"/>
      <c r="I31" s="188"/>
      <c r="J31" s="62">
        <v>435105000</v>
      </c>
      <c r="K31" s="101"/>
    </row>
    <row r="32" spans="1:11" s="99" customFormat="1" x14ac:dyDescent="0.25">
      <c r="A32" s="96"/>
      <c r="B32" s="33"/>
      <c r="C32" s="48"/>
      <c r="D32" s="30"/>
      <c r="E32" s="31"/>
      <c r="F32" s="7"/>
      <c r="G32" s="320" t="s">
        <v>11</v>
      </c>
      <c r="H32" s="320"/>
      <c r="I32" s="320"/>
      <c r="J32" s="155">
        <f>SUM(J29:J31)</f>
        <v>631902400</v>
      </c>
      <c r="K32" s="101"/>
    </row>
    <row r="33" spans="1:11" x14ac:dyDescent="0.25">
      <c r="A33" s="39"/>
      <c r="B33" s="39"/>
      <c r="C33" s="49"/>
      <c r="D33" s="28"/>
      <c r="E33" s="28"/>
      <c r="F33" s="28"/>
      <c r="G33" s="318" t="s">
        <v>11</v>
      </c>
      <c r="H33" s="318"/>
      <c r="I33" s="318"/>
      <c r="J33" s="196"/>
    </row>
    <row r="37" spans="1:11" s="1" customFormat="1" x14ac:dyDescent="0.25">
      <c r="A37" s="36"/>
      <c r="B37" s="36"/>
      <c r="C37" s="36"/>
      <c r="D37" s="41"/>
      <c r="E37"/>
      <c r="F37"/>
      <c r="G37" s="197"/>
      <c r="H37" s="197"/>
      <c r="I37" s="198"/>
      <c r="J37" s="195"/>
      <c r="K37"/>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row r="41" spans="1:11" s="1" customFormat="1" x14ac:dyDescent="0.25">
      <c r="A41" s="36"/>
      <c r="B41" s="36"/>
      <c r="C41" s="36"/>
      <c r="D41" s="41"/>
      <c r="E41"/>
      <c r="F41"/>
      <c r="G41" s="197"/>
      <c r="H41" s="197"/>
      <c r="I41" s="198"/>
      <c r="J41" s="195"/>
      <c r="K41"/>
    </row>
    <row r="42" spans="1:11" s="1" customFormat="1" x14ac:dyDescent="0.25">
      <c r="A42" s="36"/>
      <c r="B42" s="36"/>
      <c r="C42" s="36"/>
      <c r="D42" s="41"/>
      <c r="E42"/>
      <c r="F42"/>
      <c r="G42" s="197"/>
      <c r="H42" s="197"/>
      <c r="I42" s="198"/>
      <c r="J42" s="195"/>
      <c r="K42"/>
    </row>
    <row r="43" spans="1:11" s="1" customFormat="1" x14ac:dyDescent="0.25">
      <c r="A43" s="36"/>
      <c r="B43" s="36"/>
      <c r="C43" s="36"/>
      <c r="D43" s="41"/>
      <c r="E43"/>
      <c r="F43"/>
      <c r="G43" s="197"/>
      <c r="H43" s="197"/>
      <c r="I43" s="198"/>
      <c r="J43" s="195"/>
      <c r="K43"/>
    </row>
  </sheetData>
  <mergeCells count="5">
    <mergeCell ref="G33:I33"/>
    <mergeCell ref="A1:K1"/>
    <mergeCell ref="G26:I26"/>
    <mergeCell ref="G27:I27"/>
    <mergeCell ref="G32:I32"/>
  </mergeCells>
  <pageMargins left="0.2" right="0.2" top="0.25" bottom="0.25" header="0.3" footer="0.3"/>
  <pageSetup paperSize="9" scale="65"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586F-C7DF-43F4-85AA-0274C814A967}">
  <dimension ref="A1:K41"/>
  <sheetViews>
    <sheetView workbookViewId="0">
      <pane xSplit="3" ySplit="3" topLeftCell="D4" activePane="bottomRight" state="frozen"/>
      <selection activeCell="F9" sqref="F9"/>
      <selection pane="topRight" activeCell="F9" sqref="F9"/>
      <selection pane="bottomLeft" activeCell="F9" sqref="F9"/>
      <selection pane="bottomRight" activeCell="F21" sqref="F21"/>
    </sheetView>
  </sheetViews>
  <sheetFormatPr defaultRowHeight="13.8" x14ac:dyDescent="0.25"/>
  <cols>
    <col min="1" max="1" width="10.8984375" style="36" customWidth="1"/>
    <col min="2" max="2" width="10" style="36" customWidth="1"/>
    <col min="3" max="3" width="18"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910</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39.6" x14ac:dyDescent="0.25">
      <c r="A4" s="40">
        <v>44462</v>
      </c>
      <c r="B4" s="40">
        <v>44462</v>
      </c>
      <c r="C4" s="43" t="s">
        <v>102</v>
      </c>
      <c r="D4" s="7" t="s">
        <v>894</v>
      </c>
      <c r="E4" s="8"/>
      <c r="F4" s="9" t="s">
        <v>895</v>
      </c>
      <c r="G4" s="34"/>
      <c r="H4" s="193"/>
      <c r="I4" s="194"/>
      <c r="J4" s="125">
        <v>65018909</v>
      </c>
      <c r="K4" s="13"/>
    </row>
    <row r="5" spans="1:11" ht="79.2" x14ac:dyDescent="0.25">
      <c r="A5" s="40">
        <v>44462</v>
      </c>
      <c r="B5" s="40">
        <v>44462</v>
      </c>
      <c r="C5" s="43" t="s">
        <v>102</v>
      </c>
      <c r="D5" s="7" t="s">
        <v>896</v>
      </c>
      <c r="E5" s="8"/>
      <c r="F5" s="9" t="s">
        <v>158</v>
      </c>
      <c r="G5" s="34"/>
      <c r="H5" s="193"/>
      <c r="I5" s="194"/>
      <c r="J5" s="125">
        <v>4114628</v>
      </c>
      <c r="K5" s="13"/>
    </row>
    <row r="6" spans="1:11" x14ac:dyDescent="0.25">
      <c r="A6" s="40">
        <v>44461</v>
      </c>
      <c r="B6" s="40">
        <v>44446</v>
      </c>
      <c r="C6" s="43" t="s">
        <v>891</v>
      </c>
      <c r="D6" s="7" t="s">
        <v>892</v>
      </c>
      <c r="E6" s="8" t="s">
        <v>150</v>
      </c>
      <c r="F6" s="9" t="s">
        <v>893</v>
      </c>
      <c r="G6" s="34">
        <v>17000000</v>
      </c>
      <c r="H6" s="193">
        <v>0.1</v>
      </c>
      <c r="I6" s="194">
        <v>1700000</v>
      </c>
      <c r="J6" s="125">
        <v>18700000</v>
      </c>
      <c r="K6" s="13"/>
    </row>
    <row r="7" spans="1:11" ht="26.4" x14ac:dyDescent="0.25">
      <c r="A7" s="40">
        <v>44462</v>
      </c>
      <c r="B7" s="40">
        <v>44462</v>
      </c>
      <c r="C7" s="43" t="s">
        <v>844</v>
      </c>
      <c r="D7" s="7" t="s">
        <v>96</v>
      </c>
      <c r="E7" s="8"/>
      <c r="F7" s="9" t="s">
        <v>897</v>
      </c>
      <c r="G7" s="34"/>
      <c r="H7" s="193"/>
      <c r="I7" s="194"/>
      <c r="J7" s="125">
        <v>1654300</v>
      </c>
      <c r="K7" s="13" t="s">
        <v>41</v>
      </c>
    </row>
    <row r="8" spans="1:11" x14ac:dyDescent="0.25">
      <c r="A8" s="40">
        <v>44463</v>
      </c>
      <c r="B8" s="40">
        <v>44425</v>
      </c>
      <c r="C8" s="43" t="s">
        <v>898</v>
      </c>
      <c r="D8" s="7" t="s">
        <v>81</v>
      </c>
      <c r="E8" s="8" t="s">
        <v>82</v>
      </c>
      <c r="F8" s="9" t="s">
        <v>899</v>
      </c>
      <c r="G8" s="34">
        <v>9360000</v>
      </c>
      <c r="H8" s="193">
        <v>0.1</v>
      </c>
      <c r="I8" s="194">
        <v>936000</v>
      </c>
      <c r="J8" s="125">
        <v>10296000</v>
      </c>
      <c r="K8" s="13"/>
    </row>
    <row r="9" spans="1:11" x14ac:dyDescent="0.25">
      <c r="A9" s="40">
        <v>44450</v>
      </c>
      <c r="B9" s="40">
        <v>44450</v>
      </c>
      <c r="C9" s="43" t="s">
        <v>900</v>
      </c>
      <c r="D9" s="7" t="s">
        <v>81</v>
      </c>
      <c r="E9" s="8" t="s">
        <v>82</v>
      </c>
      <c r="F9" s="9" t="s">
        <v>901</v>
      </c>
      <c r="G9" s="34">
        <v>11440000</v>
      </c>
      <c r="H9" s="193">
        <v>0.1</v>
      </c>
      <c r="I9" s="194">
        <v>1144000</v>
      </c>
      <c r="J9" s="125">
        <v>12584000</v>
      </c>
      <c r="K9" s="13"/>
    </row>
    <row r="10" spans="1:11" x14ac:dyDescent="0.25">
      <c r="A10" s="40">
        <v>44470</v>
      </c>
      <c r="B10" s="40">
        <v>44470</v>
      </c>
      <c r="C10" s="43" t="s">
        <v>902</v>
      </c>
      <c r="D10" s="7" t="s">
        <v>903</v>
      </c>
      <c r="E10" s="8" t="s">
        <v>660</v>
      </c>
      <c r="F10" s="9" t="s">
        <v>904</v>
      </c>
      <c r="G10" s="34">
        <v>7600000</v>
      </c>
      <c r="H10" s="193">
        <v>0.1</v>
      </c>
      <c r="I10" s="194">
        <v>760000</v>
      </c>
      <c r="J10" s="125">
        <v>8360000</v>
      </c>
      <c r="K10" s="13"/>
    </row>
    <row r="11" spans="1:11" x14ac:dyDescent="0.25">
      <c r="A11" s="40">
        <v>44474</v>
      </c>
      <c r="B11" s="40">
        <v>44470</v>
      </c>
      <c r="C11" s="43" t="s">
        <v>905</v>
      </c>
      <c r="D11" s="7" t="s">
        <v>59</v>
      </c>
      <c r="E11" s="8" t="s">
        <v>60</v>
      </c>
      <c r="F11" s="9" t="s">
        <v>906</v>
      </c>
      <c r="G11" s="34"/>
      <c r="H11" s="193"/>
      <c r="I11" s="194"/>
      <c r="J11" s="125">
        <v>12040500</v>
      </c>
      <c r="K11" s="13"/>
    </row>
    <row r="12" spans="1:11" x14ac:dyDescent="0.25">
      <c r="A12" s="40"/>
      <c r="B12" s="40"/>
      <c r="C12" s="43"/>
      <c r="D12" s="7"/>
      <c r="E12" s="8"/>
      <c r="F12" s="9"/>
      <c r="G12" s="34"/>
      <c r="H12" s="193"/>
      <c r="I12" s="194"/>
      <c r="J12" s="125"/>
      <c r="K12" s="13"/>
    </row>
    <row r="13" spans="1:11" x14ac:dyDescent="0.25">
      <c r="A13" s="40"/>
      <c r="B13" s="40"/>
      <c r="C13" s="43"/>
      <c r="D13" s="7"/>
      <c r="E13" s="8"/>
      <c r="F13" s="9"/>
      <c r="G13" s="34"/>
      <c r="H13" s="193"/>
      <c r="I13" s="194"/>
      <c r="J13" s="125"/>
      <c r="K13" s="13"/>
    </row>
    <row r="14" spans="1:11" x14ac:dyDescent="0.25">
      <c r="A14" s="40"/>
      <c r="B14" s="40"/>
      <c r="C14" s="43"/>
      <c r="D14" s="7"/>
      <c r="E14" s="8"/>
      <c r="F14" s="9"/>
      <c r="G14" s="34"/>
      <c r="H14" s="193"/>
      <c r="I14" s="194"/>
      <c r="J14" s="125"/>
      <c r="K14" s="13"/>
    </row>
    <row r="15" spans="1:11" x14ac:dyDescent="0.25">
      <c r="A15" s="141"/>
      <c r="B15" s="141"/>
      <c r="C15" s="142"/>
      <c r="D15" s="143"/>
      <c r="E15" s="144"/>
      <c r="F15" s="145"/>
      <c r="G15" s="199"/>
      <c r="H15" s="200"/>
      <c r="I15" s="201"/>
      <c r="J15" s="205">
        <f>SUM(J4:J13)</f>
        <v>132768337</v>
      </c>
      <c r="K15" s="149"/>
    </row>
    <row r="16" spans="1:11" x14ac:dyDescent="0.25">
      <c r="G16" s="318" t="s">
        <v>10</v>
      </c>
      <c r="H16" s="318"/>
      <c r="I16" s="318"/>
      <c r="J16" s="196"/>
    </row>
    <row r="17" spans="1:11" x14ac:dyDescent="0.25">
      <c r="G17" s="318" t="s">
        <v>11</v>
      </c>
      <c r="H17" s="318"/>
      <c r="I17" s="318"/>
      <c r="J17" s="155">
        <f>SUM(J13:J16)</f>
        <v>132768337</v>
      </c>
    </row>
    <row r="18" spans="1:11" s="99" customFormat="1" x14ac:dyDescent="0.25">
      <c r="A18" s="36"/>
      <c r="B18" s="37" t="s">
        <v>12</v>
      </c>
      <c r="C18" s="41"/>
      <c r="D18"/>
      <c r="E18"/>
      <c r="F18"/>
      <c r="G18" s="197"/>
      <c r="H18" s="198"/>
      <c r="I18" s="195"/>
      <c r="J18" s="195"/>
      <c r="K18" s="98"/>
    </row>
    <row r="19" spans="1:11" s="99" customFormat="1" x14ac:dyDescent="0.25">
      <c r="A19" s="179">
        <v>44296</v>
      </c>
      <c r="B19" s="179">
        <v>44296</v>
      </c>
      <c r="C19" s="180" t="s">
        <v>545</v>
      </c>
      <c r="D19" s="30" t="s">
        <v>43</v>
      </c>
      <c r="E19" s="8"/>
      <c r="F19" s="138" t="s">
        <v>546</v>
      </c>
      <c r="G19" s="202"/>
      <c r="H19" s="203"/>
      <c r="I19" s="204"/>
      <c r="J19" s="60">
        <v>50000000</v>
      </c>
      <c r="K19" s="101"/>
    </row>
    <row r="20" spans="1:11" s="99" customFormat="1" x14ac:dyDescent="0.25">
      <c r="A20" s="226">
        <v>44273</v>
      </c>
      <c r="B20" s="226">
        <v>44273</v>
      </c>
      <c r="C20" s="227" t="s">
        <v>562</v>
      </c>
      <c r="D20" s="228" t="s">
        <v>48</v>
      </c>
      <c r="E20" s="249" t="s">
        <v>49</v>
      </c>
      <c r="F20" s="228" t="s">
        <v>563</v>
      </c>
      <c r="G20" s="229"/>
      <c r="H20" s="230"/>
      <c r="I20" s="231"/>
      <c r="J20" s="232">
        <v>100000000</v>
      </c>
      <c r="K20" s="184"/>
    </row>
    <row r="21" spans="1:11" s="99" customFormat="1" x14ac:dyDescent="0.25">
      <c r="A21" s="226"/>
      <c r="B21" s="226"/>
      <c r="C21" s="227"/>
      <c r="D21" s="228"/>
      <c r="E21" s="249"/>
      <c r="F21" s="228"/>
      <c r="G21" s="229"/>
      <c r="H21" s="230"/>
      <c r="I21" s="231"/>
      <c r="J21" s="232"/>
      <c r="K21" s="184"/>
    </row>
    <row r="22" spans="1:11" s="99" customFormat="1" x14ac:dyDescent="0.25">
      <c r="A22" s="226"/>
      <c r="B22" s="226"/>
      <c r="C22" s="227"/>
      <c r="D22" s="228"/>
      <c r="E22" s="249"/>
      <c r="F22" s="228"/>
      <c r="G22" s="229"/>
      <c r="H22" s="230"/>
      <c r="I22" s="231"/>
      <c r="J22" s="232"/>
      <c r="K22" s="184"/>
    </row>
    <row r="23" spans="1:11" s="99" customFormat="1" x14ac:dyDescent="0.25">
      <c r="A23" s="226"/>
      <c r="B23" s="226"/>
      <c r="C23" s="227"/>
      <c r="D23" s="228"/>
      <c r="E23" s="249"/>
      <c r="F23" s="228"/>
      <c r="G23" s="229"/>
      <c r="H23" s="230"/>
      <c r="I23" s="231"/>
      <c r="J23" s="232"/>
      <c r="K23" s="184"/>
    </row>
    <row r="24" spans="1:11" s="99" customFormat="1" x14ac:dyDescent="0.25">
      <c r="A24" s="226"/>
      <c r="B24" s="226"/>
      <c r="C24" s="227"/>
      <c r="D24" s="228"/>
      <c r="E24" s="249"/>
      <c r="F24" s="228"/>
      <c r="G24" s="229"/>
      <c r="H24" s="230"/>
      <c r="I24" s="231"/>
      <c r="J24" s="232"/>
      <c r="K24" s="184"/>
    </row>
    <row r="25" spans="1:11" s="99" customFormat="1" x14ac:dyDescent="0.25">
      <c r="A25" s="226"/>
      <c r="B25" s="233"/>
      <c r="C25" s="227"/>
      <c r="D25" s="228"/>
      <c r="E25" s="249"/>
      <c r="F25" s="228"/>
      <c r="G25" s="285"/>
      <c r="H25" s="285"/>
      <c r="I25" s="285"/>
      <c r="J25" s="232"/>
      <c r="K25" s="184"/>
    </row>
    <row r="26" spans="1:11" s="99" customFormat="1" x14ac:dyDescent="0.25">
      <c r="A26" s="226"/>
      <c r="B26" s="233"/>
      <c r="C26" s="227"/>
      <c r="D26" s="228"/>
      <c r="E26" s="249"/>
      <c r="F26" s="228"/>
      <c r="G26" s="285"/>
      <c r="H26" s="285"/>
      <c r="I26" s="285"/>
      <c r="J26" s="232"/>
      <c r="K26" s="184"/>
    </row>
    <row r="27" spans="1:11" s="99" customFormat="1" x14ac:dyDescent="0.25">
      <c r="A27" s="226"/>
      <c r="B27" s="233"/>
      <c r="C27" s="227"/>
      <c r="D27" s="228"/>
      <c r="E27" s="249"/>
      <c r="F27" s="228"/>
      <c r="G27" s="285"/>
      <c r="H27" s="285"/>
      <c r="I27" s="285"/>
      <c r="J27" s="232"/>
      <c r="K27" s="184"/>
    </row>
    <row r="28" spans="1:11" s="99" customFormat="1" x14ac:dyDescent="0.25">
      <c r="A28" s="226"/>
      <c r="B28" s="233"/>
      <c r="C28" s="227"/>
      <c r="D28" s="228"/>
      <c r="E28" s="249"/>
      <c r="F28" s="228"/>
      <c r="G28" s="322"/>
      <c r="H28" s="322"/>
      <c r="I28" s="322"/>
      <c r="J28" s="232"/>
      <c r="K28" s="101"/>
    </row>
    <row r="29" spans="1:11" s="99" customFormat="1" x14ac:dyDescent="0.25">
      <c r="A29" s="183"/>
      <c r="B29" s="171"/>
      <c r="C29" s="156"/>
      <c r="D29" s="30"/>
      <c r="E29" s="31"/>
      <c r="F29" s="7"/>
      <c r="G29" s="320"/>
      <c r="H29" s="320"/>
      <c r="I29" s="320"/>
      <c r="J29" s="62"/>
      <c r="K29" s="101"/>
    </row>
    <row r="30" spans="1:11" s="99" customFormat="1" x14ac:dyDescent="0.25">
      <c r="A30" s="96"/>
      <c r="B30" s="33"/>
      <c r="C30" s="48"/>
      <c r="D30" s="30"/>
      <c r="E30" s="31"/>
      <c r="F30" s="7"/>
      <c r="G30" s="320" t="s">
        <v>11</v>
      </c>
      <c r="H30" s="320"/>
      <c r="I30" s="320"/>
      <c r="J30" s="155">
        <f>SUM(J19:J29)</f>
        <v>150000000</v>
      </c>
      <c r="K30" s="101"/>
    </row>
    <row r="31" spans="1:11" x14ac:dyDescent="0.25">
      <c r="A31" s="39"/>
      <c r="B31" s="39"/>
      <c r="C31" s="49"/>
      <c r="D31" s="28"/>
      <c r="E31" s="28"/>
      <c r="F31" s="28"/>
      <c r="G31" s="318" t="s">
        <v>11</v>
      </c>
      <c r="H31" s="318"/>
      <c r="I31" s="318"/>
      <c r="J31" s="196"/>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row r="41" spans="1:11" s="1" customFormat="1" x14ac:dyDescent="0.25">
      <c r="A41" s="36"/>
      <c r="B41" s="36"/>
      <c r="C41" s="36"/>
      <c r="D41" s="41"/>
      <c r="E41"/>
      <c r="F41"/>
      <c r="G41" s="197"/>
      <c r="H41" s="197"/>
      <c r="I41" s="198"/>
      <c r="J41" s="195"/>
      <c r="K41"/>
    </row>
  </sheetData>
  <mergeCells count="7">
    <mergeCell ref="G31:I31"/>
    <mergeCell ref="A1:K1"/>
    <mergeCell ref="G16:I16"/>
    <mergeCell ref="G17:I17"/>
    <mergeCell ref="G28:I28"/>
    <mergeCell ref="G29:I29"/>
    <mergeCell ref="G30:I30"/>
  </mergeCells>
  <pageMargins left="0.2" right="0.2" top="0.25" bottom="0.25" header="0.3" footer="0.3"/>
  <pageSetup paperSize="9" scale="65"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1734D-EBFE-4036-85DD-BC08625115B1}">
  <dimension ref="A1:K26"/>
  <sheetViews>
    <sheetView workbookViewId="0">
      <pane xSplit="3" ySplit="3" topLeftCell="D4" activePane="bottomRight" state="frozen"/>
      <selection activeCell="F9" sqref="F9"/>
      <selection pane="topRight" activeCell="F9" sqref="F9"/>
      <selection pane="bottomLeft" activeCell="F9" sqref="F9"/>
      <selection pane="bottomRight" activeCell="F12" sqref="F12"/>
    </sheetView>
  </sheetViews>
  <sheetFormatPr defaultRowHeight="13.8" x14ac:dyDescent="0.25"/>
  <cols>
    <col min="1" max="1" width="10.8984375" style="36" customWidth="1"/>
    <col min="2" max="2" width="10" style="36" customWidth="1"/>
    <col min="3" max="3" width="18"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955</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x14ac:dyDescent="0.25">
      <c r="A4" s="40">
        <v>44487</v>
      </c>
      <c r="B4" s="40">
        <v>44473</v>
      </c>
      <c r="C4" s="43" t="s">
        <v>945</v>
      </c>
      <c r="D4" s="7" t="s">
        <v>946</v>
      </c>
      <c r="E4" s="8" t="s">
        <v>125</v>
      </c>
      <c r="F4" s="8" t="s">
        <v>947</v>
      </c>
      <c r="G4" s="34">
        <v>482003</v>
      </c>
      <c r="H4" s="193">
        <v>0.1</v>
      </c>
      <c r="I4" s="194">
        <v>48200.3</v>
      </c>
      <c r="J4" s="125">
        <v>530203.30000000005</v>
      </c>
      <c r="K4" s="13"/>
    </row>
    <row r="5" spans="1:11" ht="39.6" x14ac:dyDescent="0.25">
      <c r="A5" s="40">
        <v>44491</v>
      </c>
      <c r="B5" s="40">
        <v>44491</v>
      </c>
      <c r="C5" s="43" t="s">
        <v>102</v>
      </c>
      <c r="D5" s="7" t="s">
        <v>950</v>
      </c>
      <c r="E5" s="8"/>
      <c r="F5" s="8" t="s">
        <v>951</v>
      </c>
      <c r="G5" s="34"/>
      <c r="H5" s="193"/>
      <c r="I5" s="194"/>
      <c r="J5" s="125">
        <v>30545179</v>
      </c>
      <c r="K5" s="13"/>
    </row>
    <row r="6" spans="1:11" ht="79.2" x14ac:dyDescent="0.25">
      <c r="A6" s="40">
        <v>44491</v>
      </c>
      <c r="B6" s="40">
        <v>44491</v>
      </c>
      <c r="C6" s="43" t="s">
        <v>102</v>
      </c>
      <c r="D6" s="7" t="s">
        <v>952</v>
      </c>
      <c r="E6" s="8"/>
      <c r="F6" s="8" t="s">
        <v>158</v>
      </c>
      <c r="G6" s="34"/>
      <c r="H6" s="193"/>
      <c r="I6" s="194"/>
      <c r="J6" s="125">
        <v>1637482</v>
      </c>
      <c r="K6" s="13"/>
    </row>
    <row r="7" spans="1:11" x14ac:dyDescent="0.25">
      <c r="A7" s="40">
        <v>44494</v>
      </c>
      <c r="B7" s="40">
        <v>44494</v>
      </c>
      <c r="C7" s="43" t="s">
        <v>77</v>
      </c>
      <c r="D7" s="7" t="s">
        <v>171</v>
      </c>
      <c r="E7" s="8"/>
      <c r="F7" s="9" t="s">
        <v>953</v>
      </c>
      <c r="G7" s="34"/>
      <c r="H7" s="193"/>
      <c r="I7" s="194"/>
      <c r="J7" s="125">
        <v>200000</v>
      </c>
      <c r="K7" s="13"/>
    </row>
    <row r="8" spans="1:11" x14ac:dyDescent="0.25">
      <c r="A8" s="40"/>
      <c r="B8" s="40"/>
      <c r="C8" s="43"/>
      <c r="D8" s="7"/>
      <c r="E8" s="8"/>
      <c r="F8" s="9"/>
      <c r="G8" s="34"/>
      <c r="H8" s="193"/>
      <c r="I8" s="194"/>
      <c r="J8" s="125"/>
      <c r="K8" s="13"/>
    </row>
    <row r="9" spans="1:11" x14ac:dyDescent="0.25">
      <c r="G9" s="318" t="s">
        <v>10</v>
      </c>
      <c r="H9" s="318"/>
      <c r="I9" s="318"/>
      <c r="J9" s="196"/>
    </row>
    <row r="10" spans="1:11" x14ac:dyDescent="0.25">
      <c r="G10" s="318" t="s">
        <v>11</v>
      </c>
      <c r="H10" s="318"/>
      <c r="I10" s="318"/>
      <c r="J10" s="155">
        <f>SUM(J4:J7)</f>
        <v>32912864.300000001</v>
      </c>
    </row>
    <row r="11" spans="1:11" s="99" customFormat="1" x14ac:dyDescent="0.25">
      <c r="A11" s="36"/>
      <c r="B11" s="37" t="s">
        <v>12</v>
      </c>
      <c r="C11" s="41"/>
      <c r="D11"/>
      <c r="E11"/>
      <c r="F11"/>
      <c r="G11" s="197"/>
      <c r="H11" s="198"/>
      <c r="I11" s="195"/>
      <c r="J11" s="195"/>
      <c r="K11" s="98"/>
    </row>
    <row r="12" spans="1:11" s="99" customFormat="1" x14ac:dyDescent="0.25">
      <c r="A12" s="183">
        <v>44296</v>
      </c>
      <c r="B12" s="171">
        <v>44296</v>
      </c>
      <c r="C12" s="156" t="s">
        <v>545</v>
      </c>
      <c r="D12" s="30" t="s">
        <v>43</v>
      </c>
      <c r="E12" s="31"/>
      <c r="F12" s="7" t="s">
        <v>954</v>
      </c>
      <c r="G12" s="320"/>
      <c r="H12" s="320"/>
      <c r="I12" s="320"/>
      <c r="J12" s="62">
        <v>50000000</v>
      </c>
      <c r="K12" s="101"/>
    </row>
    <row r="13" spans="1:11" s="99" customFormat="1" x14ac:dyDescent="0.25">
      <c r="A13" s="183">
        <v>44320</v>
      </c>
      <c r="B13" s="171">
        <v>44315</v>
      </c>
      <c r="C13" s="156" t="s">
        <v>551</v>
      </c>
      <c r="D13" s="30" t="s">
        <v>48</v>
      </c>
      <c r="E13" s="31" t="s">
        <v>49</v>
      </c>
      <c r="F13" s="7" t="s">
        <v>822</v>
      </c>
      <c r="G13" s="320"/>
      <c r="H13" s="320"/>
      <c r="I13" s="320"/>
      <c r="J13" s="62">
        <v>100000000</v>
      </c>
      <c r="K13" s="101"/>
    </row>
    <row r="14" spans="1:11" s="99" customFormat="1" ht="26.4" x14ac:dyDescent="0.25">
      <c r="A14" s="183">
        <v>44474</v>
      </c>
      <c r="B14" s="171">
        <v>44458</v>
      </c>
      <c r="C14" s="156" t="s">
        <v>908</v>
      </c>
      <c r="D14" s="30" t="s">
        <v>909</v>
      </c>
      <c r="E14" s="31" t="s">
        <v>140</v>
      </c>
      <c r="F14" s="7" t="s">
        <v>907</v>
      </c>
      <c r="G14" s="320"/>
      <c r="H14" s="320"/>
      <c r="I14" s="320"/>
      <c r="J14" s="62">
        <v>100000000</v>
      </c>
      <c r="K14" s="101"/>
    </row>
    <row r="15" spans="1:11" s="99" customFormat="1" x14ac:dyDescent="0.25">
      <c r="A15" s="96"/>
      <c r="B15" s="33"/>
      <c r="C15" s="48"/>
      <c r="D15" s="30"/>
      <c r="E15" s="31"/>
      <c r="F15" s="7"/>
      <c r="G15" s="320" t="s">
        <v>11</v>
      </c>
      <c r="H15" s="320"/>
      <c r="I15" s="320"/>
      <c r="J15" s="155">
        <f>SUM(J12:J14)</f>
        <v>250000000</v>
      </c>
      <c r="K15" s="101"/>
    </row>
    <row r="16" spans="1:11" x14ac:dyDescent="0.25">
      <c r="A16" s="39"/>
      <c r="B16" s="39"/>
      <c r="C16" s="49"/>
      <c r="D16" s="28"/>
      <c r="E16" s="28"/>
      <c r="F16" s="28"/>
      <c r="G16" s="318" t="s">
        <v>11</v>
      </c>
      <c r="H16" s="318"/>
      <c r="I16" s="318"/>
      <c r="J16" s="196"/>
    </row>
    <row r="20" spans="1:11" s="1" customFormat="1" x14ac:dyDescent="0.25">
      <c r="A20" s="36"/>
      <c r="B20" s="36"/>
      <c r="C20" s="36"/>
      <c r="D20" s="41"/>
      <c r="E20"/>
      <c r="F20"/>
      <c r="G20" s="197"/>
      <c r="H20" s="197"/>
      <c r="I20" s="198"/>
      <c r="J20" s="195"/>
      <c r="K20"/>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sheetData>
  <mergeCells count="8">
    <mergeCell ref="G16:I16"/>
    <mergeCell ref="A1:K1"/>
    <mergeCell ref="G9:I9"/>
    <mergeCell ref="G10:I10"/>
    <mergeCell ref="G13:I13"/>
    <mergeCell ref="G14:I14"/>
    <mergeCell ref="G15:I15"/>
    <mergeCell ref="G12:I12"/>
  </mergeCells>
  <pageMargins left="0.2" right="0.2" top="0.25" bottom="0.25" header="0.3" footer="0.3"/>
  <pageSetup paperSize="9" scale="65"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D91D-38C5-4E74-B137-5851724597E6}">
  <dimension ref="A1:K28"/>
  <sheetViews>
    <sheetView workbookViewId="0">
      <pane xSplit="3" ySplit="3" topLeftCell="D4" activePane="bottomRight" state="frozen"/>
      <selection activeCell="F9" sqref="F9"/>
      <selection pane="topRight" activeCell="F9" sqref="F9"/>
      <selection pane="bottomLeft" activeCell="F9" sqref="F9"/>
      <selection pane="bottomRight" activeCell="D22" sqref="D22"/>
    </sheetView>
  </sheetViews>
  <sheetFormatPr defaultRowHeight="13.8" x14ac:dyDescent="0.25"/>
  <cols>
    <col min="1" max="1" width="10.8984375" style="36" customWidth="1"/>
    <col min="2" max="2" width="10" style="36" customWidth="1"/>
    <col min="3" max="3" width="18"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956</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26.4" x14ac:dyDescent="0.25">
      <c r="A4" s="40">
        <v>44498</v>
      </c>
      <c r="B4" s="40">
        <v>44498</v>
      </c>
      <c r="C4" s="43" t="s">
        <v>957</v>
      </c>
      <c r="D4" s="7" t="s">
        <v>958</v>
      </c>
      <c r="E4" s="8"/>
      <c r="F4" s="9" t="s">
        <v>959</v>
      </c>
      <c r="G4" s="34"/>
      <c r="H4" s="193"/>
      <c r="I4" s="194"/>
      <c r="J4" s="125">
        <v>5250000</v>
      </c>
      <c r="K4" s="13" t="s">
        <v>41</v>
      </c>
    </row>
    <row r="5" spans="1:11" ht="26.4" x14ac:dyDescent="0.25">
      <c r="A5" s="40">
        <v>44499</v>
      </c>
      <c r="B5" s="40">
        <v>44499</v>
      </c>
      <c r="C5" s="43" t="s">
        <v>102</v>
      </c>
      <c r="D5" s="7" t="s">
        <v>23</v>
      </c>
      <c r="E5" s="8"/>
      <c r="F5" s="9" t="s">
        <v>960</v>
      </c>
      <c r="G5" s="34"/>
      <c r="H5" s="193"/>
      <c r="I5" s="194"/>
      <c r="J5" s="125">
        <v>1050000</v>
      </c>
      <c r="K5" s="13" t="s">
        <v>41</v>
      </c>
    </row>
    <row r="6" spans="1:11" x14ac:dyDescent="0.25">
      <c r="A6" s="40"/>
      <c r="B6" s="40"/>
      <c r="C6" s="43"/>
      <c r="D6" s="7"/>
      <c r="E6" s="8"/>
      <c r="F6" s="8"/>
      <c r="G6" s="34"/>
      <c r="H6" s="193"/>
      <c r="I6" s="194"/>
      <c r="J6" s="125"/>
      <c r="K6" s="13"/>
    </row>
    <row r="7" spans="1:11" x14ac:dyDescent="0.25">
      <c r="A7" s="40"/>
      <c r="B7" s="40"/>
      <c r="C7" s="43"/>
      <c r="D7" s="7"/>
      <c r="E7" s="8"/>
      <c r="F7" s="8"/>
      <c r="G7" s="34"/>
      <c r="H7" s="193"/>
      <c r="I7" s="194"/>
      <c r="J7" s="125"/>
      <c r="K7" s="13"/>
    </row>
    <row r="8" spans="1:11" x14ac:dyDescent="0.25">
      <c r="A8" s="40"/>
      <c r="B8" s="40"/>
      <c r="C8" s="43"/>
      <c r="D8" s="7"/>
      <c r="E8" s="8"/>
      <c r="F8" s="9"/>
      <c r="G8" s="34"/>
      <c r="H8" s="193"/>
      <c r="I8" s="194"/>
      <c r="J8" s="125"/>
      <c r="K8" s="13"/>
    </row>
    <row r="9" spans="1:11" x14ac:dyDescent="0.25">
      <c r="A9" s="40"/>
      <c r="B9" s="40"/>
      <c r="C9" s="43"/>
      <c r="D9" s="7"/>
      <c r="E9" s="8"/>
      <c r="F9" s="9"/>
      <c r="G9" s="34"/>
      <c r="H9" s="193"/>
      <c r="I9" s="194"/>
      <c r="J9" s="125"/>
      <c r="K9" s="13"/>
    </row>
    <row r="10" spans="1:11" x14ac:dyDescent="0.25">
      <c r="A10" s="40"/>
      <c r="B10" s="40"/>
      <c r="C10" s="43"/>
      <c r="D10" s="7"/>
      <c r="E10" s="8"/>
      <c r="F10" s="9"/>
      <c r="G10" s="34"/>
      <c r="H10" s="193"/>
      <c r="I10" s="194"/>
      <c r="J10" s="125"/>
      <c r="K10" s="13"/>
    </row>
    <row r="11" spans="1:11" x14ac:dyDescent="0.25">
      <c r="A11" s="40"/>
      <c r="B11" s="40"/>
      <c r="C11" s="43"/>
      <c r="D11" s="7"/>
      <c r="E11" s="8"/>
      <c r="F11" s="9"/>
      <c r="G11" s="34"/>
      <c r="H11" s="193"/>
      <c r="I11" s="194"/>
      <c r="J11" s="125"/>
      <c r="K11" s="13"/>
    </row>
    <row r="12" spans="1:11" x14ac:dyDescent="0.25">
      <c r="G12" s="318" t="s">
        <v>10</v>
      </c>
      <c r="H12" s="318"/>
      <c r="I12" s="318"/>
      <c r="J12" s="196"/>
    </row>
    <row r="13" spans="1:11" x14ac:dyDescent="0.25">
      <c r="G13" s="318" t="s">
        <v>11</v>
      </c>
      <c r="H13" s="318"/>
      <c r="I13" s="318"/>
      <c r="J13" s="155">
        <f>SUM(J4:J9)</f>
        <v>6300000</v>
      </c>
    </row>
    <row r="14" spans="1:11" s="99" customFormat="1" ht="28.5" customHeight="1" x14ac:dyDescent="0.25">
      <c r="A14" s="36"/>
      <c r="B14" s="37" t="s">
        <v>12</v>
      </c>
      <c r="C14" s="41"/>
      <c r="D14"/>
      <c r="E14"/>
      <c r="F14"/>
      <c r="G14" s="197"/>
      <c r="H14" s="198"/>
      <c r="I14" s="195"/>
      <c r="J14" s="195"/>
      <c r="K14" s="98"/>
    </row>
    <row r="15" spans="1:11" s="99" customFormat="1" x14ac:dyDescent="0.25">
      <c r="A15" s="179"/>
      <c r="B15" s="179"/>
      <c r="C15" s="180"/>
      <c r="D15" s="30"/>
      <c r="E15" s="8"/>
      <c r="F15" s="138"/>
      <c r="G15" s="202"/>
      <c r="H15" s="203"/>
      <c r="I15" s="204"/>
      <c r="J15" s="60"/>
      <c r="K15" s="101"/>
    </row>
    <row r="16" spans="1:11" s="99" customFormat="1" x14ac:dyDescent="0.25">
      <c r="A16" s="183"/>
      <c r="B16" s="171"/>
      <c r="C16" s="156"/>
      <c r="D16" s="30"/>
      <c r="E16" s="31"/>
      <c r="F16" s="7"/>
      <c r="G16" s="320"/>
      <c r="H16" s="320"/>
      <c r="I16" s="320"/>
      <c r="J16" s="62"/>
      <c r="K16" s="101"/>
    </row>
    <row r="17" spans="1:11" s="99" customFormat="1" x14ac:dyDescent="0.25">
      <c r="A17" s="96"/>
      <c r="B17" s="33"/>
      <c r="C17" s="48"/>
      <c r="D17" s="30"/>
      <c r="E17" s="31"/>
      <c r="F17" s="7"/>
      <c r="G17" s="320" t="s">
        <v>11</v>
      </c>
      <c r="H17" s="320"/>
      <c r="I17" s="320"/>
      <c r="J17" s="155">
        <f>SUM(J15:J16)</f>
        <v>0</v>
      </c>
      <c r="K17" s="101"/>
    </row>
    <row r="18" spans="1:11" x14ac:dyDescent="0.25">
      <c r="A18" s="39"/>
      <c r="B18" s="39"/>
      <c r="C18" s="49"/>
      <c r="D18" s="28"/>
      <c r="E18" s="28"/>
      <c r="F18" s="28"/>
      <c r="G18" s="318" t="s">
        <v>11</v>
      </c>
      <c r="H18" s="318"/>
      <c r="I18" s="318"/>
      <c r="J18" s="196"/>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sheetData>
  <mergeCells count="6">
    <mergeCell ref="G18:I18"/>
    <mergeCell ref="A1:K1"/>
    <mergeCell ref="G12:I12"/>
    <mergeCell ref="G13:I13"/>
    <mergeCell ref="G16:I16"/>
    <mergeCell ref="G17:I17"/>
  </mergeCells>
  <pageMargins left="0.2" right="0.2" top="0.25" bottom="0.25" header="0.3" footer="0.3"/>
  <pageSetup paperSize="9" scale="65"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4BCE9-14A4-43E2-831F-84FCE1386F17}">
  <dimension ref="A1:K28"/>
  <sheetViews>
    <sheetView workbookViewId="0">
      <pane xSplit="3" ySplit="3" topLeftCell="D4" activePane="bottomRight" state="frozen"/>
      <selection activeCell="F9" sqref="F9"/>
      <selection pane="topRight" activeCell="F9" sqref="F9"/>
      <selection pane="bottomLeft" activeCell="F9" sqref="F9"/>
      <selection pane="bottomRight" activeCell="D9" sqref="D9"/>
    </sheetView>
  </sheetViews>
  <sheetFormatPr defaultRowHeight="13.8" x14ac:dyDescent="0.25"/>
  <cols>
    <col min="1" max="1" width="12.3984375" style="36" customWidth="1"/>
    <col min="2" max="2" width="11.59765625" style="36" customWidth="1"/>
    <col min="3" max="3" width="18" style="41" customWidth="1"/>
    <col min="4" max="4" width="37.0976562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972</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x14ac:dyDescent="0.25">
      <c r="A4" s="40">
        <v>44497</v>
      </c>
      <c r="B4" s="40">
        <v>44497</v>
      </c>
      <c r="C4" s="43" t="s">
        <v>961</v>
      </c>
      <c r="D4" s="7" t="s">
        <v>222</v>
      </c>
      <c r="E4" s="8"/>
      <c r="F4" s="9" t="s">
        <v>962</v>
      </c>
      <c r="G4" s="34"/>
      <c r="H4" s="193"/>
      <c r="I4" s="194"/>
      <c r="J4" s="125">
        <v>3000000</v>
      </c>
      <c r="K4" s="13" t="s">
        <v>41</v>
      </c>
    </row>
    <row r="5" spans="1:11" x14ac:dyDescent="0.25">
      <c r="A5" s="40">
        <v>44502</v>
      </c>
      <c r="B5" s="40">
        <v>44500</v>
      </c>
      <c r="C5" s="43" t="s">
        <v>243</v>
      </c>
      <c r="D5" s="7" t="s">
        <v>23</v>
      </c>
      <c r="E5" s="8"/>
      <c r="F5" s="9" t="s">
        <v>963</v>
      </c>
      <c r="G5" s="34"/>
      <c r="H5" s="193"/>
      <c r="I5" s="194"/>
      <c r="J5" s="125">
        <v>107217000</v>
      </c>
      <c r="K5" s="13" t="s">
        <v>41</v>
      </c>
    </row>
    <row r="6" spans="1:11" ht="45.75" customHeight="1" x14ac:dyDescent="0.25">
      <c r="A6" s="40">
        <v>44502</v>
      </c>
      <c r="B6" s="40">
        <v>44501</v>
      </c>
      <c r="C6" s="43" t="s">
        <v>964</v>
      </c>
      <c r="D6" s="7" t="s">
        <v>965</v>
      </c>
      <c r="E6" s="8" t="s">
        <v>153</v>
      </c>
      <c r="F6" s="9" t="s">
        <v>966</v>
      </c>
      <c r="G6" s="34">
        <v>6136364</v>
      </c>
      <c r="H6" s="193">
        <v>0.1</v>
      </c>
      <c r="I6" s="194">
        <v>613636.4</v>
      </c>
      <c r="J6" s="125">
        <v>6750000.4000000004</v>
      </c>
      <c r="K6" s="13"/>
    </row>
    <row r="7" spans="1:11" ht="26.4" x14ac:dyDescent="0.25">
      <c r="A7" s="40">
        <v>44504</v>
      </c>
      <c r="B7" s="40">
        <v>44466</v>
      </c>
      <c r="C7" s="43" t="s">
        <v>967</v>
      </c>
      <c r="D7" s="7" t="s">
        <v>968</v>
      </c>
      <c r="E7" s="8" t="s">
        <v>86</v>
      </c>
      <c r="F7" s="9" t="s">
        <v>969</v>
      </c>
      <c r="G7" s="34">
        <v>620000</v>
      </c>
      <c r="H7" s="193">
        <v>0.1</v>
      </c>
      <c r="I7" s="194">
        <v>62000</v>
      </c>
      <c r="J7" s="125">
        <v>682000</v>
      </c>
      <c r="K7" s="13"/>
    </row>
    <row r="8" spans="1:11" x14ac:dyDescent="0.25">
      <c r="A8" s="40">
        <v>44504</v>
      </c>
      <c r="B8" s="40">
        <v>44502</v>
      </c>
      <c r="C8" s="43" t="s">
        <v>970</v>
      </c>
      <c r="D8" s="7" t="s">
        <v>59</v>
      </c>
      <c r="E8" s="8" t="s">
        <v>60</v>
      </c>
      <c r="F8" s="9" t="s">
        <v>971</v>
      </c>
      <c r="G8" s="34"/>
      <c r="H8" s="193"/>
      <c r="I8" s="194"/>
      <c r="J8" s="125">
        <v>5625000</v>
      </c>
      <c r="K8" s="13"/>
    </row>
    <row r="9" spans="1:11" x14ac:dyDescent="0.25">
      <c r="A9" s="40"/>
      <c r="B9" s="40"/>
      <c r="C9" s="43"/>
      <c r="D9" s="7"/>
      <c r="E9" s="8"/>
      <c r="F9" s="9"/>
      <c r="G9" s="34"/>
      <c r="H9" s="193"/>
      <c r="I9" s="194"/>
      <c r="J9" s="125"/>
      <c r="K9" s="13"/>
    </row>
    <row r="10" spans="1:11" x14ac:dyDescent="0.25">
      <c r="A10" s="40"/>
      <c r="B10" s="40"/>
      <c r="C10" s="43"/>
      <c r="D10" s="7"/>
      <c r="E10" s="8"/>
      <c r="F10" s="9"/>
      <c r="G10" s="34"/>
      <c r="H10" s="193"/>
      <c r="I10" s="194"/>
      <c r="J10" s="125"/>
      <c r="K10" s="13"/>
    </row>
    <row r="11" spans="1:11" x14ac:dyDescent="0.25">
      <c r="G11" s="318" t="s">
        <v>10</v>
      </c>
      <c r="H11" s="318"/>
      <c r="I11" s="318"/>
      <c r="J11" s="196"/>
    </row>
    <row r="12" spans="1:11" x14ac:dyDescent="0.25">
      <c r="G12" s="318" t="s">
        <v>11</v>
      </c>
      <c r="H12" s="318"/>
      <c r="I12" s="318"/>
      <c r="J12" s="155">
        <f>SUM(J4:J8)</f>
        <v>123274000.40000001</v>
      </c>
    </row>
    <row r="13" spans="1:11" s="99" customFormat="1" x14ac:dyDescent="0.25">
      <c r="A13" s="36"/>
      <c r="B13" s="37" t="s">
        <v>12</v>
      </c>
      <c r="C13" s="41"/>
      <c r="D13"/>
      <c r="E13"/>
      <c r="F13"/>
      <c r="G13" s="197"/>
      <c r="H13" s="198"/>
      <c r="I13" s="195"/>
      <c r="J13" s="195"/>
      <c r="K13" s="98"/>
    </row>
    <row r="14" spans="1:11" s="99" customFormat="1" x14ac:dyDescent="0.25">
      <c r="A14" s="179"/>
      <c r="B14" s="179"/>
      <c r="C14" s="180"/>
      <c r="D14" s="30"/>
      <c r="E14" s="8"/>
      <c r="F14" s="138"/>
      <c r="G14" s="202"/>
      <c r="H14" s="203"/>
      <c r="I14" s="204"/>
      <c r="J14" s="60"/>
      <c r="K14" s="101"/>
    </row>
    <row r="15" spans="1:11" s="99" customFormat="1" x14ac:dyDescent="0.25">
      <c r="A15" s="179"/>
      <c r="B15" s="179"/>
      <c r="C15" s="180"/>
      <c r="D15" s="30"/>
      <c r="E15" s="8"/>
      <c r="F15" s="138"/>
      <c r="G15" s="202"/>
      <c r="H15" s="203"/>
      <c r="I15" s="204"/>
      <c r="J15" s="60"/>
      <c r="K15" s="101"/>
    </row>
    <row r="16" spans="1:11" s="99" customFormat="1" x14ac:dyDescent="0.25">
      <c r="A16" s="179"/>
      <c r="B16" s="179"/>
      <c r="C16" s="180"/>
      <c r="D16" s="30"/>
      <c r="E16" s="8"/>
      <c r="F16" s="138"/>
      <c r="G16" s="202"/>
      <c r="H16" s="203"/>
      <c r="I16" s="204"/>
      <c r="J16" s="60"/>
      <c r="K16" s="101"/>
    </row>
    <row r="17" spans="1:11" s="99" customFormat="1" x14ac:dyDescent="0.25">
      <c r="A17" s="96"/>
      <c r="B17" s="33"/>
      <c r="C17" s="48"/>
      <c r="D17" s="30"/>
      <c r="E17" s="31"/>
      <c r="F17" s="7"/>
      <c r="G17" s="320" t="s">
        <v>11</v>
      </c>
      <c r="H17" s="320"/>
      <c r="I17" s="320"/>
      <c r="J17" s="155">
        <f>SUM(J14:J16)</f>
        <v>0</v>
      </c>
      <c r="K17" s="101"/>
    </row>
    <row r="18" spans="1:11" x14ac:dyDescent="0.25">
      <c r="A18" s="39"/>
      <c r="B18" s="39"/>
      <c r="C18" s="49"/>
      <c r="D18" s="28"/>
      <c r="E18" s="28"/>
      <c r="F18" s="28"/>
      <c r="G18" s="318" t="s">
        <v>11</v>
      </c>
      <c r="H18" s="318"/>
      <c r="I18" s="318"/>
      <c r="J18" s="196"/>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sheetData>
  <mergeCells count="5">
    <mergeCell ref="G18:I18"/>
    <mergeCell ref="A1:K1"/>
    <mergeCell ref="G11:I11"/>
    <mergeCell ref="G12:I12"/>
    <mergeCell ref="G17:I17"/>
  </mergeCells>
  <pageMargins left="0.2" right="0.2" top="0.25" bottom="0.25" header="0.3" footer="0.3"/>
  <pageSetup paperSize="9" scale="65"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1EC34-A4D2-475D-A9AD-5F30FB5D7A34}">
  <dimension ref="A1:K31"/>
  <sheetViews>
    <sheetView workbookViewId="0">
      <pane xSplit="3" ySplit="3" topLeftCell="D4" activePane="bottomRight" state="frozen"/>
      <selection activeCell="F9" sqref="F9"/>
      <selection pane="topRight" activeCell="F9" sqref="F9"/>
      <selection pane="bottomLeft" activeCell="F9" sqref="F9"/>
      <selection pane="bottomRight" activeCell="D15" sqref="D15"/>
    </sheetView>
  </sheetViews>
  <sheetFormatPr defaultRowHeight="13.8" x14ac:dyDescent="0.25"/>
  <cols>
    <col min="1" max="1" width="12.3984375" style="36" customWidth="1"/>
    <col min="2" max="2" width="11.59765625" style="36" customWidth="1"/>
    <col min="3" max="3" width="18" style="41" customWidth="1"/>
    <col min="4" max="4" width="37.0976562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973</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x14ac:dyDescent="0.25">
      <c r="A4" s="40">
        <v>44453</v>
      </c>
      <c r="B4" s="40">
        <v>44452</v>
      </c>
      <c r="C4" s="43" t="s">
        <v>886</v>
      </c>
      <c r="D4" s="7" t="s">
        <v>887</v>
      </c>
      <c r="E4" s="8" t="s">
        <v>197</v>
      </c>
      <c r="F4" s="9" t="s">
        <v>888</v>
      </c>
      <c r="G4" s="34">
        <v>365920000</v>
      </c>
      <c r="H4" s="193">
        <v>0</v>
      </c>
      <c r="I4" s="194">
        <v>0</v>
      </c>
      <c r="J4" s="125">
        <v>365920000</v>
      </c>
      <c r="K4" s="13"/>
    </row>
    <row r="5" spans="1:11" ht="30.75" customHeight="1" x14ac:dyDescent="0.25">
      <c r="A5" s="40">
        <v>44453</v>
      </c>
      <c r="B5" s="40">
        <v>44452</v>
      </c>
      <c r="C5" s="43" t="s">
        <v>889</v>
      </c>
      <c r="D5" s="7" t="s">
        <v>887</v>
      </c>
      <c r="E5" s="8" t="s">
        <v>197</v>
      </c>
      <c r="F5" s="9" t="s">
        <v>890</v>
      </c>
      <c r="G5" s="34">
        <v>8150900</v>
      </c>
      <c r="H5" s="193">
        <v>0.1</v>
      </c>
      <c r="I5" s="194">
        <v>815090</v>
      </c>
      <c r="J5" s="125">
        <v>8965990</v>
      </c>
      <c r="K5" s="13"/>
    </row>
    <row r="6" spans="1:11" ht="25.5" customHeight="1" x14ac:dyDescent="0.25">
      <c r="A6" s="40">
        <v>44488</v>
      </c>
      <c r="B6" s="40">
        <v>44473</v>
      </c>
      <c r="C6" s="43" t="s">
        <v>948</v>
      </c>
      <c r="D6" s="7" t="s">
        <v>129</v>
      </c>
      <c r="E6" s="8" t="s">
        <v>130</v>
      </c>
      <c r="F6" s="9" t="s">
        <v>949</v>
      </c>
      <c r="G6" s="34">
        <v>9800000</v>
      </c>
      <c r="H6" s="193">
        <v>0.1</v>
      </c>
      <c r="I6" s="194">
        <v>980000</v>
      </c>
      <c r="J6" s="125">
        <v>10780000</v>
      </c>
      <c r="K6" s="13"/>
    </row>
    <row r="7" spans="1:11" ht="66" x14ac:dyDescent="0.25">
      <c r="A7" s="40">
        <v>44505</v>
      </c>
      <c r="B7" s="40">
        <v>44505</v>
      </c>
      <c r="C7" s="43" t="s">
        <v>974</v>
      </c>
      <c r="D7" s="7" t="s">
        <v>975</v>
      </c>
      <c r="E7" s="8" t="s">
        <v>976</v>
      </c>
      <c r="F7" s="9" t="s">
        <v>977</v>
      </c>
      <c r="G7" s="34"/>
      <c r="H7" s="193"/>
      <c r="I7" s="194"/>
      <c r="J7" s="125">
        <v>1786000</v>
      </c>
      <c r="K7" s="13"/>
    </row>
    <row r="8" spans="1:11" ht="26.4" x14ac:dyDescent="0.25">
      <c r="A8" s="40">
        <v>44508</v>
      </c>
      <c r="B8" s="40">
        <v>44476</v>
      </c>
      <c r="C8" s="43" t="s">
        <v>978</v>
      </c>
      <c r="D8" s="7" t="s">
        <v>979</v>
      </c>
      <c r="E8" s="8" t="s">
        <v>980</v>
      </c>
      <c r="F8" s="9" t="s">
        <v>981</v>
      </c>
      <c r="G8" s="34">
        <v>67041</v>
      </c>
      <c r="H8" s="193">
        <v>0.1</v>
      </c>
      <c r="I8" s="194">
        <v>6704</v>
      </c>
      <c r="J8" s="125">
        <v>73745</v>
      </c>
      <c r="K8" s="13"/>
    </row>
    <row r="9" spans="1:11" ht="45.75" customHeight="1" x14ac:dyDescent="0.25">
      <c r="A9" s="40">
        <v>44508</v>
      </c>
      <c r="B9" s="40">
        <v>44508</v>
      </c>
      <c r="C9" s="43" t="s">
        <v>77</v>
      </c>
      <c r="D9" s="7" t="s">
        <v>78</v>
      </c>
      <c r="E9" s="8" t="s">
        <v>79</v>
      </c>
      <c r="F9" s="9" t="s">
        <v>982</v>
      </c>
      <c r="G9" s="34">
        <v>50709900</v>
      </c>
      <c r="H9" s="193">
        <v>0.1</v>
      </c>
      <c r="I9" s="194">
        <v>5070990</v>
      </c>
      <c r="J9" s="125">
        <v>55780890</v>
      </c>
      <c r="K9" s="13"/>
    </row>
    <row r="10" spans="1:11" x14ac:dyDescent="0.25">
      <c r="A10" s="40"/>
      <c r="B10" s="40"/>
      <c r="C10" s="43"/>
      <c r="D10" s="7"/>
      <c r="E10" s="8"/>
      <c r="F10" s="9"/>
      <c r="G10" s="34"/>
      <c r="H10" s="193"/>
      <c r="I10" s="194"/>
      <c r="J10" s="125"/>
      <c r="K10" s="13"/>
    </row>
    <row r="11" spans="1:11" x14ac:dyDescent="0.25">
      <c r="A11" s="40"/>
      <c r="B11" s="40"/>
      <c r="C11" s="43"/>
      <c r="D11" s="7"/>
      <c r="E11" s="8"/>
      <c r="F11" s="9"/>
      <c r="G11" s="34"/>
      <c r="H11" s="193"/>
      <c r="I11" s="194"/>
      <c r="J11" s="125"/>
      <c r="K11" s="13"/>
    </row>
    <row r="12" spans="1:11" x14ac:dyDescent="0.25">
      <c r="A12" s="40"/>
      <c r="B12" s="40"/>
      <c r="C12" s="43"/>
      <c r="D12" s="7"/>
      <c r="E12" s="8"/>
      <c r="F12" s="9"/>
      <c r="G12" s="34"/>
      <c r="H12" s="193"/>
      <c r="I12" s="194"/>
      <c r="J12" s="125"/>
      <c r="K12" s="13"/>
    </row>
    <row r="13" spans="1:11" x14ac:dyDescent="0.25">
      <c r="A13" s="40"/>
      <c r="B13" s="40"/>
      <c r="C13" s="43"/>
      <c r="D13" s="7"/>
      <c r="E13" s="8"/>
      <c r="F13" s="9"/>
      <c r="G13" s="34"/>
      <c r="H13" s="193"/>
      <c r="I13" s="194"/>
      <c r="J13" s="125"/>
      <c r="K13" s="13"/>
    </row>
    <row r="14" spans="1:11" x14ac:dyDescent="0.25">
      <c r="G14" s="318" t="s">
        <v>10</v>
      </c>
      <c r="H14" s="318"/>
      <c r="I14" s="318"/>
      <c r="J14" s="196"/>
    </row>
    <row r="15" spans="1:11" x14ac:dyDescent="0.25">
      <c r="G15" s="318" t="s">
        <v>11</v>
      </c>
      <c r="H15" s="318"/>
      <c r="I15" s="318"/>
      <c r="J15" s="155">
        <f>SUM(J4:J11)</f>
        <v>443306625</v>
      </c>
    </row>
    <row r="16" spans="1:11" s="99" customFormat="1" x14ac:dyDescent="0.25">
      <c r="A16" s="36"/>
      <c r="B16" s="37" t="s">
        <v>12</v>
      </c>
      <c r="C16" s="41"/>
      <c r="D16"/>
      <c r="E16"/>
      <c r="F16"/>
      <c r="G16" s="197"/>
      <c r="H16" s="198"/>
      <c r="I16" s="195"/>
      <c r="J16" s="195"/>
      <c r="K16" s="98"/>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96"/>
      <c r="B20" s="33"/>
      <c r="C20" s="48"/>
      <c r="D20" s="30"/>
      <c r="E20" s="31"/>
      <c r="F20" s="7"/>
      <c r="G20" s="320" t="s">
        <v>11</v>
      </c>
      <c r="H20" s="320"/>
      <c r="I20" s="320"/>
      <c r="J20" s="155">
        <f>SUM(J17:J19)</f>
        <v>0</v>
      </c>
      <c r="K20" s="101"/>
    </row>
    <row r="21" spans="1:11" x14ac:dyDescent="0.25">
      <c r="A21" s="39"/>
      <c r="B21" s="39"/>
      <c r="C21" s="49"/>
      <c r="D21" s="28"/>
      <c r="E21" s="28"/>
      <c r="F21" s="28"/>
      <c r="G21" s="318" t="s">
        <v>11</v>
      </c>
      <c r="H21" s="318"/>
      <c r="I21" s="318"/>
      <c r="J21" s="196"/>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sheetData>
  <mergeCells count="5">
    <mergeCell ref="A1:K1"/>
    <mergeCell ref="G14:I14"/>
    <mergeCell ref="G15:I15"/>
    <mergeCell ref="G20:I20"/>
    <mergeCell ref="G21:I21"/>
  </mergeCells>
  <pageMargins left="0.2" right="0.2" top="0.25" bottom="0.25" header="0.3" footer="0.3"/>
  <pageSetup paperSize="9" scale="65"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DC655-FBE2-4FA1-A1F3-493C480FCAEB}">
  <dimension ref="A1:K30"/>
  <sheetViews>
    <sheetView workbookViewId="0">
      <pane xSplit="3" ySplit="3" topLeftCell="D4" activePane="bottomRight" state="frozen"/>
      <selection activeCell="F9" sqref="F9"/>
      <selection pane="topRight" activeCell="F9" sqref="F9"/>
      <selection pane="bottomLeft" activeCell="F9" sqref="F9"/>
      <selection pane="bottomRight" activeCell="D15" sqref="D14:D15"/>
    </sheetView>
  </sheetViews>
  <sheetFormatPr defaultRowHeight="13.8" x14ac:dyDescent="0.25"/>
  <cols>
    <col min="1" max="1" width="12.3984375" style="36" customWidth="1"/>
    <col min="2" max="2" width="11.59765625" style="36" customWidth="1"/>
    <col min="3" max="3" width="22.5" style="41" customWidth="1"/>
    <col min="4" max="4" width="37.0976562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999</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x14ac:dyDescent="0.25">
      <c r="A4" s="40">
        <v>44517</v>
      </c>
      <c r="B4" s="40">
        <v>44517</v>
      </c>
      <c r="C4" s="43" t="s">
        <v>77</v>
      </c>
      <c r="D4" s="7" t="s">
        <v>983</v>
      </c>
      <c r="E4" s="8" t="s">
        <v>79</v>
      </c>
      <c r="F4" s="9" t="s">
        <v>984</v>
      </c>
      <c r="G4" s="34">
        <v>36048900</v>
      </c>
      <c r="H4" s="193">
        <v>0.1</v>
      </c>
      <c r="I4" s="194">
        <v>3604890</v>
      </c>
      <c r="J4" s="125">
        <v>39653790</v>
      </c>
      <c r="K4" s="13"/>
    </row>
    <row r="5" spans="1:11" ht="26.4" x14ac:dyDescent="0.25">
      <c r="A5" s="40">
        <v>44517</v>
      </c>
      <c r="B5" s="40">
        <v>44517</v>
      </c>
      <c r="C5" s="43" t="s">
        <v>77</v>
      </c>
      <c r="D5" s="7" t="s">
        <v>983</v>
      </c>
      <c r="E5" s="8" t="s">
        <v>79</v>
      </c>
      <c r="F5" s="9" t="s">
        <v>985</v>
      </c>
      <c r="G5" s="34">
        <v>1243687</v>
      </c>
      <c r="H5" s="193">
        <v>0.1</v>
      </c>
      <c r="I5" s="194">
        <v>124368.70000000001</v>
      </c>
      <c r="J5" s="125">
        <v>1368055.7</v>
      </c>
      <c r="K5" s="13"/>
    </row>
    <row r="6" spans="1:11" ht="39.6" x14ac:dyDescent="0.25">
      <c r="A6" s="141">
        <v>44517</v>
      </c>
      <c r="B6" s="141">
        <v>44517</v>
      </c>
      <c r="C6" s="142" t="s">
        <v>986</v>
      </c>
      <c r="D6" s="143" t="s">
        <v>688</v>
      </c>
      <c r="E6" s="144"/>
      <c r="F6" s="145" t="s">
        <v>987</v>
      </c>
      <c r="G6" s="199">
        <v>2060000</v>
      </c>
      <c r="H6" s="200"/>
      <c r="I6" s="201">
        <v>0</v>
      </c>
      <c r="J6" s="293">
        <v>2060000</v>
      </c>
      <c r="K6" s="149" t="s">
        <v>1000</v>
      </c>
    </row>
    <row r="7" spans="1:11" x14ac:dyDescent="0.25">
      <c r="A7" s="40">
        <v>44486</v>
      </c>
      <c r="B7" s="40">
        <v>44486</v>
      </c>
      <c r="C7" s="43" t="s">
        <v>988</v>
      </c>
      <c r="D7" s="7" t="s">
        <v>146</v>
      </c>
      <c r="E7" s="8" t="s">
        <v>147</v>
      </c>
      <c r="F7" s="9" t="s">
        <v>989</v>
      </c>
      <c r="G7" s="34">
        <v>56120</v>
      </c>
      <c r="H7" s="193">
        <v>0.1</v>
      </c>
      <c r="I7" s="194">
        <v>5612</v>
      </c>
      <c r="J7" s="125">
        <v>61732</v>
      </c>
      <c r="K7" s="13"/>
    </row>
    <row r="8" spans="1:11" x14ac:dyDescent="0.25">
      <c r="A8" s="40">
        <v>44518</v>
      </c>
      <c r="B8" s="40">
        <v>44518</v>
      </c>
      <c r="C8" s="43">
        <v>1772641</v>
      </c>
      <c r="D8" s="7" t="s">
        <v>990</v>
      </c>
      <c r="E8" s="8" t="s">
        <v>125</v>
      </c>
      <c r="F8" s="9" t="s">
        <v>991</v>
      </c>
      <c r="G8" s="34">
        <v>497166</v>
      </c>
      <c r="H8" s="193">
        <v>0.1</v>
      </c>
      <c r="I8" s="194">
        <v>49716.600000000006</v>
      </c>
      <c r="J8" s="125">
        <v>546882.6</v>
      </c>
      <c r="K8" s="13"/>
    </row>
    <row r="9" spans="1:11" ht="39.6" x14ac:dyDescent="0.25">
      <c r="A9" s="40">
        <v>44522</v>
      </c>
      <c r="B9" s="40">
        <v>44522</v>
      </c>
      <c r="C9" s="43" t="s">
        <v>102</v>
      </c>
      <c r="D9" s="7" t="s">
        <v>996</v>
      </c>
      <c r="E9" s="8"/>
      <c r="F9" s="9" t="s">
        <v>997</v>
      </c>
      <c r="G9" s="34"/>
      <c r="H9" s="193"/>
      <c r="I9" s="194"/>
      <c r="J9" s="125">
        <v>30305251</v>
      </c>
      <c r="K9" s="13"/>
    </row>
    <row r="10" spans="1:11" ht="79.2" x14ac:dyDescent="0.25">
      <c r="A10" s="40">
        <v>44491</v>
      </c>
      <c r="B10" s="40">
        <v>44491</v>
      </c>
      <c r="C10" s="43" t="s">
        <v>102</v>
      </c>
      <c r="D10" s="7" t="s">
        <v>998</v>
      </c>
      <c r="E10" s="8"/>
      <c r="F10" s="9" t="s">
        <v>158</v>
      </c>
      <c r="G10" s="34"/>
      <c r="H10" s="193"/>
      <c r="I10" s="194"/>
      <c r="J10" s="125">
        <v>1941380</v>
      </c>
      <c r="K10" s="13"/>
    </row>
    <row r="11" spans="1:11" x14ac:dyDescent="0.25">
      <c r="A11" s="40">
        <v>44525</v>
      </c>
      <c r="B11" s="40">
        <v>44525</v>
      </c>
      <c r="C11" s="43" t="s">
        <v>1005</v>
      </c>
      <c r="D11" s="7" t="s">
        <v>1007</v>
      </c>
      <c r="E11" s="8"/>
      <c r="F11" s="7" t="s">
        <v>1006</v>
      </c>
      <c r="G11" s="34"/>
      <c r="H11" s="193"/>
      <c r="I11" s="194"/>
      <c r="J11" s="125">
        <v>4000000</v>
      </c>
      <c r="K11" s="13"/>
    </row>
    <row r="12" spans="1:11" x14ac:dyDescent="0.25">
      <c r="A12" s="40"/>
      <c r="B12" s="40"/>
      <c r="C12" s="43"/>
      <c r="D12" s="7"/>
      <c r="E12" s="8"/>
      <c r="F12" s="9"/>
      <c r="G12" s="34"/>
      <c r="H12" s="193"/>
      <c r="I12" s="194"/>
      <c r="J12" s="125"/>
      <c r="K12" s="13"/>
    </row>
    <row r="13" spans="1:11" x14ac:dyDescent="0.25">
      <c r="G13" s="318" t="s">
        <v>10</v>
      </c>
      <c r="H13" s="318"/>
      <c r="I13" s="318"/>
      <c r="J13" s="196"/>
    </row>
    <row r="14" spans="1:11" x14ac:dyDescent="0.25">
      <c r="G14" s="318" t="s">
        <v>11</v>
      </c>
      <c r="H14" s="318"/>
      <c r="I14" s="318"/>
      <c r="J14" s="155">
        <f>SUM(J4:J11)</f>
        <v>79937091.300000012</v>
      </c>
    </row>
    <row r="15" spans="1:11" s="99" customFormat="1" x14ac:dyDescent="0.25">
      <c r="A15" s="36"/>
      <c r="B15" s="37" t="s">
        <v>12</v>
      </c>
      <c r="C15" s="41"/>
      <c r="D15"/>
      <c r="E15"/>
      <c r="F15"/>
      <c r="G15" s="197"/>
      <c r="H15" s="198"/>
      <c r="I15" s="195"/>
      <c r="J15" s="195"/>
      <c r="K15" s="98"/>
    </row>
    <row r="16" spans="1:11" s="99" customFormat="1" x14ac:dyDescent="0.25">
      <c r="A16" s="179"/>
      <c r="B16" s="179"/>
      <c r="C16" s="180"/>
      <c r="D16" s="30"/>
      <c r="E16" s="8"/>
      <c r="F16" s="138"/>
      <c r="G16" s="202"/>
      <c r="H16" s="203"/>
      <c r="I16" s="204"/>
      <c r="J16" s="60"/>
      <c r="K16" s="101"/>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96"/>
      <c r="B19" s="33"/>
      <c r="C19" s="48"/>
      <c r="D19" s="30"/>
      <c r="E19" s="31"/>
      <c r="F19" s="7"/>
      <c r="G19" s="320" t="s">
        <v>11</v>
      </c>
      <c r="H19" s="320"/>
      <c r="I19" s="320"/>
      <c r="J19" s="155">
        <f>SUM(J16:J18)</f>
        <v>0</v>
      </c>
      <c r="K19" s="101"/>
    </row>
    <row r="20" spans="1:11" x14ac:dyDescent="0.25">
      <c r="A20" s="39"/>
      <c r="B20" s="39"/>
      <c r="C20" s="49"/>
      <c r="D20" s="28"/>
      <c r="E20" s="28"/>
      <c r="F20" s="28"/>
      <c r="G20" s="318" t="s">
        <v>11</v>
      </c>
      <c r="H20" s="318"/>
      <c r="I20" s="318"/>
      <c r="J20" s="196"/>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sheetData>
  <mergeCells count="5">
    <mergeCell ref="A1:K1"/>
    <mergeCell ref="G13:I13"/>
    <mergeCell ref="G14:I14"/>
    <mergeCell ref="G19:I19"/>
    <mergeCell ref="G20:I20"/>
  </mergeCells>
  <pageMargins left="0.2" right="0.2" top="0.25" bottom="0.25" header="0.3" footer="0.3"/>
  <pageSetup paperSize="9" scale="65"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CD6DA-4F15-4F56-9B18-B929B559F67B}">
  <dimension ref="A1:K27"/>
  <sheetViews>
    <sheetView workbookViewId="0">
      <pane xSplit="3" ySplit="3" topLeftCell="D4" activePane="bottomRight" state="frozen"/>
      <selection activeCell="F9" sqref="F9"/>
      <selection pane="topRight" activeCell="F9" sqref="F9"/>
      <selection pane="bottomLeft" activeCell="F9" sqref="F9"/>
      <selection pane="bottomRight" activeCell="D26" sqref="D26"/>
    </sheetView>
  </sheetViews>
  <sheetFormatPr defaultRowHeight="13.8" x14ac:dyDescent="0.25"/>
  <cols>
    <col min="1" max="1" width="12.3984375" style="36" customWidth="1"/>
    <col min="2" max="2" width="11.59765625" style="36" customWidth="1"/>
    <col min="3" max="3" width="22.5" style="41" customWidth="1"/>
    <col min="4" max="4" width="37.0976562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1003</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39.6" x14ac:dyDescent="0.25">
      <c r="A4" s="40">
        <v>44517</v>
      </c>
      <c r="B4" s="40">
        <v>44517</v>
      </c>
      <c r="C4" s="43" t="s">
        <v>986</v>
      </c>
      <c r="D4" s="7" t="s">
        <v>688</v>
      </c>
      <c r="E4" s="8"/>
      <c r="F4" s="9" t="s">
        <v>987</v>
      </c>
      <c r="G4" s="34">
        <v>2060000</v>
      </c>
      <c r="H4" s="193"/>
      <c r="I4" s="194">
        <v>0</v>
      </c>
      <c r="J4" s="125">
        <v>2060000</v>
      </c>
      <c r="K4" s="13" t="s">
        <v>1001</v>
      </c>
    </row>
    <row r="5" spans="1:11" ht="26.4" x14ac:dyDescent="0.25">
      <c r="A5" s="40">
        <v>44520</v>
      </c>
      <c r="B5" s="40">
        <v>44508</v>
      </c>
      <c r="C5" s="43" t="s">
        <v>992</v>
      </c>
      <c r="D5" s="7" t="s">
        <v>993</v>
      </c>
      <c r="E5" s="8" t="s">
        <v>994</v>
      </c>
      <c r="F5" s="9" t="s">
        <v>995</v>
      </c>
      <c r="G5" s="34">
        <v>94544100</v>
      </c>
      <c r="H5" s="193">
        <v>0.1</v>
      </c>
      <c r="I5" s="194">
        <v>9454410</v>
      </c>
      <c r="J5" s="125">
        <v>103998510</v>
      </c>
      <c r="K5" s="13"/>
    </row>
    <row r="6" spans="1:11" x14ac:dyDescent="0.25">
      <c r="A6" s="40">
        <v>44526</v>
      </c>
      <c r="B6" s="40">
        <v>44526</v>
      </c>
      <c r="C6" s="43" t="s">
        <v>77</v>
      </c>
      <c r="D6" s="7" t="s">
        <v>78</v>
      </c>
      <c r="E6" s="8" t="s">
        <v>79</v>
      </c>
      <c r="F6" s="9" t="s">
        <v>1002</v>
      </c>
      <c r="G6" s="34">
        <v>39653700</v>
      </c>
      <c r="H6" s="193">
        <v>0.1</v>
      </c>
      <c r="I6" s="194">
        <v>3965370</v>
      </c>
      <c r="J6" s="125">
        <v>43619070</v>
      </c>
      <c r="K6" s="13"/>
    </row>
    <row r="7" spans="1:11" x14ac:dyDescent="0.25">
      <c r="A7" s="40">
        <v>44527</v>
      </c>
      <c r="B7" s="40">
        <v>44527</v>
      </c>
      <c r="C7" s="43" t="s">
        <v>829</v>
      </c>
      <c r="D7" s="7" t="s">
        <v>23</v>
      </c>
      <c r="E7" s="8"/>
      <c r="F7" s="9" t="s">
        <v>1004</v>
      </c>
      <c r="G7" s="34"/>
      <c r="H7" s="193"/>
      <c r="I7" s="194"/>
      <c r="J7" s="125">
        <v>10000000</v>
      </c>
      <c r="K7" s="13" t="s">
        <v>41</v>
      </c>
    </row>
    <row r="8" spans="1:11" x14ac:dyDescent="0.25">
      <c r="A8" s="40"/>
      <c r="B8" s="40"/>
      <c r="C8" s="43"/>
      <c r="D8" s="7"/>
      <c r="E8" s="8"/>
      <c r="F8" s="9"/>
      <c r="G8" s="34"/>
      <c r="H8" s="193"/>
      <c r="I8" s="194"/>
      <c r="J8" s="125"/>
      <c r="K8" s="13"/>
    </row>
    <row r="9" spans="1:11" x14ac:dyDescent="0.25">
      <c r="A9" s="40"/>
      <c r="B9" s="40"/>
      <c r="C9" s="43"/>
      <c r="D9" s="7"/>
      <c r="E9" s="8"/>
      <c r="F9" s="9"/>
      <c r="G9" s="34"/>
      <c r="H9" s="193"/>
      <c r="I9" s="194"/>
      <c r="J9" s="125"/>
      <c r="K9" s="13"/>
    </row>
    <row r="10" spans="1:11" x14ac:dyDescent="0.25">
      <c r="G10" s="318" t="s">
        <v>10</v>
      </c>
      <c r="H10" s="318"/>
      <c r="I10" s="318"/>
      <c r="J10" s="196"/>
    </row>
    <row r="11" spans="1:11" x14ac:dyDescent="0.25">
      <c r="G11" s="318" t="s">
        <v>11</v>
      </c>
      <c r="H11" s="318"/>
      <c r="I11" s="318"/>
      <c r="J11" s="155">
        <f>SUM(J4:J7)</f>
        <v>159677580</v>
      </c>
    </row>
    <row r="12" spans="1:11" s="99" customFormat="1" x14ac:dyDescent="0.25">
      <c r="A12" s="36"/>
      <c r="B12" s="37" t="s">
        <v>12</v>
      </c>
      <c r="C12" s="41"/>
      <c r="D12"/>
      <c r="E12"/>
      <c r="F12"/>
      <c r="G12" s="197"/>
      <c r="H12" s="198"/>
      <c r="I12" s="195"/>
      <c r="J12" s="195"/>
      <c r="K12" s="98"/>
    </row>
    <row r="13" spans="1:11" s="99" customFormat="1" x14ac:dyDescent="0.25">
      <c r="A13" s="179"/>
      <c r="B13" s="179"/>
      <c r="C13" s="180"/>
      <c r="D13" s="30"/>
      <c r="E13" s="8"/>
      <c r="F13" s="138"/>
      <c r="G13" s="202"/>
      <c r="H13" s="203"/>
      <c r="I13" s="204"/>
      <c r="J13" s="60"/>
      <c r="K13" s="101"/>
    </row>
    <row r="14" spans="1:11" s="99" customFormat="1" x14ac:dyDescent="0.25">
      <c r="A14" s="179"/>
      <c r="B14" s="179"/>
      <c r="C14" s="180"/>
      <c r="D14" s="30"/>
      <c r="E14" s="8"/>
      <c r="F14" s="138"/>
      <c r="G14" s="202"/>
      <c r="H14" s="203"/>
      <c r="I14" s="204"/>
      <c r="J14" s="60"/>
      <c r="K14" s="101"/>
    </row>
    <row r="15" spans="1:11" s="99" customFormat="1" x14ac:dyDescent="0.25">
      <c r="A15" s="179"/>
      <c r="B15" s="179"/>
      <c r="C15" s="180"/>
      <c r="D15" s="30"/>
      <c r="E15" s="8"/>
      <c r="F15" s="138"/>
      <c r="G15" s="202"/>
      <c r="H15" s="203"/>
      <c r="I15" s="204"/>
      <c r="J15" s="60"/>
      <c r="K15" s="101"/>
    </row>
    <row r="16" spans="1:11" s="99" customFormat="1" x14ac:dyDescent="0.25">
      <c r="A16" s="96"/>
      <c r="B16" s="33"/>
      <c r="C16" s="48"/>
      <c r="D16" s="30"/>
      <c r="E16" s="31"/>
      <c r="F16" s="7"/>
      <c r="G16" s="320" t="s">
        <v>11</v>
      </c>
      <c r="H16" s="320"/>
      <c r="I16" s="320"/>
      <c r="J16" s="155">
        <f>SUM(J13:J15)</f>
        <v>0</v>
      </c>
      <c r="K16" s="101"/>
    </row>
    <row r="17" spans="1:11" x14ac:dyDescent="0.25">
      <c r="A17" s="39"/>
      <c r="B17" s="39"/>
      <c r="C17" s="49"/>
      <c r="D17" s="28"/>
      <c r="E17" s="28"/>
      <c r="F17" s="28"/>
      <c r="G17" s="318" t="s">
        <v>11</v>
      </c>
      <c r="H17" s="318"/>
      <c r="I17" s="318"/>
      <c r="J17" s="196"/>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sheetData>
  <mergeCells count="5">
    <mergeCell ref="A1:K1"/>
    <mergeCell ref="G10:I10"/>
    <mergeCell ref="G11:I11"/>
    <mergeCell ref="G16:I16"/>
    <mergeCell ref="G17:I17"/>
  </mergeCells>
  <pageMargins left="0.2" right="0.2" top="0.25" bottom="0.25" header="0.3" footer="0.3"/>
  <pageSetup paperSize="9" scale="6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73777-8606-4172-A5BB-27D4E8D5F401}">
  <dimension ref="A1:K26"/>
  <sheetViews>
    <sheetView workbookViewId="0">
      <pane xSplit="3" ySplit="3" topLeftCell="D4" activePane="bottomRight" state="frozen"/>
      <selection pane="topRight" activeCell="C1" sqref="C1"/>
      <selection pane="bottomLeft" activeCell="A4" sqref="A4"/>
      <selection pane="bottomRight" activeCell="A8" sqref="A8:K11"/>
    </sheetView>
  </sheetViews>
  <sheetFormatPr defaultRowHeight="13.8" x14ac:dyDescent="0.25"/>
  <cols>
    <col min="1" max="1" width="13.19921875" style="36" customWidth="1"/>
    <col min="2" max="2" width="12.69921875" style="36" customWidth="1"/>
    <col min="3" max="3" width="10.59765625" style="41" customWidth="1"/>
    <col min="4" max="4" width="23"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88</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8" customFormat="1" ht="52.8" x14ac:dyDescent="0.25">
      <c r="A4" s="107">
        <v>44208</v>
      </c>
      <c r="B4" s="107">
        <v>44207</v>
      </c>
      <c r="C4" s="43">
        <v>1120</v>
      </c>
      <c r="D4" s="7" t="s">
        <v>89</v>
      </c>
      <c r="E4" s="9" t="s">
        <v>90</v>
      </c>
      <c r="F4" s="9" t="s">
        <v>91</v>
      </c>
      <c r="G4" s="9">
        <v>5250000</v>
      </c>
      <c r="H4" s="52">
        <v>0.1</v>
      </c>
      <c r="I4" s="11">
        <v>525000</v>
      </c>
      <c r="J4" s="11">
        <v>5775000</v>
      </c>
      <c r="K4" s="114"/>
    </row>
    <row r="5" spans="1:11" s="108" customFormat="1" x14ac:dyDescent="0.25">
      <c r="A5" s="107">
        <v>44208</v>
      </c>
      <c r="B5" s="107">
        <v>44203</v>
      </c>
      <c r="C5" s="43">
        <v>330</v>
      </c>
      <c r="D5" s="7" t="s">
        <v>36</v>
      </c>
      <c r="E5" s="9" t="s">
        <v>37</v>
      </c>
      <c r="F5" s="9" t="s">
        <v>92</v>
      </c>
      <c r="G5" s="9">
        <v>1160000</v>
      </c>
      <c r="H5" s="52">
        <v>0.1</v>
      </c>
      <c r="I5" s="11">
        <v>116000</v>
      </c>
      <c r="J5" s="11">
        <v>1276000</v>
      </c>
      <c r="K5" s="114"/>
    </row>
    <row r="6" spans="1:11" s="108" customFormat="1" ht="26.4" x14ac:dyDescent="0.25">
      <c r="A6" s="107">
        <v>44208</v>
      </c>
      <c r="B6" s="107">
        <v>44207</v>
      </c>
      <c r="C6" s="43" t="s">
        <v>77</v>
      </c>
      <c r="D6" s="7" t="s">
        <v>93</v>
      </c>
      <c r="E6" s="9">
        <v>4400115690</v>
      </c>
      <c r="F6" s="9" t="s">
        <v>94</v>
      </c>
      <c r="G6" s="9">
        <v>21895714.3587</v>
      </c>
      <c r="H6" s="52">
        <v>0.05</v>
      </c>
      <c r="I6" s="11">
        <v>1094785.7179350001</v>
      </c>
      <c r="J6" s="11">
        <v>22990500.076634999</v>
      </c>
      <c r="K6" s="114"/>
    </row>
    <row r="7" spans="1:11" s="106" customFormat="1" ht="39.6" x14ac:dyDescent="0.25">
      <c r="A7" s="40">
        <v>44212</v>
      </c>
      <c r="B7" s="40">
        <v>44208</v>
      </c>
      <c r="C7" s="43">
        <v>5560</v>
      </c>
      <c r="D7" s="7" t="s">
        <v>127</v>
      </c>
      <c r="E7" s="8"/>
      <c r="F7" s="9" t="s">
        <v>128</v>
      </c>
      <c r="G7" s="9">
        <v>55282920</v>
      </c>
      <c r="H7" s="52">
        <v>0.1</v>
      </c>
      <c r="I7" s="58">
        <v>5528292</v>
      </c>
      <c r="J7" s="11">
        <v>60811212</v>
      </c>
      <c r="K7" s="13"/>
    </row>
    <row r="8" spans="1:11" s="115" customFormat="1" ht="26.4" x14ac:dyDescent="0.25">
      <c r="A8" s="40">
        <v>44209</v>
      </c>
      <c r="B8" s="40">
        <v>44209</v>
      </c>
      <c r="C8" s="43" t="s">
        <v>95</v>
      </c>
      <c r="D8" s="10" t="s">
        <v>96</v>
      </c>
      <c r="E8" s="8"/>
      <c r="F8" s="9" t="s">
        <v>97</v>
      </c>
      <c r="G8" s="9"/>
      <c r="H8" s="52"/>
      <c r="I8" s="58"/>
      <c r="J8" s="11">
        <v>20000000</v>
      </c>
      <c r="K8" s="114" t="s">
        <v>41</v>
      </c>
    </row>
    <row r="9" spans="1:11" s="106" customFormat="1" ht="24" x14ac:dyDescent="0.25">
      <c r="A9" s="110">
        <v>44210</v>
      </c>
      <c r="B9" s="110">
        <v>44210</v>
      </c>
      <c r="C9" s="111" t="s">
        <v>98</v>
      </c>
      <c r="D9" s="112" t="s">
        <v>96</v>
      </c>
      <c r="E9" s="113"/>
      <c r="F9" s="109" t="s">
        <v>99</v>
      </c>
      <c r="G9" s="9"/>
      <c r="H9" s="52"/>
      <c r="I9" s="58"/>
      <c r="J9" s="11">
        <v>9186430</v>
      </c>
      <c r="K9" s="114" t="s">
        <v>41</v>
      </c>
    </row>
    <row r="10" spans="1:11" s="106" customFormat="1" x14ac:dyDescent="0.25">
      <c r="A10" s="40">
        <v>44211</v>
      </c>
      <c r="B10" s="40">
        <v>44211</v>
      </c>
      <c r="C10" s="43" t="s">
        <v>100</v>
      </c>
      <c r="D10" s="10" t="s">
        <v>96</v>
      </c>
      <c r="E10" s="8"/>
      <c r="F10" s="9" t="s">
        <v>101</v>
      </c>
      <c r="G10" s="9"/>
      <c r="H10" s="52"/>
      <c r="I10" s="58"/>
      <c r="J10" s="11">
        <v>56654000</v>
      </c>
      <c r="K10" s="114" t="s">
        <v>41</v>
      </c>
    </row>
    <row r="11" spans="1:11" s="106" customFormat="1" x14ac:dyDescent="0.25">
      <c r="A11" s="116"/>
      <c r="B11" s="116"/>
      <c r="C11" s="117"/>
      <c r="D11" s="118"/>
      <c r="E11" s="119"/>
      <c r="F11" s="120"/>
      <c r="G11" s="120"/>
      <c r="H11" s="121"/>
      <c r="I11" s="122"/>
      <c r="J11" s="124">
        <f>SUM(J8:J10)</f>
        <v>85840430</v>
      </c>
      <c r="K11" s="123"/>
    </row>
    <row r="12" spans="1:11" s="106" customFormat="1" ht="15.75" customHeight="1" x14ac:dyDescent="0.25">
      <c r="A12" s="40"/>
      <c r="B12" s="40"/>
      <c r="C12" s="43"/>
      <c r="D12" s="7"/>
      <c r="E12" s="8"/>
      <c r="F12" s="9"/>
      <c r="G12" s="9"/>
      <c r="H12" s="52"/>
      <c r="I12" s="58"/>
      <c r="J12" s="11"/>
      <c r="K12" s="13"/>
    </row>
    <row r="13" spans="1:11" x14ac:dyDescent="0.25">
      <c r="G13" s="318" t="s">
        <v>10</v>
      </c>
      <c r="H13" s="318"/>
      <c r="I13" s="318"/>
      <c r="J13" s="17"/>
      <c r="K13" s="18"/>
    </row>
    <row r="14" spans="1:11" x14ac:dyDescent="0.25">
      <c r="G14" s="318" t="s">
        <v>11</v>
      </c>
      <c r="H14" s="318"/>
      <c r="I14" s="318"/>
      <c r="J14" s="19">
        <f>SUM(J4:J13)</f>
        <v>262533572.076635</v>
      </c>
    </row>
    <row r="15" spans="1:11" x14ac:dyDescent="0.25">
      <c r="B15" s="37" t="s">
        <v>12</v>
      </c>
      <c r="J15" s="20"/>
    </row>
    <row r="16" spans="1:11" s="99" customFormat="1" x14ac:dyDescent="0.25">
      <c r="A16" s="96"/>
      <c r="B16" s="21"/>
      <c r="C16" s="44"/>
      <c r="D16" s="7"/>
      <c r="E16" s="8"/>
      <c r="F16" s="97"/>
      <c r="G16" s="23"/>
      <c r="H16" s="53"/>
      <c r="I16" s="59"/>
      <c r="J16" s="60"/>
      <c r="K16" s="98"/>
    </row>
    <row r="17" spans="1:11" s="99" customFormat="1" x14ac:dyDescent="0.25">
      <c r="A17" s="96"/>
      <c r="B17" s="21"/>
      <c r="C17" s="45"/>
      <c r="D17" s="7"/>
      <c r="E17" s="100"/>
      <c r="F17" s="27"/>
      <c r="G17" s="9"/>
      <c r="H17" s="54"/>
      <c r="I17" s="61"/>
      <c r="J17" s="62"/>
      <c r="K17" s="101"/>
    </row>
    <row r="18" spans="1:11" s="99" customFormat="1" x14ac:dyDescent="0.25">
      <c r="A18" s="96"/>
      <c r="B18" s="21"/>
      <c r="C18" s="45"/>
      <c r="D18" s="7"/>
      <c r="E18" s="27"/>
      <c r="F18" s="7"/>
      <c r="G18" s="9"/>
      <c r="H18" s="54"/>
      <c r="I18" s="61"/>
      <c r="J18" s="62"/>
      <c r="K18" s="101"/>
    </row>
    <row r="19" spans="1:11" s="99" customFormat="1" x14ac:dyDescent="0.25">
      <c r="A19" s="96"/>
      <c r="B19" s="40"/>
      <c r="C19" s="43"/>
      <c r="D19" s="7"/>
      <c r="E19" s="8"/>
      <c r="F19" s="29"/>
      <c r="G19" s="9"/>
      <c r="H19" s="52"/>
      <c r="I19" s="59"/>
      <c r="J19" s="60"/>
      <c r="K19" s="101"/>
    </row>
    <row r="20" spans="1:11" s="99" customFormat="1" x14ac:dyDescent="0.25">
      <c r="A20" s="96"/>
      <c r="B20" s="25"/>
      <c r="C20" s="45"/>
      <c r="D20" s="7"/>
      <c r="E20" s="27"/>
      <c r="F20" s="7"/>
      <c r="G20" s="9"/>
      <c r="H20" s="54"/>
      <c r="I20" s="61"/>
      <c r="J20" s="63"/>
      <c r="K20" s="101"/>
    </row>
    <row r="21" spans="1:11" s="99" customFormat="1" x14ac:dyDescent="0.25">
      <c r="A21" s="96"/>
      <c r="B21" s="21"/>
      <c r="C21" s="45"/>
      <c r="D21" s="7"/>
      <c r="E21" s="27"/>
      <c r="F21" s="7"/>
      <c r="G21" s="9"/>
      <c r="H21" s="54"/>
      <c r="I21" s="61"/>
      <c r="J21" s="62"/>
      <c r="K21" s="101"/>
    </row>
    <row r="22" spans="1:11" s="99" customFormat="1" x14ac:dyDescent="0.25">
      <c r="A22" s="96"/>
      <c r="B22" s="35"/>
      <c r="C22" s="102"/>
      <c r="D22" s="30"/>
      <c r="E22" s="31"/>
      <c r="F22" s="7"/>
      <c r="G22" s="32"/>
      <c r="H22" s="55"/>
      <c r="I22" s="64"/>
      <c r="J22" s="60"/>
      <c r="K22" s="101"/>
    </row>
    <row r="23" spans="1:11" s="99" customFormat="1" x14ac:dyDescent="0.25">
      <c r="A23" s="96"/>
      <c r="B23" s="35"/>
      <c r="C23" s="48"/>
      <c r="D23" s="30"/>
      <c r="E23" s="31"/>
      <c r="F23" s="7"/>
      <c r="G23" s="34"/>
      <c r="H23" s="56"/>
      <c r="I23" s="66"/>
      <c r="J23" s="62"/>
      <c r="K23" s="101"/>
    </row>
    <row r="24" spans="1:11" x14ac:dyDescent="0.25">
      <c r="A24" s="39"/>
      <c r="B24" s="33"/>
      <c r="C24" s="48"/>
      <c r="D24" s="30"/>
      <c r="E24" s="31"/>
      <c r="F24" s="7"/>
      <c r="G24" s="318"/>
      <c r="H24" s="318"/>
      <c r="I24" s="318"/>
      <c r="J24" s="62"/>
      <c r="K24" s="28"/>
    </row>
    <row r="25" spans="1:11" x14ac:dyDescent="0.25">
      <c r="A25" s="39"/>
      <c r="B25" s="33"/>
      <c r="C25" s="48"/>
      <c r="D25" s="30"/>
      <c r="E25" s="31"/>
      <c r="F25" s="7"/>
      <c r="G25" s="318" t="s">
        <v>11</v>
      </c>
      <c r="H25" s="318"/>
      <c r="I25" s="318"/>
      <c r="J25" s="68">
        <f>SUM(J16:J24)</f>
        <v>0</v>
      </c>
      <c r="K25" s="28"/>
    </row>
    <row r="26" spans="1:11" x14ac:dyDescent="0.25">
      <c r="A26" s="39"/>
      <c r="B26" s="39"/>
      <c r="C26" s="49"/>
      <c r="D26" s="28"/>
      <c r="E26" s="28"/>
      <c r="F26" s="28"/>
      <c r="G26" s="318" t="s">
        <v>11</v>
      </c>
      <c r="H26" s="318"/>
      <c r="I26" s="318"/>
      <c r="J26" s="69"/>
      <c r="K26" s="28"/>
    </row>
  </sheetData>
  <mergeCells count="6">
    <mergeCell ref="G26:I26"/>
    <mergeCell ref="A1:K1"/>
    <mergeCell ref="G13:I13"/>
    <mergeCell ref="G14:I14"/>
    <mergeCell ref="G24:I24"/>
    <mergeCell ref="G25:I25"/>
  </mergeCells>
  <pageMargins left="0.7" right="0.7" top="0.75" bottom="0.75" header="0.3" footer="0.3"/>
  <pageSetup paperSize="9" orientation="portrait"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A5F45-429C-47A0-9D69-11BB49276446}">
  <dimension ref="A1:K28"/>
  <sheetViews>
    <sheetView workbookViewId="0">
      <pane xSplit="3" ySplit="3" topLeftCell="E4" activePane="bottomRight" state="frozen"/>
      <selection activeCell="F9" sqref="F9"/>
      <selection pane="topRight" activeCell="F9" sqref="F9"/>
      <selection pane="bottomLeft" activeCell="F9" sqref="F9"/>
      <selection pane="bottomRight" activeCell="E16" sqref="E16"/>
    </sheetView>
  </sheetViews>
  <sheetFormatPr defaultRowHeight="13.8" x14ac:dyDescent="0.25"/>
  <cols>
    <col min="1" max="1" width="12.3984375" style="36" customWidth="1"/>
    <col min="2" max="2" width="11.59765625" style="36" customWidth="1"/>
    <col min="3" max="3" width="22.5" style="41" customWidth="1"/>
    <col min="4" max="4" width="37.0976562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1027</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52.8" x14ac:dyDescent="0.25">
      <c r="A4" s="295">
        <v>44554</v>
      </c>
      <c r="B4" s="295">
        <v>44555</v>
      </c>
      <c r="C4" s="296" t="s">
        <v>102</v>
      </c>
      <c r="D4" s="297" t="s">
        <v>23</v>
      </c>
      <c r="E4" s="303"/>
      <c r="F4" s="299" t="s">
        <v>1028</v>
      </c>
      <c r="G4" s="300"/>
      <c r="H4" s="301"/>
      <c r="I4" s="302"/>
      <c r="J4" s="244">
        <v>12900000</v>
      </c>
      <c r="K4" s="13"/>
    </row>
    <row r="5" spans="1:11" s="294" customFormat="1" x14ac:dyDescent="0.25">
      <c r="A5" s="295">
        <v>44557</v>
      </c>
      <c r="B5" s="295">
        <v>44557</v>
      </c>
      <c r="C5" s="296" t="s">
        <v>1029</v>
      </c>
      <c r="D5" s="297" t="s">
        <v>78</v>
      </c>
      <c r="E5" s="303" t="s">
        <v>1026</v>
      </c>
      <c r="F5" s="299" t="s">
        <v>1030</v>
      </c>
      <c r="G5" s="300">
        <v>39565500</v>
      </c>
      <c r="H5" s="301">
        <v>0.1</v>
      </c>
      <c r="I5" s="302">
        <v>3956550</v>
      </c>
      <c r="J5" s="244">
        <v>43522050</v>
      </c>
      <c r="K5" s="13"/>
    </row>
    <row r="6" spans="1:11" s="294" customFormat="1" x14ac:dyDescent="0.25">
      <c r="A6" s="295"/>
      <c r="B6" s="295"/>
      <c r="C6" s="296"/>
      <c r="D6" s="297"/>
      <c r="E6" s="303"/>
      <c r="F6" s="299"/>
      <c r="G6" s="300"/>
      <c r="H6" s="301"/>
      <c r="I6" s="302"/>
      <c r="J6" s="244"/>
      <c r="K6" s="13"/>
    </row>
    <row r="7" spans="1:11" s="294" customFormat="1" x14ac:dyDescent="0.25">
      <c r="A7" s="295"/>
      <c r="B7" s="295"/>
      <c r="C7" s="296"/>
      <c r="D7" s="297"/>
      <c r="E7" s="303"/>
      <c r="F7" s="299"/>
      <c r="G7" s="300"/>
      <c r="H7" s="301"/>
      <c r="I7" s="302"/>
      <c r="J7" s="244"/>
      <c r="K7" s="13"/>
    </row>
    <row r="8" spans="1:11" s="294" customFormat="1" x14ac:dyDescent="0.25">
      <c r="A8" s="295"/>
      <c r="B8" s="295"/>
      <c r="C8" s="296"/>
      <c r="D8" s="297"/>
      <c r="E8" s="305"/>
      <c r="F8" s="299"/>
      <c r="G8" s="300"/>
      <c r="H8" s="301"/>
      <c r="I8" s="302"/>
      <c r="J8" s="244"/>
      <c r="K8" s="13"/>
    </row>
    <row r="9" spans="1:11" s="294" customFormat="1" x14ac:dyDescent="0.25">
      <c r="A9" s="295"/>
      <c r="B9" s="295"/>
      <c r="C9" s="296"/>
      <c r="D9" s="297"/>
      <c r="E9" s="303"/>
      <c r="F9" s="299"/>
      <c r="G9" s="300"/>
      <c r="H9" s="301"/>
      <c r="I9" s="302"/>
      <c r="J9" s="244"/>
      <c r="K9" s="13"/>
    </row>
    <row r="10" spans="1:11" x14ac:dyDescent="0.25">
      <c r="A10" s="295"/>
      <c r="B10" s="295"/>
      <c r="C10" s="296"/>
      <c r="D10" s="297"/>
      <c r="E10" s="305"/>
      <c r="F10" s="298"/>
      <c r="G10" s="300"/>
      <c r="H10" s="301"/>
      <c r="I10" s="302"/>
      <c r="J10" s="244"/>
      <c r="K10" s="13"/>
    </row>
    <row r="11" spans="1:11" x14ac:dyDescent="0.25">
      <c r="A11" s="40"/>
      <c r="B11" s="40"/>
      <c r="C11" s="43"/>
      <c r="D11" s="7"/>
      <c r="E11" s="304"/>
      <c r="F11" s="9"/>
      <c r="G11" s="34"/>
      <c r="H11" s="193"/>
      <c r="I11" s="194"/>
      <c r="J11" s="125"/>
      <c r="K11" s="13"/>
    </row>
    <row r="12" spans="1:11" x14ac:dyDescent="0.25">
      <c r="G12" s="318" t="s">
        <v>10</v>
      </c>
      <c r="H12" s="318"/>
      <c r="I12" s="318"/>
      <c r="J12" s="196"/>
    </row>
    <row r="13" spans="1:11" x14ac:dyDescent="0.25">
      <c r="G13" s="318" t="s">
        <v>11</v>
      </c>
      <c r="H13" s="318"/>
      <c r="I13" s="318"/>
      <c r="J13" s="155">
        <f>SUM(J4:J10)</f>
        <v>56422050</v>
      </c>
    </row>
    <row r="14" spans="1:11" s="99" customFormat="1" x14ac:dyDescent="0.25">
      <c r="A14" s="36"/>
      <c r="B14" s="37" t="s">
        <v>12</v>
      </c>
      <c r="C14" s="41"/>
      <c r="D14"/>
      <c r="E14"/>
      <c r="F14"/>
      <c r="G14" s="197"/>
      <c r="H14" s="198"/>
      <c r="I14" s="195"/>
      <c r="J14" s="195"/>
      <c r="K14" s="98"/>
    </row>
    <row r="15" spans="1:11" s="99" customFormat="1" x14ac:dyDescent="0.25">
      <c r="A15" s="179"/>
      <c r="B15" s="179"/>
      <c r="C15" s="180"/>
      <c r="D15" s="30"/>
      <c r="E15" s="8"/>
      <c r="F15" s="138"/>
      <c r="G15" s="202"/>
      <c r="H15" s="203"/>
      <c r="I15" s="204"/>
      <c r="J15" s="60"/>
      <c r="K15" s="101"/>
    </row>
    <row r="16" spans="1:11" s="99" customFormat="1" x14ac:dyDescent="0.25">
      <c r="A16" s="179"/>
      <c r="B16" s="179"/>
      <c r="C16" s="180"/>
      <c r="D16" s="30"/>
      <c r="E16" s="8"/>
      <c r="F16" s="138"/>
      <c r="G16" s="202"/>
      <c r="H16" s="203"/>
      <c r="I16" s="204"/>
      <c r="J16" s="60"/>
      <c r="K16" s="101"/>
    </row>
    <row r="17" spans="1:11" s="99" customFormat="1" x14ac:dyDescent="0.25">
      <c r="A17" s="96"/>
      <c r="B17" s="33"/>
      <c r="C17" s="48"/>
      <c r="D17" s="30"/>
      <c r="E17" s="31"/>
      <c r="F17" s="7"/>
      <c r="G17" s="320" t="s">
        <v>11</v>
      </c>
      <c r="H17" s="320"/>
      <c r="I17" s="320"/>
      <c r="J17" s="155">
        <f>SUM(J15:J16)</f>
        <v>0</v>
      </c>
      <c r="K17" s="101"/>
    </row>
    <row r="18" spans="1:11" x14ac:dyDescent="0.25">
      <c r="A18" s="39"/>
      <c r="B18" s="39"/>
      <c r="C18" s="49"/>
      <c r="D18" s="28"/>
      <c r="E18" s="28"/>
      <c r="F18" s="28"/>
      <c r="G18" s="318" t="s">
        <v>11</v>
      </c>
      <c r="H18" s="318"/>
      <c r="I18" s="318"/>
      <c r="J18" s="196"/>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sheetData>
  <mergeCells count="5">
    <mergeCell ref="A1:K1"/>
    <mergeCell ref="G12:I12"/>
    <mergeCell ref="G13:I13"/>
    <mergeCell ref="G17:I17"/>
    <mergeCell ref="G18:I18"/>
  </mergeCells>
  <pageMargins left="0.2" right="0.2" top="0.25" bottom="0.25" header="0.3" footer="0.3"/>
  <pageSetup paperSize="9" scale="65"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5064E-D636-47B9-924E-0E47E649EA40}">
  <dimension ref="A1:K27"/>
  <sheetViews>
    <sheetView workbookViewId="0">
      <pane xSplit="3" ySplit="3" topLeftCell="D4" activePane="bottomRight" state="frozen"/>
      <selection activeCell="F9" sqref="F9"/>
      <selection pane="topRight" activeCell="F9" sqref="F9"/>
      <selection pane="bottomLeft" activeCell="F9" sqref="F9"/>
      <selection pane="bottomRight" activeCell="D9" sqref="D9"/>
    </sheetView>
  </sheetViews>
  <sheetFormatPr defaultRowHeight="13.8" x14ac:dyDescent="0.25"/>
  <cols>
    <col min="1" max="1" width="12.3984375" style="36" customWidth="1"/>
    <col min="2" max="2" width="11.59765625" style="36" customWidth="1"/>
    <col min="3" max="3" width="22.5" style="41" customWidth="1"/>
    <col min="4" max="4" width="37.0976562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1031</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294" customFormat="1" ht="26.4" x14ac:dyDescent="0.25">
      <c r="A4" s="295">
        <v>44200</v>
      </c>
      <c r="B4" s="295">
        <v>44561</v>
      </c>
      <c r="C4" s="296" t="s">
        <v>1032</v>
      </c>
      <c r="D4" s="297" t="s">
        <v>1033</v>
      </c>
      <c r="E4" s="303" t="s">
        <v>1034</v>
      </c>
      <c r="F4" s="299" t="s">
        <v>1035</v>
      </c>
      <c r="G4" s="300">
        <v>7600000</v>
      </c>
      <c r="H4" s="301">
        <v>0.1</v>
      </c>
      <c r="I4" s="302">
        <v>760000</v>
      </c>
      <c r="J4" s="244">
        <v>8360000</v>
      </c>
      <c r="K4" s="13"/>
    </row>
    <row r="5" spans="1:11" s="294" customFormat="1" x14ac:dyDescent="0.25">
      <c r="A5" s="295">
        <v>44200</v>
      </c>
      <c r="B5" s="295">
        <v>44200</v>
      </c>
      <c r="C5" s="296" t="s">
        <v>1036</v>
      </c>
      <c r="D5" s="297" t="s">
        <v>1037</v>
      </c>
      <c r="E5" s="303"/>
      <c r="F5" s="299" t="s">
        <v>1038</v>
      </c>
      <c r="G5" s="300"/>
      <c r="H5" s="301"/>
      <c r="I5" s="302"/>
      <c r="J5" s="244">
        <v>3000000</v>
      </c>
      <c r="K5" s="13"/>
    </row>
    <row r="6" spans="1:11" s="294" customFormat="1" x14ac:dyDescent="0.25">
      <c r="A6" s="295">
        <v>44201</v>
      </c>
      <c r="B6" s="295">
        <v>44561</v>
      </c>
      <c r="C6" s="296" t="s">
        <v>1039</v>
      </c>
      <c r="D6" s="297" t="s">
        <v>59</v>
      </c>
      <c r="E6" s="303"/>
      <c r="F6" s="299" t="s">
        <v>1040</v>
      </c>
      <c r="G6" s="300">
        <v>11457000</v>
      </c>
      <c r="H6" s="301">
        <v>0</v>
      </c>
      <c r="I6" s="302">
        <v>0</v>
      </c>
      <c r="J6" s="244">
        <v>11457000</v>
      </c>
      <c r="K6" s="13"/>
    </row>
    <row r="7" spans="1:11" s="294" customFormat="1" ht="26.4" x14ac:dyDescent="0.25">
      <c r="A7" s="295">
        <v>44554</v>
      </c>
      <c r="B7" s="295">
        <v>44543</v>
      </c>
      <c r="C7" s="296" t="s">
        <v>1041</v>
      </c>
      <c r="D7" s="297" t="s">
        <v>1042</v>
      </c>
      <c r="E7" s="305" t="s">
        <v>1043</v>
      </c>
      <c r="F7" s="299" t="s">
        <v>1044</v>
      </c>
      <c r="G7" s="300">
        <v>720000</v>
      </c>
      <c r="H7" s="301">
        <v>0.1</v>
      </c>
      <c r="I7" s="302">
        <v>72000</v>
      </c>
      <c r="J7" s="244">
        <v>792000</v>
      </c>
      <c r="K7" s="13"/>
    </row>
    <row r="8" spans="1:11" s="294" customFormat="1" ht="26.4" x14ac:dyDescent="0.25">
      <c r="A8" s="295">
        <v>44566</v>
      </c>
      <c r="B8" s="295">
        <v>44566</v>
      </c>
      <c r="C8" s="296" t="s">
        <v>1045</v>
      </c>
      <c r="D8" s="297" t="s">
        <v>1046</v>
      </c>
      <c r="E8" s="303"/>
      <c r="F8" s="299" t="s">
        <v>1047</v>
      </c>
      <c r="G8" s="300"/>
      <c r="H8" s="301"/>
      <c r="I8" s="302"/>
      <c r="J8" s="244">
        <v>17580750</v>
      </c>
      <c r="K8" s="13" t="s">
        <v>41</v>
      </c>
    </row>
    <row r="9" spans="1:11" x14ac:dyDescent="0.25">
      <c r="A9" s="295"/>
      <c r="B9" s="295"/>
      <c r="C9" s="296"/>
      <c r="D9" s="297"/>
      <c r="E9" s="305"/>
      <c r="F9" s="298"/>
      <c r="G9" s="300"/>
      <c r="H9" s="301"/>
      <c r="I9" s="302"/>
      <c r="J9" s="244"/>
      <c r="K9" s="13"/>
    </row>
    <row r="10" spans="1:11" x14ac:dyDescent="0.25">
      <c r="A10" s="40"/>
      <c r="B10" s="40"/>
      <c r="C10" s="43"/>
      <c r="D10" s="7"/>
      <c r="E10" s="304"/>
      <c r="F10" s="9"/>
      <c r="G10" s="34"/>
      <c r="H10" s="193"/>
      <c r="I10" s="194"/>
      <c r="J10" s="125"/>
      <c r="K10" s="13"/>
    </row>
    <row r="11" spans="1:11" x14ac:dyDescent="0.25">
      <c r="G11" s="318" t="s">
        <v>10</v>
      </c>
      <c r="H11" s="318"/>
      <c r="I11" s="318"/>
      <c r="J11" s="196"/>
    </row>
    <row r="12" spans="1:11" x14ac:dyDescent="0.25">
      <c r="G12" s="318" t="s">
        <v>11</v>
      </c>
      <c r="H12" s="318"/>
      <c r="I12" s="318"/>
      <c r="J12" s="155">
        <f>SUM(J4:J9)</f>
        <v>41189750</v>
      </c>
    </row>
    <row r="13" spans="1:11" s="99" customFormat="1" x14ac:dyDescent="0.25">
      <c r="A13" s="36"/>
      <c r="B13" s="37" t="s">
        <v>12</v>
      </c>
      <c r="C13" s="41"/>
      <c r="D13"/>
      <c r="E13"/>
      <c r="F13"/>
      <c r="G13" s="197"/>
      <c r="H13" s="198"/>
      <c r="I13" s="195"/>
      <c r="J13" s="195"/>
      <c r="K13" s="98"/>
    </row>
    <row r="14" spans="1:11" s="99" customFormat="1" x14ac:dyDescent="0.25">
      <c r="A14" s="179"/>
      <c r="B14" s="179"/>
      <c r="C14" s="180"/>
      <c r="D14" s="30"/>
      <c r="E14" s="8"/>
      <c r="F14" s="138"/>
      <c r="G14" s="202"/>
      <c r="H14" s="203"/>
      <c r="I14" s="204"/>
      <c r="J14" s="60"/>
      <c r="K14" s="101"/>
    </row>
    <row r="15" spans="1:11" s="99" customFormat="1" x14ac:dyDescent="0.25">
      <c r="A15" s="179"/>
      <c r="B15" s="179"/>
      <c r="C15" s="180"/>
      <c r="D15" s="30"/>
      <c r="E15" s="8"/>
      <c r="F15" s="138"/>
      <c r="G15" s="202"/>
      <c r="H15" s="203"/>
      <c r="I15" s="204"/>
      <c r="J15" s="60"/>
      <c r="K15" s="101"/>
    </row>
    <row r="16" spans="1:11" s="99" customFormat="1" x14ac:dyDescent="0.25">
      <c r="A16" s="96"/>
      <c r="B16" s="33"/>
      <c r="C16" s="48"/>
      <c r="D16" s="30"/>
      <c r="E16" s="31"/>
      <c r="F16" s="7"/>
      <c r="G16" s="320" t="s">
        <v>11</v>
      </c>
      <c r="H16" s="320"/>
      <c r="I16" s="320"/>
      <c r="J16" s="155">
        <f>SUM(J14:J15)</f>
        <v>0</v>
      </c>
      <c r="K16" s="101"/>
    </row>
    <row r="17" spans="1:11" x14ac:dyDescent="0.25">
      <c r="A17" s="39"/>
      <c r="B17" s="39"/>
      <c r="C17" s="49"/>
      <c r="D17" s="28"/>
      <c r="E17" s="28"/>
      <c r="F17" s="28"/>
      <c r="G17" s="318" t="s">
        <v>11</v>
      </c>
      <c r="H17" s="318"/>
      <c r="I17" s="318"/>
      <c r="J17" s="196"/>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sheetData>
  <mergeCells count="5">
    <mergeCell ref="A1:K1"/>
    <mergeCell ref="G11:I11"/>
    <mergeCell ref="G12:I12"/>
    <mergeCell ref="G16:I16"/>
    <mergeCell ref="G17:I17"/>
  </mergeCells>
  <pageMargins left="0.2" right="0.2" top="0.25" bottom="0.25" header="0.3" footer="0.3"/>
  <pageSetup paperSize="9" scale="65"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73317-57C1-4BB8-8842-9BF030591C7F}">
  <dimension ref="A1:K23"/>
  <sheetViews>
    <sheetView workbookViewId="0">
      <pane xSplit="3" ySplit="3" topLeftCell="D4" activePane="bottomRight" state="frozen"/>
      <selection activeCell="F9" sqref="F9"/>
      <selection pane="topRight" activeCell="F9" sqref="F9"/>
      <selection pane="bottomLeft" activeCell="F9" sqref="F9"/>
      <selection pane="bottomRight" activeCell="D20" sqref="D20"/>
    </sheetView>
  </sheetViews>
  <sheetFormatPr defaultRowHeight="13.8" x14ac:dyDescent="0.25"/>
  <cols>
    <col min="1" max="1" width="12.3984375" style="36" customWidth="1"/>
    <col min="2" max="2" width="11.59765625" style="36" customWidth="1"/>
    <col min="3" max="3" width="13.8984375" style="41" customWidth="1"/>
    <col min="4" max="4" width="11.3984375" customWidth="1"/>
    <col min="5" max="5" width="13.3984375" customWidth="1"/>
    <col min="6" max="6" width="46.6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1048</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294" customFormat="1" ht="59.25" customHeight="1" x14ac:dyDescent="0.25">
      <c r="A4" s="295">
        <v>44578</v>
      </c>
      <c r="B4" s="295">
        <v>44578</v>
      </c>
      <c r="C4" s="296" t="s">
        <v>1050</v>
      </c>
      <c r="D4" s="297" t="s">
        <v>1049</v>
      </c>
      <c r="E4" s="303">
        <v>1201651081</v>
      </c>
      <c r="F4" s="299" t="s">
        <v>1052</v>
      </c>
      <c r="G4" s="300"/>
      <c r="H4" s="301"/>
      <c r="I4" s="302"/>
      <c r="J4" s="244">
        <f>2184000000-60000000</f>
        <v>2124000000</v>
      </c>
      <c r="K4" s="13"/>
    </row>
    <row r="5" spans="1:11" s="294" customFormat="1" ht="20.25" customHeight="1" x14ac:dyDescent="0.25">
      <c r="A5" s="295">
        <v>44578</v>
      </c>
      <c r="B5" s="295">
        <v>44578</v>
      </c>
      <c r="C5" s="296"/>
      <c r="D5" s="297" t="s">
        <v>1051</v>
      </c>
      <c r="E5" s="303"/>
      <c r="F5" s="299" t="s">
        <v>1053</v>
      </c>
      <c r="G5" s="300"/>
      <c r="H5" s="301"/>
      <c r="I5" s="302"/>
      <c r="J5" s="244">
        <v>455000000</v>
      </c>
      <c r="K5" s="13"/>
    </row>
    <row r="6" spans="1:11" x14ac:dyDescent="0.25">
      <c r="A6" s="40"/>
      <c r="B6" s="40"/>
      <c r="C6" s="43"/>
      <c r="D6" s="7"/>
      <c r="E6" s="304"/>
      <c r="F6" s="9"/>
      <c r="G6" s="34"/>
      <c r="H6" s="193"/>
      <c r="I6" s="194"/>
      <c r="J6" s="125"/>
      <c r="K6" s="13"/>
    </row>
    <row r="7" spans="1:11" x14ac:dyDescent="0.25">
      <c r="G7" s="318" t="s">
        <v>10</v>
      </c>
      <c r="H7" s="318"/>
      <c r="I7" s="318"/>
      <c r="J7" s="196"/>
    </row>
    <row r="8" spans="1:11" x14ac:dyDescent="0.25">
      <c r="G8" s="318" t="s">
        <v>11</v>
      </c>
      <c r="H8" s="318"/>
      <c r="I8" s="318"/>
      <c r="J8" s="155">
        <f>SUM(J4:J5)</f>
        <v>2579000000</v>
      </c>
    </row>
    <row r="9" spans="1:11" s="99" customFormat="1" x14ac:dyDescent="0.25">
      <c r="A9" s="36"/>
      <c r="B9" s="37" t="s">
        <v>12</v>
      </c>
      <c r="C9" s="41"/>
      <c r="D9"/>
      <c r="E9"/>
      <c r="F9"/>
      <c r="G9" s="197"/>
      <c r="H9" s="198"/>
      <c r="I9" s="195"/>
      <c r="J9" s="195"/>
      <c r="K9" s="98"/>
    </row>
    <row r="10" spans="1:11" s="99" customFormat="1" x14ac:dyDescent="0.25">
      <c r="A10" s="179"/>
      <c r="B10" s="179"/>
      <c r="C10" s="180"/>
      <c r="D10" s="30"/>
      <c r="E10" s="8"/>
      <c r="F10" s="138"/>
      <c r="G10" s="202"/>
      <c r="H10" s="203"/>
      <c r="I10" s="204"/>
      <c r="J10" s="60"/>
      <c r="K10" s="101"/>
    </row>
    <row r="11" spans="1:11" s="99" customFormat="1" x14ac:dyDescent="0.25">
      <c r="A11" s="179"/>
      <c r="B11" s="179"/>
      <c r="C11" s="180"/>
      <c r="D11" s="30"/>
      <c r="E11" s="8"/>
      <c r="F11" s="138"/>
      <c r="G11" s="202"/>
      <c r="H11" s="203"/>
      <c r="I11" s="204"/>
      <c r="J11" s="60"/>
      <c r="K11" s="101"/>
    </row>
    <row r="12" spans="1:11" s="99" customFormat="1" x14ac:dyDescent="0.25">
      <c r="A12" s="96"/>
      <c r="B12" s="33"/>
      <c r="C12" s="48"/>
      <c r="D12" s="30"/>
      <c r="E12" s="31"/>
      <c r="F12" s="7"/>
      <c r="G12" s="320" t="s">
        <v>11</v>
      </c>
      <c r="H12" s="320"/>
      <c r="I12" s="320"/>
      <c r="J12" s="155">
        <f>SUM(J10:J11)</f>
        <v>0</v>
      </c>
      <c r="K12" s="101"/>
    </row>
    <row r="13" spans="1:11" x14ac:dyDescent="0.25">
      <c r="A13" s="39"/>
      <c r="B13" s="39"/>
      <c r="C13" s="49"/>
      <c r="D13" s="28"/>
      <c r="E13" s="28"/>
      <c r="F13" s="28"/>
      <c r="G13" s="318" t="s">
        <v>11</v>
      </c>
      <c r="H13" s="318"/>
      <c r="I13" s="318"/>
      <c r="J13" s="196"/>
    </row>
    <row r="17" spans="1:11" s="1" customFormat="1" x14ac:dyDescent="0.25">
      <c r="A17" s="36"/>
      <c r="B17" s="36"/>
      <c r="C17" s="36"/>
      <c r="D17" s="41"/>
      <c r="E17"/>
      <c r="F17"/>
      <c r="G17" s="197"/>
      <c r="H17" s="197"/>
      <c r="I17" s="198"/>
      <c r="J17" s="195"/>
      <c r="K17"/>
    </row>
    <row r="18" spans="1:11" s="1" customFormat="1" x14ac:dyDescent="0.25">
      <c r="A18" s="36"/>
      <c r="B18" s="36"/>
      <c r="C18" s="36"/>
      <c r="D18" s="41"/>
      <c r="E18"/>
      <c r="F18"/>
      <c r="G18" s="197"/>
      <c r="H18" s="197"/>
      <c r="I18" s="198"/>
      <c r="J18" s="195"/>
      <c r="K18"/>
    </row>
    <row r="19" spans="1:11" s="1" customFormat="1" x14ac:dyDescent="0.25">
      <c r="A19" s="36"/>
      <c r="B19" s="36"/>
      <c r="C19" s="36"/>
      <c r="D19" s="41"/>
      <c r="E19"/>
      <c r="F19"/>
      <c r="G19" s="197"/>
      <c r="H19" s="197"/>
      <c r="I19" s="198"/>
      <c r="J19" s="195"/>
      <c r="K19"/>
    </row>
    <row r="20" spans="1:11" s="1" customFormat="1" x14ac:dyDescent="0.25">
      <c r="A20" s="36"/>
      <c r="B20" s="36"/>
      <c r="C20" s="36"/>
      <c r="D20" s="41"/>
      <c r="E20"/>
      <c r="F20"/>
      <c r="G20" s="197"/>
      <c r="H20" s="197"/>
      <c r="I20" s="198"/>
      <c r="J20" s="195"/>
      <c r="K20"/>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sheetData>
  <mergeCells count="5">
    <mergeCell ref="A1:K1"/>
    <mergeCell ref="G7:I7"/>
    <mergeCell ref="G8:I8"/>
    <mergeCell ref="G12:I12"/>
    <mergeCell ref="G13:I13"/>
  </mergeCells>
  <pageMargins left="0.2" right="0.2" top="0.25" bottom="0.25" header="0.3" footer="0.3"/>
  <pageSetup paperSize="9" scale="65"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D3BF6-F6D9-457E-AF30-05AC991A0F68}">
  <dimension ref="A1:K35"/>
  <sheetViews>
    <sheetView workbookViewId="0">
      <pane xSplit="3" ySplit="3" topLeftCell="D7" activePane="bottomRight" state="frozen"/>
      <selection activeCell="F9" sqref="F9"/>
      <selection pane="topRight" activeCell="F9" sqref="F9"/>
      <selection pane="bottomLeft" activeCell="F9" sqref="F9"/>
      <selection pane="bottomRight" activeCell="J4" sqref="J4:J15"/>
    </sheetView>
  </sheetViews>
  <sheetFormatPr defaultRowHeight="13.8" x14ac:dyDescent="0.25"/>
  <cols>
    <col min="1" max="1" width="12.3984375" style="36" customWidth="1"/>
    <col min="2" max="2" width="11.59765625" style="36" customWidth="1"/>
    <col min="3" max="3" width="18.8984375" style="41" customWidth="1"/>
    <col min="4" max="4" width="26" customWidth="1"/>
    <col min="5" max="5" width="13.3984375" customWidth="1"/>
    <col min="6" max="6" width="51.1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1054</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294" customFormat="1" ht="20.25" customHeight="1" x14ac:dyDescent="0.25">
      <c r="A4" s="295">
        <v>44204</v>
      </c>
      <c r="B4" s="295">
        <v>44204</v>
      </c>
      <c r="C4" s="296" t="s">
        <v>1055</v>
      </c>
      <c r="D4" s="297" t="s">
        <v>23</v>
      </c>
      <c r="E4" s="303"/>
      <c r="F4" s="299" t="s">
        <v>1057</v>
      </c>
      <c r="G4" s="300"/>
      <c r="H4" s="301"/>
      <c r="I4" s="302"/>
      <c r="J4" s="125">
        <v>22000000</v>
      </c>
      <c r="K4" s="13" t="s">
        <v>41</v>
      </c>
    </row>
    <row r="5" spans="1:11" s="294" customFormat="1" ht="20.25" customHeight="1" x14ac:dyDescent="0.25">
      <c r="A5" s="295">
        <v>44204</v>
      </c>
      <c r="B5" s="295">
        <v>44204</v>
      </c>
      <c r="C5" s="296" t="s">
        <v>1056</v>
      </c>
      <c r="D5" s="297" t="s">
        <v>23</v>
      </c>
      <c r="E5" s="303"/>
      <c r="F5" s="299" t="s">
        <v>1058</v>
      </c>
      <c r="G5" s="300"/>
      <c r="H5" s="301"/>
      <c r="I5" s="302"/>
      <c r="J5" s="125">
        <v>204090500</v>
      </c>
      <c r="K5" s="13" t="s">
        <v>41</v>
      </c>
    </row>
    <row r="6" spans="1:11" s="294" customFormat="1" ht="33.75" customHeight="1" x14ac:dyDescent="0.25">
      <c r="A6" s="295">
        <v>44209</v>
      </c>
      <c r="B6" s="295">
        <v>44545</v>
      </c>
      <c r="C6" s="296" t="s">
        <v>1059</v>
      </c>
      <c r="D6" s="297" t="s">
        <v>1060</v>
      </c>
      <c r="E6" s="303" t="s">
        <v>1061</v>
      </c>
      <c r="F6" s="299" t="s">
        <v>1062</v>
      </c>
      <c r="G6" s="300">
        <v>15000000</v>
      </c>
      <c r="H6" s="301">
        <v>0.1</v>
      </c>
      <c r="I6" s="302">
        <v>1500000</v>
      </c>
      <c r="J6" s="125">
        <v>16500000</v>
      </c>
      <c r="K6" s="13"/>
    </row>
    <row r="7" spans="1:11" s="294" customFormat="1" ht="27" customHeight="1" x14ac:dyDescent="0.25">
      <c r="A7" s="295">
        <v>44206</v>
      </c>
      <c r="B7" s="295">
        <v>44550</v>
      </c>
      <c r="C7" s="296" t="s">
        <v>1063</v>
      </c>
      <c r="D7" s="297" t="s">
        <v>1064</v>
      </c>
      <c r="E7" s="303" t="s">
        <v>1065</v>
      </c>
      <c r="F7" s="299" t="s">
        <v>1066</v>
      </c>
      <c r="G7" s="300">
        <v>6000000</v>
      </c>
      <c r="H7" s="301">
        <v>0.1</v>
      </c>
      <c r="I7" s="302">
        <v>600000</v>
      </c>
      <c r="J7" s="125">
        <v>6600000</v>
      </c>
      <c r="K7" s="13"/>
    </row>
    <row r="8" spans="1:11" s="294" customFormat="1" ht="33" customHeight="1" x14ac:dyDescent="0.25">
      <c r="A8" s="295">
        <v>44206</v>
      </c>
      <c r="B8" s="295">
        <v>44205</v>
      </c>
      <c r="C8" s="296" t="s">
        <v>1067</v>
      </c>
      <c r="D8" s="297" t="s">
        <v>1068</v>
      </c>
      <c r="E8" s="303" t="s">
        <v>150</v>
      </c>
      <c r="F8" s="299" t="s">
        <v>1069</v>
      </c>
      <c r="G8" s="300">
        <v>17000000</v>
      </c>
      <c r="H8" s="301">
        <v>0.1</v>
      </c>
      <c r="I8" s="302">
        <v>1700000</v>
      </c>
      <c r="J8" s="125">
        <v>18700000</v>
      </c>
      <c r="K8" s="13"/>
    </row>
    <row r="9" spans="1:11" s="294" customFormat="1" ht="44.25" customHeight="1" x14ac:dyDescent="0.25">
      <c r="A9" s="295">
        <v>44576</v>
      </c>
      <c r="B9" s="295">
        <v>44576</v>
      </c>
      <c r="C9" s="296" t="s">
        <v>102</v>
      </c>
      <c r="D9" s="297" t="s">
        <v>1070</v>
      </c>
      <c r="E9" s="303"/>
      <c r="F9" s="299" t="s">
        <v>158</v>
      </c>
      <c r="G9" s="300"/>
      <c r="H9" s="301"/>
      <c r="I9" s="302"/>
      <c r="J9" s="125">
        <v>44121634</v>
      </c>
      <c r="K9" s="13"/>
    </row>
    <row r="10" spans="1:11" s="294" customFormat="1" ht="115.5" customHeight="1" x14ac:dyDescent="0.25">
      <c r="A10" s="295">
        <v>44576</v>
      </c>
      <c r="B10" s="295">
        <v>44576</v>
      </c>
      <c r="C10" s="296" t="s">
        <v>102</v>
      </c>
      <c r="D10" s="297" t="s">
        <v>1071</v>
      </c>
      <c r="E10" s="303"/>
      <c r="F10" s="299" t="s">
        <v>158</v>
      </c>
      <c r="G10" s="300"/>
      <c r="H10" s="301"/>
      <c r="I10" s="302"/>
      <c r="J10" s="125">
        <v>2881886</v>
      </c>
      <c r="K10" s="13"/>
    </row>
    <row r="11" spans="1:11" s="294" customFormat="1" ht="20.25" customHeight="1" x14ac:dyDescent="0.25">
      <c r="A11" s="295">
        <v>44578</v>
      </c>
      <c r="B11" s="295">
        <v>44576</v>
      </c>
      <c r="C11" s="296" t="s">
        <v>1072</v>
      </c>
      <c r="D11" s="297" t="s">
        <v>78</v>
      </c>
      <c r="E11" s="303"/>
      <c r="F11" s="299" t="s">
        <v>1076</v>
      </c>
      <c r="G11" s="300">
        <v>36971700</v>
      </c>
      <c r="H11" s="301">
        <v>0.1</v>
      </c>
      <c r="I11" s="302">
        <v>3697170</v>
      </c>
      <c r="J11" s="125">
        <v>40668870</v>
      </c>
      <c r="K11" s="13"/>
    </row>
    <row r="12" spans="1:11" s="294" customFormat="1" ht="41.25" customHeight="1" x14ac:dyDescent="0.25">
      <c r="A12" s="295">
        <v>44578</v>
      </c>
      <c r="B12" s="295">
        <v>44570</v>
      </c>
      <c r="C12" s="296" t="s">
        <v>1067</v>
      </c>
      <c r="D12" s="297" t="s">
        <v>1073</v>
      </c>
      <c r="E12" s="303"/>
      <c r="F12" s="299" t="s">
        <v>1077</v>
      </c>
      <c r="G12" s="300">
        <v>5224000</v>
      </c>
      <c r="H12" s="301">
        <v>0.1</v>
      </c>
      <c r="I12" s="302">
        <v>522400</v>
      </c>
      <c r="J12" s="125">
        <v>5746400</v>
      </c>
      <c r="K12" s="13" t="s">
        <v>1085</v>
      </c>
    </row>
    <row r="13" spans="1:11" s="294" customFormat="1" ht="33.75" customHeight="1" x14ac:dyDescent="0.25">
      <c r="A13" s="295">
        <v>44578</v>
      </c>
      <c r="B13" s="295">
        <v>44578</v>
      </c>
      <c r="C13" s="296" t="s">
        <v>1074</v>
      </c>
      <c r="D13" s="297" t="s">
        <v>1075</v>
      </c>
      <c r="E13" s="303"/>
      <c r="F13" s="299" t="s">
        <v>1078</v>
      </c>
      <c r="G13" s="300">
        <v>3008571</v>
      </c>
      <c r="H13" s="301">
        <v>0.05</v>
      </c>
      <c r="I13" s="302">
        <v>150428.55000000002</v>
      </c>
      <c r="J13" s="125">
        <v>3158999.55</v>
      </c>
      <c r="K13" s="13"/>
    </row>
    <row r="14" spans="1:11" s="294" customFormat="1" ht="32.25" customHeight="1" x14ac:dyDescent="0.25">
      <c r="A14" s="295">
        <v>44575</v>
      </c>
      <c r="B14" s="295">
        <v>44561</v>
      </c>
      <c r="C14" s="296" t="s">
        <v>1079</v>
      </c>
      <c r="D14" s="297" t="s">
        <v>1080</v>
      </c>
      <c r="E14" s="303" t="s">
        <v>147</v>
      </c>
      <c r="F14" s="299" t="s">
        <v>1081</v>
      </c>
      <c r="G14" s="300">
        <v>216775</v>
      </c>
      <c r="H14" s="301">
        <v>0.1</v>
      </c>
      <c r="I14" s="302">
        <v>21678</v>
      </c>
      <c r="J14" s="125">
        <v>238453</v>
      </c>
      <c r="K14" s="13"/>
    </row>
    <row r="15" spans="1:11" s="294" customFormat="1" ht="42" customHeight="1" x14ac:dyDescent="0.25">
      <c r="A15" s="295">
        <v>44561</v>
      </c>
      <c r="B15" s="295">
        <v>44560</v>
      </c>
      <c r="C15" s="296">
        <v>26</v>
      </c>
      <c r="D15" s="297" t="s">
        <v>1082</v>
      </c>
      <c r="E15" s="303" t="s">
        <v>1083</v>
      </c>
      <c r="F15" s="299" t="s">
        <v>1084</v>
      </c>
      <c r="G15" s="300">
        <v>4500000</v>
      </c>
      <c r="H15" s="301">
        <v>0.1</v>
      </c>
      <c r="I15" s="302">
        <v>450000</v>
      </c>
      <c r="J15" s="244">
        <v>4950000</v>
      </c>
      <c r="K15" s="13"/>
    </row>
    <row r="16" spans="1:11" s="294" customFormat="1" ht="20.25" customHeight="1" x14ac:dyDescent="0.25">
      <c r="A16" s="295"/>
      <c r="B16" s="295"/>
      <c r="C16" s="296"/>
      <c r="D16" s="297"/>
      <c r="E16" s="303"/>
      <c r="F16" s="299"/>
      <c r="G16" s="300"/>
      <c r="H16" s="301"/>
      <c r="I16" s="302"/>
      <c r="J16" s="244"/>
      <c r="K16" s="13"/>
    </row>
    <row r="17" spans="1:11" s="294" customFormat="1" ht="20.25" customHeight="1" x14ac:dyDescent="0.25">
      <c r="A17" s="295"/>
      <c r="B17" s="295"/>
      <c r="C17" s="296"/>
      <c r="D17" s="297"/>
      <c r="E17" s="303"/>
      <c r="F17" s="299"/>
      <c r="G17" s="300"/>
      <c r="H17" s="301"/>
      <c r="I17" s="302"/>
      <c r="J17" s="244"/>
      <c r="K17" s="13"/>
    </row>
    <row r="18" spans="1:11" x14ac:dyDescent="0.25">
      <c r="A18" s="40"/>
      <c r="B18" s="40"/>
      <c r="C18" s="43"/>
      <c r="D18" s="7"/>
      <c r="E18" s="304"/>
      <c r="F18" s="9"/>
      <c r="G18" s="34"/>
      <c r="H18" s="193"/>
      <c r="I18" s="194"/>
      <c r="J18" s="125"/>
      <c r="K18" s="13"/>
    </row>
    <row r="19" spans="1:11" x14ac:dyDescent="0.25">
      <c r="G19" s="318" t="s">
        <v>10</v>
      </c>
      <c r="H19" s="318"/>
      <c r="I19" s="318"/>
      <c r="J19" s="196"/>
    </row>
    <row r="20" spans="1:11" x14ac:dyDescent="0.25">
      <c r="G20" s="318" t="s">
        <v>11</v>
      </c>
      <c r="H20" s="318"/>
      <c r="I20" s="318"/>
      <c r="J20" s="155">
        <f>SUM(J4:J15)</f>
        <v>369656742.55000001</v>
      </c>
    </row>
    <row r="21" spans="1:11" s="99" customFormat="1" x14ac:dyDescent="0.25">
      <c r="A21" s="36"/>
      <c r="B21" s="37" t="s">
        <v>12</v>
      </c>
      <c r="C21" s="41"/>
      <c r="D21"/>
      <c r="E21"/>
      <c r="F21"/>
      <c r="G21" s="197"/>
      <c r="H21" s="198"/>
      <c r="I21" s="195"/>
      <c r="J21" s="195"/>
      <c r="K21" s="98"/>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x14ac:dyDescent="0.25">
      <c r="A24" s="96"/>
      <c r="B24" s="33"/>
      <c r="C24" s="48"/>
      <c r="D24" s="30"/>
      <c r="E24" s="31"/>
      <c r="F24" s="7"/>
      <c r="G24" s="320" t="s">
        <v>11</v>
      </c>
      <c r="H24" s="320"/>
      <c r="I24" s="320"/>
      <c r="J24" s="155">
        <f>SUM(J22:J23)</f>
        <v>0</v>
      </c>
      <c r="K24" s="101"/>
    </row>
    <row r="25" spans="1:11" x14ac:dyDescent="0.25">
      <c r="A25" s="39"/>
      <c r="B25" s="39"/>
      <c r="C25" s="49"/>
      <c r="D25" s="28"/>
      <c r="E25" s="28"/>
      <c r="F25" s="28"/>
      <c r="G25" s="318" t="s">
        <v>11</v>
      </c>
      <c r="H25" s="318"/>
      <c r="I25" s="318"/>
      <c r="J25" s="196"/>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sheetData>
  <mergeCells count="5">
    <mergeCell ref="A1:K1"/>
    <mergeCell ref="G19:I19"/>
    <mergeCell ref="G20:I20"/>
    <mergeCell ref="G24:I24"/>
    <mergeCell ref="G25:I25"/>
  </mergeCells>
  <pageMargins left="0.2" right="0.2" top="0.25" bottom="0.25" header="0.3" footer="0.3"/>
  <pageSetup paperSize="9" scale="65"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56215-BFB0-4452-86CA-78397BD2026D}">
  <dimension ref="A1:K25"/>
  <sheetViews>
    <sheetView workbookViewId="0">
      <pane xSplit="3" ySplit="3" topLeftCell="D4" activePane="bottomRight" state="frozen"/>
      <selection activeCell="F9" sqref="F9"/>
      <selection pane="topRight" activeCell="F9" sqref="F9"/>
      <selection pane="bottomLeft" activeCell="F9" sqref="F9"/>
      <selection pane="bottomRight" activeCell="C20" sqref="C20"/>
    </sheetView>
  </sheetViews>
  <sheetFormatPr defaultRowHeight="13.8" x14ac:dyDescent="0.25"/>
  <cols>
    <col min="1" max="1" width="12.3984375" style="36" customWidth="1"/>
    <col min="2" max="2" width="11.59765625" style="36" customWidth="1"/>
    <col min="3" max="3" width="9.69921875" style="41" customWidth="1"/>
    <col min="4" max="4" width="33.09765625" customWidth="1"/>
    <col min="5" max="5" width="13.3984375" customWidth="1"/>
    <col min="6" max="6" width="51.1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1086</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294" customFormat="1" ht="26.25" customHeight="1" x14ac:dyDescent="0.25">
      <c r="A4" s="295">
        <v>44581</v>
      </c>
      <c r="B4" s="295">
        <v>44580</v>
      </c>
      <c r="C4" s="296">
        <v>1052</v>
      </c>
      <c r="D4" s="297" t="s">
        <v>1087</v>
      </c>
      <c r="E4" s="303" t="s">
        <v>1088</v>
      </c>
      <c r="F4" s="299" t="s">
        <v>1089</v>
      </c>
      <c r="G4" s="300"/>
      <c r="H4" s="301"/>
      <c r="I4" s="302"/>
      <c r="J4" s="125">
        <v>32689800</v>
      </c>
      <c r="K4" s="13" t="s">
        <v>1093</v>
      </c>
    </row>
    <row r="5" spans="1:11" s="294" customFormat="1" ht="41.25" customHeight="1" x14ac:dyDescent="0.25">
      <c r="A5" s="295">
        <v>44582</v>
      </c>
      <c r="B5" s="295">
        <v>44580</v>
      </c>
      <c r="C5" s="296">
        <v>1051</v>
      </c>
      <c r="D5" s="297" t="s">
        <v>1087</v>
      </c>
      <c r="E5" s="303" t="s">
        <v>1088</v>
      </c>
      <c r="F5" s="299" t="s">
        <v>1090</v>
      </c>
      <c r="G5" s="300"/>
      <c r="H5" s="301"/>
      <c r="I5" s="302"/>
      <c r="J5" s="125">
        <v>7619238</v>
      </c>
      <c r="K5" s="13" t="s">
        <v>1093</v>
      </c>
    </row>
    <row r="6" spans="1:11" s="294" customFormat="1" ht="33.75" customHeight="1" x14ac:dyDescent="0.25">
      <c r="A6" s="295">
        <v>44584</v>
      </c>
      <c r="B6" s="295">
        <v>44580</v>
      </c>
      <c r="C6" s="296">
        <v>1054</v>
      </c>
      <c r="D6" s="297" t="s">
        <v>1087</v>
      </c>
      <c r="E6" s="303" t="s">
        <v>1088</v>
      </c>
      <c r="F6" s="299" t="s">
        <v>1091</v>
      </c>
      <c r="G6" s="300"/>
      <c r="H6" s="301"/>
      <c r="I6" s="302"/>
      <c r="J6" s="125">
        <v>32689800</v>
      </c>
      <c r="K6" s="13" t="s">
        <v>1093</v>
      </c>
    </row>
    <row r="7" spans="1:11" s="294" customFormat="1" ht="36" customHeight="1" x14ac:dyDescent="0.25">
      <c r="A7" s="295">
        <v>44585</v>
      </c>
      <c r="B7" s="295">
        <v>44580</v>
      </c>
      <c r="C7" s="296">
        <v>1053</v>
      </c>
      <c r="D7" s="297" t="s">
        <v>1087</v>
      </c>
      <c r="E7" s="303" t="s">
        <v>1088</v>
      </c>
      <c r="F7" s="299" t="s">
        <v>1092</v>
      </c>
      <c r="G7" s="300"/>
      <c r="H7" s="301"/>
      <c r="I7" s="302"/>
      <c r="J7" s="244">
        <v>7619238</v>
      </c>
      <c r="K7" s="13" t="s">
        <v>1093</v>
      </c>
    </row>
    <row r="8" spans="1:11" x14ac:dyDescent="0.25">
      <c r="A8" s="40"/>
      <c r="B8" s="40"/>
      <c r="C8" s="43"/>
      <c r="D8" s="7"/>
      <c r="E8" s="304"/>
      <c r="F8" s="9"/>
      <c r="G8" s="34"/>
      <c r="H8" s="193"/>
      <c r="I8" s="194"/>
      <c r="J8" s="125"/>
      <c r="K8" s="13"/>
    </row>
    <row r="9" spans="1:11" x14ac:dyDescent="0.25">
      <c r="G9" s="318" t="s">
        <v>10</v>
      </c>
      <c r="H9" s="318"/>
      <c r="I9" s="318"/>
      <c r="J9" s="196"/>
    </row>
    <row r="10" spans="1:11" x14ac:dyDescent="0.25">
      <c r="G10" s="318" t="s">
        <v>11</v>
      </c>
      <c r="H10" s="318"/>
      <c r="I10" s="318"/>
      <c r="J10" s="155">
        <f>SUM(J4:J7)</f>
        <v>80618076</v>
      </c>
    </row>
    <row r="11" spans="1:11" s="99" customFormat="1" x14ac:dyDescent="0.25">
      <c r="A11" s="36"/>
      <c r="B11" s="37" t="s">
        <v>12</v>
      </c>
      <c r="C11" s="41"/>
      <c r="D11"/>
      <c r="E11"/>
      <c r="F11"/>
      <c r="G11" s="197"/>
      <c r="H11" s="198"/>
      <c r="I11" s="195"/>
      <c r="J11" s="195"/>
      <c r="K11" s="98"/>
    </row>
    <row r="12" spans="1:11" s="99" customFormat="1" x14ac:dyDescent="0.25">
      <c r="A12" s="179"/>
      <c r="B12" s="179"/>
      <c r="C12" s="180"/>
      <c r="D12" s="30"/>
      <c r="E12" s="8"/>
      <c r="F12" s="138"/>
      <c r="G12" s="202"/>
      <c r="H12" s="203"/>
      <c r="I12" s="204"/>
      <c r="J12" s="60"/>
      <c r="K12" s="101"/>
    </row>
    <row r="13" spans="1:11" s="99" customFormat="1" x14ac:dyDescent="0.25">
      <c r="A13" s="179"/>
      <c r="B13" s="179"/>
      <c r="C13" s="180"/>
      <c r="D13" s="30"/>
      <c r="E13" s="8"/>
      <c r="F13" s="138"/>
      <c r="G13" s="202"/>
      <c r="H13" s="203"/>
      <c r="I13" s="204"/>
      <c r="J13" s="60"/>
      <c r="K13" s="101"/>
    </row>
    <row r="14" spans="1:11" s="99" customFormat="1" x14ac:dyDescent="0.25">
      <c r="A14" s="96"/>
      <c r="B14" s="33"/>
      <c r="C14" s="48"/>
      <c r="D14" s="30"/>
      <c r="E14" s="31"/>
      <c r="F14" s="7"/>
      <c r="G14" s="320" t="s">
        <v>11</v>
      </c>
      <c r="H14" s="320"/>
      <c r="I14" s="320"/>
      <c r="J14" s="155">
        <f>SUM(J12:J13)</f>
        <v>0</v>
      </c>
      <c r="K14" s="101"/>
    </row>
    <row r="15" spans="1:11" x14ac:dyDescent="0.25">
      <c r="A15" s="39"/>
      <c r="B15" s="39"/>
      <c r="C15" s="49"/>
      <c r="D15" s="28"/>
      <c r="E15" s="28"/>
      <c r="F15" s="28"/>
      <c r="G15" s="318" t="s">
        <v>11</v>
      </c>
      <c r="H15" s="318"/>
      <c r="I15" s="318"/>
      <c r="J15" s="196"/>
    </row>
    <row r="19" spans="1:11" s="1" customFormat="1" x14ac:dyDescent="0.25">
      <c r="A19" s="36"/>
      <c r="B19" s="36"/>
      <c r="C19" s="36"/>
      <c r="D19" s="41"/>
      <c r="E19"/>
      <c r="F19"/>
      <c r="G19" s="197"/>
      <c r="H19" s="197"/>
      <c r="I19" s="198"/>
      <c r="J19" s="195"/>
      <c r="K19"/>
    </row>
    <row r="20" spans="1:11" s="1" customFormat="1" x14ac:dyDescent="0.25">
      <c r="A20" s="36"/>
      <c r="B20" s="36"/>
      <c r="C20" s="36"/>
      <c r="D20" s="41"/>
      <c r="E20"/>
      <c r="F20"/>
      <c r="G20" s="197"/>
      <c r="H20" s="197"/>
      <c r="I20" s="198"/>
      <c r="J20" s="195"/>
      <c r="K20"/>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sheetData>
  <mergeCells count="5">
    <mergeCell ref="A1:K1"/>
    <mergeCell ref="G9:I9"/>
    <mergeCell ref="G10:I10"/>
    <mergeCell ref="G14:I14"/>
    <mergeCell ref="G15:I15"/>
  </mergeCells>
  <pageMargins left="0.2" right="0.2" top="0.25" bottom="0.25" header="0.3" footer="0.3"/>
  <pageSetup paperSize="9" scale="65" orientation="landscape"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C011D-2F55-441C-9679-4A870081E102}">
  <dimension ref="A1:K31"/>
  <sheetViews>
    <sheetView workbookViewId="0">
      <pane xSplit="3" ySplit="3" topLeftCell="D4" activePane="bottomRight" state="frozen"/>
      <selection activeCell="F9" sqref="F9"/>
      <selection pane="topRight" activeCell="F9" sqref="F9"/>
      <selection pane="bottomLeft" activeCell="F9" sqref="F9"/>
      <selection pane="bottomRight" activeCell="C14" sqref="C14"/>
    </sheetView>
  </sheetViews>
  <sheetFormatPr defaultRowHeight="13.8" x14ac:dyDescent="0.25"/>
  <cols>
    <col min="1" max="1" width="12.3984375" style="36" customWidth="1"/>
    <col min="2" max="2" width="11.59765625" style="36" customWidth="1"/>
    <col min="3" max="3" width="9.69921875" style="41" customWidth="1"/>
    <col min="4" max="4" width="33.09765625" customWidth="1"/>
    <col min="5" max="5" width="13.3984375" customWidth="1"/>
    <col min="6" max="6" width="51.1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1094</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x14ac:dyDescent="0.25">
      <c r="A4" s="40">
        <v>44599</v>
      </c>
      <c r="B4" s="40">
        <v>44599</v>
      </c>
      <c r="C4" s="43" t="s">
        <v>243</v>
      </c>
      <c r="D4" s="7" t="s">
        <v>23</v>
      </c>
      <c r="E4" s="304"/>
      <c r="F4" s="9" t="s">
        <v>1095</v>
      </c>
      <c r="G4" s="34"/>
      <c r="H4" s="193"/>
      <c r="I4" s="194"/>
      <c r="J4" s="125">
        <v>119466000</v>
      </c>
      <c r="K4" s="13" t="s">
        <v>41</v>
      </c>
    </row>
    <row r="5" spans="1:11" ht="52.8" x14ac:dyDescent="0.25">
      <c r="A5" s="40">
        <v>44209</v>
      </c>
      <c r="B5" s="40">
        <v>44208</v>
      </c>
      <c r="C5" s="43" t="s">
        <v>1096</v>
      </c>
      <c r="D5" s="7" t="s">
        <v>1097</v>
      </c>
      <c r="E5" s="304" t="s">
        <v>1098</v>
      </c>
      <c r="F5" s="9" t="s">
        <v>1099</v>
      </c>
      <c r="G5" s="34">
        <v>8625960</v>
      </c>
      <c r="H5" s="193">
        <v>0.1</v>
      </c>
      <c r="I5" s="194">
        <v>862596</v>
      </c>
      <c r="J5" s="125">
        <v>9488556</v>
      </c>
      <c r="K5" s="13"/>
    </row>
    <row r="6" spans="1:11" ht="26.4" x14ac:dyDescent="0.25">
      <c r="A6" s="40">
        <v>44209</v>
      </c>
      <c r="B6" s="40">
        <v>44208</v>
      </c>
      <c r="C6" s="43" t="s">
        <v>1100</v>
      </c>
      <c r="D6" s="7" t="s">
        <v>1097</v>
      </c>
      <c r="E6" s="304" t="s">
        <v>1098</v>
      </c>
      <c r="F6" s="9" t="s">
        <v>1101</v>
      </c>
      <c r="G6" s="34"/>
      <c r="H6" s="193"/>
      <c r="I6" s="194">
        <v>0</v>
      </c>
      <c r="J6" s="125">
        <v>497019600</v>
      </c>
      <c r="K6" s="13"/>
    </row>
    <row r="7" spans="1:11" ht="92.4" x14ac:dyDescent="0.25">
      <c r="A7" s="40">
        <v>44587</v>
      </c>
      <c r="B7" s="40">
        <v>44586</v>
      </c>
      <c r="C7" s="43" t="s">
        <v>1102</v>
      </c>
      <c r="D7" s="7" t="s">
        <v>1103</v>
      </c>
      <c r="E7" s="304"/>
      <c r="F7" s="131" t="s">
        <v>1104</v>
      </c>
      <c r="G7" s="34"/>
      <c r="H7" s="193"/>
      <c r="I7" s="194"/>
      <c r="J7" s="125">
        <v>5000000</v>
      </c>
      <c r="K7" s="13" t="s">
        <v>41</v>
      </c>
    </row>
    <row r="8" spans="1:11" ht="26.4" x14ac:dyDescent="0.25">
      <c r="A8" s="40">
        <v>44587</v>
      </c>
      <c r="B8" s="40">
        <v>44579</v>
      </c>
      <c r="C8" s="43" t="s">
        <v>1108</v>
      </c>
      <c r="D8" s="7" t="s">
        <v>1068</v>
      </c>
      <c r="E8" s="304">
        <v>313538692</v>
      </c>
      <c r="F8" s="9" t="s">
        <v>1109</v>
      </c>
      <c r="G8" s="34">
        <v>17300000</v>
      </c>
      <c r="H8" s="193">
        <v>0.1</v>
      </c>
      <c r="I8" s="194">
        <v>1730000</v>
      </c>
      <c r="J8" s="125">
        <v>19030000</v>
      </c>
      <c r="K8" s="13"/>
    </row>
    <row r="9" spans="1:11" ht="26.4" x14ac:dyDescent="0.25">
      <c r="A9" s="40">
        <v>44587</v>
      </c>
      <c r="B9" s="40">
        <v>44573</v>
      </c>
      <c r="C9" s="43" t="s">
        <v>1105</v>
      </c>
      <c r="D9" s="7" t="s">
        <v>1106</v>
      </c>
      <c r="E9" s="304">
        <v>315526283</v>
      </c>
      <c r="F9" s="9" t="s">
        <v>1107</v>
      </c>
      <c r="G9" s="34">
        <v>1200000</v>
      </c>
      <c r="H9" s="193">
        <v>0.1</v>
      </c>
      <c r="I9" s="194">
        <v>120000</v>
      </c>
      <c r="J9" s="125">
        <v>1320000</v>
      </c>
      <c r="K9" s="13"/>
    </row>
    <row r="10" spans="1:11" s="99" customFormat="1" ht="26.4" x14ac:dyDescent="0.25">
      <c r="A10" s="40">
        <v>44587</v>
      </c>
      <c r="B10" s="40">
        <v>44578</v>
      </c>
      <c r="C10" s="43" t="s">
        <v>1110</v>
      </c>
      <c r="D10" s="7" t="s">
        <v>1106</v>
      </c>
      <c r="E10" s="304"/>
      <c r="F10" s="9" t="s">
        <v>1112</v>
      </c>
      <c r="G10" s="34"/>
      <c r="H10" s="193"/>
      <c r="I10" s="194"/>
      <c r="J10" s="125">
        <v>15380000</v>
      </c>
      <c r="K10" s="13"/>
    </row>
    <row r="11" spans="1:11" s="99" customFormat="1" ht="26.4" x14ac:dyDescent="0.25">
      <c r="A11" s="40">
        <v>44587</v>
      </c>
      <c r="B11" s="40">
        <v>44579</v>
      </c>
      <c r="C11" s="43" t="s">
        <v>1111</v>
      </c>
      <c r="D11" s="7" t="s">
        <v>1106</v>
      </c>
      <c r="E11" s="304"/>
      <c r="F11" s="9" t="s">
        <v>1113</v>
      </c>
      <c r="G11" s="34">
        <v>1045455</v>
      </c>
      <c r="H11" s="193">
        <v>0.1</v>
      </c>
      <c r="I11" s="194"/>
      <c r="J11" s="125">
        <v>15380000</v>
      </c>
      <c r="K11" s="13"/>
    </row>
    <row r="12" spans="1:11" x14ac:dyDescent="0.25">
      <c r="A12" s="40"/>
      <c r="B12" s="40"/>
      <c r="C12" s="43"/>
      <c r="D12" s="7"/>
      <c r="E12" s="304"/>
      <c r="F12" s="9"/>
      <c r="G12" s="34"/>
      <c r="H12" s="193"/>
      <c r="I12" s="194"/>
      <c r="J12" s="125"/>
      <c r="K12" s="13"/>
    </row>
    <row r="13" spans="1:11" x14ac:dyDescent="0.25">
      <c r="A13" s="40"/>
      <c r="B13" s="40"/>
      <c r="C13" s="43"/>
      <c r="D13" s="7"/>
      <c r="E13" s="304"/>
      <c r="F13" s="9"/>
      <c r="G13" s="34"/>
      <c r="H13" s="193"/>
      <c r="I13" s="194"/>
      <c r="J13" s="125"/>
      <c r="K13" s="13"/>
    </row>
    <row r="14" spans="1:11" x14ac:dyDescent="0.25">
      <c r="A14" s="40"/>
      <c r="B14" s="40"/>
      <c r="C14" s="43"/>
      <c r="D14" s="7"/>
      <c r="E14" s="304"/>
      <c r="F14" s="9"/>
      <c r="G14" s="34"/>
      <c r="H14" s="193"/>
      <c r="I14" s="194"/>
      <c r="J14" s="125"/>
      <c r="K14" s="13"/>
    </row>
    <row r="15" spans="1:11" x14ac:dyDescent="0.25">
      <c r="A15" s="40"/>
      <c r="B15" s="40"/>
      <c r="C15" s="43"/>
      <c r="D15" s="7"/>
      <c r="E15" s="304"/>
      <c r="F15" s="9"/>
      <c r="G15" s="34"/>
      <c r="H15" s="193"/>
      <c r="I15" s="194"/>
      <c r="J15" s="125"/>
      <c r="K15" s="13"/>
    </row>
    <row r="16" spans="1:11" x14ac:dyDescent="0.25">
      <c r="G16" s="318" t="s">
        <v>10</v>
      </c>
      <c r="H16" s="318"/>
      <c r="I16" s="318"/>
      <c r="J16" s="196"/>
    </row>
    <row r="17" spans="1:11" x14ac:dyDescent="0.25">
      <c r="G17" s="318" t="s">
        <v>11</v>
      </c>
      <c r="H17" s="318"/>
      <c r="I17" s="318"/>
      <c r="J17" s="155">
        <f>SUM(J4:J11)</f>
        <v>682084156</v>
      </c>
    </row>
    <row r="18" spans="1:11" s="99" customFormat="1" x14ac:dyDescent="0.25">
      <c r="A18" s="36"/>
      <c r="B18" s="37" t="s">
        <v>12</v>
      </c>
      <c r="C18" s="41"/>
      <c r="D18"/>
      <c r="E18"/>
      <c r="F18"/>
      <c r="G18" s="197"/>
      <c r="H18" s="198"/>
      <c r="I18" s="195"/>
      <c r="J18" s="195"/>
      <c r="K18" s="98"/>
    </row>
    <row r="19" spans="1:11" s="99" customFormat="1" x14ac:dyDescent="0.25">
      <c r="A19" s="179"/>
      <c r="B19" s="179"/>
      <c r="C19" s="180"/>
      <c r="D19" s="30"/>
      <c r="E19" s="8"/>
      <c r="F19" s="138"/>
      <c r="G19" s="202"/>
      <c r="H19" s="203"/>
      <c r="I19" s="204"/>
      <c r="J19" s="60"/>
      <c r="K19" s="101"/>
    </row>
    <row r="20" spans="1:11" s="99" customFormat="1" x14ac:dyDescent="0.25">
      <c r="A20" s="96"/>
      <c r="B20" s="33"/>
      <c r="C20" s="48"/>
      <c r="D20" s="30"/>
      <c r="E20" s="31"/>
      <c r="F20" s="7"/>
      <c r="G20" s="320" t="s">
        <v>11</v>
      </c>
      <c r="H20" s="320"/>
      <c r="I20" s="320"/>
      <c r="J20" s="155">
        <f>SUM(J19:J19)</f>
        <v>0</v>
      </c>
      <c r="K20" s="101"/>
    </row>
    <row r="21" spans="1:11" x14ac:dyDescent="0.25">
      <c r="A21" s="39"/>
      <c r="B21" s="39"/>
      <c r="C21" s="49"/>
      <c r="D21" s="28"/>
      <c r="E21" s="28"/>
      <c r="F21" s="28"/>
      <c r="G21" s="318" t="s">
        <v>11</v>
      </c>
      <c r="H21" s="318"/>
      <c r="I21" s="318"/>
      <c r="J21" s="196"/>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sheetData>
  <mergeCells count="5">
    <mergeCell ref="A1:K1"/>
    <mergeCell ref="G16:I16"/>
    <mergeCell ref="G17:I17"/>
    <mergeCell ref="G20:I20"/>
    <mergeCell ref="G21:I21"/>
  </mergeCells>
  <pageMargins left="0.2" right="0.2" top="0.25" bottom="0.25" header="0.3" footer="0.3"/>
  <pageSetup paperSize="9" scale="65" orientation="landscape"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4C889-7020-4725-9FB6-1B64B500875D}">
  <dimension ref="A1:K24"/>
  <sheetViews>
    <sheetView workbookViewId="0">
      <pane xSplit="3" ySplit="3" topLeftCell="D4" activePane="bottomRight" state="frozen"/>
      <selection activeCell="F9" sqref="F9"/>
      <selection pane="topRight" activeCell="F9" sqref="F9"/>
      <selection pane="bottomLeft" activeCell="F9" sqref="F9"/>
      <selection pane="bottomRight" activeCell="F7" sqref="F7"/>
    </sheetView>
  </sheetViews>
  <sheetFormatPr defaultRowHeight="13.8" x14ac:dyDescent="0.25"/>
  <cols>
    <col min="1" max="1" width="12.3984375" style="36" customWidth="1"/>
    <col min="2" max="2" width="11.59765625" style="36" customWidth="1"/>
    <col min="3" max="3" width="9.69921875" style="41" customWidth="1"/>
    <col min="4" max="4" width="33.09765625" customWidth="1"/>
    <col min="5" max="5" width="13.3984375" customWidth="1"/>
    <col min="6" max="6" width="51.1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1114</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39.6" x14ac:dyDescent="0.25">
      <c r="A4" s="40">
        <v>44607</v>
      </c>
      <c r="B4" s="40">
        <v>44607</v>
      </c>
      <c r="C4" s="43" t="s">
        <v>1115</v>
      </c>
      <c r="D4" s="7" t="s">
        <v>1116</v>
      </c>
      <c r="E4" s="304"/>
      <c r="F4" s="9" t="s">
        <v>1119</v>
      </c>
      <c r="G4" s="34"/>
      <c r="H4" s="193"/>
      <c r="I4" s="125"/>
      <c r="J4" s="125">
        <v>20144700</v>
      </c>
      <c r="K4" s="13"/>
    </row>
    <row r="5" spans="1:11" ht="39.6" x14ac:dyDescent="0.25">
      <c r="A5" s="40">
        <v>44607</v>
      </c>
      <c r="B5" s="40">
        <v>44607</v>
      </c>
      <c r="C5" s="43" t="s">
        <v>1117</v>
      </c>
      <c r="D5" s="7" t="s">
        <v>1118</v>
      </c>
      <c r="E5" s="304"/>
      <c r="F5" s="9" t="s">
        <v>1120</v>
      </c>
      <c r="G5" s="34"/>
      <c r="H5" s="193"/>
      <c r="I5" s="125"/>
      <c r="J5" s="125">
        <v>15292800</v>
      </c>
      <c r="K5" s="13"/>
    </row>
    <row r="6" spans="1:11" x14ac:dyDescent="0.25">
      <c r="A6" s="40"/>
      <c r="B6" s="40"/>
      <c r="C6" s="43"/>
      <c r="D6" s="7"/>
      <c r="E6" s="304"/>
      <c r="F6" s="9"/>
      <c r="G6" s="34"/>
      <c r="H6" s="193"/>
      <c r="I6" s="194"/>
      <c r="J6" s="125"/>
      <c r="K6" s="13"/>
    </row>
    <row r="7" spans="1:11" x14ac:dyDescent="0.25">
      <c r="A7" s="40"/>
      <c r="B7" s="40"/>
      <c r="C7" s="43"/>
      <c r="D7" s="7"/>
      <c r="E7" s="304"/>
      <c r="F7" s="9"/>
      <c r="G7" s="34"/>
      <c r="H7" s="193"/>
      <c r="I7" s="194"/>
      <c r="J7" s="125"/>
      <c r="K7" s="13"/>
    </row>
    <row r="8" spans="1:11" x14ac:dyDescent="0.25">
      <c r="A8" s="40"/>
      <c r="B8" s="40"/>
      <c r="C8" s="43"/>
      <c r="D8" s="7"/>
      <c r="E8" s="304"/>
      <c r="F8" s="9"/>
      <c r="G8" s="34"/>
      <c r="H8" s="193"/>
      <c r="I8" s="194"/>
      <c r="J8" s="125"/>
      <c r="K8" s="13"/>
    </row>
    <row r="9" spans="1:11" x14ac:dyDescent="0.25">
      <c r="G9" s="318" t="s">
        <v>10</v>
      </c>
      <c r="H9" s="318"/>
      <c r="I9" s="318"/>
      <c r="J9" s="196"/>
    </row>
    <row r="10" spans="1:11" x14ac:dyDescent="0.25">
      <c r="G10" s="318" t="s">
        <v>11</v>
      </c>
      <c r="H10" s="318"/>
      <c r="I10" s="318"/>
      <c r="J10" s="155">
        <f>SUM(J4:J5)</f>
        <v>35437500</v>
      </c>
    </row>
    <row r="11" spans="1:11" s="99" customFormat="1" x14ac:dyDescent="0.25">
      <c r="A11" s="36"/>
      <c r="B11" s="37" t="s">
        <v>12</v>
      </c>
      <c r="C11" s="41"/>
      <c r="D11"/>
      <c r="E11"/>
      <c r="F11"/>
      <c r="G11" s="197"/>
      <c r="H11" s="198"/>
      <c r="I11" s="195"/>
      <c r="J11" s="195"/>
      <c r="K11" s="98"/>
    </row>
    <row r="12" spans="1:11" s="99" customFormat="1" x14ac:dyDescent="0.25">
      <c r="A12" s="179"/>
      <c r="B12" s="179"/>
      <c r="C12" s="180"/>
      <c r="D12" s="30"/>
      <c r="E12" s="8"/>
      <c r="F12" s="138"/>
      <c r="G12" s="202"/>
      <c r="H12" s="203"/>
      <c r="I12" s="204"/>
      <c r="J12" s="60"/>
      <c r="K12" s="101"/>
    </row>
    <row r="13" spans="1:11" s="99" customFormat="1" x14ac:dyDescent="0.25">
      <c r="A13" s="96"/>
      <c r="B13" s="33"/>
      <c r="C13" s="48"/>
      <c r="D13" s="30"/>
      <c r="E13" s="31"/>
      <c r="F13" s="7"/>
      <c r="G13" s="320" t="s">
        <v>11</v>
      </c>
      <c r="H13" s="320"/>
      <c r="I13" s="320"/>
      <c r="J13" s="155">
        <f>SUM(J12:J12)</f>
        <v>0</v>
      </c>
      <c r="K13" s="101"/>
    </row>
    <row r="14" spans="1:11" x14ac:dyDescent="0.25">
      <c r="A14" s="39"/>
      <c r="B14" s="39"/>
      <c r="C14" s="49"/>
      <c r="D14" s="28"/>
      <c r="E14" s="28"/>
      <c r="F14" s="28"/>
      <c r="G14" s="318" t="s">
        <v>11</v>
      </c>
      <c r="H14" s="318"/>
      <c r="I14" s="318"/>
      <c r="J14" s="196"/>
    </row>
    <row r="18" spans="1:11" s="1" customFormat="1" x14ac:dyDescent="0.25">
      <c r="A18" s="36"/>
      <c r="B18" s="36"/>
      <c r="C18" s="36"/>
      <c r="D18" s="41"/>
      <c r="E18"/>
      <c r="F18"/>
      <c r="G18" s="197"/>
      <c r="H18" s="197"/>
      <c r="I18" s="198"/>
      <c r="J18" s="195"/>
      <c r="K18"/>
    </row>
    <row r="19" spans="1:11" s="1" customFormat="1" x14ac:dyDescent="0.25">
      <c r="A19" s="36"/>
      <c r="B19" s="36"/>
      <c r="C19" s="36"/>
      <c r="D19" s="41"/>
      <c r="E19"/>
      <c r="F19"/>
      <c r="G19" s="197"/>
      <c r="H19" s="197"/>
      <c r="I19" s="198"/>
      <c r="J19" s="195"/>
      <c r="K19"/>
    </row>
    <row r="20" spans="1:11" s="1" customFormat="1" x14ac:dyDescent="0.25">
      <c r="A20" s="36"/>
      <c r="B20" s="36"/>
      <c r="C20" s="36"/>
      <c r="D20" s="41"/>
      <c r="E20"/>
      <c r="F20"/>
      <c r="G20" s="197"/>
      <c r="H20" s="197"/>
      <c r="I20" s="198"/>
      <c r="J20" s="195"/>
      <c r="K20"/>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sheetData>
  <mergeCells count="5">
    <mergeCell ref="A1:K1"/>
    <mergeCell ref="G9:I9"/>
    <mergeCell ref="G10:I10"/>
    <mergeCell ref="G13:I13"/>
    <mergeCell ref="G14:I14"/>
  </mergeCells>
  <pageMargins left="0.2" right="0.2" top="0.25" bottom="0.25" header="0.3" footer="0.3"/>
  <pageSetup paperSize="9" scale="65"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2CA61-5921-45BB-BC01-593E955EC95C}">
  <dimension ref="A1:K32"/>
  <sheetViews>
    <sheetView workbookViewId="0">
      <pane xSplit="3" ySplit="3" topLeftCell="D4" activePane="bottomRight" state="frozen"/>
      <selection activeCell="F9" sqref="F9"/>
      <selection pane="topRight" activeCell="F9" sqref="F9"/>
      <selection pane="bottomLeft" activeCell="F9" sqref="F9"/>
      <selection pane="bottomRight" activeCell="D18" sqref="D18"/>
    </sheetView>
  </sheetViews>
  <sheetFormatPr defaultRowHeight="13.8" x14ac:dyDescent="0.25"/>
  <cols>
    <col min="1" max="1" width="12.3984375" style="36" customWidth="1"/>
    <col min="2" max="2" width="14.3984375" style="36" customWidth="1"/>
    <col min="3" max="3" width="13.69921875" style="41" customWidth="1"/>
    <col min="4" max="4" width="33.09765625" customWidth="1"/>
    <col min="5" max="5" width="13.3984375" customWidth="1"/>
    <col min="6" max="6" width="56.1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1121</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x14ac:dyDescent="0.25">
      <c r="A4" s="40">
        <v>44600</v>
      </c>
      <c r="B4" s="40">
        <v>44598</v>
      </c>
      <c r="C4" s="43" t="s">
        <v>1122</v>
      </c>
      <c r="D4" s="7" t="s">
        <v>78</v>
      </c>
      <c r="E4" s="304"/>
      <c r="F4" s="9" t="s">
        <v>1123</v>
      </c>
      <c r="G4" s="34"/>
      <c r="H4" s="193"/>
      <c r="I4" s="194"/>
      <c r="J4" s="125">
        <v>55764288</v>
      </c>
      <c r="K4" s="13"/>
    </row>
    <row r="5" spans="1:11" ht="26.4" x14ac:dyDescent="0.25">
      <c r="A5" s="40">
        <v>44600</v>
      </c>
      <c r="B5" s="40">
        <v>44586</v>
      </c>
      <c r="C5" s="43" t="s">
        <v>1124</v>
      </c>
      <c r="D5" s="7" t="s">
        <v>1042</v>
      </c>
      <c r="E5" s="304" t="s">
        <v>1043</v>
      </c>
      <c r="F5" s="9" t="s">
        <v>1150</v>
      </c>
      <c r="G5" s="34"/>
      <c r="H5" s="193"/>
      <c r="I5" s="125"/>
      <c r="J5" s="125">
        <v>824670</v>
      </c>
      <c r="K5" s="13"/>
    </row>
    <row r="6" spans="1:11" ht="26.4" x14ac:dyDescent="0.25">
      <c r="A6" s="40">
        <v>44601</v>
      </c>
      <c r="B6" s="40">
        <v>44600</v>
      </c>
      <c r="C6" s="43" t="s">
        <v>1125</v>
      </c>
      <c r="D6" s="7" t="s">
        <v>1033</v>
      </c>
      <c r="E6" s="304"/>
      <c r="F6" s="9" t="s">
        <v>1126</v>
      </c>
      <c r="G6" s="34"/>
      <c r="H6" s="193"/>
      <c r="I6" s="194"/>
      <c r="J6" s="125">
        <v>8208000</v>
      </c>
      <c r="K6" s="13"/>
    </row>
    <row r="7" spans="1:11" x14ac:dyDescent="0.25">
      <c r="A7" s="40">
        <v>44607</v>
      </c>
      <c r="B7" s="40">
        <v>44592</v>
      </c>
      <c r="C7" s="43" t="s">
        <v>1127</v>
      </c>
      <c r="D7" s="7" t="s">
        <v>1128</v>
      </c>
      <c r="E7" s="304"/>
      <c r="F7" s="9" t="s">
        <v>1129</v>
      </c>
      <c r="G7" s="34"/>
      <c r="H7" s="193"/>
      <c r="I7" s="194"/>
      <c r="J7" s="125">
        <v>142599.6</v>
      </c>
      <c r="K7" s="13"/>
    </row>
    <row r="8" spans="1:11" ht="57" customHeight="1" x14ac:dyDescent="0.25">
      <c r="A8" s="40">
        <v>44606</v>
      </c>
      <c r="B8" s="40">
        <v>44606</v>
      </c>
      <c r="C8" s="43" t="s">
        <v>1130</v>
      </c>
      <c r="D8" s="7" t="s">
        <v>1131</v>
      </c>
      <c r="E8" s="304"/>
      <c r="F8" s="9" t="s">
        <v>1132</v>
      </c>
      <c r="G8" s="34"/>
      <c r="H8" s="193"/>
      <c r="I8" s="194"/>
      <c r="J8" s="125">
        <v>4585000</v>
      </c>
      <c r="K8" s="13" t="s">
        <v>41</v>
      </c>
    </row>
    <row r="9" spans="1:11" x14ac:dyDescent="0.25">
      <c r="A9" s="40">
        <v>44608</v>
      </c>
      <c r="B9" s="40">
        <v>44608</v>
      </c>
      <c r="C9" s="43" t="s">
        <v>1133</v>
      </c>
      <c r="D9" s="7" t="s">
        <v>108</v>
      </c>
      <c r="E9" s="304"/>
      <c r="F9" s="9" t="s">
        <v>1141</v>
      </c>
      <c r="G9" s="34"/>
      <c r="H9" s="193"/>
      <c r="I9" s="194"/>
      <c r="J9" s="125">
        <v>10548493.150684932</v>
      </c>
      <c r="K9" s="13" t="s">
        <v>1149</v>
      </c>
    </row>
    <row r="10" spans="1:11" x14ac:dyDescent="0.25">
      <c r="A10" s="40">
        <v>44608</v>
      </c>
      <c r="B10" s="40">
        <v>44608</v>
      </c>
      <c r="C10" s="43" t="s">
        <v>1134</v>
      </c>
      <c r="D10" s="7" t="s">
        <v>108</v>
      </c>
      <c r="E10" s="304"/>
      <c r="F10" s="9" t="s">
        <v>1142</v>
      </c>
      <c r="G10" s="34"/>
      <c r="H10" s="193"/>
      <c r="I10" s="194"/>
      <c r="J10" s="125">
        <v>10548493.150684932</v>
      </c>
      <c r="K10" s="13" t="s">
        <v>1149</v>
      </c>
    </row>
    <row r="11" spans="1:11" x14ac:dyDescent="0.25">
      <c r="A11" s="40">
        <v>44608</v>
      </c>
      <c r="B11" s="40">
        <v>44608</v>
      </c>
      <c r="C11" s="43" t="s">
        <v>1135</v>
      </c>
      <c r="D11" s="7" t="s">
        <v>108</v>
      </c>
      <c r="E11" s="304"/>
      <c r="F11" s="9" t="s">
        <v>1143</v>
      </c>
      <c r="G11" s="34"/>
      <c r="H11" s="193"/>
      <c r="I11" s="194"/>
      <c r="J11" s="125">
        <v>8790410.9589041118</v>
      </c>
      <c r="K11" s="13" t="s">
        <v>1149</v>
      </c>
    </row>
    <row r="12" spans="1:11" x14ac:dyDescent="0.25">
      <c r="A12" s="40">
        <v>44608</v>
      </c>
      <c r="B12" s="40">
        <v>44608</v>
      </c>
      <c r="C12" s="43" t="s">
        <v>1136</v>
      </c>
      <c r="D12" s="7" t="s">
        <v>108</v>
      </c>
      <c r="E12" s="304"/>
      <c r="F12" s="9" t="s">
        <v>1144</v>
      </c>
      <c r="G12" s="34"/>
      <c r="H12" s="193"/>
      <c r="I12" s="194"/>
      <c r="J12" s="125">
        <v>2853953.4246575343</v>
      </c>
      <c r="K12" s="13" t="s">
        <v>1149</v>
      </c>
    </row>
    <row r="13" spans="1:11" x14ac:dyDescent="0.25">
      <c r="A13" s="40">
        <v>44608</v>
      </c>
      <c r="B13" s="40">
        <v>44608</v>
      </c>
      <c r="C13" s="43" t="s">
        <v>1137</v>
      </c>
      <c r="D13" s="7" t="s">
        <v>108</v>
      </c>
      <c r="E13" s="304"/>
      <c r="F13" s="9" t="s">
        <v>1145</v>
      </c>
      <c r="G13" s="34"/>
      <c r="H13" s="193"/>
      <c r="I13" s="194"/>
      <c r="J13" s="125">
        <v>3024657.5342465756</v>
      </c>
      <c r="K13" s="13" t="s">
        <v>1149</v>
      </c>
    </row>
    <row r="14" spans="1:11" x14ac:dyDescent="0.25">
      <c r="A14" s="40">
        <v>44608</v>
      </c>
      <c r="B14" s="40">
        <v>44608</v>
      </c>
      <c r="C14" s="43" t="s">
        <v>1138</v>
      </c>
      <c r="D14" s="7" t="s">
        <v>108</v>
      </c>
      <c r="E14" s="304"/>
      <c r="F14" s="9" t="s">
        <v>1146</v>
      </c>
      <c r="G14" s="34"/>
      <c r="H14" s="193"/>
      <c r="I14" s="194"/>
      <c r="J14" s="125">
        <v>2722191.780821918</v>
      </c>
      <c r="K14" s="13" t="s">
        <v>1149</v>
      </c>
    </row>
    <row r="15" spans="1:11" x14ac:dyDescent="0.25">
      <c r="A15" s="40">
        <v>44608</v>
      </c>
      <c r="B15" s="40">
        <v>44608</v>
      </c>
      <c r="C15" s="43" t="s">
        <v>1139</v>
      </c>
      <c r="D15" s="7" t="s">
        <v>108</v>
      </c>
      <c r="E15" s="304"/>
      <c r="F15" s="9" t="s">
        <v>1147</v>
      </c>
      <c r="G15" s="34"/>
      <c r="H15" s="193"/>
      <c r="I15" s="194"/>
      <c r="J15" s="125">
        <v>2075671.2328767127</v>
      </c>
      <c r="K15" s="13" t="s">
        <v>1149</v>
      </c>
    </row>
    <row r="16" spans="1:11" x14ac:dyDescent="0.25">
      <c r="A16" s="40">
        <v>44608</v>
      </c>
      <c r="B16" s="40">
        <v>44608</v>
      </c>
      <c r="C16" s="43" t="s">
        <v>1140</v>
      </c>
      <c r="D16" s="7" t="s">
        <v>108</v>
      </c>
      <c r="E16" s="304"/>
      <c r="F16" s="9" t="s">
        <v>1148</v>
      </c>
      <c r="G16" s="34"/>
      <c r="H16" s="193"/>
      <c r="I16" s="194"/>
      <c r="J16" s="125">
        <v>945205.47945205483</v>
      </c>
      <c r="K16" s="13" t="s">
        <v>1149</v>
      </c>
    </row>
    <row r="17" spans="1:11" x14ac:dyDescent="0.25">
      <c r="G17" s="318" t="s">
        <v>10</v>
      </c>
      <c r="H17" s="318"/>
      <c r="I17" s="318"/>
      <c r="J17" s="196"/>
    </row>
    <row r="18" spans="1:11" x14ac:dyDescent="0.25">
      <c r="G18" s="318" t="s">
        <v>11</v>
      </c>
      <c r="H18" s="318"/>
      <c r="I18" s="318"/>
      <c r="J18" s="155">
        <f>SUM(J4:J16)</f>
        <v>111033634.3123288</v>
      </c>
    </row>
    <row r="19" spans="1:11" s="99" customFormat="1" x14ac:dyDescent="0.25">
      <c r="A19" s="36"/>
      <c r="B19" s="37" t="s">
        <v>12</v>
      </c>
      <c r="C19" s="41"/>
      <c r="D19"/>
      <c r="E19"/>
      <c r="F19"/>
      <c r="G19" s="197"/>
      <c r="H19" s="198"/>
      <c r="I19" s="195"/>
      <c r="J19" s="195"/>
      <c r="K19" s="98"/>
    </row>
    <row r="20" spans="1:11" s="99" customFormat="1" x14ac:dyDescent="0.25">
      <c r="A20" s="179"/>
      <c r="B20" s="179"/>
      <c r="C20" s="180"/>
      <c r="D20" s="30"/>
      <c r="E20" s="8"/>
      <c r="F20" s="138"/>
      <c r="G20" s="202"/>
      <c r="H20" s="203"/>
      <c r="I20" s="204"/>
      <c r="J20" s="60"/>
      <c r="K20" s="101"/>
    </row>
    <row r="21" spans="1:11" s="99" customFormat="1" x14ac:dyDescent="0.25">
      <c r="A21" s="96"/>
      <c r="B21" s="33"/>
      <c r="C21" s="48"/>
      <c r="D21" s="30"/>
      <c r="E21" s="31"/>
      <c r="F21" s="7"/>
      <c r="G21" s="320" t="s">
        <v>11</v>
      </c>
      <c r="H21" s="320"/>
      <c r="I21" s="320"/>
      <c r="J21" s="155">
        <f>SUM(J20:J20)</f>
        <v>0</v>
      </c>
      <c r="K21" s="101"/>
    </row>
    <row r="22" spans="1:11" x14ac:dyDescent="0.25">
      <c r="A22" s="39"/>
      <c r="B22" s="39"/>
      <c r="C22" s="49"/>
      <c r="D22" s="28"/>
      <c r="E22" s="28"/>
      <c r="F22" s="28"/>
      <c r="G22" s="318" t="s">
        <v>11</v>
      </c>
      <c r="H22" s="318"/>
      <c r="I22" s="318"/>
      <c r="J22" s="196"/>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sheetData>
  <mergeCells count="5">
    <mergeCell ref="A1:K1"/>
    <mergeCell ref="G17:I17"/>
    <mergeCell ref="G18:I18"/>
    <mergeCell ref="G21:I21"/>
    <mergeCell ref="G22:I22"/>
  </mergeCells>
  <pageMargins left="0.2" right="0.2" top="0.25" bottom="0.25" header="0.3" footer="0.3"/>
  <pageSetup paperSize="9" scale="65"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36005-960D-430C-A1DD-65D8900DE4D9}">
  <dimension ref="A1:K32"/>
  <sheetViews>
    <sheetView workbookViewId="0">
      <pane xSplit="3" ySplit="3" topLeftCell="D4" activePane="bottomRight" state="frozen"/>
      <selection activeCell="F9" sqref="F9"/>
      <selection pane="topRight" activeCell="F9" sqref="F9"/>
      <selection pane="bottomLeft" activeCell="F9" sqref="F9"/>
      <selection pane="bottomRight" activeCell="D14" sqref="D14"/>
    </sheetView>
  </sheetViews>
  <sheetFormatPr defaultRowHeight="13.8" x14ac:dyDescent="0.25"/>
  <cols>
    <col min="1" max="1" width="12.3984375" style="36" customWidth="1"/>
    <col min="2" max="2" width="14.3984375" style="36" customWidth="1"/>
    <col min="3" max="3" width="13.69921875" style="41" customWidth="1"/>
    <col min="4" max="4" width="33.09765625" customWidth="1"/>
    <col min="5" max="5" width="13.3984375" customWidth="1"/>
    <col min="6" max="6" width="56.1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1151</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x14ac:dyDescent="0.25">
      <c r="A4" s="40">
        <v>44608</v>
      </c>
      <c r="B4" s="40">
        <v>44608</v>
      </c>
      <c r="C4" s="43" t="s">
        <v>1152</v>
      </c>
      <c r="D4" s="7" t="s">
        <v>78</v>
      </c>
      <c r="E4" s="304"/>
      <c r="F4" s="127" t="s">
        <v>1153</v>
      </c>
      <c r="G4" s="34">
        <v>49632600</v>
      </c>
      <c r="H4" s="193">
        <v>0.08</v>
      </c>
      <c r="I4" s="194">
        <v>3970608</v>
      </c>
      <c r="J4" s="125">
        <v>53603208</v>
      </c>
      <c r="K4" s="13"/>
    </row>
    <row r="5" spans="1:11" x14ac:dyDescent="0.25">
      <c r="A5" s="40">
        <v>44608</v>
      </c>
      <c r="B5" s="40">
        <v>44608</v>
      </c>
      <c r="C5" s="43" t="s">
        <v>1154</v>
      </c>
      <c r="D5" s="7" t="s">
        <v>802</v>
      </c>
      <c r="E5" s="304"/>
      <c r="F5" s="127" t="s">
        <v>1155</v>
      </c>
      <c r="G5" s="34">
        <v>1848000</v>
      </c>
      <c r="H5" s="193">
        <v>0.08</v>
      </c>
      <c r="I5" s="125">
        <v>147840</v>
      </c>
      <c r="J5" s="125">
        <v>1995840</v>
      </c>
      <c r="K5" s="13"/>
    </row>
    <row r="6" spans="1:11" x14ac:dyDescent="0.25">
      <c r="A6" s="40">
        <v>44608</v>
      </c>
      <c r="B6" s="40">
        <v>44608</v>
      </c>
      <c r="C6" s="43" t="s">
        <v>1156</v>
      </c>
      <c r="D6" s="7" t="s">
        <v>802</v>
      </c>
      <c r="E6" s="304"/>
      <c r="F6" s="127" t="s">
        <v>1157</v>
      </c>
      <c r="G6" s="34">
        <v>616000</v>
      </c>
      <c r="H6" s="193">
        <v>0.08</v>
      </c>
      <c r="I6" s="194">
        <v>49280</v>
      </c>
      <c r="J6" s="125">
        <v>665280</v>
      </c>
      <c r="K6" s="13"/>
    </row>
    <row r="7" spans="1:11" ht="26.4" x14ac:dyDescent="0.25">
      <c r="A7" s="40">
        <v>44609</v>
      </c>
      <c r="B7" s="40">
        <v>44609</v>
      </c>
      <c r="C7" s="43" t="s">
        <v>1158</v>
      </c>
      <c r="D7" s="7" t="s">
        <v>1075</v>
      </c>
      <c r="E7" s="304"/>
      <c r="F7" s="127" t="s">
        <v>1159</v>
      </c>
      <c r="G7" s="34">
        <v>4011428.5848000003</v>
      </c>
      <c r="H7" s="193">
        <v>0.05</v>
      </c>
      <c r="I7" s="194">
        <v>200571.42924000003</v>
      </c>
      <c r="J7" s="125">
        <v>4212000.0140400007</v>
      </c>
      <c r="K7" s="13"/>
    </row>
    <row r="8" spans="1:11" ht="39" customHeight="1" x14ac:dyDescent="0.25">
      <c r="A8" s="40">
        <v>44609</v>
      </c>
      <c r="B8" s="40">
        <v>44921</v>
      </c>
      <c r="C8" s="43" t="s">
        <v>1160</v>
      </c>
      <c r="D8" s="7" t="s">
        <v>1161</v>
      </c>
      <c r="E8" s="304"/>
      <c r="F8" s="127" t="s">
        <v>1162</v>
      </c>
      <c r="G8" s="34">
        <v>2880000</v>
      </c>
      <c r="H8" s="193">
        <v>0.1</v>
      </c>
      <c r="I8" s="194">
        <v>288000</v>
      </c>
      <c r="J8" s="125">
        <v>3168000</v>
      </c>
      <c r="K8" s="13"/>
    </row>
    <row r="9" spans="1:11" ht="39.6" x14ac:dyDescent="0.25">
      <c r="A9" s="40">
        <v>44609</v>
      </c>
      <c r="B9" s="40">
        <v>44609</v>
      </c>
      <c r="C9" s="43" t="s">
        <v>102</v>
      </c>
      <c r="D9" s="7" t="s">
        <v>1163</v>
      </c>
      <c r="E9" s="304"/>
      <c r="F9" s="127" t="s">
        <v>1164</v>
      </c>
      <c r="G9" s="34"/>
      <c r="H9" s="193"/>
      <c r="I9" s="194"/>
      <c r="J9" s="125">
        <v>43122818</v>
      </c>
      <c r="K9" s="13"/>
    </row>
    <row r="10" spans="1:11" ht="92.4" x14ac:dyDescent="0.25">
      <c r="A10" s="40">
        <v>44609</v>
      </c>
      <c r="B10" s="40">
        <v>44609</v>
      </c>
      <c r="C10" s="43" t="s">
        <v>102</v>
      </c>
      <c r="D10" s="7" t="s">
        <v>1165</v>
      </c>
      <c r="E10" s="304"/>
      <c r="F10" s="127" t="s">
        <v>158</v>
      </c>
      <c r="G10" s="34"/>
      <c r="H10" s="193"/>
      <c r="I10" s="194"/>
      <c r="J10" s="125">
        <v>2805054</v>
      </c>
      <c r="K10" s="13"/>
    </row>
    <row r="11" spans="1:11" x14ac:dyDescent="0.25">
      <c r="A11" s="295">
        <v>44611</v>
      </c>
      <c r="B11" s="295">
        <v>44611</v>
      </c>
      <c r="C11" s="27" t="s">
        <v>1166</v>
      </c>
      <c r="D11" s="7" t="s">
        <v>59</v>
      </c>
      <c r="E11" s="27"/>
      <c r="F11" s="30" t="s">
        <v>1167</v>
      </c>
      <c r="G11" s="34"/>
      <c r="H11" s="193"/>
      <c r="I11" s="194"/>
      <c r="J11" s="125">
        <v>5838500</v>
      </c>
      <c r="K11" s="13"/>
    </row>
    <row r="12" spans="1:11" ht="52.8" x14ac:dyDescent="0.25">
      <c r="A12" s="40">
        <v>44613</v>
      </c>
      <c r="B12" s="40">
        <v>44613</v>
      </c>
      <c r="C12" s="43" t="s">
        <v>19</v>
      </c>
      <c r="D12" s="7" t="s">
        <v>1168</v>
      </c>
      <c r="E12" s="304"/>
      <c r="F12" s="127" t="s">
        <v>1169</v>
      </c>
      <c r="G12" s="34">
        <v>1960050</v>
      </c>
      <c r="H12" s="193">
        <v>0.08</v>
      </c>
      <c r="I12" s="194">
        <v>156804</v>
      </c>
      <c r="J12" s="125">
        <v>2116854</v>
      </c>
      <c r="K12" s="13" t="s">
        <v>1170</v>
      </c>
    </row>
    <row r="13" spans="1:11" x14ac:dyDescent="0.25">
      <c r="A13" s="40"/>
      <c r="B13" s="40"/>
      <c r="C13" s="43"/>
      <c r="D13" s="7"/>
      <c r="E13" s="304"/>
      <c r="F13" s="9"/>
      <c r="G13" s="34"/>
      <c r="H13" s="193"/>
      <c r="I13" s="194"/>
      <c r="J13" s="125"/>
      <c r="K13" s="13"/>
    </row>
    <row r="14" spans="1:11" x14ac:dyDescent="0.25">
      <c r="A14" s="40"/>
      <c r="B14" s="40"/>
      <c r="C14" s="43"/>
      <c r="D14" s="7"/>
      <c r="E14" s="304"/>
      <c r="F14" s="9"/>
      <c r="G14" s="34"/>
      <c r="H14" s="193"/>
      <c r="I14" s="194"/>
      <c r="J14" s="125"/>
      <c r="K14" s="13"/>
    </row>
    <row r="15" spans="1:11" x14ac:dyDescent="0.25">
      <c r="A15" s="40"/>
      <c r="B15" s="40"/>
      <c r="C15" s="43"/>
      <c r="D15" s="7"/>
      <c r="E15" s="304"/>
      <c r="F15" s="9"/>
      <c r="G15" s="34"/>
      <c r="H15" s="193"/>
      <c r="I15" s="194"/>
      <c r="J15" s="125"/>
      <c r="K15" s="13"/>
    </row>
    <row r="16" spans="1:11" x14ac:dyDescent="0.25">
      <c r="A16" s="40"/>
      <c r="B16" s="40"/>
      <c r="C16" s="43"/>
      <c r="D16" s="7"/>
      <c r="E16" s="304"/>
      <c r="F16" s="9"/>
      <c r="G16" s="34"/>
      <c r="H16" s="193"/>
      <c r="I16" s="194"/>
      <c r="J16" s="125"/>
      <c r="K16" s="13"/>
    </row>
    <row r="17" spans="1:11" x14ac:dyDescent="0.25">
      <c r="G17" s="318" t="s">
        <v>10</v>
      </c>
      <c r="H17" s="318"/>
      <c r="I17" s="318"/>
      <c r="J17" s="196"/>
    </row>
    <row r="18" spans="1:11" x14ac:dyDescent="0.25">
      <c r="G18" s="318" t="s">
        <v>11</v>
      </c>
      <c r="H18" s="318"/>
      <c r="I18" s="318"/>
      <c r="J18" s="155">
        <f>SUM(J4:J16)</f>
        <v>117527554.01403999</v>
      </c>
    </row>
    <row r="19" spans="1:11" s="99" customFormat="1" x14ac:dyDescent="0.25">
      <c r="A19" s="36"/>
      <c r="B19" s="37" t="s">
        <v>12</v>
      </c>
      <c r="C19" s="41"/>
      <c r="D19"/>
      <c r="E19"/>
      <c r="F19"/>
      <c r="G19" s="197"/>
      <c r="H19" s="198"/>
      <c r="I19" s="195"/>
      <c r="J19" s="195"/>
      <c r="K19" s="98"/>
    </row>
    <row r="20" spans="1:11" s="99" customFormat="1" x14ac:dyDescent="0.25">
      <c r="A20" s="179"/>
      <c r="B20" s="179"/>
      <c r="C20" s="180"/>
      <c r="D20" s="30"/>
      <c r="E20" s="8"/>
      <c r="F20" s="138"/>
      <c r="G20" s="202"/>
      <c r="H20" s="203"/>
      <c r="I20" s="204"/>
      <c r="J20" s="60"/>
      <c r="K20" s="101"/>
    </row>
    <row r="21" spans="1:11" s="99" customFormat="1" x14ac:dyDescent="0.25">
      <c r="A21" s="96"/>
      <c r="B21" s="33"/>
      <c r="C21" s="48"/>
      <c r="D21" s="30"/>
      <c r="E21" s="31"/>
      <c r="F21" s="7"/>
      <c r="G21" s="320" t="s">
        <v>11</v>
      </c>
      <c r="H21" s="320"/>
      <c r="I21" s="320"/>
      <c r="J21" s="155">
        <f>SUM(J20:J20)</f>
        <v>0</v>
      </c>
      <c r="K21" s="101"/>
    </row>
    <row r="22" spans="1:11" x14ac:dyDescent="0.25">
      <c r="A22" s="39"/>
      <c r="B22" s="39"/>
      <c r="C22" s="49"/>
      <c r="D22" s="28"/>
      <c r="E22" s="28"/>
      <c r="F22" s="28"/>
      <c r="G22" s="318" t="s">
        <v>11</v>
      </c>
      <c r="H22" s="318"/>
      <c r="I22" s="318"/>
      <c r="J22" s="196"/>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sheetData>
  <mergeCells count="5">
    <mergeCell ref="A1:K1"/>
    <mergeCell ref="G17:I17"/>
    <mergeCell ref="G18:I18"/>
    <mergeCell ref="G21:I21"/>
    <mergeCell ref="G22:I22"/>
  </mergeCells>
  <pageMargins left="0.2" right="0.2" top="0.25" bottom="0.25" header="0.3" footer="0.3"/>
  <pageSetup paperSize="9" scale="65"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3CCA3-56B8-4AF1-8261-1D0B65B231D4}">
  <dimension ref="A1:K24"/>
  <sheetViews>
    <sheetView workbookViewId="0">
      <pane xSplit="3" ySplit="3" topLeftCell="D4" activePane="bottomRight" state="frozen"/>
      <selection activeCell="F9" sqref="F9"/>
      <selection pane="topRight" activeCell="F9" sqref="F9"/>
      <selection pane="bottomLeft" activeCell="F9" sqref="F9"/>
      <selection pane="bottomRight" activeCell="D7" sqref="D7"/>
    </sheetView>
  </sheetViews>
  <sheetFormatPr defaultRowHeight="13.8" x14ac:dyDescent="0.25"/>
  <cols>
    <col min="1" max="1" width="12.3984375" style="36" customWidth="1"/>
    <col min="2" max="2" width="14.3984375" style="36" customWidth="1"/>
    <col min="3" max="3" width="13.69921875" style="41" customWidth="1"/>
    <col min="4" max="4" width="33.09765625" customWidth="1"/>
    <col min="5" max="5" width="13.3984375" customWidth="1"/>
    <col min="6" max="6" width="56.1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1171</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26.4" x14ac:dyDescent="0.25">
      <c r="A4" s="40">
        <v>44617</v>
      </c>
      <c r="B4" s="40">
        <v>44617</v>
      </c>
      <c r="C4" s="43" t="s">
        <v>1172</v>
      </c>
      <c r="D4" s="7" t="s">
        <v>78</v>
      </c>
      <c r="E4" s="304"/>
      <c r="F4" s="127" t="s">
        <v>1173</v>
      </c>
      <c r="G4" s="34">
        <v>45697800</v>
      </c>
      <c r="H4" s="193">
        <v>0.08</v>
      </c>
      <c r="I4" s="194">
        <v>3655824</v>
      </c>
      <c r="J4" s="125">
        <v>49353624</v>
      </c>
      <c r="K4" s="13"/>
    </row>
    <row r="5" spans="1:11" x14ac:dyDescent="0.25">
      <c r="A5" s="40"/>
      <c r="B5" s="40"/>
      <c r="C5" s="43"/>
      <c r="D5" s="7"/>
      <c r="E5" s="304"/>
      <c r="F5" s="9"/>
      <c r="G5" s="34"/>
      <c r="H5" s="193"/>
      <c r="I5" s="194"/>
      <c r="J5" s="125"/>
      <c r="K5" s="13"/>
    </row>
    <row r="6" spans="1:11" x14ac:dyDescent="0.25">
      <c r="A6" s="40"/>
      <c r="B6" s="40"/>
      <c r="C6" s="43"/>
      <c r="D6" s="7"/>
      <c r="E6" s="304"/>
      <c r="F6" s="9"/>
      <c r="G6" s="34"/>
      <c r="H6" s="193"/>
      <c r="I6" s="194"/>
      <c r="J6" s="125"/>
      <c r="K6" s="13"/>
    </row>
    <row r="7" spans="1:11" x14ac:dyDescent="0.25">
      <c r="A7" s="40"/>
      <c r="B7" s="40"/>
      <c r="C7" s="43"/>
      <c r="D7" s="7"/>
      <c r="E7" s="304"/>
      <c r="F7" s="9"/>
      <c r="G7" s="34"/>
      <c r="H7" s="193"/>
      <c r="I7" s="194"/>
      <c r="J7" s="125"/>
      <c r="K7" s="13"/>
    </row>
    <row r="8" spans="1:11" x14ac:dyDescent="0.25">
      <c r="A8" s="40"/>
      <c r="B8" s="40"/>
      <c r="C8" s="43"/>
      <c r="D8" s="7"/>
      <c r="E8" s="304"/>
      <c r="F8" s="9"/>
      <c r="G8" s="34"/>
      <c r="H8" s="193"/>
      <c r="I8" s="194"/>
      <c r="J8" s="125"/>
      <c r="K8" s="13"/>
    </row>
    <row r="9" spans="1:11" x14ac:dyDescent="0.25">
      <c r="G9" s="318" t="s">
        <v>10</v>
      </c>
      <c r="H9" s="318"/>
      <c r="I9" s="318"/>
      <c r="J9" s="196"/>
    </row>
    <row r="10" spans="1:11" x14ac:dyDescent="0.25">
      <c r="G10" s="318" t="s">
        <v>11</v>
      </c>
      <c r="H10" s="318"/>
      <c r="I10" s="318"/>
      <c r="J10" s="155">
        <f>SUM(J4:J8)</f>
        <v>49353624</v>
      </c>
    </row>
    <row r="11" spans="1:11" s="99" customFormat="1" x14ac:dyDescent="0.25">
      <c r="A11" s="36"/>
      <c r="B11" s="37" t="s">
        <v>12</v>
      </c>
      <c r="C11" s="41"/>
      <c r="D11"/>
      <c r="E11"/>
      <c r="F11"/>
      <c r="G11" s="197"/>
      <c r="H11" s="198"/>
      <c r="I11" s="195"/>
      <c r="J11" s="195"/>
      <c r="K11" s="98"/>
    </row>
    <row r="12" spans="1:11" s="99" customFormat="1" ht="26.4" x14ac:dyDescent="0.25">
      <c r="A12" s="21">
        <v>44617</v>
      </c>
      <c r="B12" s="21">
        <v>44617</v>
      </c>
      <c r="C12" s="44" t="s">
        <v>1174</v>
      </c>
      <c r="D12" s="7" t="s">
        <v>1049</v>
      </c>
      <c r="E12" s="8"/>
      <c r="F12" s="9" t="s">
        <v>1175</v>
      </c>
      <c r="G12" s="202"/>
      <c r="H12" s="203"/>
      <c r="I12" s="204"/>
      <c r="J12" s="60">
        <v>230880000</v>
      </c>
      <c r="K12" s="101"/>
    </row>
    <row r="13" spans="1:11" s="99" customFormat="1" x14ac:dyDescent="0.25">
      <c r="A13" s="96"/>
      <c r="B13" s="33"/>
      <c r="C13" s="48"/>
      <c r="D13" s="30"/>
      <c r="E13" s="31"/>
      <c r="F13" s="7"/>
      <c r="G13" s="320" t="s">
        <v>11</v>
      </c>
      <c r="H13" s="320"/>
      <c r="I13" s="320"/>
      <c r="J13" s="155">
        <f>SUM(J12:J12)</f>
        <v>230880000</v>
      </c>
      <c r="K13" s="101"/>
    </row>
    <row r="14" spans="1:11" x14ac:dyDescent="0.25">
      <c r="A14" s="39"/>
      <c r="B14" s="39"/>
      <c r="C14" s="49"/>
      <c r="D14" s="28"/>
      <c r="E14" s="28"/>
      <c r="F14" s="28"/>
      <c r="G14" s="318" t="s">
        <v>11</v>
      </c>
      <c r="H14" s="318"/>
      <c r="I14" s="318"/>
      <c r="J14" s="196"/>
    </row>
    <row r="18" spans="1:11" s="1" customFormat="1" x14ac:dyDescent="0.25">
      <c r="A18" s="36"/>
      <c r="B18" s="36"/>
      <c r="C18" s="36"/>
      <c r="D18" s="41"/>
      <c r="E18"/>
      <c r="F18"/>
      <c r="G18" s="197"/>
      <c r="H18" s="197"/>
      <c r="I18" s="198"/>
      <c r="J18" s="195"/>
      <c r="K18"/>
    </row>
    <row r="19" spans="1:11" s="1" customFormat="1" x14ac:dyDescent="0.25">
      <c r="A19" s="36"/>
      <c r="B19" s="36"/>
      <c r="C19" s="36"/>
      <c r="D19" s="41"/>
      <c r="E19"/>
      <c r="F19"/>
      <c r="G19" s="197"/>
      <c r="H19" s="197"/>
      <c r="I19" s="198"/>
      <c r="J19" s="195"/>
      <c r="K19"/>
    </row>
    <row r="20" spans="1:11" s="1" customFormat="1" x14ac:dyDescent="0.25">
      <c r="A20" s="36"/>
      <c r="B20" s="36"/>
      <c r="C20" s="36"/>
      <c r="D20" s="41"/>
      <c r="E20"/>
      <c r="F20"/>
      <c r="G20" s="197"/>
      <c r="H20" s="197"/>
      <c r="I20" s="198"/>
      <c r="J20" s="195"/>
      <c r="K20"/>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sheetData>
  <mergeCells count="5">
    <mergeCell ref="A1:K1"/>
    <mergeCell ref="G9:I9"/>
    <mergeCell ref="G10:I10"/>
    <mergeCell ref="G13:I13"/>
    <mergeCell ref="G14:I14"/>
  </mergeCells>
  <pageMargins left="0.2" right="0.2" top="0.25" bottom="0.25" header="0.3" footer="0.3"/>
  <pageSetup paperSize="9" scale="6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F06D-5CCA-4C63-A769-BEF6389E1892}">
  <dimension ref="A1:K32"/>
  <sheetViews>
    <sheetView workbookViewId="0">
      <pane xSplit="3" ySplit="3" topLeftCell="D4" activePane="bottomRight" state="frozen"/>
      <selection pane="topRight" activeCell="C1" sqref="C1"/>
      <selection pane="bottomLeft" activeCell="A4" sqref="A4"/>
      <selection pane="bottomRight" activeCell="F13" sqref="F13"/>
    </sheetView>
  </sheetViews>
  <sheetFormatPr defaultRowHeight="13.8" x14ac:dyDescent="0.25"/>
  <cols>
    <col min="1" max="1" width="13.19921875" style="36" customWidth="1"/>
    <col min="2" max="2" width="12.69921875" style="36" customWidth="1"/>
    <col min="3" max="3" width="10.5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136</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15" customFormat="1" x14ac:dyDescent="0.25">
      <c r="A4" s="40">
        <v>44211</v>
      </c>
      <c r="B4" s="40">
        <v>44211</v>
      </c>
      <c r="C4" s="43" t="s">
        <v>102</v>
      </c>
      <c r="D4" s="10" t="s">
        <v>23</v>
      </c>
      <c r="E4" s="8"/>
      <c r="F4" s="9" t="s">
        <v>103</v>
      </c>
      <c r="G4" s="9"/>
      <c r="H4" s="52"/>
      <c r="I4" s="58"/>
      <c r="J4" s="11">
        <v>566477000</v>
      </c>
      <c r="K4" s="114"/>
    </row>
    <row r="5" spans="1:11" s="115" customFormat="1" x14ac:dyDescent="0.25">
      <c r="A5" s="40">
        <v>44208</v>
      </c>
      <c r="B5" s="40">
        <v>44208</v>
      </c>
      <c r="C5" s="43" t="s">
        <v>104</v>
      </c>
      <c r="D5" s="10" t="s">
        <v>23</v>
      </c>
      <c r="E5" s="8"/>
      <c r="F5" s="9" t="s">
        <v>105</v>
      </c>
      <c r="G5" s="9"/>
      <c r="H5" s="52"/>
      <c r="I5" s="58"/>
      <c r="J5" s="11">
        <v>12000000</v>
      </c>
      <c r="K5" s="114"/>
    </row>
    <row r="6" spans="1:11" s="115" customFormat="1" x14ac:dyDescent="0.25">
      <c r="A6" s="40">
        <v>44208</v>
      </c>
      <c r="B6" s="40">
        <v>44208</v>
      </c>
      <c r="C6" s="43" t="s">
        <v>104</v>
      </c>
      <c r="D6" s="10" t="s">
        <v>23</v>
      </c>
      <c r="E6" s="8"/>
      <c r="F6" s="9" t="s">
        <v>106</v>
      </c>
      <c r="G6" s="9"/>
      <c r="H6" s="52"/>
      <c r="I6" s="58"/>
      <c r="J6" s="11">
        <v>11400000</v>
      </c>
      <c r="K6" s="114"/>
    </row>
    <row r="7" spans="1:11" s="115" customFormat="1" x14ac:dyDescent="0.25">
      <c r="A7" s="116"/>
      <c r="B7" s="116"/>
      <c r="C7" s="117"/>
      <c r="D7" s="118"/>
      <c r="E7" s="119"/>
      <c r="F7" s="120"/>
      <c r="G7" s="120"/>
      <c r="H7" s="121"/>
      <c r="I7" s="122"/>
      <c r="J7" s="124">
        <f>SUM(J4:J6)</f>
        <v>589877000</v>
      </c>
      <c r="K7" s="123"/>
    </row>
    <row r="8" spans="1:11" s="106" customFormat="1" ht="26.4" x14ac:dyDescent="0.25">
      <c r="A8" s="40">
        <v>44167</v>
      </c>
      <c r="B8" s="40">
        <v>44167</v>
      </c>
      <c r="C8" s="43" t="s">
        <v>107</v>
      </c>
      <c r="D8" s="10" t="s">
        <v>108</v>
      </c>
      <c r="E8" s="8"/>
      <c r="F8" s="9" t="s">
        <v>111</v>
      </c>
      <c r="G8" s="9"/>
      <c r="H8" s="52"/>
      <c r="I8" s="58"/>
      <c r="J8" s="11">
        <v>18029315.06849315</v>
      </c>
      <c r="K8" s="114"/>
    </row>
    <row r="9" spans="1:11" s="106" customFormat="1" ht="26.4" x14ac:dyDescent="0.25">
      <c r="A9" s="40">
        <v>44170</v>
      </c>
      <c r="B9" s="40">
        <v>44170</v>
      </c>
      <c r="C9" s="43" t="s">
        <v>109</v>
      </c>
      <c r="D9" s="10" t="s">
        <v>108</v>
      </c>
      <c r="E9" s="8"/>
      <c r="F9" s="9" t="s">
        <v>112</v>
      </c>
      <c r="G9" s="9"/>
      <c r="H9" s="52"/>
      <c r="I9" s="58"/>
      <c r="J9" s="11">
        <v>10951780.821917808</v>
      </c>
      <c r="K9" s="114"/>
    </row>
    <row r="10" spans="1:11" s="106" customFormat="1" ht="26.4" x14ac:dyDescent="0.25">
      <c r="A10" s="40">
        <v>44181</v>
      </c>
      <c r="B10" s="40">
        <v>44181</v>
      </c>
      <c r="C10" s="43" t="s">
        <v>110</v>
      </c>
      <c r="D10" s="10" t="s">
        <v>108</v>
      </c>
      <c r="E10" s="8"/>
      <c r="F10" s="9" t="s">
        <v>113</v>
      </c>
      <c r="G10" s="9"/>
      <c r="H10" s="52"/>
      <c r="I10" s="58"/>
      <c r="J10" s="11">
        <v>12166444.672602739</v>
      </c>
      <c r="K10" s="114"/>
    </row>
    <row r="11" spans="1:11" s="106" customFormat="1" ht="26.4" x14ac:dyDescent="0.25">
      <c r="A11" s="40">
        <v>44207</v>
      </c>
      <c r="B11" s="40">
        <v>44170</v>
      </c>
      <c r="C11" s="43" t="s">
        <v>109</v>
      </c>
      <c r="D11" s="10" t="s">
        <v>108</v>
      </c>
      <c r="E11" s="8"/>
      <c r="F11" s="9" t="s">
        <v>114</v>
      </c>
      <c r="G11" s="9"/>
      <c r="H11" s="52"/>
      <c r="I11" s="58"/>
      <c r="J11" s="11">
        <v>6302684.9315068489</v>
      </c>
      <c r="K11" s="114"/>
    </row>
    <row r="12" spans="1:11" s="106" customFormat="1" ht="26.4" x14ac:dyDescent="0.25">
      <c r="A12" s="40">
        <v>44207</v>
      </c>
      <c r="B12" s="40">
        <v>44181</v>
      </c>
      <c r="C12" s="43" t="s">
        <v>110</v>
      </c>
      <c r="D12" s="10" t="s">
        <v>108</v>
      </c>
      <c r="E12" s="8"/>
      <c r="F12" s="9" t="s">
        <v>115</v>
      </c>
      <c r="G12" s="9"/>
      <c r="H12" s="52"/>
      <c r="I12" s="58"/>
      <c r="J12" s="11">
        <v>2789301.3698630142</v>
      </c>
      <c r="K12" s="114"/>
    </row>
    <row r="13" spans="1:11" s="106" customFormat="1" ht="39.6" x14ac:dyDescent="0.25">
      <c r="A13" s="40">
        <v>44210</v>
      </c>
      <c r="B13" s="40">
        <v>44190</v>
      </c>
      <c r="C13" s="43">
        <v>729</v>
      </c>
      <c r="D13" s="10" t="s">
        <v>116</v>
      </c>
      <c r="E13" s="8" t="s">
        <v>117</v>
      </c>
      <c r="F13" s="9" t="s">
        <v>118</v>
      </c>
      <c r="G13" s="9">
        <v>11425000</v>
      </c>
      <c r="H13" s="52">
        <v>0.1</v>
      </c>
      <c r="I13" s="58">
        <v>1142500</v>
      </c>
      <c r="J13" s="11">
        <v>12567500</v>
      </c>
      <c r="K13" s="114"/>
    </row>
    <row r="14" spans="1:11" s="106" customFormat="1" ht="26.4" x14ac:dyDescent="0.25">
      <c r="A14" s="40">
        <v>44210</v>
      </c>
      <c r="B14" s="40">
        <v>44196</v>
      </c>
      <c r="C14" s="43">
        <v>476</v>
      </c>
      <c r="D14" s="10" t="s">
        <v>119</v>
      </c>
      <c r="E14" s="8" t="s">
        <v>120</v>
      </c>
      <c r="F14" s="9" t="s">
        <v>121</v>
      </c>
      <c r="G14" s="9">
        <v>3917273</v>
      </c>
      <c r="H14" s="52">
        <v>0.1</v>
      </c>
      <c r="I14" s="58">
        <v>207727</v>
      </c>
      <c r="J14" s="11">
        <v>4125000</v>
      </c>
      <c r="K14" s="114"/>
    </row>
    <row r="15" spans="1:11" s="106" customFormat="1" x14ac:dyDescent="0.25">
      <c r="A15" s="40">
        <v>44210</v>
      </c>
      <c r="B15" s="40">
        <v>44196</v>
      </c>
      <c r="C15" s="43">
        <v>477</v>
      </c>
      <c r="D15" s="7" t="s">
        <v>119</v>
      </c>
      <c r="E15" s="8" t="s">
        <v>120</v>
      </c>
      <c r="F15" s="9" t="s">
        <v>122</v>
      </c>
      <c r="G15" s="9">
        <v>1630909</v>
      </c>
      <c r="H15" s="52">
        <v>0.1</v>
      </c>
      <c r="I15" s="58">
        <v>69091</v>
      </c>
      <c r="J15" s="11">
        <v>1700000</v>
      </c>
      <c r="K15" s="13"/>
    </row>
    <row r="16" spans="1:11" s="106" customFormat="1" x14ac:dyDescent="0.25">
      <c r="A16" s="40">
        <v>44211</v>
      </c>
      <c r="B16" s="40">
        <v>43845</v>
      </c>
      <c r="C16" s="43"/>
      <c r="D16" s="7" t="s">
        <v>23</v>
      </c>
      <c r="E16" s="8"/>
      <c r="F16" s="9" t="s">
        <v>123</v>
      </c>
      <c r="G16" s="9">
        <v>3000000</v>
      </c>
      <c r="H16" s="52"/>
      <c r="I16" s="58">
        <v>0</v>
      </c>
      <c r="J16" s="11">
        <v>3000000</v>
      </c>
      <c r="K16" s="13"/>
    </row>
    <row r="17" spans="1:11" s="106" customFormat="1" x14ac:dyDescent="0.25">
      <c r="A17" s="40">
        <v>44211</v>
      </c>
      <c r="B17" s="40">
        <v>44201</v>
      </c>
      <c r="C17" s="43">
        <v>1129968</v>
      </c>
      <c r="D17" s="7" t="s">
        <v>124</v>
      </c>
      <c r="E17" s="8" t="s">
        <v>125</v>
      </c>
      <c r="F17" s="9" t="s">
        <v>126</v>
      </c>
      <c r="G17" s="9">
        <v>645157</v>
      </c>
      <c r="H17" s="52">
        <v>0.1</v>
      </c>
      <c r="I17" s="58">
        <v>64515.700000000004</v>
      </c>
      <c r="J17" s="11">
        <v>709672.7</v>
      </c>
      <c r="K17" s="12"/>
    </row>
    <row r="18" spans="1:11" s="106" customFormat="1" ht="15.75" customHeight="1" x14ac:dyDescent="0.25">
      <c r="A18" s="40"/>
      <c r="B18" s="40"/>
      <c r="C18" s="43"/>
      <c r="D18" s="7"/>
      <c r="E18" s="8"/>
      <c r="F18" s="9"/>
      <c r="G18" s="9"/>
      <c r="H18" s="52"/>
      <c r="I18" s="58"/>
      <c r="J18" s="11"/>
      <c r="K18" s="13"/>
    </row>
    <row r="19" spans="1:11" x14ac:dyDescent="0.25">
      <c r="G19" s="318" t="s">
        <v>10</v>
      </c>
      <c r="H19" s="318"/>
      <c r="I19" s="318"/>
      <c r="J19" s="17"/>
      <c r="K19" s="18"/>
    </row>
    <row r="20" spans="1:11" x14ac:dyDescent="0.25">
      <c r="G20" s="318" t="s">
        <v>11</v>
      </c>
      <c r="H20" s="318"/>
      <c r="I20" s="318"/>
      <c r="J20" s="19">
        <f>SUM(J8:J19)</f>
        <v>72341699.564383566</v>
      </c>
    </row>
    <row r="21" spans="1:11" x14ac:dyDescent="0.25">
      <c r="B21" s="37" t="s">
        <v>12</v>
      </c>
      <c r="J21" s="20"/>
    </row>
    <row r="22" spans="1:11" s="99" customFormat="1" x14ac:dyDescent="0.25">
      <c r="A22" s="96"/>
      <c r="B22" s="21"/>
      <c r="C22" s="44"/>
      <c r="D22" s="7"/>
      <c r="E22" s="8"/>
      <c r="F22" s="97"/>
      <c r="G22" s="23"/>
      <c r="H22" s="53"/>
      <c r="I22" s="59"/>
      <c r="J22" s="60"/>
      <c r="K22" s="98"/>
    </row>
    <row r="23" spans="1:11" s="99" customFormat="1" x14ac:dyDescent="0.25">
      <c r="A23" s="96"/>
      <c r="B23" s="21"/>
      <c r="C23" s="45"/>
      <c r="D23" s="7"/>
      <c r="E23" s="100"/>
      <c r="F23" s="27"/>
      <c r="G23" s="9"/>
      <c r="H23" s="54"/>
      <c r="I23" s="61"/>
      <c r="J23" s="62"/>
      <c r="K23" s="101"/>
    </row>
    <row r="24" spans="1:11" s="99" customFormat="1" x14ac:dyDescent="0.25">
      <c r="A24" s="96"/>
      <c r="B24" s="21"/>
      <c r="C24" s="45"/>
      <c r="D24" s="7"/>
      <c r="E24" s="27"/>
      <c r="F24" s="7"/>
      <c r="G24" s="9"/>
      <c r="H24" s="54"/>
      <c r="I24" s="61"/>
      <c r="J24" s="62"/>
      <c r="K24" s="101"/>
    </row>
    <row r="25" spans="1:11" s="99" customFormat="1" x14ac:dyDescent="0.25">
      <c r="A25" s="96"/>
      <c r="B25" s="40"/>
      <c r="C25" s="43"/>
      <c r="D25" s="7"/>
      <c r="E25" s="8"/>
      <c r="F25" s="29"/>
      <c r="G25" s="9"/>
      <c r="H25" s="52"/>
      <c r="I25" s="59"/>
      <c r="J25" s="60"/>
      <c r="K25" s="101"/>
    </row>
    <row r="26" spans="1:11" s="99" customFormat="1" x14ac:dyDescent="0.25">
      <c r="A26" s="96"/>
      <c r="B26" s="25"/>
      <c r="C26" s="45"/>
      <c r="D26" s="7"/>
      <c r="E26" s="27"/>
      <c r="F26" s="7"/>
      <c r="G26" s="9"/>
      <c r="H26" s="54"/>
      <c r="I26" s="61"/>
      <c r="J26" s="63"/>
      <c r="K26" s="101"/>
    </row>
    <row r="27" spans="1:11" s="99" customFormat="1" x14ac:dyDescent="0.25">
      <c r="A27" s="96"/>
      <c r="B27" s="21"/>
      <c r="C27" s="45"/>
      <c r="D27" s="7"/>
      <c r="E27" s="27"/>
      <c r="F27" s="7"/>
      <c r="G27" s="9"/>
      <c r="H27" s="54"/>
      <c r="I27" s="61"/>
      <c r="J27" s="62"/>
      <c r="K27" s="101"/>
    </row>
    <row r="28" spans="1:11" s="99" customFormat="1" x14ac:dyDescent="0.25">
      <c r="A28" s="96"/>
      <c r="B28" s="35"/>
      <c r="C28" s="102"/>
      <c r="D28" s="30"/>
      <c r="E28" s="31"/>
      <c r="F28" s="7"/>
      <c r="G28" s="32"/>
      <c r="H28" s="55"/>
      <c r="I28" s="64"/>
      <c r="J28" s="60"/>
      <c r="K28" s="101"/>
    </row>
    <row r="29" spans="1:11" s="99" customFormat="1" x14ac:dyDescent="0.25">
      <c r="A29" s="96"/>
      <c r="B29" s="35"/>
      <c r="C29" s="48"/>
      <c r="D29" s="30"/>
      <c r="E29" s="31"/>
      <c r="F29" s="7"/>
      <c r="G29" s="34"/>
      <c r="H29" s="56"/>
      <c r="I29" s="66"/>
      <c r="J29" s="62"/>
      <c r="K29" s="101"/>
    </row>
    <row r="30" spans="1:11" x14ac:dyDescent="0.25">
      <c r="A30" s="39"/>
      <c r="B30" s="33"/>
      <c r="C30" s="48"/>
      <c r="D30" s="30"/>
      <c r="E30" s="31"/>
      <c r="F30" s="7"/>
      <c r="G30" s="318"/>
      <c r="H30" s="318"/>
      <c r="I30" s="318"/>
      <c r="J30" s="62"/>
      <c r="K30" s="28"/>
    </row>
    <row r="31" spans="1:11" x14ac:dyDescent="0.25">
      <c r="A31" s="39"/>
      <c r="B31" s="33"/>
      <c r="C31" s="48"/>
      <c r="D31" s="30"/>
      <c r="E31" s="31"/>
      <c r="F31" s="7"/>
      <c r="G31" s="318" t="s">
        <v>11</v>
      </c>
      <c r="H31" s="318"/>
      <c r="I31" s="318"/>
      <c r="J31" s="68">
        <f>SUM(J22:J30)</f>
        <v>0</v>
      </c>
      <c r="K31" s="28"/>
    </row>
    <row r="32" spans="1:11" x14ac:dyDescent="0.25">
      <c r="A32" s="39"/>
      <c r="B32" s="39"/>
      <c r="C32" s="49"/>
      <c r="D32" s="28"/>
      <c r="E32" s="28"/>
      <c r="F32" s="28"/>
      <c r="G32" s="318" t="s">
        <v>11</v>
      </c>
      <c r="H32" s="318"/>
      <c r="I32" s="318"/>
      <c r="J32" s="69"/>
      <c r="K32" s="28"/>
    </row>
  </sheetData>
  <mergeCells count="6">
    <mergeCell ref="G32:I32"/>
    <mergeCell ref="A1:K1"/>
    <mergeCell ref="G19:I19"/>
    <mergeCell ref="G20:I20"/>
    <mergeCell ref="G30:I30"/>
    <mergeCell ref="G31:I3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D96F-138A-4C6C-AF28-AA0618A98916}">
  <dimension ref="A1:K24"/>
  <sheetViews>
    <sheetView workbookViewId="0">
      <pane xSplit="3" ySplit="3" topLeftCell="D4" activePane="bottomRight" state="frozen"/>
      <selection activeCell="F9" sqref="F9"/>
      <selection pane="topRight" activeCell="F9" sqref="F9"/>
      <selection pane="bottomLeft" activeCell="F9" sqref="F9"/>
      <selection pane="bottomRight" activeCell="D4" sqref="D4"/>
    </sheetView>
  </sheetViews>
  <sheetFormatPr defaultRowHeight="13.8" x14ac:dyDescent="0.25"/>
  <cols>
    <col min="1" max="1" width="12.3984375" style="36" customWidth="1"/>
    <col min="2" max="2" width="14.3984375" style="36" customWidth="1"/>
    <col min="3" max="3" width="13.69921875" style="41" customWidth="1"/>
    <col min="4" max="4" width="33.09765625" customWidth="1"/>
    <col min="5" max="5" width="13.3984375" customWidth="1"/>
    <col min="6" max="6" width="56.1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1176</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52.8" x14ac:dyDescent="0.25">
      <c r="A4" s="40">
        <v>44613</v>
      </c>
      <c r="B4" s="40">
        <v>44613</v>
      </c>
      <c r="C4" s="43" t="s">
        <v>19</v>
      </c>
      <c r="D4" s="7" t="s">
        <v>1168</v>
      </c>
      <c r="E4" s="304"/>
      <c r="F4" s="127" t="s">
        <v>1169</v>
      </c>
      <c r="G4" s="34">
        <v>1960050</v>
      </c>
      <c r="H4" s="193">
        <v>0.08</v>
      </c>
      <c r="I4" s="194">
        <v>156804</v>
      </c>
      <c r="J4" s="125">
        <v>2116854</v>
      </c>
      <c r="K4" s="13" t="s">
        <v>1185</v>
      </c>
    </row>
    <row r="5" spans="1:11" ht="39.6" x14ac:dyDescent="0.25">
      <c r="A5" s="40">
        <v>44617</v>
      </c>
      <c r="B5" s="40">
        <v>44617</v>
      </c>
      <c r="C5" s="43" t="s">
        <v>77</v>
      </c>
      <c r="D5" s="7" t="s">
        <v>1177</v>
      </c>
      <c r="E5" s="304"/>
      <c r="F5" s="9" t="s">
        <v>1178</v>
      </c>
      <c r="G5" s="34"/>
      <c r="H5" s="193"/>
      <c r="I5" s="194"/>
      <c r="J5" s="125">
        <v>6310000</v>
      </c>
      <c r="K5" s="13"/>
    </row>
    <row r="6" spans="1:11" ht="26.4" x14ac:dyDescent="0.25">
      <c r="A6" s="40">
        <v>44617</v>
      </c>
      <c r="B6" s="40">
        <v>44615</v>
      </c>
      <c r="C6" s="43" t="s">
        <v>1179</v>
      </c>
      <c r="D6" s="7" t="s">
        <v>1180</v>
      </c>
      <c r="E6" s="304"/>
      <c r="F6" s="9" t="s">
        <v>1181</v>
      </c>
      <c r="G6" s="34">
        <v>1000000</v>
      </c>
      <c r="H6" s="193">
        <v>0.08</v>
      </c>
      <c r="I6" s="194">
        <v>80000</v>
      </c>
      <c r="J6" s="125">
        <v>1080000</v>
      </c>
      <c r="K6" s="13" t="s">
        <v>1186</v>
      </c>
    </row>
    <row r="7" spans="1:11" x14ac:dyDescent="0.25">
      <c r="A7" s="40">
        <v>44617</v>
      </c>
      <c r="B7" s="40">
        <v>44617</v>
      </c>
      <c r="C7" s="43" t="s">
        <v>1182</v>
      </c>
      <c r="D7" s="7" t="s">
        <v>1183</v>
      </c>
      <c r="E7" s="304"/>
      <c r="F7" s="9" t="s">
        <v>1184</v>
      </c>
      <c r="G7" s="34"/>
      <c r="H7" s="193"/>
      <c r="I7" s="194"/>
      <c r="J7" s="125">
        <v>1000000</v>
      </c>
      <c r="K7" s="13" t="s">
        <v>1186</v>
      </c>
    </row>
    <row r="8" spans="1:11" x14ac:dyDescent="0.25">
      <c r="A8" s="40"/>
      <c r="B8" s="40"/>
      <c r="C8" s="43"/>
      <c r="D8" s="7"/>
      <c r="E8" s="304"/>
      <c r="F8" s="9"/>
      <c r="G8" s="34"/>
      <c r="H8" s="193"/>
      <c r="I8" s="194"/>
      <c r="J8" s="125"/>
      <c r="K8" s="13"/>
    </row>
    <row r="9" spans="1:11" x14ac:dyDescent="0.25">
      <c r="G9" s="318" t="s">
        <v>10</v>
      </c>
      <c r="H9" s="318"/>
      <c r="I9" s="318"/>
      <c r="J9" s="196"/>
    </row>
    <row r="10" spans="1:11" x14ac:dyDescent="0.25">
      <c r="G10" s="318" t="s">
        <v>11</v>
      </c>
      <c r="H10" s="318"/>
      <c r="I10" s="318"/>
      <c r="J10" s="155">
        <f>SUM(J4:J8)</f>
        <v>10506854</v>
      </c>
    </row>
    <row r="11" spans="1:11" s="99" customFormat="1" x14ac:dyDescent="0.25">
      <c r="A11" s="36"/>
      <c r="B11" s="37" t="s">
        <v>12</v>
      </c>
      <c r="C11" s="41"/>
      <c r="D11"/>
      <c r="E11"/>
      <c r="F11"/>
      <c r="G11" s="197"/>
      <c r="H11" s="198"/>
      <c r="I11" s="195"/>
      <c r="J11" s="195"/>
      <c r="K11" s="98"/>
    </row>
    <row r="12" spans="1:11" s="99" customFormat="1" x14ac:dyDescent="0.25">
      <c r="A12" s="21"/>
      <c r="B12" s="21"/>
      <c r="C12" s="44"/>
      <c r="D12" s="7"/>
      <c r="E12" s="8"/>
      <c r="F12" s="9"/>
      <c r="G12" s="202"/>
      <c r="H12" s="203"/>
      <c r="I12" s="204"/>
      <c r="J12" s="60"/>
      <c r="K12" s="101"/>
    </row>
    <row r="13" spans="1:11" s="99" customFormat="1" x14ac:dyDescent="0.25">
      <c r="A13" s="96"/>
      <c r="B13" s="33"/>
      <c r="C13" s="48"/>
      <c r="D13" s="30"/>
      <c r="E13" s="31"/>
      <c r="F13" s="7"/>
      <c r="G13" s="320" t="s">
        <v>11</v>
      </c>
      <c r="H13" s="320"/>
      <c r="I13" s="320"/>
      <c r="J13" s="155">
        <f>SUM(J12:J12)</f>
        <v>0</v>
      </c>
      <c r="K13" s="101"/>
    </row>
    <row r="14" spans="1:11" x14ac:dyDescent="0.25">
      <c r="A14" s="39"/>
      <c r="B14" s="39"/>
      <c r="C14" s="49"/>
      <c r="D14" s="28"/>
      <c r="E14" s="28"/>
      <c r="F14" s="28"/>
      <c r="G14" s="318" t="s">
        <v>11</v>
      </c>
      <c r="H14" s="318"/>
      <c r="I14" s="318"/>
      <c r="J14" s="196"/>
    </row>
    <row r="18" spans="1:11" s="1" customFormat="1" x14ac:dyDescent="0.25">
      <c r="A18" s="36"/>
      <c r="B18" s="36"/>
      <c r="C18" s="36"/>
      <c r="D18" s="41"/>
      <c r="E18"/>
      <c r="F18"/>
      <c r="G18" s="197"/>
      <c r="H18" s="197"/>
      <c r="I18" s="198"/>
      <c r="J18" s="195"/>
      <c r="K18"/>
    </row>
    <row r="19" spans="1:11" s="1" customFormat="1" x14ac:dyDescent="0.25">
      <c r="A19" s="36"/>
      <c r="B19" s="36"/>
      <c r="C19" s="36"/>
      <c r="D19" s="41"/>
      <c r="E19"/>
      <c r="F19"/>
      <c r="G19" s="197"/>
      <c r="H19" s="197"/>
      <c r="I19" s="198"/>
      <c r="J19" s="195"/>
      <c r="K19"/>
    </row>
    <row r="20" spans="1:11" s="1" customFormat="1" x14ac:dyDescent="0.25">
      <c r="A20" s="36"/>
      <c r="B20" s="36"/>
      <c r="C20" s="36"/>
      <c r="D20" s="41"/>
      <c r="E20"/>
      <c r="F20"/>
      <c r="G20" s="197"/>
      <c r="H20" s="197"/>
      <c r="I20" s="198"/>
      <c r="J20" s="195"/>
      <c r="K20"/>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sheetData>
  <mergeCells count="5">
    <mergeCell ref="A1:K1"/>
    <mergeCell ref="G9:I9"/>
    <mergeCell ref="G10:I10"/>
    <mergeCell ref="G13:I13"/>
    <mergeCell ref="G14:I14"/>
  </mergeCells>
  <pageMargins left="0.2" right="0.2" top="0.25" bottom="0.25" header="0.3" footer="0.3"/>
  <pageSetup paperSize="9" scale="65" orientation="landscape"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0F111-B249-41C4-A1E1-AA4D19F7AB00}">
  <dimension ref="A1:K25"/>
  <sheetViews>
    <sheetView tabSelected="1" workbookViewId="0">
      <pane xSplit="3" ySplit="3" topLeftCell="D4" activePane="bottomRight" state="frozen"/>
      <selection activeCell="F9" sqref="F9"/>
      <selection pane="topRight" activeCell="F9" sqref="F9"/>
      <selection pane="bottomLeft" activeCell="F9" sqref="F9"/>
      <selection pane="bottomRight" activeCell="K8" sqref="K8"/>
    </sheetView>
  </sheetViews>
  <sheetFormatPr defaultRowHeight="13.8" x14ac:dyDescent="0.25"/>
  <cols>
    <col min="1" max="1" width="12.3984375" style="36" customWidth="1"/>
    <col min="2" max="2" width="14.3984375" style="36" customWidth="1"/>
    <col min="3" max="3" width="13.69921875" style="41" customWidth="1"/>
    <col min="4" max="4" width="33.09765625" customWidth="1"/>
    <col min="5" max="5" width="13.3984375" customWidth="1"/>
    <col min="6" max="6" width="56.199218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1187</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26.4" x14ac:dyDescent="0.25">
      <c r="A4" s="307">
        <v>44621</v>
      </c>
      <c r="B4" s="307">
        <v>44621</v>
      </c>
      <c r="C4" s="308" t="s">
        <v>1188</v>
      </c>
      <c r="D4" s="306" t="s">
        <v>1189</v>
      </c>
      <c r="E4" s="308"/>
      <c r="F4" s="309" t="s">
        <v>1190</v>
      </c>
      <c r="G4" s="311">
        <v>1933333</v>
      </c>
      <c r="H4" s="313">
        <v>0.05</v>
      </c>
      <c r="I4" s="312">
        <v>96667</v>
      </c>
      <c r="J4" s="310">
        <v>2030000</v>
      </c>
      <c r="K4" s="13"/>
    </row>
    <row r="5" spans="1:11" x14ac:dyDescent="0.25">
      <c r="A5" s="315">
        <v>44627</v>
      </c>
      <c r="B5" s="315">
        <v>44627</v>
      </c>
      <c r="C5" s="316" t="s">
        <v>844</v>
      </c>
      <c r="D5" s="314" t="s">
        <v>23</v>
      </c>
      <c r="E5" s="316"/>
      <c r="F5" s="314" t="s">
        <v>1195</v>
      </c>
      <c r="G5" s="34"/>
      <c r="H5" s="193"/>
      <c r="I5" s="194"/>
      <c r="J5" s="310">
        <v>15000000</v>
      </c>
      <c r="K5" s="13" t="s">
        <v>311</v>
      </c>
    </row>
    <row r="6" spans="1:11" ht="26.4" x14ac:dyDescent="0.25">
      <c r="A6" s="315">
        <v>44627</v>
      </c>
      <c r="B6" s="315">
        <v>44627</v>
      </c>
      <c r="C6" s="316" t="s">
        <v>844</v>
      </c>
      <c r="D6" s="314" t="s">
        <v>23</v>
      </c>
      <c r="E6" s="316"/>
      <c r="F6" s="314" t="s">
        <v>1191</v>
      </c>
      <c r="G6" s="34"/>
      <c r="H6" s="193"/>
      <c r="I6" s="194"/>
      <c r="J6" s="310">
        <v>1000000</v>
      </c>
      <c r="K6" s="13" t="s">
        <v>311</v>
      </c>
    </row>
    <row r="7" spans="1:11" x14ac:dyDescent="0.25">
      <c r="A7" s="315">
        <v>44627</v>
      </c>
      <c r="B7" s="315">
        <v>44615</v>
      </c>
      <c r="C7" s="316" t="s">
        <v>1192</v>
      </c>
      <c r="D7" s="314" t="s">
        <v>1193</v>
      </c>
      <c r="E7" s="316"/>
      <c r="F7" s="314" t="s">
        <v>1194</v>
      </c>
      <c r="G7" s="34"/>
      <c r="H7" s="193"/>
      <c r="I7" s="194"/>
      <c r="J7" s="310">
        <v>2249999.85</v>
      </c>
      <c r="K7" s="13"/>
    </row>
    <row r="8" spans="1:11" x14ac:dyDescent="0.25">
      <c r="A8" s="40">
        <v>44617</v>
      </c>
      <c r="B8" s="40">
        <v>44617</v>
      </c>
      <c r="C8" s="43" t="s">
        <v>1182</v>
      </c>
      <c r="D8" s="7" t="s">
        <v>1183</v>
      </c>
      <c r="E8" s="8"/>
      <c r="F8" s="9" t="s">
        <v>1184</v>
      </c>
      <c r="G8" s="34"/>
      <c r="H8" s="193"/>
      <c r="I8" s="194"/>
      <c r="J8" s="6">
        <v>1000000</v>
      </c>
      <c r="K8" s="13"/>
    </row>
    <row r="9" spans="1:11" x14ac:dyDescent="0.25">
      <c r="A9" s="40"/>
      <c r="B9" s="40"/>
      <c r="C9" s="43"/>
      <c r="D9" s="7"/>
      <c r="E9" s="304"/>
      <c r="F9" s="9"/>
      <c r="G9" s="34"/>
      <c r="H9" s="193"/>
      <c r="I9" s="194"/>
      <c r="J9" s="125"/>
      <c r="K9" s="13"/>
    </row>
    <row r="10" spans="1:11" x14ac:dyDescent="0.25">
      <c r="G10" s="318" t="s">
        <v>10</v>
      </c>
      <c r="H10" s="318"/>
      <c r="I10" s="318"/>
      <c r="J10" s="196"/>
    </row>
    <row r="11" spans="1:11" x14ac:dyDescent="0.25">
      <c r="G11" s="318" t="s">
        <v>11</v>
      </c>
      <c r="H11" s="318"/>
      <c r="I11" s="318"/>
      <c r="J11" s="155">
        <f>SUM(J4:J9)</f>
        <v>21279999.850000001</v>
      </c>
    </row>
    <row r="12" spans="1:11" s="99" customFormat="1" x14ac:dyDescent="0.25">
      <c r="A12" s="36"/>
      <c r="B12" s="37" t="s">
        <v>12</v>
      </c>
      <c r="C12" s="41"/>
      <c r="D12"/>
      <c r="E12"/>
      <c r="F12"/>
      <c r="G12" s="197"/>
      <c r="H12" s="198"/>
      <c r="I12" s="195"/>
      <c r="J12" s="195"/>
      <c r="K12" s="98"/>
    </row>
    <row r="13" spans="1:11" s="99" customFormat="1" x14ac:dyDescent="0.25">
      <c r="A13" s="21"/>
      <c r="B13" s="21"/>
      <c r="C13" s="44"/>
      <c r="D13" s="7"/>
      <c r="E13" s="8"/>
      <c r="F13" s="9"/>
      <c r="G13" s="202"/>
      <c r="H13" s="203"/>
      <c r="I13" s="204"/>
      <c r="J13" s="60"/>
      <c r="K13" s="101"/>
    </row>
    <row r="14" spans="1:11" s="99" customFormat="1" x14ac:dyDescent="0.25">
      <c r="A14" s="96"/>
      <c r="B14" s="33"/>
      <c r="C14" s="48"/>
      <c r="D14" s="30"/>
      <c r="E14" s="31"/>
      <c r="F14" s="7"/>
      <c r="G14" s="320" t="s">
        <v>11</v>
      </c>
      <c r="H14" s="320"/>
      <c r="I14" s="320"/>
      <c r="J14" s="155">
        <f>SUM(J13:J13)</f>
        <v>0</v>
      </c>
      <c r="K14" s="101"/>
    </row>
    <row r="15" spans="1:11" x14ac:dyDescent="0.25">
      <c r="A15" s="39"/>
      <c r="B15" s="39"/>
      <c r="C15" s="49"/>
      <c r="D15" s="28"/>
      <c r="E15" s="28"/>
      <c r="F15" s="28"/>
      <c r="G15" s="318" t="s">
        <v>11</v>
      </c>
      <c r="H15" s="318"/>
      <c r="I15" s="318"/>
      <c r="J15" s="196"/>
    </row>
    <row r="19" spans="1:11" s="1" customFormat="1" x14ac:dyDescent="0.25">
      <c r="A19" s="36"/>
      <c r="B19" s="36"/>
      <c r="C19" s="36"/>
      <c r="D19" s="41"/>
      <c r="E19"/>
      <c r="F19"/>
      <c r="G19" s="197"/>
      <c r="H19" s="197"/>
      <c r="I19" s="198"/>
      <c r="J19" s="195"/>
      <c r="K19"/>
    </row>
    <row r="20" spans="1:11" s="1" customFormat="1" x14ac:dyDescent="0.25">
      <c r="A20" s="36"/>
      <c r="B20" s="36"/>
      <c r="C20" s="36"/>
      <c r="D20" s="41"/>
      <c r="E20"/>
      <c r="F20"/>
      <c r="G20" s="197"/>
      <c r="H20" s="197"/>
      <c r="I20" s="198"/>
      <c r="J20" s="195"/>
      <c r="K20"/>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sheetData>
  <mergeCells count="5">
    <mergeCell ref="A1:K1"/>
    <mergeCell ref="G10:I10"/>
    <mergeCell ref="G11:I11"/>
    <mergeCell ref="G14:I14"/>
    <mergeCell ref="G15:I15"/>
  </mergeCells>
  <pageMargins left="0.2" right="0.2" top="0.25" bottom="0.25" header="0.3" footer="0.3"/>
  <pageSetup paperSize="9" scale="65"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5EC2C-8D3E-4FEA-AB9A-6240FFB7D57A}">
  <dimension ref="A1:K30"/>
  <sheetViews>
    <sheetView workbookViewId="0">
      <pane xSplit="3" ySplit="3" topLeftCell="D4" activePane="bottomRight" state="frozen"/>
      <selection activeCell="F9" sqref="F9"/>
      <selection pane="topRight" activeCell="F9" sqref="F9"/>
      <selection pane="bottomLeft" activeCell="F9" sqref="F9"/>
      <selection pane="bottomRight" activeCell="D17" sqref="D17"/>
    </sheetView>
  </sheetViews>
  <sheetFormatPr defaultRowHeight="13.8" x14ac:dyDescent="0.25"/>
  <cols>
    <col min="1" max="1" width="12.3984375" style="36" customWidth="1"/>
    <col min="2" max="2" width="11.59765625" style="36" customWidth="1"/>
    <col min="3" max="3" width="22.5" style="41" customWidth="1"/>
    <col min="4" max="4" width="37.0976562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1008</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26.4" x14ac:dyDescent="0.25">
      <c r="A4" s="40">
        <v>44531</v>
      </c>
      <c r="B4" s="40">
        <v>44525</v>
      </c>
      <c r="C4" s="43" t="s">
        <v>1009</v>
      </c>
      <c r="D4" s="7" t="s">
        <v>270</v>
      </c>
      <c r="E4" s="8">
        <v>4200500423</v>
      </c>
      <c r="F4" s="9" t="s">
        <v>1010</v>
      </c>
      <c r="G4" s="34">
        <v>4322800</v>
      </c>
      <c r="H4" s="193">
        <v>0.1</v>
      </c>
      <c r="I4" s="194">
        <v>432280</v>
      </c>
      <c r="J4" s="125">
        <v>4755080</v>
      </c>
      <c r="K4" s="13"/>
    </row>
    <row r="5" spans="1:11" ht="39.6" x14ac:dyDescent="0.25">
      <c r="A5" s="40">
        <v>44533</v>
      </c>
      <c r="B5" s="40">
        <v>44534</v>
      </c>
      <c r="C5" s="43" t="s">
        <v>1013</v>
      </c>
      <c r="D5" s="7" t="s">
        <v>1014</v>
      </c>
      <c r="E5" s="8" t="s">
        <v>1015</v>
      </c>
      <c r="F5" s="9" t="s">
        <v>1016</v>
      </c>
      <c r="G5" s="34"/>
      <c r="H5" s="193"/>
      <c r="I5" s="194"/>
      <c r="J5" s="125">
        <v>32185240</v>
      </c>
      <c r="K5" s="13"/>
    </row>
    <row r="6" spans="1:11" ht="39.6" x14ac:dyDescent="0.25">
      <c r="A6" s="40">
        <v>44537</v>
      </c>
      <c r="B6" s="40">
        <v>44537</v>
      </c>
      <c r="C6" s="43" t="s">
        <v>1019</v>
      </c>
      <c r="D6" s="7" t="s">
        <v>688</v>
      </c>
      <c r="E6" s="8"/>
      <c r="F6" s="9" t="s">
        <v>1020</v>
      </c>
      <c r="G6" s="34"/>
      <c r="H6" s="193"/>
      <c r="I6" s="194"/>
      <c r="J6" s="125">
        <v>6550000</v>
      </c>
      <c r="K6" s="13"/>
    </row>
    <row r="7" spans="1:11" ht="26.4" x14ac:dyDescent="0.25">
      <c r="A7" s="40">
        <v>44537</v>
      </c>
      <c r="B7" s="40">
        <v>44537</v>
      </c>
      <c r="C7" s="43" t="s">
        <v>19</v>
      </c>
      <c r="D7" s="7" t="s">
        <v>1022</v>
      </c>
      <c r="E7" s="8">
        <v>304967871</v>
      </c>
      <c r="F7" s="9" t="s">
        <v>1023</v>
      </c>
      <c r="G7" s="34">
        <v>6000000</v>
      </c>
      <c r="H7" s="193">
        <v>0.1</v>
      </c>
      <c r="I7" s="194">
        <v>600000</v>
      </c>
      <c r="J7" s="125">
        <v>6600000</v>
      </c>
      <c r="K7" s="13"/>
    </row>
    <row r="8" spans="1:11" ht="26.4" x14ac:dyDescent="0.25">
      <c r="A8" s="40">
        <v>44543</v>
      </c>
      <c r="B8" s="40">
        <v>44540</v>
      </c>
      <c r="C8" s="43" t="s">
        <v>1024</v>
      </c>
      <c r="D8" s="7" t="s">
        <v>93</v>
      </c>
      <c r="E8" s="8"/>
      <c r="F8" s="9" t="s">
        <v>1025</v>
      </c>
      <c r="G8" s="34">
        <v>6377142.8784000007</v>
      </c>
      <c r="H8" s="193">
        <v>0.05</v>
      </c>
      <c r="I8" s="194">
        <v>318857.14392000006</v>
      </c>
      <c r="J8" s="125">
        <v>6696000.0223200005</v>
      </c>
      <c r="K8" s="13"/>
    </row>
    <row r="9" spans="1:11" x14ac:dyDescent="0.25">
      <c r="A9" s="40"/>
      <c r="B9" s="40"/>
      <c r="C9" s="43"/>
      <c r="D9" s="7"/>
      <c r="E9" s="8"/>
      <c r="F9" s="9"/>
      <c r="G9" s="34"/>
      <c r="H9" s="193"/>
      <c r="I9" s="194"/>
      <c r="J9" s="125"/>
      <c r="K9" s="13"/>
    </row>
    <row r="10" spans="1:11" x14ac:dyDescent="0.25">
      <c r="A10" s="40"/>
      <c r="B10" s="40"/>
      <c r="C10" s="43"/>
      <c r="D10" s="7"/>
      <c r="E10" s="8"/>
      <c r="F10" s="9"/>
      <c r="G10" s="34"/>
      <c r="H10" s="193"/>
      <c r="I10" s="194"/>
      <c r="J10" s="125"/>
      <c r="K10" s="13"/>
    </row>
    <row r="11" spans="1:11" x14ac:dyDescent="0.25">
      <c r="A11" s="40"/>
      <c r="B11" s="40"/>
      <c r="C11" s="43"/>
      <c r="D11" s="7"/>
      <c r="E11" s="8"/>
      <c r="F11" s="9"/>
      <c r="G11" s="34"/>
      <c r="H11" s="193"/>
      <c r="I11" s="194"/>
      <c r="J11" s="125"/>
      <c r="K11" s="13"/>
    </row>
    <row r="12" spans="1:11" x14ac:dyDescent="0.25">
      <c r="A12" s="40"/>
      <c r="B12" s="40"/>
      <c r="C12" s="43"/>
      <c r="D12" s="7"/>
      <c r="E12" s="8"/>
      <c r="F12" s="9"/>
      <c r="G12" s="34"/>
      <c r="H12" s="193"/>
      <c r="I12" s="194"/>
      <c r="J12" s="125"/>
      <c r="K12" s="13"/>
    </row>
    <row r="13" spans="1:11" x14ac:dyDescent="0.25">
      <c r="G13" s="318" t="s">
        <v>10</v>
      </c>
      <c r="H13" s="318"/>
      <c r="I13" s="318"/>
      <c r="J13" s="196"/>
    </row>
    <row r="14" spans="1:11" x14ac:dyDescent="0.25">
      <c r="G14" s="318" t="s">
        <v>11</v>
      </c>
      <c r="H14" s="318"/>
      <c r="I14" s="318"/>
      <c r="J14" s="155">
        <f>SUM(J4:J5)</f>
        <v>36940320</v>
      </c>
    </row>
    <row r="15" spans="1:11" s="99" customFormat="1" x14ac:dyDescent="0.25">
      <c r="A15" s="36"/>
      <c r="B15" s="37" t="s">
        <v>12</v>
      </c>
      <c r="C15" s="41"/>
      <c r="D15"/>
      <c r="E15"/>
      <c r="F15"/>
      <c r="G15" s="197"/>
      <c r="H15" s="198"/>
      <c r="I15" s="195"/>
      <c r="J15" s="195"/>
      <c r="K15" s="98"/>
    </row>
    <row r="16" spans="1:11" s="99" customFormat="1" x14ac:dyDescent="0.25">
      <c r="A16" s="179"/>
      <c r="B16" s="179"/>
      <c r="C16" s="180"/>
      <c r="D16" s="30"/>
      <c r="E16" s="8"/>
      <c r="F16" s="138"/>
      <c r="G16" s="202"/>
      <c r="H16" s="203"/>
      <c r="I16" s="204"/>
      <c r="J16" s="60"/>
      <c r="K16" s="101"/>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96"/>
      <c r="B19" s="33"/>
      <c r="C19" s="48"/>
      <c r="D19" s="30"/>
      <c r="E19" s="31"/>
      <c r="F19" s="7"/>
      <c r="G19" s="320" t="s">
        <v>11</v>
      </c>
      <c r="H19" s="320"/>
      <c r="I19" s="320"/>
      <c r="J19" s="155">
        <f>SUM(J16:J18)</f>
        <v>0</v>
      </c>
      <c r="K19" s="101"/>
    </row>
    <row r="20" spans="1:11" x14ac:dyDescent="0.25">
      <c r="A20" s="39"/>
      <c r="B20" s="39"/>
      <c r="C20" s="49"/>
      <c r="D20" s="28"/>
      <c r="E20" s="28"/>
      <c r="F20" s="28"/>
      <c r="G20" s="318" t="s">
        <v>11</v>
      </c>
      <c r="H20" s="318"/>
      <c r="I20" s="318"/>
      <c r="J20" s="196"/>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sheetData>
  <mergeCells count="5">
    <mergeCell ref="A1:K1"/>
    <mergeCell ref="G13:I13"/>
    <mergeCell ref="G14:I14"/>
    <mergeCell ref="G19:I19"/>
    <mergeCell ref="G20:I20"/>
  </mergeCells>
  <pageMargins left="0.2" right="0.2" top="0.25" bottom="0.25" header="0.3" footer="0.3"/>
  <pageSetup paperSize="9" scale="65"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82867-B20F-44D4-90A4-9EA2D5CA8FC4}">
  <dimension ref="A1:K28"/>
  <sheetViews>
    <sheetView workbookViewId="0">
      <pane xSplit="3" ySplit="3" topLeftCell="D4" activePane="bottomRight" state="frozen"/>
      <selection activeCell="F9" sqref="F9"/>
      <selection pane="topRight" activeCell="F9" sqref="F9"/>
      <selection pane="bottomLeft" activeCell="F9" sqref="F9"/>
      <selection pane="bottomRight" activeCell="F9" sqref="F9"/>
    </sheetView>
  </sheetViews>
  <sheetFormatPr defaultRowHeight="13.8" x14ac:dyDescent="0.25"/>
  <cols>
    <col min="1" max="1" width="12.3984375" style="36" customWidth="1"/>
    <col min="2" max="2" width="11.59765625" style="36" customWidth="1"/>
    <col min="3" max="3" width="22.5" style="41" customWidth="1"/>
    <col min="4" max="4" width="37.0976562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1008</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x14ac:dyDescent="0.25">
      <c r="A4" s="40">
        <v>44533</v>
      </c>
      <c r="B4" s="40">
        <v>44532</v>
      </c>
      <c r="C4" s="43" t="s">
        <v>1011</v>
      </c>
      <c r="D4" s="7" t="s">
        <v>903</v>
      </c>
      <c r="E4" s="8" t="s">
        <v>660</v>
      </c>
      <c r="F4" s="9" t="s">
        <v>1012</v>
      </c>
      <c r="G4" s="34">
        <v>7600000</v>
      </c>
      <c r="H4" s="193">
        <v>0.1</v>
      </c>
      <c r="I4" s="194">
        <v>760000</v>
      </c>
      <c r="J4" s="125">
        <v>8360000</v>
      </c>
      <c r="K4" s="13"/>
    </row>
    <row r="5" spans="1:11" x14ac:dyDescent="0.25">
      <c r="A5" s="40">
        <v>44534</v>
      </c>
      <c r="B5" s="40">
        <v>44533</v>
      </c>
      <c r="C5" s="43" t="s">
        <v>1017</v>
      </c>
      <c r="D5" s="7" t="s">
        <v>59</v>
      </c>
      <c r="E5" s="8" t="s">
        <v>60</v>
      </c>
      <c r="F5" s="9" t="s">
        <v>1018</v>
      </c>
      <c r="G5" s="34"/>
      <c r="H5" s="193"/>
      <c r="I5" s="194"/>
      <c r="J5" s="125">
        <v>10860000</v>
      </c>
      <c r="K5" s="13"/>
    </row>
    <row r="6" spans="1:11" x14ac:dyDescent="0.25">
      <c r="A6" s="40">
        <v>44537</v>
      </c>
      <c r="B6" s="40">
        <v>44537</v>
      </c>
      <c r="C6" s="43" t="s">
        <v>77</v>
      </c>
      <c r="D6" s="7" t="s">
        <v>78</v>
      </c>
      <c r="E6" s="8" t="s">
        <v>79</v>
      </c>
      <c r="F6" s="9" t="s">
        <v>1021</v>
      </c>
      <c r="G6" s="34">
        <v>53150100</v>
      </c>
      <c r="H6" s="193">
        <v>0.1</v>
      </c>
      <c r="I6" s="194">
        <v>5315010</v>
      </c>
      <c r="J6" s="125">
        <v>58465110</v>
      </c>
      <c r="K6" s="13"/>
    </row>
    <row r="7" spans="1:11" x14ac:dyDescent="0.25">
      <c r="A7" s="40"/>
      <c r="B7" s="40"/>
      <c r="C7" s="43"/>
      <c r="D7" s="7"/>
      <c r="E7" s="8"/>
      <c r="F7" s="9"/>
      <c r="G7" s="34"/>
      <c r="H7" s="193"/>
      <c r="I7" s="194"/>
      <c r="J7" s="125"/>
      <c r="K7" s="13"/>
    </row>
    <row r="8" spans="1:11" x14ac:dyDescent="0.25">
      <c r="A8" s="40"/>
      <c r="B8" s="40"/>
      <c r="C8" s="43"/>
      <c r="D8" s="7"/>
      <c r="E8" s="8"/>
      <c r="F8" s="9"/>
      <c r="G8" s="34"/>
      <c r="H8" s="193"/>
      <c r="I8" s="194"/>
      <c r="J8" s="125"/>
      <c r="K8" s="13"/>
    </row>
    <row r="9" spans="1:11" x14ac:dyDescent="0.25">
      <c r="A9" s="40"/>
      <c r="B9" s="40"/>
      <c r="C9" s="43"/>
      <c r="D9" s="7"/>
      <c r="E9" s="8"/>
      <c r="F9" s="9"/>
      <c r="G9" s="34"/>
      <c r="H9" s="193"/>
      <c r="I9" s="194"/>
      <c r="J9" s="125"/>
      <c r="K9" s="13"/>
    </row>
    <row r="10" spans="1:11" x14ac:dyDescent="0.25">
      <c r="A10" s="40"/>
      <c r="B10" s="40"/>
      <c r="C10" s="43"/>
      <c r="D10" s="7"/>
      <c r="E10" s="8"/>
      <c r="F10" s="9"/>
      <c r="G10" s="34"/>
      <c r="H10" s="193"/>
      <c r="I10" s="194"/>
      <c r="J10" s="125"/>
      <c r="K10" s="13"/>
    </row>
    <row r="11" spans="1:11" x14ac:dyDescent="0.25">
      <c r="G11" s="318" t="s">
        <v>10</v>
      </c>
      <c r="H11" s="318"/>
      <c r="I11" s="318"/>
      <c r="J11" s="196"/>
    </row>
    <row r="12" spans="1:11" x14ac:dyDescent="0.25">
      <c r="G12" s="318" t="s">
        <v>11</v>
      </c>
      <c r="H12" s="318"/>
      <c r="I12" s="318"/>
      <c r="J12" s="155">
        <f>SUM(J4:J10)</f>
        <v>77685110</v>
      </c>
    </row>
    <row r="13" spans="1:11" s="99" customFormat="1" x14ac:dyDescent="0.25">
      <c r="A13" s="36"/>
      <c r="B13" s="37" t="s">
        <v>12</v>
      </c>
      <c r="C13" s="41"/>
      <c r="D13"/>
      <c r="E13"/>
      <c r="F13"/>
      <c r="G13" s="197"/>
      <c r="H13" s="198"/>
      <c r="I13" s="195"/>
      <c r="J13" s="195"/>
      <c r="K13" s="98"/>
    </row>
    <row r="14" spans="1:11" s="99" customFormat="1" x14ac:dyDescent="0.25">
      <c r="A14" s="179"/>
      <c r="B14" s="179"/>
      <c r="C14" s="180"/>
      <c r="D14" s="30"/>
      <c r="E14" s="8"/>
      <c r="F14" s="138"/>
      <c r="G14" s="202"/>
      <c r="H14" s="203"/>
      <c r="I14" s="204"/>
      <c r="J14" s="60"/>
      <c r="K14" s="101"/>
    </row>
    <row r="15" spans="1:11" s="99" customFormat="1" x14ac:dyDescent="0.25">
      <c r="A15" s="179"/>
      <c r="B15" s="179"/>
      <c r="C15" s="180"/>
      <c r="D15" s="30"/>
      <c r="E15" s="8"/>
      <c r="F15" s="138"/>
      <c r="G15" s="202"/>
      <c r="H15" s="203"/>
      <c r="I15" s="204"/>
      <c r="J15" s="60"/>
      <c r="K15" s="101"/>
    </row>
    <row r="16" spans="1:11" s="99" customFormat="1" x14ac:dyDescent="0.25">
      <c r="A16" s="179"/>
      <c r="B16" s="179"/>
      <c r="C16" s="180"/>
      <c r="D16" s="30"/>
      <c r="E16" s="8"/>
      <c r="F16" s="138"/>
      <c r="G16" s="202"/>
      <c r="H16" s="203"/>
      <c r="I16" s="204"/>
      <c r="J16" s="60"/>
      <c r="K16" s="101"/>
    </row>
    <row r="17" spans="1:11" s="99" customFormat="1" x14ac:dyDescent="0.25">
      <c r="A17" s="96"/>
      <c r="B17" s="33"/>
      <c r="C17" s="48"/>
      <c r="D17" s="30"/>
      <c r="E17" s="31"/>
      <c r="F17" s="7"/>
      <c r="G17" s="320" t="s">
        <v>11</v>
      </c>
      <c r="H17" s="320"/>
      <c r="I17" s="320"/>
      <c r="J17" s="155">
        <f>SUM(J14:J16)</f>
        <v>0</v>
      </c>
      <c r="K17" s="101"/>
    </row>
    <row r="18" spans="1:11" x14ac:dyDescent="0.25">
      <c r="A18" s="39"/>
      <c r="B18" s="39"/>
      <c r="C18" s="49"/>
      <c r="D18" s="28"/>
      <c r="E18" s="28"/>
      <c r="F18" s="28"/>
      <c r="G18" s="318" t="s">
        <v>11</v>
      </c>
      <c r="H18" s="318"/>
      <c r="I18" s="318"/>
      <c r="J18" s="196"/>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sheetData>
  <mergeCells count="5">
    <mergeCell ref="A1:K1"/>
    <mergeCell ref="G11:I11"/>
    <mergeCell ref="G12:I12"/>
    <mergeCell ref="G17:I17"/>
    <mergeCell ref="G18:I18"/>
  </mergeCells>
  <pageMargins left="0.2" right="0.2" top="0.25" bottom="0.25" header="0.3" footer="0.3"/>
  <pageSetup paperSize="9" scale="65"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14C76-C31E-48C2-A727-12706A9F5E10}">
  <dimension ref="A1:K42"/>
  <sheetViews>
    <sheetView workbookViewId="0">
      <pane xSplit="3" ySplit="3" topLeftCell="D4" activePane="bottomRight" state="frozen"/>
      <selection activeCell="F9" sqref="F9"/>
      <selection pane="topRight" activeCell="F9" sqref="F9"/>
      <selection pane="bottomLeft" activeCell="F9" sqref="F9"/>
      <selection pane="bottomRight" activeCell="D17" sqref="D17"/>
    </sheetView>
  </sheetViews>
  <sheetFormatPr defaultRowHeight="13.8" x14ac:dyDescent="0.25"/>
  <cols>
    <col min="1" max="1" width="10.8984375" style="36" customWidth="1"/>
    <col min="2" max="2" width="10" style="36" customWidth="1"/>
    <col min="3" max="3" width="18"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923</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x14ac:dyDescent="0.25">
      <c r="A4" s="40">
        <v>44482</v>
      </c>
      <c r="B4" s="40">
        <v>44456</v>
      </c>
      <c r="C4" s="43" t="s">
        <v>924</v>
      </c>
      <c r="D4" s="7" t="s">
        <v>925</v>
      </c>
      <c r="E4" s="8"/>
      <c r="F4" s="8" t="s">
        <v>926</v>
      </c>
      <c r="G4" s="34"/>
      <c r="H4" s="193"/>
      <c r="I4" s="194"/>
      <c r="J4" s="125">
        <v>8796082</v>
      </c>
      <c r="K4" s="13"/>
    </row>
    <row r="5" spans="1:11" x14ac:dyDescent="0.25">
      <c r="A5" s="40">
        <v>44482</v>
      </c>
      <c r="B5" s="40">
        <v>44468</v>
      </c>
      <c r="C5" s="43" t="s">
        <v>927</v>
      </c>
      <c r="D5" s="7" t="s">
        <v>925</v>
      </c>
      <c r="E5" s="8"/>
      <c r="F5" s="8" t="s">
        <v>928</v>
      </c>
      <c r="G5" s="34"/>
      <c r="H5" s="193"/>
      <c r="I5" s="194"/>
      <c r="J5" s="125">
        <v>7486027</v>
      </c>
      <c r="K5" s="13"/>
    </row>
    <row r="6" spans="1:11" x14ac:dyDescent="0.25">
      <c r="A6" s="40">
        <v>44482</v>
      </c>
      <c r="B6" s="40">
        <v>44469</v>
      </c>
      <c r="C6" s="43" t="s">
        <v>929</v>
      </c>
      <c r="D6" s="7" t="s">
        <v>925</v>
      </c>
      <c r="E6" s="8"/>
      <c r="F6" s="8" t="s">
        <v>928</v>
      </c>
      <c r="G6" s="34"/>
      <c r="H6" s="193"/>
      <c r="I6" s="194"/>
      <c r="J6" s="125">
        <v>6805479</v>
      </c>
      <c r="K6" s="13"/>
    </row>
    <row r="7" spans="1:11" x14ac:dyDescent="0.25">
      <c r="A7" s="40">
        <v>44482</v>
      </c>
      <c r="B7" s="40">
        <v>44469</v>
      </c>
      <c r="C7" s="43" t="s">
        <v>929</v>
      </c>
      <c r="D7" s="7" t="s">
        <v>925</v>
      </c>
      <c r="E7" s="8"/>
      <c r="F7" s="8" t="s">
        <v>930</v>
      </c>
      <c r="G7" s="34"/>
      <c r="H7" s="193"/>
      <c r="I7" s="194"/>
      <c r="J7" s="125">
        <v>3780822</v>
      </c>
      <c r="K7" s="13"/>
    </row>
    <row r="8" spans="1:11" x14ac:dyDescent="0.25">
      <c r="A8" s="40">
        <v>44482</v>
      </c>
      <c r="B8" s="40">
        <v>44473</v>
      </c>
      <c r="C8" s="43" t="s">
        <v>931</v>
      </c>
      <c r="D8" s="7" t="s">
        <v>925</v>
      </c>
      <c r="E8" s="8"/>
      <c r="F8" s="8" t="s">
        <v>932</v>
      </c>
      <c r="G8" s="34"/>
      <c r="H8" s="193"/>
      <c r="I8" s="194"/>
      <c r="J8" s="125">
        <v>3932055</v>
      </c>
      <c r="K8" s="13"/>
    </row>
    <row r="9" spans="1:11" x14ac:dyDescent="0.25">
      <c r="A9" s="40">
        <v>44482</v>
      </c>
      <c r="B9" s="40">
        <v>44482</v>
      </c>
      <c r="C9" s="43" t="s">
        <v>933</v>
      </c>
      <c r="D9" s="7" t="s">
        <v>925</v>
      </c>
      <c r="E9" s="8"/>
      <c r="F9" s="8" t="s">
        <v>928</v>
      </c>
      <c r="G9" s="34"/>
      <c r="H9" s="193"/>
      <c r="I9" s="194"/>
      <c r="J9" s="125">
        <v>2381918</v>
      </c>
      <c r="K9" s="13"/>
    </row>
    <row r="10" spans="1:11" x14ac:dyDescent="0.25">
      <c r="A10" s="40">
        <v>44482</v>
      </c>
      <c r="B10" s="40">
        <v>44483</v>
      </c>
      <c r="C10" s="43" t="s">
        <v>934</v>
      </c>
      <c r="D10" s="7" t="s">
        <v>925</v>
      </c>
      <c r="E10" s="8"/>
      <c r="F10" s="8" t="s">
        <v>935</v>
      </c>
      <c r="G10" s="34"/>
      <c r="H10" s="193"/>
      <c r="I10" s="194"/>
      <c r="J10" s="125">
        <v>1928219</v>
      </c>
      <c r="K10" s="13"/>
    </row>
    <row r="11" spans="1:11" x14ac:dyDescent="0.25">
      <c r="A11" s="40">
        <v>44482</v>
      </c>
      <c r="B11" s="40">
        <v>44484</v>
      </c>
      <c r="C11" s="43" t="s">
        <v>936</v>
      </c>
      <c r="D11" s="7" t="s">
        <v>925</v>
      </c>
      <c r="E11" s="8"/>
      <c r="F11" s="8" t="s">
        <v>937</v>
      </c>
      <c r="G11" s="34"/>
      <c r="H11" s="193"/>
      <c r="I11" s="194"/>
      <c r="J11" s="125">
        <v>746712</v>
      </c>
      <c r="K11" s="13"/>
    </row>
    <row r="12" spans="1:11" x14ac:dyDescent="0.25">
      <c r="A12" s="40">
        <v>44485</v>
      </c>
      <c r="B12" s="40">
        <v>44484</v>
      </c>
      <c r="C12" s="43" t="s">
        <v>77</v>
      </c>
      <c r="D12" s="7" t="s">
        <v>78</v>
      </c>
      <c r="E12" s="8" t="s">
        <v>79</v>
      </c>
      <c r="F12" s="9" t="s">
        <v>938</v>
      </c>
      <c r="G12" s="34">
        <v>38993700</v>
      </c>
      <c r="H12" s="193">
        <v>0.1</v>
      </c>
      <c r="I12" s="194">
        <v>3899370</v>
      </c>
      <c r="J12" s="125">
        <v>42893070</v>
      </c>
      <c r="K12" s="13"/>
    </row>
    <row r="13" spans="1:11" ht="39.6" x14ac:dyDescent="0.25">
      <c r="A13" s="40">
        <v>44487</v>
      </c>
      <c r="B13" s="40">
        <v>44484</v>
      </c>
      <c r="C13" s="43" t="s">
        <v>939</v>
      </c>
      <c r="D13" s="7" t="s">
        <v>944</v>
      </c>
      <c r="E13" s="8" t="s">
        <v>941</v>
      </c>
      <c r="F13" s="9" t="s">
        <v>942</v>
      </c>
      <c r="G13" s="34">
        <v>19585440</v>
      </c>
      <c r="H13" s="193">
        <v>0.1</v>
      </c>
      <c r="I13" s="194">
        <v>1030813</v>
      </c>
      <c r="J13" s="125">
        <v>20616253</v>
      </c>
      <c r="K13" s="13"/>
    </row>
    <row r="14" spans="1:11" ht="26.4" x14ac:dyDescent="0.25">
      <c r="A14" s="40">
        <v>44487</v>
      </c>
      <c r="B14" s="40">
        <v>44484</v>
      </c>
      <c r="C14" s="43" t="s">
        <v>939</v>
      </c>
      <c r="D14" s="7" t="s">
        <v>940</v>
      </c>
      <c r="E14" s="8" t="s">
        <v>941</v>
      </c>
      <c r="F14" s="9" t="s">
        <v>943</v>
      </c>
      <c r="G14" s="34">
        <v>5595840</v>
      </c>
      <c r="H14" s="193">
        <v>0.1</v>
      </c>
      <c r="I14" s="194">
        <v>294518</v>
      </c>
      <c r="J14" s="125">
        <v>5890358</v>
      </c>
      <c r="K14" s="13"/>
    </row>
    <row r="15" spans="1:11" x14ac:dyDescent="0.25">
      <c r="A15" s="40"/>
      <c r="B15" s="40"/>
      <c r="C15" s="43"/>
      <c r="D15" s="7"/>
      <c r="E15" s="8"/>
      <c r="F15" s="9"/>
      <c r="G15" s="34"/>
      <c r="H15" s="193"/>
      <c r="I15" s="194"/>
      <c r="J15" s="125"/>
      <c r="K15" s="13"/>
    </row>
    <row r="16" spans="1:11" x14ac:dyDescent="0.25">
      <c r="A16" s="40"/>
      <c r="B16" s="40"/>
      <c r="C16" s="43"/>
      <c r="D16" s="7"/>
      <c r="E16" s="8"/>
      <c r="F16" s="9"/>
      <c r="G16" s="34"/>
      <c r="H16" s="193"/>
      <c r="I16" s="194"/>
      <c r="J16" s="125"/>
      <c r="K16" s="13"/>
    </row>
    <row r="17" spans="1:11" x14ac:dyDescent="0.25">
      <c r="G17" s="318" t="s">
        <v>10</v>
      </c>
      <c r="H17" s="318"/>
      <c r="I17" s="318"/>
      <c r="J17" s="196"/>
    </row>
    <row r="18" spans="1:11" x14ac:dyDescent="0.25">
      <c r="G18" s="318" t="s">
        <v>11</v>
      </c>
      <c r="H18" s="318"/>
      <c r="I18" s="318"/>
      <c r="J18" s="155">
        <f>SUM(J4:J14)</f>
        <v>105256995</v>
      </c>
    </row>
    <row r="19" spans="1:11" s="99" customFormat="1" x14ac:dyDescent="0.25">
      <c r="A19" s="36"/>
      <c r="B19" s="37" t="s">
        <v>12</v>
      </c>
      <c r="C19" s="41"/>
      <c r="D19"/>
      <c r="E19"/>
      <c r="F19"/>
      <c r="G19" s="197"/>
      <c r="H19" s="198"/>
      <c r="I19" s="195"/>
      <c r="J19" s="195"/>
      <c r="K19" s="98"/>
    </row>
    <row r="20" spans="1:11" s="99" customFormat="1" x14ac:dyDescent="0.25">
      <c r="A20" s="179"/>
      <c r="B20" s="179"/>
      <c r="C20" s="180"/>
      <c r="D20" s="30"/>
      <c r="E20" s="8"/>
      <c r="F20" s="138"/>
      <c r="G20" s="202"/>
      <c r="H20" s="203"/>
      <c r="I20" s="204"/>
      <c r="J20" s="60"/>
      <c r="K20" s="101"/>
    </row>
    <row r="21" spans="1:11" s="99" customFormat="1" x14ac:dyDescent="0.25">
      <c r="A21" s="179"/>
      <c r="B21" s="179"/>
      <c r="C21" s="156"/>
      <c r="D21" s="30"/>
      <c r="E21" s="278"/>
      <c r="F21" s="30"/>
      <c r="G21" s="34"/>
      <c r="H21" s="56"/>
      <c r="I21" s="63"/>
      <c r="J21" s="62"/>
      <c r="K21" s="184"/>
    </row>
    <row r="22" spans="1:11" s="99" customFormat="1" x14ac:dyDescent="0.25">
      <c r="A22" s="179"/>
      <c r="B22" s="179"/>
      <c r="C22" s="156"/>
      <c r="D22" s="30"/>
      <c r="E22" s="278"/>
      <c r="F22" s="30"/>
      <c r="G22" s="34"/>
      <c r="H22" s="56"/>
      <c r="I22" s="63"/>
      <c r="J22" s="62"/>
      <c r="K22" s="184"/>
    </row>
    <row r="23" spans="1:11" s="99" customFormat="1" x14ac:dyDescent="0.25">
      <c r="A23" s="179"/>
      <c r="B23" s="179"/>
      <c r="C23" s="156"/>
      <c r="D23" s="30"/>
      <c r="E23" s="278"/>
      <c r="F23" s="30"/>
      <c r="G23" s="34"/>
      <c r="H23" s="56"/>
      <c r="I23" s="63"/>
      <c r="J23" s="62"/>
      <c r="K23" s="184"/>
    </row>
    <row r="24" spans="1:11" s="99" customFormat="1" x14ac:dyDescent="0.25">
      <c r="A24" s="179"/>
      <c r="B24" s="179"/>
      <c r="C24" s="156"/>
      <c r="D24" s="30"/>
      <c r="E24" s="278"/>
      <c r="F24" s="30"/>
      <c r="G24" s="34"/>
      <c r="H24" s="56"/>
      <c r="I24" s="63"/>
      <c r="J24" s="62"/>
      <c r="K24" s="184"/>
    </row>
    <row r="25" spans="1:11" s="99" customFormat="1" x14ac:dyDescent="0.25">
      <c r="A25" s="179"/>
      <c r="B25" s="179"/>
      <c r="C25" s="156"/>
      <c r="D25" s="30"/>
      <c r="E25" s="278"/>
      <c r="F25" s="30"/>
      <c r="G25" s="34"/>
      <c r="H25" s="56"/>
      <c r="I25" s="63"/>
      <c r="J25" s="62"/>
      <c r="K25" s="184"/>
    </row>
    <row r="26" spans="1:11" s="99" customFormat="1" x14ac:dyDescent="0.25">
      <c r="A26" s="179"/>
      <c r="B26" s="171"/>
      <c r="C26" s="156"/>
      <c r="D26" s="30"/>
      <c r="E26" s="278"/>
      <c r="F26" s="30"/>
      <c r="G26" s="292"/>
      <c r="H26" s="292"/>
      <c r="I26" s="292"/>
      <c r="J26" s="62"/>
      <c r="K26" s="184"/>
    </row>
    <row r="27" spans="1:11" s="99" customFormat="1" x14ac:dyDescent="0.25">
      <c r="A27" s="179"/>
      <c r="B27" s="171"/>
      <c r="C27" s="156"/>
      <c r="D27" s="30"/>
      <c r="E27" s="278"/>
      <c r="F27" s="30"/>
      <c r="G27" s="292"/>
      <c r="H27" s="292"/>
      <c r="I27" s="292"/>
      <c r="J27" s="62"/>
      <c r="K27" s="184"/>
    </row>
    <row r="28" spans="1:11" s="99" customFormat="1" x14ac:dyDescent="0.25">
      <c r="A28" s="179"/>
      <c r="B28" s="171"/>
      <c r="C28" s="156"/>
      <c r="D28" s="30"/>
      <c r="E28" s="278"/>
      <c r="F28" s="30"/>
      <c r="G28" s="292"/>
      <c r="H28" s="292"/>
      <c r="I28" s="292"/>
      <c r="J28" s="62"/>
      <c r="K28" s="184"/>
    </row>
    <row r="29" spans="1:11" s="99" customFormat="1" x14ac:dyDescent="0.25">
      <c r="A29" s="179"/>
      <c r="B29" s="171"/>
      <c r="C29" s="156"/>
      <c r="D29" s="30"/>
      <c r="E29" s="278"/>
      <c r="F29" s="30"/>
      <c r="G29" s="320"/>
      <c r="H29" s="320"/>
      <c r="I29" s="320"/>
      <c r="J29" s="62"/>
      <c r="K29" s="101"/>
    </row>
    <row r="30" spans="1:11" s="99" customFormat="1" x14ac:dyDescent="0.25">
      <c r="A30" s="183"/>
      <c r="B30" s="171"/>
      <c r="C30" s="156"/>
      <c r="D30" s="30"/>
      <c r="E30" s="31"/>
      <c r="F30" s="7"/>
      <c r="G30" s="320"/>
      <c r="H30" s="320"/>
      <c r="I30" s="320"/>
      <c r="J30" s="62"/>
      <c r="K30" s="101"/>
    </row>
    <row r="31" spans="1:11" s="99" customFormat="1" x14ac:dyDescent="0.25">
      <c r="A31" s="96"/>
      <c r="B31" s="33"/>
      <c r="C31" s="48"/>
      <c r="D31" s="30"/>
      <c r="E31" s="31"/>
      <c r="F31" s="7"/>
      <c r="G31" s="320" t="s">
        <v>11</v>
      </c>
      <c r="H31" s="320"/>
      <c r="I31" s="320"/>
      <c r="J31" s="155">
        <f>SUM(J20:J30)</f>
        <v>0</v>
      </c>
      <c r="K31" s="101"/>
    </row>
    <row r="32" spans="1:11" x14ac:dyDescent="0.25">
      <c r="A32" s="39"/>
      <c r="B32" s="39"/>
      <c r="C32" s="49"/>
      <c r="D32" s="28"/>
      <c r="E32" s="28"/>
      <c r="F32" s="28"/>
      <c r="G32" s="318" t="s">
        <v>11</v>
      </c>
      <c r="H32" s="318"/>
      <c r="I32" s="318"/>
      <c r="J32" s="196"/>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row r="41" spans="1:11" s="1" customFormat="1" x14ac:dyDescent="0.25">
      <c r="A41" s="36"/>
      <c r="B41" s="36"/>
      <c r="C41" s="36"/>
      <c r="D41" s="41"/>
      <c r="E41"/>
      <c r="F41"/>
      <c r="G41" s="197"/>
      <c r="H41" s="197"/>
      <c r="I41" s="198"/>
      <c r="J41" s="195"/>
      <c r="K41"/>
    </row>
    <row r="42" spans="1:11" s="1" customFormat="1" x14ac:dyDescent="0.25">
      <c r="A42" s="36"/>
      <c r="B42" s="36"/>
      <c r="C42" s="36"/>
      <c r="D42" s="41"/>
      <c r="E42"/>
      <c r="F42"/>
      <c r="G42" s="197"/>
      <c r="H42" s="197"/>
      <c r="I42" s="198"/>
      <c r="J42" s="195"/>
      <c r="K42"/>
    </row>
  </sheetData>
  <mergeCells count="7">
    <mergeCell ref="G32:I32"/>
    <mergeCell ref="A1:K1"/>
    <mergeCell ref="G17:I17"/>
    <mergeCell ref="G18:I18"/>
    <mergeCell ref="G29:I29"/>
    <mergeCell ref="G30:I30"/>
    <mergeCell ref="G31:I31"/>
  </mergeCells>
  <pageMargins left="0.2" right="0.2" top="0.25" bottom="0.25" header="0.3" footer="0.3"/>
  <pageSetup paperSize="9" scale="65" orientation="landscape"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5B67-66E2-42F8-811F-BBC9EB31F079}">
  <dimension ref="A1:K34"/>
  <sheetViews>
    <sheetView workbookViewId="0">
      <pane xSplit="3" ySplit="3" topLeftCell="D4" activePane="bottomRight" state="frozen"/>
      <selection activeCell="F9" sqref="F9"/>
      <selection pane="topRight" activeCell="F9" sqref="F9"/>
      <selection pane="bottomLeft" activeCell="F9" sqref="F9"/>
      <selection pane="bottomRight" activeCell="F16" sqref="F16"/>
    </sheetView>
  </sheetViews>
  <sheetFormatPr defaultRowHeight="13.8" x14ac:dyDescent="0.25"/>
  <cols>
    <col min="1" max="1" width="10.8984375" style="36" customWidth="1"/>
    <col min="2" max="2" width="10" style="36" customWidth="1"/>
    <col min="3" max="3" width="18"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922</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ht="26.4" x14ac:dyDescent="0.25">
      <c r="A4" s="40">
        <v>44475</v>
      </c>
      <c r="B4" s="40">
        <v>44469</v>
      </c>
      <c r="C4" s="43" t="s">
        <v>911</v>
      </c>
      <c r="D4" s="7" t="s">
        <v>912</v>
      </c>
      <c r="E4" s="8" t="s">
        <v>31</v>
      </c>
      <c r="F4" s="9" t="s">
        <v>913</v>
      </c>
      <c r="G4" s="34">
        <v>16280000</v>
      </c>
      <c r="H4" s="193">
        <v>0.1</v>
      </c>
      <c r="I4" s="194">
        <v>1628000</v>
      </c>
      <c r="J4" s="125">
        <v>17908000</v>
      </c>
      <c r="K4" s="13"/>
    </row>
    <row r="5" spans="1:11" x14ac:dyDescent="0.25">
      <c r="A5" s="40">
        <v>44476</v>
      </c>
      <c r="B5" s="40">
        <v>44476</v>
      </c>
      <c r="C5" s="43" t="s">
        <v>77</v>
      </c>
      <c r="D5" s="7" t="s">
        <v>78</v>
      </c>
      <c r="E5" s="8" t="s">
        <v>79</v>
      </c>
      <c r="F5" s="9" t="s">
        <v>914</v>
      </c>
      <c r="G5" s="34">
        <v>53897400</v>
      </c>
      <c r="H5" s="193">
        <v>0.1</v>
      </c>
      <c r="I5" s="194">
        <v>5389740</v>
      </c>
      <c r="J5" s="125">
        <v>59287140</v>
      </c>
      <c r="K5" s="13"/>
    </row>
    <row r="6" spans="1:11" ht="26.4" x14ac:dyDescent="0.25">
      <c r="A6" s="40">
        <v>44476</v>
      </c>
      <c r="B6" s="40">
        <v>44469</v>
      </c>
      <c r="C6" s="43" t="s">
        <v>915</v>
      </c>
      <c r="D6" s="7" t="s">
        <v>912</v>
      </c>
      <c r="E6" s="8" t="s">
        <v>31</v>
      </c>
      <c r="F6" s="9" t="s">
        <v>916</v>
      </c>
      <c r="G6" s="34">
        <v>16500000</v>
      </c>
      <c r="H6" s="193">
        <v>0.1</v>
      </c>
      <c r="I6" s="194">
        <v>1650000</v>
      </c>
      <c r="J6" s="125">
        <v>18150000</v>
      </c>
      <c r="K6" s="13"/>
    </row>
    <row r="7" spans="1:11" ht="26.4" x14ac:dyDescent="0.25">
      <c r="A7" s="40">
        <v>44478</v>
      </c>
      <c r="B7" s="40">
        <v>44477</v>
      </c>
      <c r="C7" s="43" t="s">
        <v>917</v>
      </c>
      <c r="D7" s="7" t="s">
        <v>918</v>
      </c>
      <c r="E7" s="8" t="s">
        <v>588</v>
      </c>
      <c r="F7" s="9" t="s">
        <v>919</v>
      </c>
      <c r="G7" s="34">
        <v>10296000</v>
      </c>
      <c r="H7" s="193">
        <v>0.1</v>
      </c>
      <c r="I7" s="194">
        <v>1029600</v>
      </c>
      <c r="J7" s="125">
        <v>11325600</v>
      </c>
      <c r="K7" s="13"/>
    </row>
    <row r="8" spans="1:11" ht="39.6" x14ac:dyDescent="0.25">
      <c r="A8" s="40">
        <v>44478</v>
      </c>
      <c r="B8" s="40">
        <v>44478</v>
      </c>
      <c r="C8" s="43" t="s">
        <v>844</v>
      </c>
      <c r="D8" s="7" t="s">
        <v>920</v>
      </c>
      <c r="E8" s="8"/>
      <c r="F8" s="9" t="s">
        <v>921</v>
      </c>
      <c r="G8" s="34"/>
      <c r="H8" s="193"/>
      <c r="I8" s="194"/>
      <c r="J8" s="125">
        <v>880000</v>
      </c>
      <c r="K8" s="13"/>
    </row>
    <row r="9" spans="1:11" x14ac:dyDescent="0.25">
      <c r="G9" s="318" t="s">
        <v>10</v>
      </c>
      <c r="H9" s="318"/>
      <c r="I9" s="318"/>
      <c r="J9" s="196"/>
    </row>
    <row r="10" spans="1:11" x14ac:dyDescent="0.25">
      <c r="G10" s="318" t="s">
        <v>11</v>
      </c>
      <c r="H10" s="318"/>
      <c r="I10" s="318"/>
      <c r="J10" s="155">
        <f>SUM(J4:J8)</f>
        <v>107550740</v>
      </c>
    </row>
    <row r="11" spans="1:11" s="99" customFormat="1" x14ac:dyDescent="0.25">
      <c r="A11" s="36"/>
      <c r="B11" s="37" t="s">
        <v>12</v>
      </c>
      <c r="C11" s="41"/>
      <c r="D11"/>
      <c r="E11"/>
      <c r="F11"/>
      <c r="G11" s="197"/>
      <c r="H11" s="198"/>
      <c r="I11" s="195"/>
      <c r="J11" s="195"/>
      <c r="K11" s="98"/>
    </row>
    <row r="12" spans="1:11" s="99" customFormat="1" x14ac:dyDescent="0.25">
      <c r="A12" s="179"/>
      <c r="B12" s="179"/>
      <c r="C12" s="180"/>
      <c r="D12" s="30"/>
      <c r="E12" s="8"/>
      <c r="F12" s="138"/>
      <c r="G12" s="202"/>
      <c r="H12" s="203"/>
      <c r="I12" s="204"/>
      <c r="J12" s="60"/>
      <c r="K12" s="101"/>
    </row>
    <row r="13" spans="1:11" s="99" customFormat="1" x14ac:dyDescent="0.25">
      <c r="A13" s="226"/>
      <c r="B13" s="226"/>
      <c r="C13" s="227"/>
      <c r="D13" s="228"/>
      <c r="E13" s="249"/>
      <c r="F13" s="228"/>
      <c r="G13" s="229"/>
      <c r="H13" s="230"/>
      <c r="I13" s="231"/>
      <c r="J13" s="232"/>
      <c r="K13" s="184"/>
    </row>
    <row r="14" spans="1:11" s="99" customFormat="1" x14ac:dyDescent="0.25">
      <c r="A14" s="226"/>
      <c r="B14" s="226"/>
      <c r="C14" s="227"/>
      <c r="D14" s="228"/>
      <c r="E14" s="249"/>
      <c r="F14" s="228"/>
      <c r="G14" s="229"/>
      <c r="H14" s="230"/>
      <c r="I14" s="231"/>
      <c r="J14" s="232"/>
      <c r="K14" s="184"/>
    </row>
    <row r="15" spans="1:11" s="99" customFormat="1" x14ac:dyDescent="0.25">
      <c r="A15" s="226"/>
      <c r="B15" s="226"/>
      <c r="C15" s="227"/>
      <c r="D15" s="228"/>
      <c r="E15" s="249"/>
      <c r="F15" s="228"/>
      <c r="G15" s="229"/>
      <c r="H15" s="230"/>
      <c r="I15" s="231"/>
      <c r="J15" s="232"/>
      <c r="K15" s="184"/>
    </row>
    <row r="16" spans="1:11" s="99" customFormat="1" x14ac:dyDescent="0.25">
      <c r="A16" s="226"/>
      <c r="B16" s="226"/>
      <c r="C16" s="227"/>
      <c r="D16" s="228"/>
      <c r="E16" s="249"/>
      <c r="F16" s="228"/>
      <c r="G16" s="229"/>
      <c r="H16" s="230"/>
      <c r="I16" s="231"/>
      <c r="J16" s="232"/>
      <c r="K16" s="184"/>
    </row>
    <row r="17" spans="1:11" s="99" customFormat="1" x14ac:dyDescent="0.25">
      <c r="A17" s="226"/>
      <c r="B17" s="226"/>
      <c r="C17" s="227"/>
      <c r="D17" s="228"/>
      <c r="E17" s="249"/>
      <c r="F17" s="228"/>
      <c r="G17" s="229"/>
      <c r="H17" s="230"/>
      <c r="I17" s="231"/>
      <c r="J17" s="232"/>
      <c r="K17" s="184"/>
    </row>
    <row r="18" spans="1:11" s="99" customFormat="1" x14ac:dyDescent="0.25">
      <c r="A18" s="226"/>
      <c r="B18" s="233"/>
      <c r="C18" s="227"/>
      <c r="D18" s="228"/>
      <c r="E18" s="249"/>
      <c r="F18" s="228"/>
      <c r="G18" s="291"/>
      <c r="H18" s="291"/>
      <c r="I18" s="291"/>
      <c r="J18" s="232"/>
      <c r="K18" s="184"/>
    </row>
    <row r="19" spans="1:11" s="99" customFormat="1" x14ac:dyDescent="0.25">
      <c r="A19" s="226"/>
      <c r="B19" s="233"/>
      <c r="C19" s="227"/>
      <c r="D19" s="228"/>
      <c r="E19" s="249"/>
      <c r="F19" s="228"/>
      <c r="G19" s="291"/>
      <c r="H19" s="291"/>
      <c r="I19" s="291"/>
      <c r="J19" s="232"/>
      <c r="K19" s="184"/>
    </row>
    <row r="20" spans="1:11" s="99" customFormat="1" x14ac:dyDescent="0.25">
      <c r="A20" s="226"/>
      <c r="B20" s="233"/>
      <c r="C20" s="227"/>
      <c r="D20" s="228"/>
      <c r="E20" s="249"/>
      <c r="F20" s="228"/>
      <c r="G20" s="291"/>
      <c r="H20" s="291"/>
      <c r="I20" s="291"/>
      <c r="J20" s="232"/>
      <c r="K20" s="184"/>
    </row>
    <row r="21" spans="1:11" s="99" customFormat="1" x14ac:dyDescent="0.25">
      <c r="A21" s="226"/>
      <c r="B21" s="233"/>
      <c r="C21" s="227"/>
      <c r="D21" s="228"/>
      <c r="E21" s="249"/>
      <c r="F21" s="228"/>
      <c r="G21" s="322"/>
      <c r="H21" s="322"/>
      <c r="I21" s="322"/>
      <c r="J21" s="232"/>
      <c r="K21" s="101"/>
    </row>
    <row r="22" spans="1:11" s="99" customFormat="1" x14ac:dyDescent="0.25">
      <c r="A22" s="183"/>
      <c r="B22" s="171"/>
      <c r="C22" s="156"/>
      <c r="D22" s="30"/>
      <c r="E22" s="31"/>
      <c r="F22" s="7"/>
      <c r="G22" s="320"/>
      <c r="H22" s="320"/>
      <c r="I22" s="320"/>
      <c r="J22" s="62"/>
      <c r="K22" s="101"/>
    </row>
    <row r="23" spans="1:11" s="99" customFormat="1" x14ac:dyDescent="0.25">
      <c r="A23" s="96"/>
      <c r="B23" s="33"/>
      <c r="C23" s="48"/>
      <c r="D23" s="30"/>
      <c r="E23" s="31"/>
      <c r="F23" s="7"/>
      <c r="G23" s="320" t="s">
        <v>11</v>
      </c>
      <c r="H23" s="320"/>
      <c r="I23" s="320"/>
      <c r="J23" s="155">
        <f>SUM(J12:J22)</f>
        <v>0</v>
      </c>
      <c r="K23" s="101"/>
    </row>
    <row r="24" spans="1:11" x14ac:dyDescent="0.25">
      <c r="A24" s="39"/>
      <c r="B24" s="39"/>
      <c r="C24" s="49"/>
      <c r="D24" s="28"/>
      <c r="E24" s="28"/>
      <c r="F24" s="28"/>
      <c r="G24" s="318" t="s">
        <v>11</v>
      </c>
      <c r="H24" s="318"/>
      <c r="I24" s="318"/>
      <c r="J24" s="196"/>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sheetData>
  <mergeCells count="7">
    <mergeCell ref="G24:I24"/>
    <mergeCell ref="A1:K1"/>
    <mergeCell ref="G9:I9"/>
    <mergeCell ref="G10:I10"/>
    <mergeCell ref="G21:I21"/>
    <mergeCell ref="G22:I22"/>
    <mergeCell ref="G23:I23"/>
  </mergeCells>
  <pageMargins left="0.2" right="0.2" top="0.25" bottom="0.25" header="0.3" footer="0.3"/>
  <pageSetup paperSize="9" scale="65" orientation="landscape"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F7B7A-DB31-40EE-B41E-AF185B826F35}">
  <dimension ref="A1:K37"/>
  <sheetViews>
    <sheetView workbookViewId="0">
      <pane xSplit="3" ySplit="3" topLeftCell="D7" activePane="bottomRight" state="frozen"/>
      <selection activeCell="F9" sqref="F9"/>
      <selection pane="topRight" activeCell="F9" sqref="F9"/>
      <selection pane="bottomLeft" activeCell="F9" sqref="F9"/>
      <selection pane="bottomRight" activeCell="F12" sqref="F12"/>
    </sheetView>
  </sheetViews>
  <sheetFormatPr defaultRowHeight="13.8" x14ac:dyDescent="0.25"/>
  <cols>
    <col min="1" max="1" width="10.8984375" style="36" customWidth="1"/>
    <col min="2" max="2" width="10" style="36" customWidth="1"/>
    <col min="3" max="3" width="18"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863</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57" customHeight="1" x14ac:dyDescent="0.25">
      <c r="A4" s="40">
        <v>44414</v>
      </c>
      <c r="B4" s="40">
        <v>44406</v>
      </c>
      <c r="C4" s="43">
        <v>19873</v>
      </c>
      <c r="D4" s="7" t="s">
        <v>196</v>
      </c>
      <c r="E4" s="8" t="s">
        <v>197</v>
      </c>
      <c r="F4" s="9" t="s">
        <v>881</v>
      </c>
      <c r="G4" s="9">
        <v>288875000</v>
      </c>
      <c r="H4" s="52"/>
      <c r="I4" s="58">
        <v>0</v>
      </c>
      <c r="J4" s="11">
        <v>288875000</v>
      </c>
      <c r="K4" s="13"/>
    </row>
    <row r="5" spans="1:11" s="106" customFormat="1" ht="42.75" customHeight="1" x14ac:dyDescent="0.25">
      <c r="A5" s="40">
        <v>44414</v>
      </c>
      <c r="B5" s="40">
        <v>44406</v>
      </c>
      <c r="C5" s="43">
        <v>19874</v>
      </c>
      <c r="D5" s="7" t="s">
        <v>196</v>
      </c>
      <c r="E5" s="8" t="s">
        <v>197</v>
      </c>
      <c r="F5" s="9" t="s">
        <v>882</v>
      </c>
      <c r="G5" s="9">
        <v>7195500</v>
      </c>
      <c r="H5" s="52">
        <v>0.1</v>
      </c>
      <c r="I5" s="58">
        <v>719550</v>
      </c>
      <c r="J5" s="11">
        <v>7915050</v>
      </c>
      <c r="K5" s="13"/>
    </row>
    <row r="6" spans="1:11" s="106" customFormat="1" ht="26.4" x14ac:dyDescent="0.25">
      <c r="A6" s="40">
        <v>44414</v>
      </c>
      <c r="B6" s="40">
        <v>44406</v>
      </c>
      <c r="C6" s="43">
        <v>19868</v>
      </c>
      <c r="D6" s="7" t="s">
        <v>196</v>
      </c>
      <c r="E6" s="8" t="s">
        <v>197</v>
      </c>
      <c r="F6" s="9" t="s">
        <v>883</v>
      </c>
      <c r="G6" s="9">
        <v>1750000</v>
      </c>
      <c r="H6" s="52">
        <v>0.1</v>
      </c>
      <c r="I6" s="58">
        <v>175000</v>
      </c>
      <c r="J6" s="11">
        <v>1925000</v>
      </c>
      <c r="K6" s="13"/>
    </row>
    <row r="7" spans="1:11" s="106" customFormat="1" ht="26.4" x14ac:dyDescent="0.25">
      <c r="A7" s="40">
        <v>44432</v>
      </c>
      <c r="B7" s="40">
        <v>44430</v>
      </c>
      <c r="C7" s="43" t="s">
        <v>884</v>
      </c>
      <c r="D7" s="7" t="s">
        <v>196</v>
      </c>
      <c r="E7" s="8" t="s">
        <v>197</v>
      </c>
      <c r="F7" s="9" t="s">
        <v>885</v>
      </c>
      <c r="G7" s="9">
        <v>5727500</v>
      </c>
      <c r="H7" s="52">
        <v>0.1</v>
      </c>
      <c r="I7" s="58">
        <v>572750</v>
      </c>
      <c r="J7" s="11">
        <v>6300250</v>
      </c>
      <c r="K7" s="13"/>
    </row>
    <row r="8" spans="1:11" s="106" customFormat="1" ht="39.6" x14ac:dyDescent="0.25">
      <c r="A8" s="40">
        <v>44448</v>
      </c>
      <c r="B8" s="40">
        <v>44446</v>
      </c>
      <c r="C8" s="43" t="s">
        <v>864</v>
      </c>
      <c r="D8" s="7" t="s">
        <v>129</v>
      </c>
      <c r="E8" s="8" t="s">
        <v>130</v>
      </c>
      <c r="F8" s="9" t="s">
        <v>865</v>
      </c>
      <c r="G8" s="9">
        <v>11371360</v>
      </c>
      <c r="H8" s="52">
        <v>0.1</v>
      </c>
      <c r="I8" s="58">
        <v>1137136</v>
      </c>
      <c r="J8" s="11">
        <v>12508496</v>
      </c>
      <c r="K8" s="13"/>
    </row>
    <row r="9" spans="1:11" s="106" customFormat="1" x14ac:dyDescent="0.25">
      <c r="A9" s="40">
        <v>44448</v>
      </c>
      <c r="B9" s="40">
        <v>44446</v>
      </c>
      <c r="C9" s="43" t="s">
        <v>866</v>
      </c>
      <c r="D9" s="7" t="s">
        <v>129</v>
      </c>
      <c r="E9" s="8" t="s">
        <v>130</v>
      </c>
      <c r="F9" s="289" t="s">
        <v>867</v>
      </c>
      <c r="G9" s="9">
        <v>24024000</v>
      </c>
      <c r="H9" s="52">
        <v>0</v>
      </c>
      <c r="I9" s="58">
        <v>0</v>
      </c>
      <c r="J9" s="11">
        <v>24024000</v>
      </c>
      <c r="K9" s="13"/>
    </row>
    <row r="10" spans="1:11" s="106" customFormat="1" ht="26.4" x14ac:dyDescent="0.25">
      <c r="A10" s="40">
        <v>44452</v>
      </c>
      <c r="B10" s="40">
        <v>44452</v>
      </c>
      <c r="C10" s="43" t="s">
        <v>868</v>
      </c>
      <c r="D10" s="7" t="s">
        <v>129</v>
      </c>
      <c r="E10" s="8" t="s">
        <v>130</v>
      </c>
      <c r="F10" s="9" t="s">
        <v>869</v>
      </c>
      <c r="G10" s="9">
        <v>49170500</v>
      </c>
      <c r="H10" s="52">
        <v>0</v>
      </c>
      <c r="I10" s="58">
        <v>0</v>
      </c>
      <c r="J10" s="11">
        <v>49170500</v>
      </c>
      <c r="K10" s="13"/>
    </row>
    <row r="11" spans="1:11" s="106" customFormat="1" ht="39.6" x14ac:dyDescent="0.25">
      <c r="A11" s="40">
        <v>44448</v>
      </c>
      <c r="B11" s="40">
        <v>44446</v>
      </c>
      <c r="C11" s="43" t="s">
        <v>864</v>
      </c>
      <c r="D11" s="7" t="s">
        <v>129</v>
      </c>
      <c r="E11" s="8" t="s">
        <v>130</v>
      </c>
      <c r="F11" s="9" t="s">
        <v>870</v>
      </c>
      <c r="G11" s="9">
        <v>32223830</v>
      </c>
      <c r="H11" s="52">
        <v>0.1</v>
      </c>
      <c r="I11" s="58">
        <v>3222383</v>
      </c>
      <c r="J11" s="11">
        <v>35446213</v>
      </c>
      <c r="K11" s="13"/>
    </row>
    <row r="12" spans="1:11" x14ac:dyDescent="0.25">
      <c r="A12" s="40">
        <v>44453</v>
      </c>
      <c r="B12" s="40">
        <v>44443</v>
      </c>
      <c r="C12" s="43" t="s">
        <v>871</v>
      </c>
      <c r="D12" s="7" t="s">
        <v>124</v>
      </c>
      <c r="E12" s="8" t="s">
        <v>125</v>
      </c>
      <c r="F12" s="9" t="s">
        <v>872</v>
      </c>
      <c r="G12" s="9">
        <v>558080</v>
      </c>
      <c r="H12" s="52">
        <v>0.1</v>
      </c>
      <c r="I12" s="58">
        <v>55808</v>
      </c>
      <c r="J12" s="11">
        <v>613888</v>
      </c>
      <c r="K12" s="13"/>
    </row>
    <row r="13" spans="1:11" ht="52.8" x14ac:dyDescent="0.25">
      <c r="A13" s="40">
        <v>44453</v>
      </c>
      <c r="B13" s="40">
        <v>44435</v>
      </c>
      <c r="C13" s="43" t="s">
        <v>838</v>
      </c>
      <c r="D13" s="7" t="s">
        <v>853</v>
      </c>
      <c r="E13" s="133" t="s">
        <v>839</v>
      </c>
      <c r="F13" s="9" t="s">
        <v>873</v>
      </c>
      <c r="G13" s="9"/>
      <c r="H13" s="52"/>
      <c r="I13" s="58"/>
      <c r="J13" s="11">
        <v>930000</v>
      </c>
      <c r="K13" s="13"/>
    </row>
    <row r="14" spans="1:11" x14ac:dyDescent="0.25">
      <c r="A14" s="40">
        <v>44455</v>
      </c>
      <c r="B14" s="40">
        <v>44454</v>
      </c>
      <c r="C14" s="43" t="s">
        <v>77</v>
      </c>
      <c r="D14" s="7" t="s">
        <v>780</v>
      </c>
      <c r="E14" s="8" t="s">
        <v>79</v>
      </c>
      <c r="F14" s="9" t="s">
        <v>874</v>
      </c>
      <c r="G14" s="34">
        <v>47610600</v>
      </c>
      <c r="H14" s="193">
        <v>0.1</v>
      </c>
      <c r="I14" s="194">
        <v>4761060</v>
      </c>
      <c r="J14" s="125">
        <v>52371660</v>
      </c>
      <c r="K14" s="13"/>
    </row>
    <row r="15" spans="1:11" s="106" customFormat="1" ht="33" customHeight="1" x14ac:dyDescent="0.25">
      <c r="A15" s="40">
        <v>44455</v>
      </c>
      <c r="B15" s="40">
        <v>44439</v>
      </c>
      <c r="C15" s="43" t="s">
        <v>875</v>
      </c>
      <c r="D15" s="7" t="s">
        <v>146</v>
      </c>
      <c r="E15" s="8"/>
      <c r="F15" s="9" t="s">
        <v>876</v>
      </c>
      <c r="G15" s="34">
        <v>64400</v>
      </c>
      <c r="H15" s="193">
        <v>0.1</v>
      </c>
      <c r="I15" s="194">
        <v>6440</v>
      </c>
      <c r="J15" s="125">
        <v>70840</v>
      </c>
      <c r="K15" s="13"/>
    </row>
    <row r="16" spans="1:11" ht="26.4" x14ac:dyDescent="0.25">
      <c r="A16" s="40">
        <v>44456</v>
      </c>
      <c r="B16" s="40">
        <v>44450</v>
      </c>
      <c r="C16" s="43" t="s">
        <v>877</v>
      </c>
      <c r="D16" s="7" t="s">
        <v>802</v>
      </c>
      <c r="E16" s="8" t="s">
        <v>588</v>
      </c>
      <c r="F16" s="9" t="s">
        <v>878</v>
      </c>
      <c r="G16" s="34">
        <v>13412000</v>
      </c>
      <c r="H16" s="193">
        <v>0.1</v>
      </c>
      <c r="I16" s="194">
        <v>1341200</v>
      </c>
      <c r="J16" s="125">
        <v>14753200</v>
      </c>
      <c r="K16" s="13"/>
    </row>
    <row r="17" spans="1:11" s="106" customFormat="1" ht="33" customHeight="1" x14ac:dyDescent="0.25">
      <c r="A17" s="40">
        <v>44456</v>
      </c>
      <c r="B17" s="40">
        <v>44456</v>
      </c>
      <c r="C17" s="43" t="s">
        <v>844</v>
      </c>
      <c r="D17" s="7" t="s">
        <v>298</v>
      </c>
      <c r="E17" s="8"/>
      <c r="F17" s="9" t="s">
        <v>879</v>
      </c>
      <c r="G17" s="34"/>
      <c r="H17" s="193"/>
      <c r="I17" s="194"/>
      <c r="J17" s="125">
        <v>880000</v>
      </c>
      <c r="K17" s="13"/>
    </row>
    <row r="18" spans="1:11" x14ac:dyDescent="0.25">
      <c r="A18" s="40">
        <v>44457</v>
      </c>
      <c r="B18" s="40">
        <v>44457</v>
      </c>
      <c r="C18" s="43" t="s">
        <v>844</v>
      </c>
      <c r="D18" s="7" t="s">
        <v>222</v>
      </c>
      <c r="E18" s="8"/>
      <c r="F18" s="9" t="s">
        <v>880</v>
      </c>
      <c r="G18" s="34"/>
      <c r="H18" s="193"/>
      <c r="I18" s="194"/>
      <c r="J18" s="125">
        <v>3000000</v>
      </c>
      <c r="K18" s="13" t="s">
        <v>41</v>
      </c>
    </row>
    <row r="19" spans="1:11" s="106" customFormat="1" ht="33" customHeight="1" x14ac:dyDescent="0.25">
      <c r="A19" s="40"/>
      <c r="B19" s="40"/>
      <c r="C19" s="43"/>
      <c r="D19" s="7"/>
      <c r="E19" s="8"/>
      <c r="F19" s="9"/>
      <c r="G19" s="34"/>
      <c r="H19" s="193"/>
      <c r="I19" s="194"/>
      <c r="J19" s="125"/>
      <c r="K19" s="13"/>
    </row>
    <row r="20" spans="1:11" x14ac:dyDescent="0.25">
      <c r="A20" s="141"/>
      <c r="B20" s="141"/>
      <c r="C20" s="142"/>
      <c r="D20" s="143"/>
      <c r="E20" s="144"/>
      <c r="F20" s="145"/>
      <c r="G20" s="199"/>
      <c r="H20" s="200"/>
      <c r="I20" s="201"/>
      <c r="J20" s="205">
        <f>SUM(J4:J19)</f>
        <v>498784097</v>
      </c>
      <c r="K20" s="149"/>
    </row>
    <row r="21" spans="1:11" x14ac:dyDescent="0.25">
      <c r="G21" s="318" t="s">
        <v>10</v>
      </c>
      <c r="H21" s="318"/>
      <c r="I21" s="318"/>
      <c r="J21" s="196"/>
    </row>
    <row r="22" spans="1:11" x14ac:dyDescent="0.25">
      <c r="G22" s="318" t="s">
        <v>11</v>
      </c>
      <c r="H22" s="318"/>
      <c r="I22" s="318"/>
      <c r="J22" s="155">
        <f>SUM(J18:J21)</f>
        <v>501784097</v>
      </c>
    </row>
    <row r="23" spans="1:11" s="99" customFormat="1" x14ac:dyDescent="0.25">
      <c r="A23" s="36"/>
      <c r="B23" s="37" t="s">
        <v>12</v>
      </c>
      <c r="C23" s="41"/>
      <c r="D23"/>
      <c r="E23"/>
      <c r="F23"/>
      <c r="G23" s="197"/>
      <c r="H23" s="198"/>
      <c r="I23" s="195"/>
      <c r="J23" s="195"/>
      <c r="K23" s="98"/>
    </row>
    <row r="24" spans="1:11" s="99" customFormat="1" x14ac:dyDescent="0.25">
      <c r="A24" s="179"/>
      <c r="B24" s="179"/>
      <c r="C24" s="180"/>
      <c r="D24" s="30"/>
      <c r="E24" s="8"/>
      <c r="F24" s="138"/>
      <c r="G24" s="202"/>
      <c r="H24" s="203"/>
      <c r="I24" s="204"/>
      <c r="J24" s="60"/>
      <c r="K24" s="101"/>
    </row>
    <row r="25" spans="1:11" s="99" customFormat="1" x14ac:dyDescent="0.25">
      <c r="A25" s="183"/>
      <c r="B25" s="171"/>
      <c r="C25" s="156"/>
      <c r="D25" s="30"/>
      <c r="E25" s="31"/>
      <c r="F25" s="7"/>
      <c r="G25" s="320"/>
      <c r="H25" s="320"/>
      <c r="I25" s="320"/>
      <c r="J25" s="62"/>
      <c r="K25" s="101"/>
    </row>
    <row r="26" spans="1:11" s="99" customFormat="1" x14ac:dyDescent="0.25">
      <c r="A26" s="96"/>
      <c r="B26" s="33"/>
      <c r="C26" s="48"/>
      <c r="D26" s="30"/>
      <c r="E26" s="31"/>
      <c r="F26" s="7"/>
      <c r="G26" s="320" t="s">
        <v>11</v>
      </c>
      <c r="H26" s="320"/>
      <c r="I26" s="320"/>
      <c r="J26" s="155">
        <f>SUM(J24:J25)</f>
        <v>0</v>
      </c>
      <c r="K26" s="101"/>
    </row>
    <row r="27" spans="1:11" x14ac:dyDescent="0.25">
      <c r="A27" s="39"/>
      <c r="B27" s="39"/>
      <c r="C27" s="49"/>
      <c r="D27" s="28"/>
      <c r="E27" s="28"/>
      <c r="F27" s="28"/>
      <c r="G27" s="318" t="s">
        <v>11</v>
      </c>
      <c r="H27" s="318"/>
      <c r="I27" s="318"/>
      <c r="J27" s="196"/>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sheetData>
  <mergeCells count="6">
    <mergeCell ref="G27:I27"/>
    <mergeCell ref="A1:K1"/>
    <mergeCell ref="G21:I21"/>
    <mergeCell ref="G22:I22"/>
    <mergeCell ref="G25:I25"/>
    <mergeCell ref="G26:I26"/>
  </mergeCells>
  <pageMargins left="0.2" right="0.2" top="0.25" bottom="0.25" header="0.3" footer="0.3"/>
  <pageSetup paperSize="9" scale="65"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4A8D-ADC6-464C-81F5-E2A89CEFEAE0}">
  <dimension ref="A1:K39"/>
  <sheetViews>
    <sheetView workbookViewId="0">
      <pane xSplit="3" ySplit="3" topLeftCell="D4" activePane="bottomRight" state="frozen"/>
      <selection activeCell="F9" sqref="F9"/>
      <selection pane="topRight" activeCell="F9" sqref="F9"/>
      <selection pane="bottomLeft" activeCell="F9" sqref="F9"/>
      <selection pane="bottomRight" activeCell="D5" sqref="D5"/>
    </sheetView>
  </sheetViews>
  <sheetFormatPr defaultRowHeight="13.8" x14ac:dyDescent="0.25"/>
  <cols>
    <col min="1" max="1" width="10.8984375" style="36" customWidth="1"/>
    <col min="2" max="2" width="10" style="36" customWidth="1"/>
    <col min="3" max="3" width="18"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857</v>
      </c>
      <c r="B1" s="317"/>
      <c r="C1" s="317"/>
      <c r="D1" s="317"/>
      <c r="E1" s="317"/>
      <c r="F1" s="317"/>
      <c r="G1" s="317"/>
      <c r="H1" s="317"/>
      <c r="I1" s="317"/>
      <c r="J1" s="317"/>
      <c r="K1" s="317"/>
    </row>
    <row r="2" spans="1:11" x14ac:dyDescent="0.25">
      <c r="B2" s="37" t="s">
        <v>0</v>
      </c>
    </row>
    <row r="3" spans="1:11" s="106" customFormat="1" x14ac:dyDescent="0.25">
      <c r="A3" s="235"/>
      <c r="B3" s="248"/>
      <c r="C3" s="236"/>
      <c r="D3" s="237"/>
      <c r="E3" s="238"/>
      <c r="F3" s="239"/>
      <c r="G3" s="239"/>
      <c r="H3" s="240"/>
      <c r="I3" s="241"/>
      <c r="J3" s="242"/>
      <c r="K3" s="243" t="s">
        <v>9</v>
      </c>
    </row>
    <row r="4" spans="1:11" s="106" customFormat="1" ht="57" customHeight="1" x14ac:dyDescent="0.25">
      <c r="A4" s="40">
        <v>44450</v>
      </c>
      <c r="B4" s="40">
        <v>44448</v>
      </c>
      <c r="C4" s="43" t="s">
        <v>162</v>
      </c>
      <c r="D4" s="7" t="s">
        <v>858</v>
      </c>
      <c r="E4" s="8"/>
      <c r="F4" s="9" t="s">
        <v>859</v>
      </c>
      <c r="G4" s="9"/>
      <c r="H4" s="52"/>
      <c r="I4" s="58"/>
      <c r="J4" s="11">
        <v>9000000</v>
      </c>
      <c r="K4" s="13" t="s">
        <v>41</v>
      </c>
    </row>
    <row r="5" spans="1:11" s="106" customFormat="1" ht="42.75" customHeight="1" x14ac:dyDescent="0.25">
      <c r="A5" s="40">
        <v>44450</v>
      </c>
      <c r="B5" s="40">
        <v>44449</v>
      </c>
      <c r="C5" s="43" t="s">
        <v>77</v>
      </c>
      <c r="D5" s="7" t="s">
        <v>93</v>
      </c>
      <c r="E5" s="8"/>
      <c r="F5" s="9" t="s">
        <v>860</v>
      </c>
      <c r="G5" s="9">
        <v>19414285.779000003</v>
      </c>
      <c r="H5" s="52">
        <v>0.05</v>
      </c>
      <c r="I5" s="58">
        <v>970714.28895000019</v>
      </c>
      <c r="J5" s="11">
        <v>20385000.067950003</v>
      </c>
      <c r="K5" s="13"/>
    </row>
    <row r="6" spans="1:11" s="106" customFormat="1" ht="60.75" customHeight="1" x14ac:dyDescent="0.25">
      <c r="A6" s="40">
        <v>44450</v>
      </c>
      <c r="B6" s="40">
        <v>44446</v>
      </c>
      <c r="C6" s="43" t="s">
        <v>77</v>
      </c>
      <c r="D6" s="7" t="s">
        <v>587</v>
      </c>
      <c r="E6" s="8"/>
      <c r="F6" s="131" t="s">
        <v>861</v>
      </c>
      <c r="G6" s="9"/>
      <c r="H6" s="52"/>
      <c r="I6" s="58"/>
      <c r="J6" s="11">
        <v>20268945.350000001</v>
      </c>
      <c r="K6" s="13" t="s">
        <v>862</v>
      </c>
    </row>
    <row r="7" spans="1:11" s="106" customFormat="1" x14ac:dyDescent="0.25">
      <c r="A7" s="40"/>
      <c r="B7" s="40"/>
      <c r="C7" s="43"/>
      <c r="D7" s="7"/>
      <c r="E7" s="8"/>
      <c r="F7" s="9"/>
      <c r="G7" s="9"/>
      <c r="H7" s="52"/>
      <c r="I7" s="58"/>
      <c r="J7" s="11"/>
      <c r="K7" s="13"/>
    </row>
    <row r="8" spans="1:11" s="106" customFormat="1" x14ac:dyDescent="0.25">
      <c r="A8" s="40"/>
      <c r="B8" s="40"/>
      <c r="C8" s="43"/>
      <c r="D8" s="7"/>
      <c r="E8" s="8"/>
      <c r="F8" s="289"/>
      <c r="G8" s="9"/>
      <c r="H8" s="52"/>
      <c r="I8" s="58"/>
      <c r="J8" s="11"/>
      <c r="K8" s="13"/>
    </row>
    <row r="9" spans="1:11" s="106" customFormat="1" x14ac:dyDescent="0.25">
      <c r="A9" s="40"/>
      <c r="B9" s="40"/>
      <c r="C9" s="43"/>
      <c r="D9" s="7"/>
      <c r="E9" s="8"/>
      <c r="F9" s="9"/>
      <c r="G9" s="9"/>
      <c r="H9" s="52"/>
      <c r="I9" s="58"/>
      <c r="J9" s="11"/>
      <c r="K9" s="13"/>
    </row>
    <row r="10" spans="1:11" s="106" customFormat="1" x14ac:dyDescent="0.25">
      <c r="A10" s="40"/>
      <c r="B10" s="40"/>
      <c r="C10" s="43"/>
      <c r="D10" s="7"/>
      <c r="E10" s="8"/>
      <c r="F10" s="9"/>
      <c r="G10" s="9"/>
      <c r="H10" s="52"/>
      <c r="I10" s="58"/>
      <c r="J10" s="11"/>
      <c r="K10" s="13"/>
    </row>
    <row r="11" spans="1:11" x14ac:dyDescent="0.25">
      <c r="A11" s="40"/>
      <c r="B11" s="40"/>
      <c r="C11" s="43"/>
      <c r="D11" s="7"/>
      <c r="E11" s="8"/>
      <c r="F11" s="9"/>
      <c r="G11" s="9"/>
      <c r="H11" s="52"/>
      <c r="I11" s="58"/>
      <c r="J11" s="11"/>
      <c r="K11" s="13"/>
    </row>
    <row r="12" spans="1:11" x14ac:dyDescent="0.25">
      <c r="A12" s="40"/>
      <c r="B12" s="40"/>
      <c r="C12" s="43"/>
      <c r="D12" s="7"/>
      <c r="E12" s="133"/>
      <c r="F12" s="9"/>
      <c r="G12" s="9"/>
      <c r="H12" s="52"/>
      <c r="I12" s="58"/>
      <c r="J12" s="11"/>
      <c r="K12" s="13"/>
    </row>
    <row r="13" spans="1:11" x14ac:dyDescent="0.25">
      <c r="A13" s="40"/>
      <c r="B13" s="40"/>
      <c r="C13" s="43"/>
      <c r="D13" s="7"/>
      <c r="E13" s="8"/>
      <c r="F13" s="9"/>
      <c r="G13" s="34"/>
      <c r="H13" s="193"/>
      <c r="I13" s="194"/>
      <c r="J13" s="125"/>
      <c r="K13" s="13"/>
    </row>
    <row r="14" spans="1:11" x14ac:dyDescent="0.25">
      <c r="G14" s="318" t="s">
        <v>10</v>
      </c>
      <c r="H14" s="318"/>
      <c r="I14" s="318"/>
      <c r="J14" s="196"/>
    </row>
    <row r="15" spans="1:11" x14ac:dyDescent="0.25">
      <c r="G15" s="318" t="s">
        <v>11</v>
      </c>
      <c r="H15" s="318"/>
      <c r="I15" s="318"/>
      <c r="J15" s="155">
        <f>SUM(J4:J13)</f>
        <v>49653945.417950004</v>
      </c>
    </row>
    <row r="16" spans="1:11" s="99" customFormat="1" x14ac:dyDescent="0.25">
      <c r="A16" s="36"/>
      <c r="B16" s="37" t="s">
        <v>12</v>
      </c>
      <c r="C16" s="41"/>
      <c r="D16"/>
      <c r="E16"/>
      <c r="F16"/>
      <c r="G16" s="197"/>
      <c r="H16" s="198"/>
      <c r="I16" s="195"/>
      <c r="J16" s="195"/>
      <c r="K16" s="98"/>
    </row>
    <row r="17" spans="1:11" s="99" customFormat="1" x14ac:dyDescent="0.25">
      <c r="A17" s="179"/>
      <c r="B17" s="179"/>
      <c r="C17" s="180"/>
      <c r="D17" s="30"/>
      <c r="E17" s="8"/>
      <c r="F17" s="138"/>
      <c r="G17" s="202"/>
      <c r="H17" s="203"/>
      <c r="I17" s="204"/>
      <c r="J17" s="60"/>
      <c r="K17" s="101"/>
    </row>
    <row r="18" spans="1:11" s="99" customFormat="1" x14ac:dyDescent="0.25">
      <c r="A18" s="179"/>
      <c r="B18" s="179"/>
      <c r="C18" s="156"/>
      <c r="D18" s="30"/>
      <c r="E18" s="278"/>
      <c r="F18" s="30"/>
      <c r="G18" s="34"/>
      <c r="H18" s="56"/>
      <c r="I18" s="63"/>
      <c r="J18" s="62"/>
      <c r="K18" s="184"/>
    </row>
    <row r="19" spans="1:11" s="99" customFormat="1" x14ac:dyDescent="0.25">
      <c r="A19" s="179"/>
      <c r="B19" s="179"/>
      <c r="C19" s="156"/>
      <c r="D19" s="30"/>
      <c r="E19" s="278"/>
      <c r="F19" s="30"/>
      <c r="G19" s="34"/>
      <c r="H19" s="56"/>
      <c r="I19" s="63"/>
      <c r="J19" s="62"/>
      <c r="K19" s="184"/>
    </row>
    <row r="20" spans="1:11" s="99" customFormat="1" x14ac:dyDescent="0.25">
      <c r="A20" s="179"/>
      <c r="B20" s="179"/>
      <c r="C20" s="156"/>
      <c r="D20" s="30"/>
      <c r="E20" s="278"/>
      <c r="F20" s="30"/>
      <c r="G20" s="34"/>
      <c r="H20" s="56"/>
      <c r="I20" s="63"/>
      <c r="J20" s="62"/>
      <c r="K20" s="184"/>
    </row>
    <row r="21" spans="1:11" s="99" customFormat="1" x14ac:dyDescent="0.25">
      <c r="A21" s="179"/>
      <c r="B21" s="179"/>
      <c r="C21" s="156"/>
      <c r="D21" s="30"/>
      <c r="E21" s="278"/>
      <c r="F21" s="30"/>
      <c r="G21" s="34"/>
      <c r="H21" s="56"/>
      <c r="I21" s="63"/>
      <c r="J21" s="62"/>
      <c r="K21" s="184"/>
    </row>
    <row r="22" spans="1:11" s="99" customFormat="1" x14ac:dyDescent="0.25">
      <c r="A22" s="179"/>
      <c r="B22" s="179"/>
      <c r="C22" s="156"/>
      <c r="D22" s="30"/>
      <c r="E22" s="278"/>
      <c r="F22" s="30"/>
      <c r="G22" s="34"/>
      <c r="H22" s="56"/>
      <c r="I22" s="63"/>
      <c r="J22" s="62"/>
      <c r="K22" s="184"/>
    </row>
    <row r="23" spans="1:11" s="99" customFormat="1" x14ac:dyDescent="0.25">
      <c r="A23" s="179"/>
      <c r="B23" s="171"/>
      <c r="C23" s="156"/>
      <c r="D23" s="30"/>
      <c r="E23" s="278"/>
      <c r="F23" s="30"/>
      <c r="G23" s="290"/>
      <c r="H23" s="290"/>
      <c r="I23" s="290"/>
      <c r="J23" s="62"/>
      <c r="K23" s="184"/>
    </row>
    <row r="24" spans="1:11" s="99" customFormat="1" x14ac:dyDescent="0.25">
      <c r="A24" s="179"/>
      <c r="B24" s="171"/>
      <c r="C24" s="156"/>
      <c r="D24" s="30"/>
      <c r="E24" s="278"/>
      <c r="F24" s="30"/>
      <c r="G24" s="290"/>
      <c r="H24" s="290"/>
      <c r="I24" s="290"/>
      <c r="J24" s="62"/>
      <c r="K24" s="184"/>
    </row>
    <row r="25" spans="1:11" s="99" customFormat="1" x14ac:dyDescent="0.25">
      <c r="A25" s="179"/>
      <c r="B25" s="171"/>
      <c r="C25" s="156"/>
      <c r="D25" s="30"/>
      <c r="E25" s="278"/>
      <c r="F25" s="30"/>
      <c r="G25" s="290"/>
      <c r="H25" s="290"/>
      <c r="I25" s="290"/>
      <c r="J25" s="62"/>
      <c r="K25" s="184"/>
    </row>
    <row r="26" spans="1:11" s="99" customFormat="1" x14ac:dyDescent="0.25">
      <c r="A26" s="179"/>
      <c r="B26" s="171"/>
      <c r="C26" s="156"/>
      <c r="D26" s="30"/>
      <c r="E26" s="278"/>
      <c r="F26" s="30"/>
      <c r="G26" s="320"/>
      <c r="H26" s="320"/>
      <c r="I26" s="320"/>
      <c r="J26" s="62"/>
      <c r="K26" s="101"/>
    </row>
    <row r="27" spans="1:11" s="99" customFormat="1" x14ac:dyDescent="0.25">
      <c r="A27" s="183"/>
      <c r="B27" s="171"/>
      <c r="C27" s="156"/>
      <c r="D27" s="30"/>
      <c r="E27" s="31"/>
      <c r="F27" s="7"/>
      <c r="G27" s="320"/>
      <c r="H27" s="320"/>
      <c r="I27" s="320"/>
      <c r="J27" s="62"/>
      <c r="K27" s="101"/>
    </row>
    <row r="28" spans="1:11" s="99" customFormat="1" x14ac:dyDescent="0.25">
      <c r="A28" s="96"/>
      <c r="B28" s="33"/>
      <c r="C28" s="48"/>
      <c r="D28" s="30"/>
      <c r="E28" s="31"/>
      <c r="F28" s="7"/>
      <c r="G28" s="320" t="s">
        <v>11</v>
      </c>
      <c r="H28" s="320"/>
      <c r="I28" s="320"/>
      <c r="J28" s="155">
        <f>SUM(J17:J27)</f>
        <v>0</v>
      </c>
      <c r="K28" s="101"/>
    </row>
    <row r="29" spans="1:11" x14ac:dyDescent="0.25">
      <c r="A29" s="39"/>
      <c r="B29" s="39"/>
      <c r="C29" s="49"/>
      <c r="D29" s="28"/>
      <c r="E29" s="28"/>
      <c r="F29" s="28"/>
      <c r="G29" s="318" t="s">
        <v>11</v>
      </c>
      <c r="H29" s="318"/>
      <c r="I29" s="318"/>
      <c r="J29" s="196"/>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sheetData>
  <mergeCells count="7">
    <mergeCell ref="G29:I29"/>
    <mergeCell ref="A1:K1"/>
    <mergeCell ref="G14:I14"/>
    <mergeCell ref="G15:I15"/>
    <mergeCell ref="G26:I26"/>
    <mergeCell ref="G27:I27"/>
    <mergeCell ref="G28:I28"/>
  </mergeCells>
  <pageMargins left="0.2" right="0.2" top="0.25" bottom="0.25" header="0.3" footer="0.3"/>
  <pageSetup paperSize="9" scale="65" orientation="landscape"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D12E4-66EA-4BD6-82EE-B2471608EA96}">
  <dimension ref="A1:K36"/>
  <sheetViews>
    <sheetView workbookViewId="0">
      <pane xSplit="3" ySplit="3" topLeftCell="D4" activePane="bottomRight" state="frozen"/>
      <selection activeCell="F9" sqref="F9"/>
      <selection pane="topRight" activeCell="F9" sqref="F9"/>
      <selection pane="bottomLeft" activeCell="F9" sqref="F9"/>
      <selection pane="bottomRight" activeCell="F16" sqref="F16"/>
    </sheetView>
  </sheetViews>
  <sheetFormatPr defaultRowHeight="13.8" x14ac:dyDescent="0.25"/>
  <cols>
    <col min="1" max="1" width="10.8984375" style="36" customWidth="1"/>
    <col min="2" max="2" width="10" style="36" customWidth="1"/>
    <col min="3" max="3" width="18"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854</v>
      </c>
      <c r="B1" s="317"/>
      <c r="C1" s="317"/>
      <c r="D1" s="317"/>
      <c r="E1" s="317"/>
      <c r="F1" s="317"/>
      <c r="G1" s="317"/>
      <c r="H1" s="317"/>
      <c r="I1" s="317"/>
      <c r="J1" s="317"/>
      <c r="K1" s="317"/>
    </row>
    <row r="2" spans="1:11" x14ac:dyDescent="0.25">
      <c r="B2" s="37" t="s">
        <v>0</v>
      </c>
    </row>
    <row r="3" spans="1:11" s="106" customFormat="1" x14ac:dyDescent="0.25">
      <c r="A3" s="235"/>
      <c r="B3" s="248"/>
      <c r="C3" s="236"/>
      <c r="D3" s="237"/>
      <c r="E3" s="238"/>
      <c r="F3" s="239"/>
      <c r="G3" s="239"/>
      <c r="H3" s="240"/>
      <c r="I3" s="241"/>
      <c r="J3" s="242"/>
      <c r="K3" s="243" t="s">
        <v>9</v>
      </c>
    </row>
    <row r="4" spans="1:11" s="106" customFormat="1" ht="57" customHeight="1" x14ac:dyDescent="0.25">
      <c r="A4" s="40">
        <v>44440</v>
      </c>
      <c r="B4" s="40">
        <v>44435</v>
      </c>
      <c r="C4" s="43" t="s">
        <v>838</v>
      </c>
      <c r="D4" s="7" t="s">
        <v>853</v>
      </c>
      <c r="E4" s="8" t="s">
        <v>839</v>
      </c>
      <c r="F4" s="9" t="s">
        <v>840</v>
      </c>
      <c r="G4" s="9">
        <v>4800000</v>
      </c>
      <c r="H4" s="52">
        <v>0</v>
      </c>
      <c r="I4" s="58">
        <v>0</v>
      </c>
      <c r="J4" s="11">
        <v>4800000</v>
      </c>
      <c r="K4" s="13"/>
    </row>
    <row r="5" spans="1:11" s="106" customFormat="1" ht="41.25" customHeight="1" x14ac:dyDescent="0.25">
      <c r="A5" s="40">
        <v>44445</v>
      </c>
      <c r="B5" s="40">
        <v>44445</v>
      </c>
      <c r="C5" s="43" t="s">
        <v>19</v>
      </c>
      <c r="D5" s="7" t="s">
        <v>856</v>
      </c>
      <c r="E5" s="8"/>
      <c r="F5" s="9" t="s">
        <v>841</v>
      </c>
      <c r="G5" s="9">
        <v>3648000</v>
      </c>
      <c r="H5" s="52">
        <v>0.1</v>
      </c>
      <c r="I5" s="58">
        <v>364800</v>
      </c>
      <c r="J5" s="11">
        <v>4012800</v>
      </c>
      <c r="K5" s="13"/>
    </row>
    <row r="6" spans="1:11" s="106" customFormat="1" x14ac:dyDescent="0.25">
      <c r="A6" s="40">
        <v>44445</v>
      </c>
      <c r="B6" s="40">
        <v>44440</v>
      </c>
      <c r="C6" s="43" t="s">
        <v>842</v>
      </c>
      <c r="D6" s="7" t="s">
        <v>659</v>
      </c>
      <c r="E6" s="133" t="s">
        <v>660</v>
      </c>
      <c r="F6" s="9" t="s">
        <v>843</v>
      </c>
      <c r="G6" s="9">
        <v>7600000</v>
      </c>
      <c r="H6" s="52">
        <v>0.1</v>
      </c>
      <c r="I6" s="58">
        <v>760000</v>
      </c>
      <c r="J6" s="11">
        <v>8360000</v>
      </c>
      <c r="K6" s="13"/>
    </row>
    <row r="7" spans="1:11" s="106" customFormat="1" ht="26.4" x14ac:dyDescent="0.25">
      <c r="A7" s="40">
        <v>44445</v>
      </c>
      <c r="B7" s="40">
        <v>44445</v>
      </c>
      <c r="C7" s="43" t="s">
        <v>844</v>
      </c>
      <c r="D7" s="7" t="s">
        <v>792</v>
      </c>
      <c r="E7" s="8"/>
      <c r="F7" s="9" t="s">
        <v>845</v>
      </c>
      <c r="G7" s="9">
        <v>6400000</v>
      </c>
      <c r="H7" s="52">
        <v>0</v>
      </c>
      <c r="I7" s="58">
        <v>0</v>
      </c>
      <c r="J7" s="11">
        <v>6400000</v>
      </c>
      <c r="K7" s="13"/>
    </row>
    <row r="8" spans="1:11" s="106" customFormat="1" ht="63" customHeight="1" x14ac:dyDescent="0.25">
      <c r="A8" s="40">
        <v>44445</v>
      </c>
      <c r="B8" s="40">
        <v>44445</v>
      </c>
      <c r="C8" s="43" t="s">
        <v>844</v>
      </c>
      <c r="D8" s="7" t="s">
        <v>688</v>
      </c>
      <c r="E8" s="8"/>
      <c r="F8" s="289" t="s">
        <v>846</v>
      </c>
      <c r="G8" s="9"/>
      <c r="H8" s="52"/>
      <c r="I8" s="58"/>
      <c r="J8" s="11">
        <v>2459000</v>
      </c>
      <c r="K8" s="13"/>
    </row>
    <row r="9" spans="1:11" s="106" customFormat="1" x14ac:dyDescent="0.25">
      <c r="A9" s="40">
        <v>44445</v>
      </c>
      <c r="B9" s="40">
        <v>44445</v>
      </c>
      <c r="C9" s="43" t="s">
        <v>243</v>
      </c>
      <c r="D9" s="7" t="s">
        <v>23</v>
      </c>
      <c r="E9" s="8"/>
      <c r="F9" s="9" t="s">
        <v>847</v>
      </c>
      <c r="G9" s="9"/>
      <c r="H9" s="52"/>
      <c r="I9" s="58"/>
      <c r="J9" s="11">
        <v>386178000</v>
      </c>
      <c r="K9" s="13" t="s">
        <v>855</v>
      </c>
    </row>
    <row r="10" spans="1:11" s="106" customFormat="1" x14ac:dyDescent="0.25">
      <c r="A10" s="40">
        <v>44446</v>
      </c>
      <c r="B10" s="40">
        <v>44446</v>
      </c>
      <c r="C10" s="43" t="s">
        <v>77</v>
      </c>
      <c r="D10" s="7" t="s">
        <v>780</v>
      </c>
      <c r="E10" s="8" t="s">
        <v>79</v>
      </c>
      <c r="F10" s="9" t="s">
        <v>848</v>
      </c>
      <c r="G10" s="9">
        <v>72622500</v>
      </c>
      <c r="H10" s="52">
        <v>0.1</v>
      </c>
      <c r="I10" s="58">
        <v>7262250</v>
      </c>
      <c r="J10" s="11">
        <v>79884750</v>
      </c>
      <c r="K10" s="13"/>
    </row>
    <row r="11" spans="1:11" x14ac:dyDescent="0.25">
      <c r="A11" s="40">
        <v>44446</v>
      </c>
      <c r="B11" s="40">
        <v>44436</v>
      </c>
      <c r="C11" s="43" t="s">
        <v>849</v>
      </c>
      <c r="D11" s="7" t="s">
        <v>36</v>
      </c>
      <c r="E11" s="8" t="s">
        <v>37</v>
      </c>
      <c r="F11" s="9" t="s">
        <v>850</v>
      </c>
      <c r="G11" s="9">
        <v>3600000</v>
      </c>
      <c r="H11" s="52">
        <v>0.1</v>
      </c>
      <c r="I11" s="58">
        <v>360000</v>
      </c>
      <c r="J11" s="11">
        <v>3960000</v>
      </c>
      <c r="K11" s="13"/>
    </row>
    <row r="12" spans="1:11" x14ac:dyDescent="0.25">
      <c r="A12" s="40">
        <v>44446</v>
      </c>
      <c r="B12" s="40">
        <v>44442</v>
      </c>
      <c r="C12" s="43" t="s">
        <v>851</v>
      </c>
      <c r="D12" s="7" t="s">
        <v>59</v>
      </c>
      <c r="E12" s="133" t="s">
        <v>60</v>
      </c>
      <c r="F12" s="9" t="s">
        <v>852</v>
      </c>
      <c r="G12" s="9">
        <v>24955500</v>
      </c>
      <c r="H12" s="52">
        <v>0</v>
      </c>
      <c r="I12" s="58">
        <v>0</v>
      </c>
      <c r="J12" s="11">
        <v>24955500</v>
      </c>
      <c r="K12" s="13"/>
    </row>
    <row r="13" spans="1:11" x14ac:dyDescent="0.25">
      <c r="A13" s="40"/>
      <c r="B13" s="40"/>
      <c r="C13" s="43"/>
      <c r="D13" s="7"/>
      <c r="E13" s="8"/>
      <c r="F13" s="9"/>
      <c r="G13" s="34"/>
      <c r="H13" s="193"/>
      <c r="I13" s="194"/>
      <c r="J13" s="125"/>
      <c r="K13" s="13"/>
    </row>
    <row r="14" spans="1:11" s="106" customFormat="1" ht="33" customHeight="1" x14ac:dyDescent="0.25">
      <c r="A14" s="40"/>
      <c r="B14" s="40"/>
      <c r="C14" s="43"/>
      <c r="D14" s="7"/>
      <c r="E14" s="8"/>
      <c r="F14" s="9"/>
      <c r="G14" s="34"/>
      <c r="H14" s="193"/>
      <c r="I14" s="194"/>
      <c r="J14" s="125"/>
      <c r="K14" s="13"/>
    </row>
    <row r="15" spans="1:11" x14ac:dyDescent="0.25">
      <c r="A15" s="141"/>
      <c r="B15" s="141"/>
      <c r="C15" s="142"/>
      <c r="D15" s="143"/>
      <c r="E15" s="144"/>
      <c r="F15" s="145"/>
      <c r="G15" s="199"/>
      <c r="H15" s="200"/>
      <c r="I15" s="201"/>
      <c r="J15" s="205">
        <f>SUM(J4:J14)</f>
        <v>521010050</v>
      </c>
      <c r="K15" s="149"/>
    </row>
    <row r="16" spans="1:11" x14ac:dyDescent="0.25">
      <c r="G16" s="318" t="s">
        <v>10</v>
      </c>
      <c r="H16" s="318"/>
      <c r="I16" s="318"/>
      <c r="J16" s="196"/>
    </row>
    <row r="17" spans="1:11" x14ac:dyDescent="0.25">
      <c r="G17" s="318" t="s">
        <v>11</v>
      </c>
      <c r="H17" s="318"/>
      <c r="I17" s="318"/>
      <c r="J17" s="155">
        <f>SUM(J13:J16)</f>
        <v>521010050</v>
      </c>
    </row>
    <row r="18" spans="1:11" s="99" customFormat="1" x14ac:dyDescent="0.25">
      <c r="A18" s="36"/>
      <c r="B18" s="37" t="s">
        <v>12</v>
      </c>
      <c r="C18" s="41"/>
      <c r="D18"/>
      <c r="E18"/>
      <c r="F18"/>
      <c r="G18" s="197"/>
      <c r="H18" s="198"/>
      <c r="I18" s="195"/>
      <c r="J18" s="195"/>
      <c r="K18" s="98"/>
    </row>
    <row r="19" spans="1:11" s="99" customFormat="1" x14ac:dyDescent="0.25">
      <c r="A19" s="179">
        <v>44296</v>
      </c>
      <c r="B19" s="179">
        <v>44296</v>
      </c>
      <c r="C19" s="180" t="s">
        <v>545</v>
      </c>
      <c r="D19" s="30" t="s">
        <v>43</v>
      </c>
      <c r="E19" s="8"/>
      <c r="F19" s="138" t="s">
        <v>546</v>
      </c>
      <c r="G19" s="202"/>
      <c r="H19" s="203"/>
      <c r="I19" s="204"/>
      <c r="J19" s="60">
        <v>50000000</v>
      </c>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x14ac:dyDescent="0.25">
      <c r="A24" s="183"/>
      <c r="B24" s="171"/>
      <c r="C24" s="156"/>
      <c r="D24" s="30"/>
      <c r="E24" s="31"/>
      <c r="F24" s="7"/>
      <c r="G24" s="320"/>
      <c r="H24" s="320"/>
      <c r="I24" s="320"/>
      <c r="J24" s="62"/>
      <c r="K24" s="101"/>
    </row>
    <row r="25" spans="1:11" s="99" customFormat="1" x14ac:dyDescent="0.25">
      <c r="A25" s="96"/>
      <c r="B25" s="33"/>
      <c r="C25" s="48"/>
      <c r="D25" s="30"/>
      <c r="E25" s="31"/>
      <c r="F25" s="7"/>
      <c r="G25" s="320" t="s">
        <v>11</v>
      </c>
      <c r="H25" s="320"/>
      <c r="I25" s="320"/>
      <c r="J25" s="155">
        <f>SUM(J19:J24)</f>
        <v>50000000</v>
      </c>
      <c r="K25" s="101"/>
    </row>
    <row r="26" spans="1:11" x14ac:dyDescent="0.25">
      <c r="A26" s="39"/>
      <c r="B26" s="39"/>
      <c r="C26" s="49"/>
      <c r="D26" s="28"/>
      <c r="E26" s="28"/>
      <c r="F26" s="28"/>
      <c r="G26" s="318" t="s">
        <v>11</v>
      </c>
      <c r="H26" s="318"/>
      <c r="I26" s="318"/>
      <c r="J26" s="196"/>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sheetData>
  <mergeCells count="6">
    <mergeCell ref="G26:I26"/>
    <mergeCell ref="A1:K1"/>
    <mergeCell ref="G16:I16"/>
    <mergeCell ref="G17:I17"/>
    <mergeCell ref="G24:I24"/>
    <mergeCell ref="G25:I25"/>
  </mergeCells>
  <pageMargins left="0.2" right="0.2" top="0.25" bottom="0.25" header="0.3" footer="0.3"/>
  <pageSetup paperSize="9" scale="65" orientation="landscape"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F595-336E-4821-B3EE-14CF8D78505E}">
  <dimension ref="A1:K37"/>
  <sheetViews>
    <sheetView workbookViewId="0">
      <pane xSplit="3" ySplit="3" topLeftCell="D4" activePane="bottomRight" state="frozen"/>
      <selection activeCell="F9" sqref="F9"/>
      <selection pane="topRight" activeCell="F9" sqref="F9"/>
      <selection pane="bottomLeft" activeCell="F9" sqref="F9"/>
      <selection pane="bottomRight" activeCell="D24" sqref="D24"/>
    </sheetView>
  </sheetViews>
  <sheetFormatPr defaultRowHeight="13.8" x14ac:dyDescent="0.25"/>
  <cols>
    <col min="1" max="1" width="10.8984375" style="36" customWidth="1"/>
    <col min="2" max="2" width="10" style="36" customWidth="1"/>
    <col min="3" max="3" width="18" style="41" customWidth="1"/>
    <col min="4" max="4" width="39.1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837</v>
      </c>
      <c r="B1" s="317"/>
      <c r="C1" s="317"/>
      <c r="D1" s="317"/>
      <c r="E1" s="317"/>
      <c r="F1" s="317"/>
      <c r="G1" s="317"/>
      <c r="H1" s="317"/>
      <c r="I1" s="317"/>
      <c r="J1" s="317"/>
      <c r="K1" s="317"/>
    </row>
    <row r="2" spans="1:11" x14ac:dyDescent="0.25">
      <c r="B2" s="37" t="s">
        <v>0</v>
      </c>
    </row>
    <row r="3" spans="1:11" s="106" customFormat="1" x14ac:dyDescent="0.25">
      <c r="A3" s="235"/>
      <c r="B3" s="248"/>
      <c r="C3" s="236"/>
      <c r="D3" s="237"/>
      <c r="E3" s="238"/>
      <c r="F3" s="239"/>
      <c r="G3" s="239"/>
      <c r="H3" s="240"/>
      <c r="I3" s="241"/>
      <c r="J3" s="242"/>
      <c r="K3" s="243" t="s">
        <v>9</v>
      </c>
    </row>
    <row r="4" spans="1:11" s="106" customFormat="1" ht="32.25" customHeight="1" x14ac:dyDescent="0.25">
      <c r="A4" s="40">
        <v>44432</v>
      </c>
      <c r="B4" s="40">
        <v>44419</v>
      </c>
      <c r="C4" s="43" t="s">
        <v>833</v>
      </c>
      <c r="D4" s="7" t="s">
        <v>30</v>
      </c>
      <c r="E4" s="8" t="s">
        <v>31</v>
      </c>
      <c r="F4" s="9" t="s">
        <v>826</v>
      </c>
      <c r="G4" s="34">
        <v>16780000</v>
      </c>
      <c r="H4" s="193">
        <v>0.1</v>
      </c>
      <c r="I4" s="194">
        <v>1678000</v>
      </c>
      <c r="J4" s="125">
        <v>18458000</v>
      </c>
      <c r="K4" s="13"/>
    </row>
    <row r="5" spans="1:11" s="106" customFormat="1" ht="26.4" x14ac:dyDescent="0.25">
      <c r="A5" s="40">
        <v>44432</v>
      </c>
      <c r="B5" s="40">
        <v>44427</v>
      </c>
      <c r="C5" s="43" t="s">
        <v>834</v>
      </c>
      <c r="D5" s="7" t="s">
        <v>30</v>
      </c>
      <c r="E5" s="8" t="s">
        <v>31</v>
      </c>
      <c r="F5" s="9" t="s">
        <v>827</v>
      </c>
      <c r="G5" s="34">
        <v>16780000</v>
      </c>
      <c r="H5" s="193">
        <v>0.1</v>
      </c>
      <c r="I5" s="194">
        <v>1678000</v>
      </c>
      <c r="J5" s="125">
        <v>18458000</v>
      </c>
      <c r="K5" s="13"/>
    </row>
    <row r="6" spans="1:11" s="106" customFormat="1" x14ac:dyDescent="0.25">
      <c r="A6" s="40">
        <v>44432</v>
      </c>
      <c r="B6" s="40">
        <v>44427</v>
      </c>
      <c r="C6" s="43" t="s">
        <v>835</v>
      </c>
      <c r="D6" s="7" t="s">
        <v>30</v>
      </c>
      <c r="E6" s="8" t="s">
        <v>31</v>
      </c>
      <c r="F6" s="9" t="s">
        <v>828</v>
      </c>
      <c r="G6" s="34">
        <v>16500000</v>
      </c>
      <c r="H6" s="193">
        <v>0.1</v>
      </c>
      <c r="I6" s="194">
        <v>1650000</v>
      </c>
      <c r="J6" s="125">
        <v>18150000</v>
      </c>
      <c r="K6" s="13"/>
    </row>
    <row r="7" spans="1:11" s="106" customFormat="1" ht="26.4" x14ac:dyDescent="0.25">
      <c r="A7" s="40">
        <v>44436</v>
      </c>
      <c r="B7" s="40">
        <v>44436</v>
      </c>
      <c r="C7" s="43" t="s">
        <v>77</v>
      </c>
      <c r="D7" s="7" t="s">
        <v>171</v>
      </c>
      <c r="E7" s="8"/>
      <c r="F7" s="9" t="s">
        <v>830</v>
      </c>
      <c r="G7" s="34">
        <v>390000</v>
      </c>
      <c r="H7" s="193">
        <v>0.1</v>
      </c>
      <c r="I7" s="194">
        <v>39000</v>
      </c>
      <c r="J7" s="125">
        <v>429000</v>
      </c>
      <c r="K7" s="13"/>
    </row>
    <row r="8" spans="1:11" s="106" customFormat="1" ht="26.4" x14ac:dyDescent="0.25">
      <c r="A8" s="40">
        <v>44436</v>
      </c>
      <c r="B8" s="40">
        <v>44436</v>
      </c>
      <c r="C8" s="43" t="s">
        <v>77</v>
      </c>
      <c r="D8" s="7" t="s">
        <v>171</v>
      </c>
      <c r="E8" s="8"/>
      <c r="F8" s="9" t="s">
        <v>831</v>
      </c>
      <c r="G8" s="34">
        <v>1825000</v>
      </c>
      <c r="H8" s="193">
        <v>0.1</v>
      </c>
      <c r="I8" s="194">
        <v>182500</v>
      </c>
      <c r="J8" s="125">
        <v>2007500</v>
      </c>
      <c r="K8" s="13"/>
    </row>
    <row r="9" spans="1:11" s="106" customFormat="1" ht="26.4" x14ac:dyDescent="0.25">
      <c r="A9" s="40">
        <v>44434</v>
      </c>
      <c r="B9" s="40">
        <v>44434</v>
      </c>
      <c r="C9" s="43" t="s">
        <v>829</v>
      </c>
      <c r="D9" s="7" t="s">
        <v>96</v>
      </c>
      <c r="E9" s="8"/>
      <c r="F9" s="9" t="s">
        <v>836</v>
      </c>
      <c r="G9" s="34">
        <v>20000000</v>
      </c>
      <c r="H9" s="193"/>
      <c r="I9" s="194"/>
      <c r="J9" s="125">
        <v>20000000</v>
      </c>
      <c r="K9" s="13" t="s">
        <v>41</v>
      </c>
    </row>
    <row r="10" spans="1:11" x14ac:dyDescent="0.25">
      <c r="A10" s="40">
        <v>44433</v>
      </c>
      <c r="B10" s="40">
        <v>44433</v>
      </c>
      <c r="C10" s="43" t="s">
        <v>42</v>
      </c>
      <c r="D10" s="7" t="s">
        <v>96</v>
      </c>
      <c r="E10" s="8"/>
      <c r="F10" s="9" t="s">
        <v>832</v>
      </c>
      <c r="G10" s="34"/>
      <c r="H10" s="193"/>
      <c r="I10" s="194"/>
      <c r="J10" s="125">
        <v>32909558</v>
      </c>
      <c r="K10" s="13" t="s">
        <v>41</v>
      </c>
    </row>
    <row r="11" spans="1:11" x14ac:dyDescent="0.25">
      <c r="A11" s="40"/>
      <c r="B11" s="40"/>
      <c r="C11" s="43"/>
      <c r="D11" s="7"/>
      <c r="E11" s="8"/>
      <c r="F11" s="9"/>
      <c r="G11" s="34"/>
      <c r="H11" s="193"/>
      <c r="I11" s="194"/>
      <c r="J11" s="125"/>
      <c r="K11" s="13"/>
    </row>
    <row r="12" spans="1:11" x14ac:dyDescent="0.25">
      <c r="G12" s="318" t="s">
        <v>10</v>
      </c>
      <c r="H12" s="318"/>
      <c r="I12" s="318"/>
      <c r="J12" s="196"/>
    </row>
    <row r="13" spans="1:11" x14ac:dyDescent="0.25">
      <c r="G13" s="318" t="s">
        <v>11</v>
      </c>
      <c r="H13" s="318"/>
      <c r="I13" s="318"/>
      <c r="J13" s="155">
        <f>SUM(J4:J10)</f>
        <v>110412058</v>
      </c>
    </row>
    <row r="14" spans="1:11" s="99" customFormat="1" x14ac:dyDescent="0.25">
      <c r="A14" s="36"/>
      <c r="B14" s="37" t="s">
        <v>12</v>
      </c>
      <c r="C14" s="41"/>
      <c r="D14"/>
      <c r="E14"/>
      <c r="F14"/>
      <c r="G14" s="197"/>
      <c r="H14" s="198"/>
      <c r="I14" s="195"/>
      <c r="J14" s="195"/>
      <c r="K14" s="98"/>
    </row>
    <row r="15" spans="1:11" s="99" customFormat="1" x14ac:dyDescent="0.25">
      <c r="A15" s="179"/>
      <c r="B15" s="179"/>
      <c r="C15" s="180"/>
      <c r="D15" s="30"/>
      <c r="E15" s="8"/>
      <c r="F15" s="138"/>
      <c r="G15" s="202"/>
      <c r="H15" s="203"/>
      <c r="I15" s="204"/>
      <c r="J15" s="60"/>
      <c r="K15" s="101"/>
    </row>
    <row r="16" spans="1:11" s="99" customFormat="1" x14ac:dyDescent="0.25">
      <c r="A16" s="179"/>
      <c r="B16" s="179"/>
      <c r="C16" s="156"/>
      <c r="D16" s="30"/>
      <c r="E16" s="278"/>
      <c r="F16" s="30"/>
      <c r="G16" s="34"/>
      <c r="H16" s="56"/>
      <c r="I16" s="63"/>
      <c r="J16" s="62"/>
      <c r="K16" s="184"/>
    </row>
    <row r="17" spans="1:11" s="99" customFormat="1" x14ac:dyDescent="0.25">
      <c r="A17" s="179"/>
      <c r="B17" s="179"/>
      <c r="C17" s="156"/>
      <c r="D17" s="30"/>
      <c r="E17" s="278"/>
      <c r="F17" s="30"/>
      <c r="G17" s="34"/>
      <c r="H17" s="56"/>
      <c r="I17" s="63"/>
      <c r="J17" s="62"/>
      <c r="K17" s="184"/>
    </row>
    <row r="18" spans="1:11" s="99" customFormat="1" x14ac:dyDescent="0.25">
      <c r="A18" s="179"/>
      <c r="B18" s="179"/>
      <c r="C18" s="156"/>
      <c r="D18" s="30"/>
      <c r="E18" s="278"/>
      <c r="F18" s="30"/>
      <c r="G18" s="34"/>
      <c r="H18" s="56"/>
      <c r="I18" s="63"/>
      <c r="J18" s="62"/>
      <c r="K18" s="184"/>
    </row>
    <row r="19" spans="1:11" s="99" customFormat="1" x14ac:dyDescent="0.25">
      <c r="A19" s="179"/>
      <c r="B19" s="179"/>
      <c r="C19" s="156"/>
      <c r="D19" s="30"/>
      <c r="E19" s="278"/>
      <c r="F19" s="30"/>
      <c r="G19" s="34"/>
      <c r="H19" s="56"/>
      <c r="I19" s="63"/>
      <c r="J19" s="62"/>
      <c r="K19" s="184"/>
    </row>
    <row r="20" spans="1:11" s="99" customFormat="1" x14ac:dyDescent="0.25">
      <c r="A20" s="179"/>
      <c r="B20" s="179"/>
      <c r="C20" s="156"/>
      <c r="D20" s="30"/>
      <c r="E20" s="278"/>
      <c r="F20" s="30"/>
      <c r="G20" s="34"/>
      <c r="H20" s="56"/>
      <c r="I20" s="63"/>
      <c r="J20" s="62"/>
      <c r="K20" s="184"/>
    </row>
    <row r="21" spans="1:11" s="99" customFormat="1" x14ac:dyDescent="0.25">
      <c r="A21" s="179"/>
      <c r="B21" s="171"/>
      <c r="C21" s="156"/>
      <c r="D21" s="30"/>
      <c r="E21" s="278"/>
      <c r="F21" s="30"/>
      <c r="G21" s="288"/>
      <c r="H21" s="288"/>
      <c r="I21" s="288"/>
      <c r="J21" s="62"/>
      <c r="K21" s="184"/>
    </row>
    <row r="22" spans="1:11" s="99" customFormat="1" x14ac:dyDescent="0.25">
      <c r="A22" s="179"/>
      <c r="B22" s="171"/>
      <c r="C22" s="156"/>
      <c r="D22" s="30"/>
      <c r="E22" s="278"/>
      <c r="F22" s="30"/>
      <c r="G22" s="288"/>
      <c r="H22" s="288"/>
      <c r="I22" s="288"/>
      <c r="J22" s="62"/>
      <c r="K22" s="184"/>
    </row>
    <row r="23" spans="1:11" s="99" customFormat="1" x14ac:dyDescent="0.25">
      <c r="A23" s="179"/>
      <c r="B23" s="171"/>
      <c r="C23" s="156"/>
      <c r="D23" s="30"/>
      <c r="E23" s="278"/>
      <c r="F23" s="30"/>
      <c r="G23" s="288"/>
      <c r="H23" s="288"/>
      <c r="I23" s="288"/>
      <c r="J23" s="62"/>
      <c r="K23" s="184"/>
    </row>
    <row r="24" spans="1:11" s="99" customFormat="1" x14ac:dyDescent="0.25">
      <c r="A24" s="179"/>
      <c r="B24" s="171"/>
      <c r="C24" s="156"/>
      <c r="D24" s="30"/>
      <c r="E24" s="278"/>
      <c r="F24" s="30"/>
      <c r="G24" s="320"/>
      <c r="H24" s="320"/>
      <c r="I24" s="320"/>
      <c r="J24" s="62"/>
      <c r="K24" s="101"/>
    </row>
    <row r="25" spans="1:11" s="99" customFormat="1" x14ac:dyDescent="0.25">
      <c r="A25" s="183"/>
      <c r="B25" s="171"/>
      <c r="C25" s="156"/>
      <c r="D25" s="30"/>
      <c r="E25" s="31"/>
      <c r="F25" s="7"/>
      <c r="G25" s="320"/>
      <c r="H25" s="320"/>
      <c r="I25" s="320"/>
      <c r="J25" s="62"/>
      <c r="K25" s="101"/>
    </row>
    <row r="26" spans="1:11" s="99" customFormat="1" x14ac:dyDescent="0.25">
      <c r="A26" s="96"/>
      <c r="B26" s="33"/>
      <c r="C26" s="48"/>
      <c r="D26" s="30"/>
      <c r="E26" s="31"/>
      <c r="F26" s="7"/>
      <c r="G26" s="320" t="s">
        <v>11</v>
      </c>
      <c r="H26" s="320"/>
      <c r="I26" s="320"/>
      <c r="J26" s="155">
        <f>SUM(J15:J25)</f>
        <v>0</v>
      </c>
      <c r="K26" s="101"/>
    </row>
    <row r="27" spans="1:11" x14ac:dyDescent="0.25">
      <c r="A27" s="39"/>
      <c r="B27" s="39"/>
      <c r="C27" s="49"/>
      <c r="D27" s="28"/>
      <c r="E27" s="28"/>
      <c r="F27" s="28"/>
      <c r="G27" s="318" t="s">
        <v>11</v>
      </c>
      <c r="H27" s="318"/>
      <c r="I27" s="318"/>
      <c r="J27" s="196"/>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sheetData>
  <mergeCells count="7">
    <mergeCell ref="G27:I27"/>
    <mergeCell ref="A1:K1"/>
    <mergeCell ref="G12:I12"/>
    <mergeCell ref="G13:I13"/>
    <mergeCell ref="G24:I24"/>
    <mergeCell ref="G25:I25"/>
    <mergeCell ref="G26:I26"/>
  </mergeCells>
  <pageMargins left="0.2" right="0.2" top="0.25" bottom="0.25" header="0.3" footer="0.3"/>
  <pageSetup paperSize="9" scale="6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732E4-C487-4887-8E86-6759AE03DC09}">
  <dimension ref="A1:K23"/>
  <sheetViews>
    <sheetView workbookViewId="0">
      <pane xSplit="3" ySplit="3" topLeftCell="D4" activePane="bottomRight" state="frozen"/>
      <selection pane="topRight" activeCell="C1" sqref="C1"/>
      <selection pane="bottomLeft" activeCell="A4" sqref="A4"/>
      <selection pane="bottomRight" activeCell="H12" sqref="H12"/>
    </sheetView>
  </sheetViews>
  <sheetFormatPr defaultRowHeight="13.8" x14ac:dyDescent="0.25"/>
  <cols>
    <col min="1" max="1" width="13.19921875" style="36" customWidth="1"/>
    <col min="2" max="2" width="12.69921875" style="36" customWidth="1"/>
    <col min="3" max="3" width="10.5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161</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39.6" x14ac:dyDescent="0.25">
      <c r="A4" s="40">
        <v>44218</v>
      </c>
      <c r="B4" s="40">
        <v>44218</v>
      </c>
      <c r="C4" s="43" t="s">
        <v>102</v>
      </c>
      <c r="D4" s="7" t="s">
        <v>155</v>
      </c>
      <c r="E4" s="8">
        <v>4400648829</v>
      </c>
      <c r="F4" s="9" t="s">
        <v>156</v>
      </c>
      <c r="G4" s="9">
        <v>69749736</v>
      </c>
      <c r="H4" s="52"/>
      <c r="I4" s="58">
        <v>0</v>
      </c>
      <c r="J4" s="11">
        <v>69749736</v>
      </c>
      <c r="K4" s="13"/>
    </row>
    <row r="5" spans="1:11" s="106" customFormat="1" ht="92.4" x14ac:dyDescent="0.25">
      <c r="A5" s="40">
        <v>44218</v>
      </c>
      <c r="B5" s="40">
        <v>44218</v>
      </c>
      <c r="C5" s="43" t="s">
        <v>102</v>
      </c>
      <c r="D5" s="7" t="s">
        <v>157</v>
      </c>
      <c r="E5" s="8">
        <v>4400481400</v>
      </c>
      <c r="F5" s="9" t="s">
        <v>158</v>
      </c>
      <c r="G5" s="9">
        <v>4348554</v>
      </c>
      <c r="H5" s="52"/>
      <c r="I5" s="58">
        <v>0</v>
      </c>
      <c r="J5" s="11">
        <v>4348554</v>
      </c>
      <c r="K5" s="13"/>
    </row>
    <row r="6" spans="1:11" s="106" customFormat="1" x14ac:dyDescent="0.25">
      <c r="A6" s="40">
        <v>44219</v>
      </c>
      <c r="B6" s="40">
        <v>44217</v>
      </c>
      <c r="C6" s="43" t="s">
        <v>162</v>
      </c>
      <c r="D6" s="7" t="s">
        <v>163</v>
      </c>
      <c r="E6" s="8"/>
      <c r="F6" s="9" t="s">
        <v>164</v>
      </c>
      <c r="G6" s="9">
        <v>4000000</v>
      </c>
      <c r="H6" s="52"/>
      <c r="I6" s="58">
        <v>0</v>
      </c>
      <c r="J6" s="11">
        <v>4000000</v>
      </c>
      <c r="K6" s="13" t="s">
        <v>41</v>
      </c>
    </row>
    <row r="7" spans="1:11" s="106" customFormat="1" ht="15.75" customHeight="1" x14ac:dyDescent="0.25">
      <c r="A7" s="40">
        <v>44219</v>
      </c>
      <c r="B7" s="40">
        <v>44204</v>
      </c>
      <c r="C7" s="43">
        <v>567</v>
      </c>
      <c r="D7" s="7" t="s">
        <v>65</v>
      </c>
      <c r="E7" s="8"/>
      <c r="F7" s="9" t="s">
        <v>165</v>
      </c>
      <c r="G7" s="9">
        <v>13636364</v>
      </c>
      <c r="H7" s="52">
        <v>0.1</v>
      </c>
      <c r="I7" s="58">
        <v>1363636.4000000001</v>
      </c>
      <c r="J7" s="11">
        <v>15000000.4</v>
      </c>
      <c r="K7" s="13"/>
    </row>
    <row r="8" spans="1:11" s="106" customFormat="1" ht="15.75" customHeight="1" x14ac:dyDescent="0.25">
      <c r="A8" s="40">
        <v>44221</v>
      </c>
      <c r="B8" s="40">
        <v>44221</v>
      </c>
      <c r="C8" s="43" t="s">
        <v>77</v>
      </c>
      <c r="D8" s="7" t="s">
        <v>78</v>
      </c>
      <c r="E8" s="8" t="s">
        <v>79</v>
      </c>
      <c r="F8" s="9" t="s">
        <v>166</v>
      </c>
      <c r="G8" s="9">
        <v>56600400</v>
      </c>
      <c r="H8" s="52">
        <v>0.1</v>
      </c>
      <c r="I8" s="58">
        <v>5660040</v>
      </c>
      <c r="J8" s="11">
        <v>62260440</v>
      </c>
      <c r="K8" s="13"/>
    </row>
    <row r="9" spans="1:11" x14ac:dyDescent="0.25">
      <c r="A9" s="40">
        <v>44222</v>
      </c>
      <c r="B9" s="40">
        <v>44222</v>
      </c>
      <c r="C9" s="43" t="s">
        <v>167</v>
      </c>
      <c r="D9" s="7" t="s">
        <v>168</v>
      </c>
      <c r="E9" s="8"/>
      <c r="F9" s="9" t="s">
        <v>169</v>
      </c>
      <c r="G9" s="9"/>
      <c r="H9" s="52"/>
      <c r="I9" s="58"/>
      <c r="J9" s="11">
        <v>27060000</v>
      </c>
      <c r="K9" s="13" t="s">
        <v>170</v>
      </c>
    </row>
    <row r="10" spans="1:11" x14ac:dyDescent="0.25">
      <c r="G10" s="318" t="s">
        <v>10</v>
      </c>
      <c r="H10" s="318"/>
      <c r="I10" s="318"/>
      <c r="J10" s="17"/>
    </row>
    <row r="11" spans="1:11" x14ac:dyDescent="0.25">
      <c r="G11" s="318" t="s">
        <v>11</v>
      </c>
      <c r="H11" s="318"/>
      <c r="I11" s="318"/>
      <c r="J11" s="19">
        <f>SUM(J4:J10)</f>
        <v>182418730.40000001</v>
      </c>
    </row>
    <row r="12" spans="1:11" s="99" customFormat="1" x14ac:dyDescent="0.25">
      <c r="A12" s="36"/>
      <c r="B12" s="37" t="s">
        <v>12</v>
      </c>
      <c r="C12" s="41"/>
      <c r="D12"/>
      <c r="E12"/>
      <c r="F12"/>
      <c r="G12"/>
      <c r="H12" s="50"/>
      <c r="I12" s="1"/>
      <c r="J12" s="20"/>
      <c r="K12" s="98"/>
    </row>
    <row r="13" spans="1:11" s="99" customFormat="1" x14ac:dyDescent="0.25">
      <c r="A13" s="96"/>
      <c r="B13" s="21"/>
      <c r="C13" s="44"/>
      <c r="D13" s="7"/>
      <c r="E13" s="8"/>
      <c r="F13" s="97"/>
      <c r="G13" s="23"/>
      <c r="H13" s="53"/>
      <c r="I13" s="59"/>
      <c r="J13" s="60"/>
      <c r="K13" s="101"/>
    </row>
    <row r="14" spans="1:11" s="99" customFormat="1" x14ac:dyDescent="0.25">
      <c r="A14" s="96"/>
      <c r="B14" s="21"/>
      <c r="C14" s="45"/>
      <c r="D14" s="7"/>
      <c r="E14" s="100"/>
      <c r="F14" s="27"/>
      <c r="G14" s="9"/>
      <c r="H14" s="54"/>
      <c r="I14" s="61"/>
      <c r="J14" s="62"/>
      <c r="K14" s="101"/>
    </row>
    <row r="15" spans="1:11" s="99" customFormat="1" x14ac:dyDescent="0.25">
      <c r="A15" s="96"/>
      <c r="B15" s="21"/>
      <c r="C15" s="45"/>
      <c r="D15" s="7"/>
      <c r="E15" s="27"/>
      <c r="F15" s="7"/>
      <c r="G15" s="9"/>
      <c r="H15" s="54"/>
      <c r="I15" s="61"/>
      <c r="J15" s="62"/>
      <c r="K15" s="101"/>
    </row>
    <row r="16" spans="1:11" s="99" customFormat="1" x14ac:dyDescent="0.25">
      <c r="A16" s="96"/>
      <c r="B16" s="40"/>
      <c r="C16" s="43"/>
      <c r="D16" s="7"/>
      <c r="E16" s="8"/>
      <c r="F16" s="29"/>
      <c r="G16" s="9"/>
      <c r="H16" s="52"/>
      <c r="I16" s="59"/>
      <c r="J16" s="60"/>
      <c r="K16" s="101"/>
    </row>
    <row r="17" spans="1:11" s="99" customFormat="1" x14ac:dyDescent="0.25">
      <c r="A17" s="96"/>
      <c r="B17" s="25"/>
      <c r="C17" s="45"/>
      <c r="D17" s="7"/>
      <c r="E17" s="27"/>
      <c r="F17" s="7"/>
      <c r="G17" s="9"/>
      <c r="H17" s="54"/>
      <c r="I17" s="61"/>
      <c r="J17" s="63"/>
      <c r="K17" s="101"/>
    </row>
    <row r="18" spans="1:11" s="99" customFormat="1" x14ac:dyDescent="0.25">
      <c r="A18" s="96"/>
      <c r="B18" s="21"/>
      <c r="C18" s="45"/>
      <c r="D18" s="7"/>
      <c r="E18" s="27"/>
      <c r="F18" s="7"/>
      <c r="G18" s="9"/>
      <c r="H18" s="54"/>
      <c r="I18" s="61"/>
      <c r="J18" s="62"/>
      <c r="K18" s="101"/>
    </row>
    <row r="19" spans="1:11" s="99" customFormat="1" x14ac:dyDescent="0.25">
      <c r="A19" s="96"/>
      <c r="B19" s="35"/>
      <c r="C19" s="102"/>
      <c r="D19" s="30"/>
      <c r="E19" s="31"/>
      <c r="F19" s="7"/>
      <c r="G19" s="32"/>
      <c r="H19" s="55"/>
      <c r="I19" s="64"/>
      <c r="J19" s="60"/>
      <c r="K19" s="101"/>
    </row>
    <row r="20" spans="1:11" x14ac:dyDescent="0.25">
      <c r="A20" s="96"/>
      <c r="B20" s="35"/>
      <c r="C20" s="48"/>
      <c r="D20" s="30"/>
      <c r="E20" s="31"/>
      <c r="F20" s="7"/>
      <c r="G20" s="34"/>
      <c r="H20" s="56"/>
      <c r="I20" s="66"/>
      <c r="J20" s="62"/>
      <c r="K20" s="28"/>
    </row>
    <row r="21" spans="1:11" x14ac:dyDescent="0.25">
      <c r="A21" s="39"/>
      <c r="B21" s="33"/>
      <c r="C21" s="48"/>
      <c r="D21" s="30"/>
      <c r="E21" s="31"/>
      <c r="F21" s="7"/>
      <c r="G21" s="318"/>
      <c r="H21" s="318"/>
      <c r="I21" s="318"/>
      <c r="J21" s="62"/>
      <c r="K21" s="28"/>
    </row>
    <row r="22" spans="1:11" x14ac:dyDescent="0.25">
      <c r="A22" s="39"/>
      <c r="B22" s="33"/>
      <c r="C22" s="48"/>
      <c r="D22" s="30"/>
      <c r="E22" s="31"/>
      <c r="F22" s="7"/>
      <c r="G22" s="318" t="s">
        <v>11</v>
      </c>
      <c r="H22" s="318"/>
      <c r="I22" s="318"/>
      <c r="J22" s="68">
        <f>SUM(J13:J21)</f>
        <v>0</v>
      </c>
      <c r="K22" s="28"/>
    </row>
    <row r="23" spans="1:11" x14ac:dyDescent="0.25">
      <c r="A23" s="39"/>
      <c r="B23" s="39"/>
      <c r="C23" s="49"/>
      <c r="D23" s="28"/>
      <c r="E23" s="28"/>
      <c r="F23" s="28"/>
      <c r="G23" s="318" t="s">
        <v>11</v>
      </c>
      <c r="H23" s="318"/>
      <c r="I23" s="318"/>
      <c r="J23" s="69"/>
    </row>
  </sheetData>
  <mergeCells count="6">
    <mergeCell ref="G23:I23"/>
    <mergeCell ref="A1:K1"/>
    <mergeCell ref="G10:I10"/>
    <mergeCell ref="G11:I11"/>
    <mergeCell ref="G21:I21"/>
    <mergeCell ref="G22:I22"/>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A7C90-757E-4CEE-9892-2F2530469491}">
  <dimension ref="A1:K33"/>
  <sheetViews>
    <sheetView workbookViewId="0">
      <pane xSplit="3" ySplit="3" topLeftCell="D4" activePane="bottomRight" state="frozen"/>
      <selection activeCell="I8" sqref="I8"/>
      <selection pane="topRight" activeCell="I8" sqref="I8"/>
      <selection pane="bottomLeft" activeCell="I8" sqref="I8"/>
      <selection pane="bottomRight" activeCell="E5" sqref="E5"/>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784</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18.75" customHeight="1" x14ac:dyDescent="0.25">
      <c r="A4" s="40">
        <v>44399</v>
      </c>
      <c r="B4" s="40">
        <v>44399</v>
      </c>
      <c r="C4" s="43" t="s">
        <v>100</v>
      </c>
      <c r="D4" s="7" t="s">
        <v>340</v>
      </c>
      <c r="E4" s="8"/>
      <c r="F4" s="9" t="s">
        <v>778</v>
      </c>
      <c r="G4" s="34">
        <v>1700000</v>
      </c>
      <c r="H4" s="193">
        <v>0.1</v>
      </c>
      <c r="I4" s="194">
        <v>170000</v>
      </c>
      <c r="J4" s="125">
        <v>1870000</v>
      </c>
      <c r="K4" s="13" t="s">
        <v>41</v>
      </c>
    </row>
    <row r="5" spans="1:11" s="106" customFormat="1" ht="18.75" customHeight="1" x14ac:dyDescent="0.25">
      <c r="A5" s="40">
        <v>44400</v>
      </c>
      <c r="B5" s="40">
        <v>44399</v>
      </c>
      <c r="C5" s="43" t="s">
        <v>100</v>
      </c>
      <c r="D5" s="7" t="s">
        <v>222</v>
      </c>
      <c r="E5" s="8"/>
      <c r="F5" s="9" t="s">
        <v>779</v>
      </c>
      <c r="G5" s="34"/>
      <c r="H5" s="193"/>
      <c r="I5" s="194"/>
      <c r="J5" s="125">
        <v>3000000</v>
      </c>
      <c r="K5" s="13" t="s">
        <v>41</v>
      </c>
    </row>
    <row r="6" spans="1:11" s="106" customFormat="1" ht="17.25" customHeight="1" x14ac:dyDescent="0.25">
      <c r="A6" s="40">
        <v>44400</v>
      </c>
      <c r="B6" s="40">
        <v>44400</v>
      </c>
      <c r="C6" s="43" t="s">
        <v>100</v>
      </c>
      <c r="D6" s="7" t="s">
        <v>782</v>
      </c>
      <c r="E6" s="8"/>
      <c r="F6" s="9" t="s">
        <v>783</v>
      </c>
      <c r="G6" s="34"/>
      <c r="H6" s="193"/>
      <c r="I6" s="194"/>
      <c r="J6" s="125">
        <v>2340000</v>
      </c>
      <c r="K6" s="13" t="s">
        <v>41</v>
      </c>
    </row>
    <row r="7" spans="1:11" s="106" customFormat="1" ht="17.25" customHeight="1" x14ac:dyDescent="0.25">
      <c r="A7" s="40">
        <v>46595</v>
      </c>
      <c r="B7" s="40">
        <v>44404</v>
      </c>
      <c r="C7" s="43" t="s">
        <v>77</v>
      </c>
      <c r="D7" s="7" t="s">
        <v>780</v>
      </c>
      <c r="E7" s="8"/>
      <c r="F7" s="9" t="s">
        <v>781</v>
      </c>
      <c r="G7" s="34"/>
      <c r="H7" s="193"/>
      <c r="I7" s="194"/>
      <c r="J7" s="125">
        <v>49881480</v>
      </c>
      <c r="K7" s="13"/>
    </row>
    <row r="8" spans="1:11" x14ac:dyDescent="0.25">
      <c r="G8" s="318" t="s">
        <v>10</v>
      </c>
      <c r="H8" s="318"/>
      <c r="I8" s="318"/>
      <c r="J8" s="196"/>
    </row>
    <row r="9" spans="1:11" x14ac:dyDescent="0.25">
      <c r="G9" s="318" t="s">
        <v>11</v>
      </c>
      <c r="H9" s="318"/>
      <c r="I9" s="318"/>
      <c r="J9" s="155">
        <f>SUM(J4:J7)</f>
        <v>57091480</v>
      </c>
    </row>
    <row r="10" spans="1:11" s="99" customFormat="1" x14ac:dyDescent="0.25">
      <c r="A10" s="36"/>
      <c r="B10" s="37" t="s">
        <v>12</v>
      </c>
      <c r="C10" s="41"/>
      <c r="D10"/>
      <c r="E10"/>
      <c r="F10"/>
      <c r="G10" s="197"/>
      <c r="H10" s="198"/>
      <c r="I10" s="195"/>
      <c r="J10" s="195"/>
      <c r="K10" s="98"/>
    </row>
    <row r="11" spans="1:11" s="99" customFormat="1" x14ac:dyDescent="0.25">
      <c r="A11" s="179"/>
      <c r="B11" s="179"/>
      <c r="C11" s="180"/>
      <c r="D11" s="30"/>
      <c r="E11" s="8"/>
      <c r="F11" s="138"/>
      <c r="G11" s="202"/>
      <c r="H11" s="203"/>
      <c r="I11" s="204"/>
      <c r="J11" s="60"/>
      <c r="K11" s="101"/>
    </row>
    <row r="12" spans="1:11" s="99" customFormat="1" x14ac:dyDescent="0.25">
      <c r="A12" s="179"/>
      <c r="B12" s="179"/>
      <c r="C12" s="180"/>
      <c r="D12" s="30"/>
      <c r="E12" s="8"/>
      <c r="F12" s="138"/>
      <c r="G12" s="202"/>
      <c r="H12" s="203"/>
      <c r="I12" s="204"/>
      <c r="J12" s="60"/>
      <c r="K12" s="101"/>
    </row>
    <row r="13" spans="1:11" s="99" customFormat="1" x14ac:dyDescent="0.25">
      <c r="A13" s="179"/>
      <c r="B13" s="179"/>
      <c r="C13" s="180"/>
      <c r="D13" s="30"/>
      <c r="E13" s="8"/>
      <c r="F13" s="138"/>
      <c r="G13" s="202"/>
      <c r="H13" s="203"/>
      <c r="I13" s="204"/>
      <c r="J13" s="60"/>
      <c r="K13" s="101"/>
    </row>
    <row r="14" spans="1:11" s="99" customFormat="1" x14ac:dyDescent="0.25">
      <c r="A14" s="179"/>
      <c r="B14" s="179"/>
      <c r="C14" s="180"/>
      <c r="D14" s="30"/>
      <c r="E14" s="8"/>
      <c r="F14" s="138"/>
      <c r="G14" s="202"/>
      <c r="H14" s="203"/>
      <c r="I14" s="204"/>
      <c r="J14" s="60"/>
      <c r="K14" s="101"/>
    </row>
    <row r="15" spans="1:11" s="99" customFormat="1" x14ac:dyDescent="0.25">
      <c r="A15" s="179"/>
      <c r="B15" s="179"/>
      <c r="C15" s="180"/>
      <c r="D15" s="30"/>
      <c r="E15" s="8"/>
      <c r="F15" s="138"/>
      <c r="G15" s="202"/>
      <c r="H15" s="203"/>
      <c r="I15" s="204"/>
      <c r="J15" s="60"/>
      <c r="K15" s="101"/>
    </row>
    <row r="16" spans="1:11" s="99" customFormat="1" x14ac:dyDescent="0.25">
      <c r="A16" s="179"/>
      <c r="B16" s="179"/>
      <c r="C16" s="180"/>
      <c r="D16" s="30"/>
      <c r="E16" s="8"/>
      <c r="F16" s="138"/>
      <c r="G16" s="202"/>
      <c r="H16" s="203"/>
      <c r="I16" s="204"/>
      <c r="J16" s="60"/>
      <c r="K16" s="101"/>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83"/>
      <c r="B21" s="171"/>
      <c r="C21" s="156"/>
      <c r="D21" s="30"/>
      <c r="E21" s="31"/>
      <c r="F21" s="7"/>
      <c r="G21" s="320"/>
      <c r="H21" s="320"/>
      <c r="I21" s="320"/>
      <c r="J21" s="62"/>
      <c r="K21" s="101"/>
    </row>
    <row r="22" spans="1:11" s="99" customFormat="1" x14ac:dyDescent="0.25">
      <c r="A22" s="96"/>
      <c r="B22" s="33"/>
      <c r="C22" s="48"/>
      <c r="D22" s="30"/>
      <c r="E22" s="31"/>
      <c r="F22" s="7"/>
      <c r="G22" s="320" t="s">
        <v>11</v>
      </c>
      <c r="H22" s="320"/>
      <c r="I22" s="320"/>
      <c r="J22" s="155">
        <f>SUM(J11:J21)</f>
        <v>0</v>
      </c>
      <c r="K22" s="101"/>
    </row>
    <row r="23" spans="1:11" x14ac:dyDescent="0.25">
      <c r="A23" s="39"/>
      <c r="B23" s="39"/>
      <c r="C23" s="49"/>
      <c r="D23" s="28"/>
      <c r="E23" s="28"/>
      <c r="F23" s="28"/>
      <c r="G23" s="318" t="s">
        <v>11</v>
      </c>
      <c r="H23" s="318"/>
      <c r="I23" s="318"/>
      <c r="J23" s="19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sheetData>
  <mergeCells count="6">
    <mergeCell ref="G23:I23"/>
    <mergeCell ref="A1:K1"/>
    <mergeCell ref="G8:I8"/>
    <mergeCell ref="G9:I9"/>
    <mergeCell ref="G21:I21"/>
    <mergeCell ref="G22:I22"/>
  </mergeCells>
  <pageMargins left="0.2" right="0.2" top="0.25" bottom="0.25" header="0.3" footer="0.3"/>
  <pageSetup paperSize="9" scale="65" orientation="landscape"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D8231-7820-431F-AF06-94FAFC115D68}">
  <dimension ref="A1:K32"/>
  <sheetViews>
    <sheetView workbookViewId="0">
      <pane xSplit="3" ySplit="3" topLeftCell="D4" activePane="bottomRight" state="frozen"/>
      <selection activeCell="I8" sqref="I8"/>
      <selection pane="topRight" activeCell="I8" sqref="I8"/>
      <selection pane="bottomLeft" activeCell="I8" sqref="I8"/>
      <selection pane="bottomRight" activeCell="E22" sqref="E22"/>
    </sheetView>
  </sheetViews>
  <sheetFormatPr defaultRowHeight="13.8" x14ac:dyDescent="0.25"/>
  <cols>
    <col min="1" max="1" width="10.8984375" style="36" customWidth="1"/>
    <col min="2" max="2" width="14.69921875" style="36" customWidth="1"/>
    <col min="3" max="3" width="13.19921875" style="41" customWidth="1"/>
    <col min="4" max="4" width="33.69921875" customWidth="1"/>
    <col min="5" max="5" width="13.3984375" customWidth="1"/>
    <col min="6" max="6" width="55.8984375" customWidth="1"/>
    <col min="7" max="7" width="17.19921875" style="197" customWidth="1"/>
    <col min="8" max="8" width="7.69921875" style="198" customWidth="1"/>
    <col min="9" max="9" width="9.8984375" style="195" customWidth="1"/>
    <col min="10" max="10" width="15.59765625" style="195" customWidth="1"/>
    <col min="11" max="11" width="25.3984375" customWidth="1"/>
  </cols>
  <sheetData>
    <row r="1" spans="1:11" x14ac:dyDescent="0.25">
      <c r="A1" s="317" t="s">
        <v>769</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x14ac:dyDescent="0.25">
      <c r="A4" s="40">
        <v>44364</v>
      </c>
      <c r="B4" s="40">
        <v>44349</v>
      </c>
      <c r="C4" s="43">
        <v>13871</v>
      </c>
      <c r="D4" s="7" t="s">
        <v>767</v>
      </c>
      <c r="E4" s="8" t="s">
        <v>197</v>
      </c>
      <c r="F4" s="9" t="s">
        <v>746</v>
      </c>
      <c r="G4" s="34">
        <v>196690000</v>
      </c>
      <c r="H4" s="193"/>
      <c r="I4" s="194">
        <v>0</v>
      </c>
      <c r="J4" s="125">
        <v>196690000</v>
      </c>
      <c r="K4" s="13" t="s">
        <v>768</v>
      </c>
    </row>
    <row r="5" spans="1:11" s="106" customFormat="1" ht="32.25" customHeight="1" x14ac:dyDescent="0.25">
      <c r="A5" s="40">
        <v>44364</v>
      </c>
      <c r="B5" s="40">
        <v>44349</v>
      </c>
      <c r="C5" s="43">
        <v>13782</v>
      </c>
      <c r="D5" s="7" t="s">
        <v>767</v>
      </c>
      <c r="E5" s="8" t="s">
        <v>197</v>
      </c>
      <c r="F5" s="9" t="s">
        <v>747</v>
      </c>
      <c r="G5" s="34">
        <v>9119800</v>
      </c>
      <c r="H5" s="193">
        <v>0.1</v>
      </c>
      <c r="I5" s="194">
        <v>911980</v>
      </c>
      <c r="J5" s="125">
        <v>10031780</v>
      </c>
      <c r="K5" s="13" t="s">
        <v>768</v>
      </c>
    </row>
    <row r="6" spans="1:11" s="106" customFormat="1" ht="18" customHeight="1" x14ac:dyDescent="0.25">
      <c r="A6" s="40">
        <v>44396</v>
      </c>
      <c r="B6" s="40">
        <v>44396</v>
      </c>
      <c r="C6" s="43" t="s">
        <v>77</v>
      </c>
      <c r="D6" s="7" t="s">
        <v>78</v>
      </c>
      <c r="E6" s="8" t="s">
        <v>79</v>
      </c>
      <c r="F6" s="9" t="s">
        <v>758</v>
      </c>
      <c r="G6" s="34">
        <v>46290600</v>
      </c>
      <c r="H6" s="193">
        <v>0.1</v>
      </c>
      <c r="I6" s="194">
        <v>4629060</v>
      </c>
      <c r="J6" s="125">
        <v>50919660</v>
      </c>
      <c r="K6" s="13"/>
    </row>
    <row r="7" spans="1:11" s="106" customFormat="1" ht="44.25" customHeight="1" x14ac:dyDescent="0.25">
      <c r="A7" s="40">
        <v>44396</v>
      </c>
      <c r="B7" s="40">
        <v>44396</v>
      </c>
      <c r="C7" s="43" t="s">
        <v>102</v>
      </c>
      <c r="D7" s="7" t="s">
        <v>756</v>
      </c>
      <c r="E7" s="133" t="s">
        <v>619</v>
      </c>
      <c r="F7" s="9" t="s">
        <v>759</v>
      </c>
      <c r="G7" s="34">
        <v>24561716</v>
      </c>
      <c r="H7" s="193"/>
      <c r="I7" s="194">
        <v>0</v>
      </c>
      <c r="J7" s="125">
        <v>24561716</v>
      </c>
      <c r="K7" s="13"/>
    </row>
    <row r="8" spans="1:11" s="106" customFormat="1" ht="81" customHeight="1" x14ac:dyDescent="0.25">
      <c r="A8" s="40">
        <v>44396</v>
      </c>
      <c r="B8" s="40">
        <v>44396</v>
      </c>
      <c r="C8" s="43" t="s">
        <v>102</v>
      </c>
      <c r="D8" s="7" t="s">
        <v>757</v>
      </c>
      <c r="E8" s="133" t="s">
        <v>620</v>
      </c>
      <c r="F8" s="9" t="s">
        <v>158</v>
      </c>
      <c r="G8" s="34">
        <v>1054382</v>
      </c>
      <c r="H8" s="193"/>
      <c r="I8" s="194">
        <v>0</v>
      </c>
      <c r="J8" s="125">
        <v>1054382</v>
      </c>
      <c r="K8" s="13"/>
    </row>
    <row r="9" spans="1:11" s="106" customFormat="1" ht="30.75" customHeight="1" x14ac:dyDescent="0.25">
      <c r="A9" s="40">
        <v>44397</v>
      </c>
      <c r="B9" s="40">
        <v>44396</v>
      </c>
      <c r="C9" s="43" t="s">
        <v>95</v>
      </c>
      <c r="D9" s="7" t="s">
        <v>96</v>
      </c>
      <c r="E9" s="133"/>
      <c r="F9" s="9" t="s">
        <v>766</v>
      </c>
      <c r="G9" s="34">
        <v>20000000</v>
      </c>
      <c r="H9" s="193"/>
      <c r="I9" s="194"/>
      <c r="J9" s="125">
        <v>20000000</v>
      </c>
      <c r="K9" s="13" t="s">
        <v>41</v>
      </c>
    </row>
    <row r="10" spans="1:11" x14ac:dyDescent="0.25">
      <c r="G10" s="318" t="s">
        <v>10</v>
      </c>
      <c r="H10" s="318"/>
      <c r="I10" s="318"/>
      <c r="J10" s="196"/>
    </row>
    <row r="11" spans="1:11" x14ac:dyDescent="0.25">
      <c r="G11" s="318" t="s">
        <v>11</v>
      </c>
      <c r="H11" s="318"/>
      <c r="I11" s="318"/>
      <c r="J11" s="155">
        <f>SUM(J6:J10)</f>
        <v>96535758</v>
      </c>
    </row>
    <row r="12" spans="1:11" s="99" customFormat="1" x14ac:dyDescent="0.25">
      <c r="A12" s="36"/>
      <c r="B12" s="37" t="s">
        <v>12</v>
      </c>
      <c r="C12" s="41"/>
      <c r="D12"/>
      <c r="E12"/>
      <c r="F12"/>
      <c r="G12" s="197"/>
      <c r="H12" s="198"/>
      <c r="I12" s="195"/>
      <c r="J12" s="195"/>
      <c r="K12" s="98"/>
    </row>
    <row r="13" spans="1:11" s="99" customFormat="1" x14ac:dyDescent="0.25">
      <c r="A13" s="179"/>
      <c r="B13" s="179"/>
      <c r="C13" s="180"/>
      <c r="D13" s="30"/>
      <c r="E13" s="8"/>
      <c r="F13" s="138"/>
      <c r="G13" s="202"/>
      <c r="H13" s="203"/>
      <c r="I13" s="204"/>
      <c r="J13" s="60"/>
      <c r="K13" s="101"/>
    </row>
    <row r="14" spans="1:11" s="99" customFormat="1" x14ac:dyDescent="0.25">
      <c r="A14" s="179"/>
      <c r="B14" s="179"/>
      <c r="C14" s="180"/>
      <c r="D14" s="30"/>
      <c r="E14" s="8"/>
      <c r="F14" s="138"/>
      <c r="G14" s="202"/>
      <c r="H14" s="203"/>
      <c r="I14" s="204"/>
      <c r="J14" s="60"/>
      <c r="K14" s="101"/>
    </row>
    <row r="15" spans="1:11" s="99" customFormat="1" x14ac:dyDescent="0.25">
      <c r="A15" s="179"/>
      <c r="B15" s="179"/>
      <c r="C15" s="180"/>
      <c r="D15" s="30"/>
      <c r="E15" s="8"/>
      <c r="F15" s="138"/>
      <c r="G15" s="202"/>
      <c r="H15" s="203"/>
      <c r="I15" s="204"/>
      <c r="J15" s="60"/>
      <c r="K15" s="101"/>
    </row>
    <row r="16" spans="1:11" s="99" customFormat="1" x14ac:dyDescent="0.25">
      <c r="A16" s="179"/>
      <c r="B16" s="179"/>
      <c r="C16" s="180"/>
      <c r="D16" s="30"/>
      <c r="E16" s="8"/>
      <c r="F16" s="138"/>
      <c r="G16" s="202"/>
      <c r="H16" s="203"/>
      <c r="I16" s="204"/>
      <c r="J16" s="60"/>
      <c r="K16" s="101"/>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ht="14.25" customHeight="1" x14ac:dyDescent="0.25">
      <c r="A19" s="179"/>
      <c r="B19" s="179"/>
      <c r="C19" s="180"/>
      <c r="D19" s="30"/>
      <c r="E19" s="8"/>
      <c r="F19" s="138"/>
      <c r="G19" s="202"/>
      <c r="H19" s="203"/>
      <c r="I19" s="204"/>
      <c r="J19" s="60"/>
      <c r="K19" s="101"/>
    </row>
    <row r="20" spans="1:11" s="99" customFormat="1" x14ac:dyDescent="0.25">
      <c r="A20" s="183"/>
      <c r="B20" s="171"/>
      <c r="C20" s="156"/>
      <c r="D20" s="30"/>
      <c r="E20" s="31"/>
      <c r="F20" s="7"/>
      <c r="G20" s="320"/>
      <c r="H20" s="320"/>
      <c r="I20" s="320"/>
      <c r="J20" s="62"/>
      <c r="K20" s="101"/>
    </row>
    <row r="21" spans="1:11" s="99" customFormat="1" x14ac:dyDescent="0.25">
      <c r="A21" s="96"/>
      <c r="B21" s="33"/>
      <c r="C21" s="48"/>
      <c r="D21" s="30"/>
      <c r="E21" s="31"/>
      <c r="F21" s="7"/>
      <c r="G21" s="320" t="s">
        <v>11</v>
      </c>
      <c r="H21" s="320"/>
      <c r="I21" s="320"/>
      <c r="J21" s="155">
        <f>SUM(J13:J20)</f>
        <v>0</v>
      </c>
      <c r="K21" s="101"/>
    </row>
    <row r="22" spans="1:11" x14ac:dyDescent="0.25">
      <c r="A22" s="39"/>
      <c r="B22" s="39"/>
      <c r="C22" s="49"/>
      <c r="D22" s="28"/>
      <c r="E22" s="28"/>
      <c r="F22" s="28"/>
      <c r="G22" s="318" t="s">
        <v>11</v>
      </c>
      <c r="H22" s="318"/>
      <c r="I22" s="318"/>
      <c r="J22" s="196"/>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sheetData>
  <mergeCells count="6">
    <mergeCell ref="G22:I22"/>
    <mergeCell ref="A1:K1"/>
    <mergeCell ref="G10:I10"/>
    <mergeCell ref="G11:I11"/>
    <mergeCell ref="G20:I20"/>
    <mergeCell ref="G21:I21"/>
  </mergeCells>
  <pageMargins left="0.2" right="0.2" top="0.25" bottom="0.25" header="0.3" footer="0.3"/>
  <pageSetup paperSize="9" scale="65" orientation="landscape"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5A53-2670-4CC4-B697-BCC4316E8B4D}">
  <dimension ref="A1:L28"/>
  <sheetViews>
    <sheetView workbookViewId="0">
      <pane xSplit="3" ySplit="3" topLeftCell="D4" activePane="bottomRight" state="frozen"/>
      <selection activeCell="I8" sqref="I8"/>
      <selection pane="topRight" activeCell="I8" sqref="I8"/>
      <selection pane="bottomLeft" activeCell="I8" sqref="I8"/>
      <selection pane="bottomRight" activeCell="F5" sqref="F5"/>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2" x14ac:dyDescent="0.25">
      <c r="A1" s="317" t="s">
        <v>755</v>
      </c>
      <c r="B1" s="317"/>
      <c r="C1" s="317"/>
      <c r="D1" s="317"/>
      <c r="E1" s="317"/>
      <c r="F1" s="317"/>
      <c r="G1" s="317"/>
      <c r="H1" s="317"/>
      <c r="I1" s="317"/>
      <c r="J1" s="317"/>
      <c r="K1" s="317"/>
    </row>
    <row r="2" spans="1:12" x14ac:dyDescent="0.25">
      <c r="B2" s="37" t="s">
        <v>0</v>
      </c>
    </row>
    <row r="3" spans="1:12"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2" ht="26.4" x14ac:dyDescent="0.25">
      <c r="A4" s="40">
        <v>44345</v>
      </c>
      <c r="B4" s="40">
        <v>44340</v>
      </c>
      <c r="C4" s="43">
        <v>314</v>
      </c>
      <c r="D4" s="7" t="s">
        <v>129</v>
      </c>
      <c r="E4" s="8" t="s">
        <v>130</v>
      </c>
      <c r="F4" s="9" t="s">
        <v>748</v>
      </c>
      <c r="G4" s="34">
        <v>15633000</v>
      </c>
      <c r="H4" s="193"/>
      <c r="I4" s="194">
        <v>0</v>
      </c>
      <c r="J4" s="125">
        <v>15633000</v>
      </c>
      <c r="K4" s="13"/>
      <c r="L4" s="106"/>
    </row>
    <row r="5" spans="1:12" ht="39.6" x14ac:dyDescent="0.25">
      <c r="A5" s="40">
        <v>44345</v>
      </c>
      <c r="B5" s="40">
        <v>44340</v>
      </c>
      <c r="C5" s="43">
        <v>315</v>
      </c>
      <c r="D5" s="7" t="s">
        <v>129</v>
      </c>
      <c r="E5" s="8" t="s">
        <v>130</v>
      </c>
      <c r="F5" s="9" t="s">
        <v>749</v>
      </c>
      <c r="G5" s="34">
        <v>16142520</v>
      </c>
      <c r="H5" s="193">
        <v>0.1</v>
      </c>
      <c r="I5" s="194">
        <v>1614252</v>
      </c>
      <c r="J5" s="125">
        <v>17756772</v>
      </c>
      <c r="K5" s="13"/>
      <c r="L5" s="106"/>
    </row>
    <row r="6" spans="1:12" s="106" customFormat="1" ht="26.4" x14ac:dyDescent="0.25">
      <c r="A6" s="40">
        <v>44345</v>
      </c>
      <c r="B6" s="40">
        <v>44340</v>
      </c>
      <c r="C6" s="43">
        <v>316</v>
      </c>
      <c r="D6" s="7" t="s">
        <v>129</v>
      </c>
      <c r="E6" s="8" t="s">
        <v>130</v>
      </c>
      <c r="F6" s="9" t="s">
        <v>750</v>
      </c>
      <c r="G6" s="34">
        <v>16212000</v>
      </c>
      <c r="H6" s="193"/>
      <c r="I6" s="194">
        <v>0</v>
      </c>
      <c r="J6" s="125">
        <v>16212000</v>
      </c>
      <c r="K6" s="13"/>
    </row>
    <row r="7" spans="1:12" s="106" customFormat="1" ht="26.4" x14ac:dyDescent="0.25">
      <c r="A7" s="40">
        <v>44345</v>
      </c>
      <c r="B7" s="40">
        <v>44340</v>
      </c>
      <c r="C7" s="43">
        <v>317</v>
      </c>
      <c r="D7" s="7" t="s">
        <v>129</v>
      </c>
      <c r="E7" s="8" t="s">
        <v>130</v>
      </c>
      <c r="F7" s="9" t="s">
        <v>751</v>
      </c>
      <c r="G7" s="34">
        <v>8615520</v>
      </c>
      <c r="H7" s="193">
        <v>0.1</v>
      </c>
      <c r="I7" s="194">
        <v>861552</v>
      </c>
      <c r="J7" s="125">
        <v>9477072</v>
      </c>
      <c r="K7" s="13"/>
    </row>
    <row r="8" spans="1:12" s="106" customFormat="1" ht="26.4" x14ac:dyDescent="0.25">
      <c r="A8" s="40">
        <v>44345</v>
      </c>
      <c r="B8" s="40">
        <v>44340</v>
      </c>
      <c r="C8" s="43">
        <v>318</v>
      </c>
      <c r="D8" s="7" t="s">
        <v>129</v>
      </c>
      <c r="E8" s="8" t="s">
        <v>130</v>
      </c>
      <c r="F8" s="9" t="s">
        <v>752</v>
      </c>
      <c r="G8" s="34">
        <v>1158000</v>
      </c>
      <c r="H8" s="193">
        <v>0.1</v>
      </c>
      <c r="I8" s="194">
        <v>115800</v>
      </c>
      <c r="J8" s="125">
        <v>1273800</v>
      </c>
      <c r="K8" s="13"/>
    </row>
    <row r="9" spans="1:12" x14ac:dyDescent="0.25">
      <c r="G9" s="318" t="s">
        <v>10</v>
      </c>
      <c r="H9" s="318"/>
      <c r="I9" s="318"/>
      <c r="J9" s="196"/>
    </row>
    <row r="10" spans="1:12" x14ac:dyDescent="0.25">
      <c r="G10" s="318" t="s">
        <v>11</v>
      </c>
      <c r="H10" s="318"/>
      <c r="I10" s="318"/>
      <c r="J10" s="155">
        <f>SUM(J4:J9)</f>
        <v>60352644</v>
      </c>
    </row>
    <row r="11" spans="1:12" s="99" customFormat="1" x14ac:dyDescent="0.25">
      <c r="A11" s="36"/>
      <c r="B11" s="37" t="s">
        <v>12</v>
      </c>
      <c r="C11" s="41"/>
      <c r="D11"/>
      <c r="E11"/>
      <c r="F11"/>
      <c r="G11" s="197"/>
      <c r="H11" s="198"/>
      <c r="I11" s="195"/>
      <c r="J11" s="195"/>
      <c r="K11" s="98"/>
    </row>
    <row r="12" spans="1:12" s="99" customFormat="1" x14ac:dyDescent="0.25">
      <c r="A12" s="226"/>
      <c r="B12" s="233"/>
      <c r="C12" s="227"/>
      <c r="D12" s="228"/>
      <c r="E12" s="249"/>
      <c r="F12" s="228"/>
      <c r="G12" s="280"/>
      <c r="H12" s="280"/>
      <c r="I12" s="280"/>
      <c r="J12" s="232"/>
      <c r="K12" s="184"/>
    </row>
    <row r="13" spans="1:12" s="99" customFormat="1" x14ac:dyDescent="0.25">
      <c r="A13" s="226"/>
      <c r="B13" s="233"/>
      <c r="C13" s="227"/>
      <c r="D13" s="228"/>
      <c r="E13" s="249"/>
      <c r="F13" s="228"/>
      <c r="G13" s="280"/>
      <c r="H13" s="280"/>
      <c r="I13" s="280"/>
      <c r="J13" s="232"/>
      <c r="K13" s="184"/>
    </row>
    <row r="14" spans="1:12" s="99" customFormat="1" x14ac:dyDescent="0.25">
      <c r="A14" s="226"/>
      <c r="B14" s="233"/>
      <c r="C14" s="227"/>
      <c r="D14" s="228"/>
      <c r="E14" s="249"/>
      <c r="F14" s="228"/>
      <c r="G14" s="280"/>
      <c r="H14" s="280"/>
      <c r="I14" s="280"/>
      <c r="J14" s="232"/>
      <c r="K14" s="184"/>
    </row>
    <row r="15" spans="1:12" s="99" customFormat="1" x14ac:dyDescent="0.25">
      <c r="A15" s="226"/>
      <c r="B15" s="233"/>
      <c r="C15" s="227"/>
      <c r="D15" s="228"/>
      <c r="E15" s="249"/>
      <c r="F15" s="228"/>
      <c r="G15" s="322"/>
      <c r="H15" s="322"/>
      <c r="I15" s="322"/>
      <c r="J15" s="232"/>
      <c r="K15" s="101"/>
    </row>
    <row r="16" spans="1:12" s="99" customFormat="1" x14ac:dyDescent="0.25">
      <c r="A16" s="183"/>
      <c r="B16" s="171"/>
      <c r="C16" s="156"/>
      <c r="D16" s="30"/>
      <c r="E16" s="31"/>
      <c r="F16" s="7"/>
      <c r="G16" s="320"/>
      <c r="H16" s="320"/>
      <c r="I16" s="320"/>
      <c r="J16" s="62"/>
      <c r="K16" s="101"/>
    </row>
    <row r="17" spans="1:11" s="99" customFormat="1" x14ac:dyDescent="0.25">
      <c r="A17" s="96"/>
      <c r="B17" s="33"/>
      <c r="C17" s="48"/>
      <c r="D17" s="30"/>
      <c r="E17" s="31"/>
      <c r="F17" s="7"/>
      <c r="G17" s="320" t="s">
        <v>11</v>
      </c>
      <c r="H17" s="320"/>
      <c r="I17" s="320"/>
      <c r="J17" s="155">
        <f>SUM(J12:J16)</f>
        <v>0</v>
      </c>
      <c r="K17" s="101"/>
    </row>
    <row r="18" spans="1:11" x14ac:dyDescent="0.25">
      <c r="A18" s="39"/>
      <c r="B18" s="39"/>
      <c r="C18" s="49"/>
      <c r="D18" s="28"/>
      <c r="E18" s="28"/>
      <c r="F18" s="28"/>
      <c r="G18" s="318" t="s">
        <v>11</v>
      </c>
      <c r="H18" s="318"/>
      <c r="I18" s="318"/>
      <c r="J18" s="196"/>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sheetData>
  <mergeCells count="7">
    <mergeCell ref="G18:I18"/>
    <mergeCell ref="A1:K1"/>
    <mergeCell ref="G9:I9"/>
    <mergeCell ref="G10:I10"/>
    <mergeCell ref="G15:I15"/>
    <mergeCell ref="G16:I16"/>
    <mergeCell ref="G17:I17"/>
  </mergeCells>
  <pageMargins left="0.2" right="0.2" top="0.25" bottom="0.25" header="0.3" footer="0.3"/>
  <pageSetup paperSize="9" scale="65" orientation="landscape"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6D5F6-E989-4A70-95D4-71F1B3D857A2}">
  <dimension ref="A1:K28"/>
  <sheetViews>
    <sheetView workbookViewId="0">
      <pane xSplit="3" ySplit="3" topLeftCell="D4" activePane="bottomRight" state="frozen"/>
      <selection activeCell="I8" sqref="I8"/>
      <selection pane="topRight" activeCell="I8" sqref="I8"/>
      <selection pane="bottomLeft" activeCell="I8" sqref="I8"/>
      <selection pane="bottomRight" activeCell="E3" sqref="E3"/>
    </sheetView>
  </sheetViews>
  <sheetFormatPr defaultRowHeight="13.8" x14ac:dyDescent="0.25"/>
  <cols>
    <col min="1" max="1" width="10.8984375" style="36" customWidth="1"/>
    <col min="2" max="2" width="10" style="36" customWidth="1"/>
    <col min="3" max="3" width="14.8984375" style="41" customWidth="1"/>
    <col min="4" max="4" width="33.69921875" customWidth="1"/>
    <col min="5" max="5" width="13.3984375" customWidth="1"/>
    <col min="6" max="6" width="55.8984375" customWidth="1"/>
    <col min="7" max="7" width="11.8984375" style="197" customWidth="1"/>
    <col min="8" max="8" width="7.69921875" style="198" customWidth="1"/>
    <col min="9" max="9" width="9.8984375" style="195" customWidth="1"/>
    <col min="10" max="10" width="11.09765625" style="195" customWidth="1"/>
    <col min="11" max="11" width="42.09765625" customWidth="1"/>
  </cols>
  <sheetData>
    <row r="1" spans="1:11" x14ac:dyDescent="0.25">
      <c r="A1" s="317" t="s">
        <v>754</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71.25" customHeight="1" x14ac:dyDescent="0.25">
      <c r="A4" s="40">
        <v>44386</v>
      </c>
      <c r="B4" s="40">
        <v>44384</v>
      </c>
      <c r="C4" s="43" t="s">
        <v>738</v>
      </c>
      <c r="D4" s="7" t="s">
        <v>739</v>
      </c>
      <c r="E4" s="8"/>
      <c r="F4" s="9" t="s">
        <v>740</v>
      </c>
      <c r="G4" s="34">
        <v>2190000</v>
      </c>
      <c r="H4" s="193"/>
      <c r="I4" s="194">
        <v>0</v>
      </c>
      <c r="J4" s="244">
        <v>2190000</v>
      </c>
      <c r="K4" s="13" t="s">
        <v>753</v>
      </c>
    </row>
    <row r="5" spans="1:11" s="106" customFormat="1" x14ac:dyDescent="0.25">
      <c r="A5" s="40">
        <v>44387</v>
      </c>
      <c r="B5" s="40">
        <v>44377</v>
      </c>
      <c r="C5" s="43">
        <v>204215</v>
      </c>
      <c r="D5" s="7" t="s">
        <v>146</v>
      </c>
      <c r="E5" s="8" t="s">
        <v>147</v>
      </c>
      <c r="F5" s="9" t="s">
        <v>741</v>
      </c>
      <c r="G5" s="34">
        <v>246676</v>
      </c>
      <c r="H5" s="193">
        <v>0.1</v>
      </c>
      <c r="I5" s="194">
        <v>24667.600000000002</v>
      </c>
      <c r="J5" s="244">
        <v>271343.59999999998</v>
      </c>
      <c r="K5" s="13"/>
    </row>
    <row r="6" spans="1:11" s="106" customFormat="1" x14ac:dyDescent="0.25">
      <c r="A6" s="40">
        <v>44372</v>
      </c>
      <c r="B6" s="40">
        <v>44372</v>
      </c>
      <c r="C6" s="43" t="s">
        <v>100</v>
      </c>
      <c r="D6" s="7" t="s">
        <v>96</v>
      </c>
      <c r="E6" s="8"/>
      <c r="F6" s="9" t="s">
        <v>723</v>
      </c>
      <c r="G6" s="34">
        <v>16530000</v>
      </c>
      <c r="H6" s="193"/>
      <c r="I6" s="194">
        <v>0</v>
      </c>
      <c r="J6" s="244">
        <v>16530000</v>
      </c>
      <c r="K6" s="13" t="s">
        <v>41</v>
      </c>
    </row>
    <row r="7" spans="1:11" s="106" customFormat="1" ht="26.4" x14ac:dyDescent="0.25">
      <c r="A7" s="40">
        <v>44376</v>
      </c>
      <c r="B7" s="40">
        <v>44376</v>
      </c>
      <c r="C7" s="43" t="s">
        <v>684</v>
      </c>
      <c r="D7" s="7" t="s">
        <v>96</v>
      </c>
      <c r="E7" s="8"/>
      <c r="F7" s="9" t="s">
        <v>724</v>
      </c>
      <c r="G7" s="34"/>
      <c r="H7" s="193"/>
      <c r="I7" s="194"/>
      <c r="J7" s="244">
        <v>29665380</v>
      </c>
      <c r="K7" s="13" t="s">
        <v>41</v>
      </c>
    </row>
    <row r="8" spans="1:11" s="106" customFormat="1" x14ac:dyDescent="0.25">
      <c r="A8" s="40"/>
      <c r="B8" s="40"/>
      <c r="C8" s="43"/>
      <c r="D8" s="7"/>
      <c r="E8" s="8"/>
      <c r="F8" s="9"/>
      <c r="G8" s="34"/>
      <c r="H8" s="193"/>
      <c r="I8" s="194"/>
      <c r="J8" s="281">
        <f>SUM(J6:J7)</f>
        <v>46195380</v>
      </c>
      <c r="K8" s="13"/>
    </row>
    <row r="9" spans="1:11" s="106" customFormat="1" x14ac:dyDescent="0.25">
      <c r="A9" s="40">
        <v>44386</v>
      </c>
      <c r="B9" s="40">
        <v>44384</v>
      </c>
      <c r="C9" s="43" t="s">
        <v>77</v>
      </c>
      <c r="D9" s="7" t="s">
        <v>78</v>
      </c>
      <c r="E9" s="8" t="s">
        <v>79</v>
      </c>
      <c r="F9" s="9" t="s">
        <v>737</v>
      </c>
      <c r="G9" s="34">
        <v>57219300</v>
      </c>
      <c r="H9" s="193">
        <v>0.1</v>
      </c>
      <c r="I9" s="194">
        <v>5721930</v>
      </c>
      <c r="J9" s="244">
        <v>62941230</v>
      </c>
      <c r="K9" s="13"/>
    </row>
    <row r="10" spans="1:11" x14ac:dyDescent="0.25">
      <c r="A10" s="40"/>
      <c r="B10" s="40"/>
      <c r="C10" s="43"/>
      <c r="D10" s="7"/>
      <c r="E10" s="8"/>
      <c r="F10" s="9"/>
      <c r="G10" s="34"/>
      <c r="H10" s="193"/>
      <c r="I10" s="194"/>
      <c r="J10" s="125"/>
      <c r="K10" s="13"/>
    </row>
    <row r="11" spans="1:11" x14ac:dyDescent="0.25">
      <c r="G11" s="318" t="s">
        <v>10</v>
      </c>
      <c r="H11" s="318"/>
      <c r="I11" s="318"/>
      <c r="J11" s="196"/>
    </row>
    <row r="12" spans="1:11" x14ac:dyDescent="0.25">
      <c r="G12" s="318" t="s">
        <v>11</v>
      </c>
      <c r="H12" s="318"/>
      <c r="I12" s="318"/>
      <c r="J12" s="155">
        <f>SUM(J4:J9)</f>
        <v>157793333.59999999</v>
      </c>
    </row>
    <row r="13" spans="1:11" s="99" customFormat="1" x14ac:dyDescent="0.25">
      <c r="A13" s="36"/>
      <c r="B13" s="37" t="s">
        <v>12</v>
      </c>
      <c r="C13" s="41"/>
      <c r="D13"/>
      <c r="E13"/>
      <c r="F13"/>
      <c r="G13" s="197"/>
      <c r="H13" s="198"/>
      <c r="I13" s="195"/>
      <c r="J13" s="195"/>
      <c r="K13" s="98"/>
    </row>
    <row r="14" spans="1:11" s="99" customFormat="1" x14ac:dyDescent="0.25">
      <c r="A14" s="183"/>
      <c r="B14" s="171"/>
      <c r="C14" s="156"/>
      <c r="D14" s="30"/>
      <c r="E14" s="31"/>
      <c r="F14" s="7"/>
      <c r="G14" s="279"/>
      <c r="H14" s="279"/>
      <c r="I14" s="279"/>
      <c r="J14" s="62"/>
      <c r="K14" s="101"/>
    </row>
    <row r="15" spans="1:11" s="99" customFormat="1" x14ac:dyDescent="0.25">
      <c r="A15" s="183"/>
      <c r="B15" s="171"/>
      <c r="C15" s="156"/>
      <c r="D15" s="30"/>
      <c r="E15" s="31"/>
      <c r="F15" s="7"/>
      <c r="G15" s="279"/>
      <c r="H15" s="279"/>
      <c r="I15" s="279"/>
      <c r="J15" s="62"/>
      <c r="K15" s="101"/>
    </row>
    <row r="16" spans="1:11" s="99" customFormat="1" x14ac:dyDescent="0.25">
      <c r="A16" s="183"/>
      <c r="B16" s="171"/>
      <c r="C16" s="156"/>
      <c r="D16" s="30"/>
      <c r="E16" s="31"/>
      <c r="F16" s="7"/>
      <c r="G16" s="279"/>
      <c r="H16" s="279"/>
      <c r="I16" s="279"/>
      <c r="J16" s="62"/>
      <c r="K16" s="101"/>
    </row>
    <row r="17" spans="1:11" s="99" customFormat="1" x14ac:dyDescent="0.25">
      <c r="A17" s="96"/>
      <c r="B17" s="33"/>
      <c r="C17" s="48"/>
      <c r="D17" s="30"/>
      <c r="E17" s="31"/>
      <c r="F17" s="7"/>
      <c r="G17" s="320" t="s">
        <v>11</v>
      </c>
      <c r="H17" s="320"/>
      <c r="I17" s="320"/>
      <c r="J17" s="155">
        <f>SUM(J14:J16)</f>
        <v>0</v>
      </c>
      <c r="K17" s="101"/>
    </row>
    <row r="18" spans="1:11" x14ac:dyDescent="0.25">
      <c r="A18" s="39"/>
      <c r="B18" s="39"/>
      <c r="C18" s="49"/>
      <c r="D18" s="28"/>
      <c r="E18" s="28"/>
      <c r="F18" s="28"/>
      <c r="G18" s="318" t="s">
        <v>11</v>
      </c>
      <c r="H18" s="318"/>
      <c r="I18" s="318"/>
      <c r="J18" s="196"/>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row r="27" spans="1:11" s="1" customFormat="1" x14ac:dyDescent="0.25">
      <c r="A27" s="36"/>
      <c r="B27" s="36"/>
      <c r="C27" s="36"/>
      <c r="D27" s="41"/>
      <c r="E27"/>
      <c r="F27"/>
      <c r="G27" s="197"/>
      <c r="H27" s="197"/>
      <c r="I27" s="198"/>
      <c r="J27" s="195"/>
      <c r="K27"/>
    </row>
    <row r="28" spans="1:11" s="1" customFormat="1" x14ac:dyDescent="0.25">
      <c r="A28" s="36"/>
      <c r="B28" s="36"/>
      <c r="C28" s="36"/>
      <c r="D28" s="41"/>
      <c r="E28"/>
      <c r="F28"/>
      <c r="G28" s="197"/>
      <c r="H28" s="197"/>
      <c r="I28" s="198"/>
      <c r="J28" s="195"/>
      <c r="K28"/>
    </row>
  </sheetData>
  <mergeCells count="5">
    <mergeCell ref="G18:I18"/>
    <mergeCell ref="A1:K1"/>
    <mergeCell ref="G11:I11"/>
    <mergeCell ref="G12:I12"/>
    <mergeCell ref="G17:I17"/>
  </mergeCells>
  <pageMargins left="0.2" right="0.2" top="0.25" bottom="0.25" header="0.3" footer="0.3"/>
  <pageSetup paperSize="9" scale="65"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49696-517C-4E6B-9138-1209A7A5231F}">
  <dimension ref="A1:K26"/>
  <sheetViews>
    <sheetView workbookViewId="0">
      <pane xSplit="3" ySplit="3" topLeftCell="D4" activePane="bottomRight" state="frozen"/>
      <selection activeCell="I8" sqref="I8"/>
      <selection pane="topRight" activeCell="I8" sqref="I8"/>
      <selection pane="bottomLeft" activeCell="I8" sqref="I8"/>
      <selection pane="bottomRight" activeCell="D28" sqref="D28"/>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3.39843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676</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x14ac:dyDescent="0.25">
      <c r="A4" s="40">
        <v>44253</v>
      </c>
      <c r="B4" s="40">
        <v>44244</v>
      </c>
      <c r="C4" s="43">
        <v>4434</v>
      </c>
      <c r="D4" s="7" t="s">
        <v>270</v>
      </c>
      <c r="E4" s="8" t="s">
        <v>271</v>
      </c>
      <c r="F4" s="9" t="s">
        <v>464</v>
      </c>
      <c r="G4" s="34">
        <v>62432000</v>
      </c>
      <c r="H4" s="193">
        <v>0.1</v>
      </c>
      <c r="I4" s="194">
        <v>6243200</v>
      </c>
      <c r="J4" s="125">
        <v>68675200</v>
      </c>
      <c r="K4" s="13"/>
    </row>
    <row r="5" spans="1:11" s="106" customFormat="1" ht="25.5" customHeight="1" x14ac:dyDescent="0.25">
      <c r="A5" s="40">
        <v>44270</v>
      </c>
      <c r="B5" s="40">
        <v>44263</v>
      </c>
      <c r="C5" s="43">
        <v>4904</v>
      </c>
      <c r="D5" s="7" t="s">
        <v>270</v>
      </c>
      <c r="E5" s="255" t="s">
        <v>271</v>
      </c>
      <c r="F5" s="8" t="s">
        <v>492</v>
      </c>
      <c r="G5" s="34">
        <v>8078400</v>
      </c>
      <c r="H5" s="193">
        <v>0.1</v>
      </c>
      <c r="I5" s="194">
        <v>807840</v>
      </c>
      <c r="J5" s="125">
        <v>8886240</v>
      </c>
      <c r="K5" s="13"/>
    </row>
    <row r="6" spans="1:11" s="106" customFormat="1" x14ac:dyDescent="0.25">
      <c r="A6" s="40">
        <v>44310</v>
      </c>
      <c r="B6" s="40">
        <v>44289</v>
      </c>
      <c r="C6" s="43">
        <v>2091</v>
      </c>
      <c r="D6" s="7" t="s">
        <v>257</v>
      </c>
      <c r="E6" s="8" t="s">
        <v>258</v>
      </c>
      <c r="F6" s="9" t="s">
        <v>454</v>
      </c>
      <c r="G6" s="34">
        <v>6660000</v>
      </c>
      <c r="H6" s="193">
        <v>0.1</v>
      </c>
      <c r="I6" s="194">
        <v>666000</v>
      </c>
      <c r="J6" s="125">
        <v>7326000</v>
      </c>
      <c r="K6" s="13"/>
    </row>
    <row r="7" spans="1:11" s="106" customFormat="1" ht="39.6" x14ac:dyDescent="0.25">
      <c r="A7" s="40">
        <v>44313</v>
      </c>
      <c r="B7" s="40">
        <v>44308</v>
      </c>
      <c r="C7" s="43">
        <v>2499</v>
      </c>
      <c r="D7" s="7" t="s">
        <v>257</v>
      </c>
      <c r="E7" s="8" t="s">
        <v>258</v>
      </c>
      <c r="F7" s="9" t="s">
        <v>538</v>
      </c>
      <c r="G7" s="34">
        <v>53856000</v>
      </c>
      <c r="H7" s="193">
        <v>0.1</v>
      </c>
      <c r="I7" s="194">
        <v>5385600</v>
      </c>
      <c r="J7" s="125">
        <v>59241600</v>
      </c>
      <c r="K7" s="13"/>
    </row>
    <row r="8" spans="1:11" x14ac:dyDescent="0.25">
      <c r="G8" s="318" t="s">
        <v>10</v>
      </c>
      <c r="H8" s="318"/>
      <c r="I8" s="318"/>
      <c r="J8" s="196"/>
    </row>
    <row r="9" spans="1:11" x14ac:dyDescent="0.25">
      <c r="G9" s="318" t="s">
        <v>11</v>
      </c>
      <c r="H9" s="318"/>
      <c r="I9" s="318"/>
      <c r="J9" s="155">
        <f>SUM(J4:J7)</f>
        <v>144129040</v>
      </c>
    </row>
    <row r="10" spans="1:11" s="99" customFormat="1" x14ac:dyDescent="0.25">
      <c r="A10" s="36"/>
      <c r="B10" s="37" t="s">
        <v>12</v>
      </c>
      <c r="C10" s="41"/>
      <c r="D10"/>
      <c r="E10"/>
      <c r="F10"/>
      <c r="G10" s="197"/>
      <c r="H10" s="198"/>
      <c r="I10" s="195"/>
      <c r="J10" s="195"/>
      <c r="K10" s="98"/>
    </row>
    <row r="11" spans="1:11" s="99" customFormat="1" ht="27.6" x14ac:dyDescent="0.25">
      <c r="A11" s="179">
        <v>44326</v>
      </c>
      <c r="B11" s="179">
        <v>44324</v>
      </c>
      <c r="C11" s="180" t="s">
        <v>542</v>
      </c>
      <c r="D11" s="30" t="s">
        <v>543</v>
      </c>
      <c r="E11" s="8"/>
      <c r="F11" s="138" t="s">
        <v>544</v>
      </c>
      <c r="G11" s="202"/>
      <c r="H11" s="203"/>
      <c r="I11" s="204"/>
      <c r="J11" s="60">
        <v>100000000</v>
      </c>
      <c r="K11" s="101"/>
    </row>
    <row r="12" spans="1:11" s="99" customFormat="1" x14ac:dyDescent="0.25">
      <c r="A12" s="179">
        <v>44296</v>
      </c>
      <c r="B12" s="179">
        <v>44296</v>
      </c>
      <c r="C12" s="180" t="s">
        <v>545</v>
      </c>
      <c r="D12" s="30" t="s">
        <v>43</v>
      </c>
      <c r="E12" s="8"/>
      <c r="F12" s="138" t="s">
        <v>546</v>
      </c>
      <c r="G12" s="202"/>
      <c r="H12" s="203"/>
      <c r="I12" s="204"/>
      <c r="J12" s="60">
        <v>200000000</v>
      </c>
      <c r="K12" s="101"/>
    </row>
    <row r="13" spans="1:11" s="99" customFormat="1" x14ac:dyDescent="0.25">
      <c r="A13" s="179">
        <v>44273</v>
      </c>
      <c r="B13" s="179">
        <v>44273</v>
      </c>
      <c r="C13" s="180" t="s">
        <v>562</v>
      </c>
      <c r="D13" s="30" t="s">
        <v>48</v>
      </c>
      <c r="E13" s="8" t="s">
        <v>49</v>
      </c>
      <c r="F13" s="138" t="s">
        <v>563</v>
      </c>
      <c r="G13" s="202"/>
      <c r="H13" s="203"/>
      <c r="I13" s="204"/>
      <c r="J13" s="60">
        <v>400000000</v>
      </c>
      <c r="K13" s="101"/>
    </row>
    <row r="14" spans="1:11" s="99" customFormat="1" x14ac:dyDescent="0.25">
      <c r="A14" s="183"/>
      <c r="B14" s="171"/>
      <c r="C14" s="156"/>
      <c r="D14" s="30"/>
      <c r="E14" s="31"/>
      <c r="F14" s="7"/>
      <c r="G14" s="320"/>
      <c r="H14" s="320"/>
      <c r="I14" s="320"/>
      <c r="J14" s="62"/>
      <c r="K14" s="101"/>
    </row>
    <row r="15" spans="1:11" s="99" customFormat="1" x14ac:dyDescent="0.25">
      <c r="A15" s="96"/>
      <c r="B15" s="33"/>
      <c r="C15" s="48"/>
      <c r="D15" s="30"/>
      <c r="E15" s="31"/>
      <c r="F15" s="7"/>
      <c r="G15" s="320" t="s">
        <v>11</v>
      </c>
      <c r="H15" s="320"/>
      <c r="I15" s="320"/>
      <c r="J15" s="155">
        <f>SUM(J11:J14)</f>
        <v>700000000</v>
      </c>
      <c r="K15" s="101"/>
    </row>
    <row r="16" spans="1:11" x14ac:dyDescent="0.25">
      <c r="A16" s="39"/>
      <c r="B16" s="39"/>
      <c r="C16" s="49"/>
      <c r="D16" s="28"/>
      <c r="E16" s="28"/>
      <c r="F16" s="28"/>
      <c r="G16" s="318" t="s">
        <v>11</v>
      </c>
      <c r="H16" s="318"/>
      <c r="I16" s="318"/>
      <c r="J16" s="196"/>
    </row>
    <row r="20" spans="1:11" s="1" customFormat="1" x14ac:dyDescent="0.25">
      <c r="A20" s="36"/>
      <c r="B20" s="36"/>
      <c r="C20" s="36"/>
      <c r="D20" s="41"/>
      <c r="E20"/>
      <c r="F20"/>
      <c r="G20" s="197"/>
      <c r="H20" s="197"/>
      <c r="I20" s="198"/>
      <c r="J20" s="195"/>
      <c r="K20"/>
    </row>
    <row r="21" spans="1:11" s="1" customFormat="1" x14ac:dyDescent="0.25">
      <c r="A21" s="36"/>
      <c r="B21" s="36"/>
      <c r="C21" s="36"/>
      <c r="D21" s="41"/>
      <c r="E21"/>
      <c r="F21"/>
      <c r="G21" s="197"/>
      <c r="H21" s="197"/>
      <c r="I21" s="198"/>
      <c r="J21" s="195"/>
      <c r="K21"/>
    </row>
    <row r="22" spans="1:11" s="1" customFormat="1" x14ac:dyDescent="0.25">
      <c r="A22" s="36"/>
      <c r="B22" s="36"/>
      <c r="C22" s="36"/>
      <c r="D22" s="41"/>
      <c r="E22"/>
      <c r="F22"/>
      <c r="G22" s="197"/>
      <c r="H22" s="197"/>
      <c r="I22" s="198"/>
      <c r="J22" s="195"/>
      <c r="K22"/>
    </row>
    <row r="23" spans="1:11" s="1" customFormat="1" x14ac:dyDescent="0.25">
      <c r="A23" s="36"/>
      <c r="B23" s="36"/>
      <c r="C23" s="36"/>
      <c r="D23" s="41"/>
      <c r="E23"/>
      <c r="F23"/>
      <c r="G23" s="197"/>
      <c r="H23" s="197"/>
      <c r="I23" s="198"/>
      <c r="J23" s="195"/>
      <c r="K23"/>
    </row>
    <row r="24" spans="1:11" s="1" customFormat="1" x14ac:dyDescent="0.25">
      <c r="A24" s="36"/>
      <c r="B24" s="36"/>
      <c r="C24" s="36"/>
      <c r="D24" s="41"/>
      <c r="E24"/>
      <c r="F24"/>
      <c r="G24" s="197"/>
      <c r="H24" s="197"/>
      <c r="I24" s="198"/>
      <c r="J24" s="195"/>
      <c r="K24"/>
    </row>
    <row r="25" spans="1:11" s="1" customFormat="1" x14ac:dyDescent="0.25">
      <c r="A25" s="36"/>
      <c r="B25" s="36"/>
      <c r="C25" s="36"/>
      <c r="D25" s="41"/>
      <c r="E25"/>
      <c r="F25"/>
      <c r="G25" s="197"/>
      <c r="H25" s="197"/>
      <c r="I25" s="198"/>
      <c r="J25" s="195"/>
      <c r="K25"/>
    </row>
    <row r="26" spans="1:11" s="1" customFormat="1" x14ac:dyDescent="0.25">
      <c r="A26" s="36"/>
      <c r="B26" s="36"/>
      <c r="C26" s="36"/>
      <c r="D26" s="41"/>
      <c r="E26"/>
      <c r="F26"/>
      <c r="G26" s="197"/>
      <c r="H26" s="197"/>
      <c r="I26" s="198"/>
      <c r="J26" s="195"/>
      <c r="K26"/>
    </row>
  </sheetData>
  <mergeCells count="6">
    <mergeCell ref="G16:I16"/>
    <mergeCell ref="A1:K1"/>
    <mergeCell ref="G8:I8"/>
    <mergeCell ref="G9:I9"/>
    <mergeCell ref="G14:I14"/>
    <mergeCell ref="G15:I15"/>
  </mergeCells>
  <pageMargins left="0.2" right="0.2" top="0.25" bottom="0.25" header="0.3" footer="0.3"/>
  <pageSetup paperSize="9" scale="65"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550CD-5670-4E33-AC40-9FBC835BCA7F}">
  <dimension ref="A1:K42"/>
  <sheetViews>
    <sheetView workbookViewId="0">
      <pane xSplit="3" ySplit="3" topLeftCell="D10" activePane="bottomRight" state="frozen"/>
      <selection activeCell="I8" sqref="I8"/>
      <selection pane="topRight" activeCell="I8" sqref="I8"/>
      <selection pane="bottomLeft" activeCell="I8" sqref="I8"/>
      <selection pane="bottomRight" activeCell="F19" sqref="F19"/>
    </sheetView>
  </sheetViews>
  <sheetFormatPr defaultRowHeight="13.8" x14ac:dyDescent="0.25"/>
  <cols>
    <col min="1" max="1" width="10.8984375" style="36" customWidth="1"/>
    <col min="2" max="2" width="10" style="36" customWidth="1"/>
    <col min="3" max="3" width="15" style="41" customWidth="1"/>
    <col min="4" max="4" width="33.69921875" customWidth="1"/>
    <col min="5" max="5" width="13.39843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736</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44375</v>
      </c>
      <c r="B4" s="40">
        <v>44375</v>
      </c>
      <c r="C4" s="43" t="s">
        <v>95</v>
      </c>
      <c r="D4" s="7" t="s">
        <v>96</v>
      </c>
      <c r="E4" s="261"/>
      <c r="F4" s="9" t="s">
        <v>715</v>
      </c>
      <c r="G4" s="34"/>
      <c r="H4" s="193"/>
      <c r="I4" s="194"/>
      <c r="J4" s="244">
        <v>20000000</v>
      </c>
      <c r="K4" s="13" t="s">
        <v>41</v>
      </c>
    </row>
    <row r="5" spans="1:11" s="106" customFormat="1" ht="25.5" customHeight="1" x14ac:dyDescent="0.25">
      <c r="A5" s="40">
        <v>44369</v>
      </c>
      <c r="B5" s="40">
        <v>44356</v>
      </c>
      <c r="C5" s="43">
        <v>328</v>
      </c>
      <c r="D5" s="7" t="s">
        <v>30</v>
      </c>
      <c r="E5" s="261" t="s">
        <v>31</v>
      </c>
      <c r="F5" s="9" t="s">
        <v>716</v>
      </c>
      <c r="G5" s="34">
        <v>16800000</v>
      </c>
      <c r="H5" s="193">
        <v>0.1</v>
      </c>
      <c r="I5" s="194">
        <v>1680000</v>
      </c>
      <c r="J5" s="244">
        <v>18480000</v>
      </c>
      <c r="K5" s="13"/>
    </row>
    <row r="6" spans="1:11" s="106" customFormat="1" ht="25.5" customHeight="1" x14ac:dyDescent="0.25">
      <c r="A6" s="40">
        <v>44369</v>
      </c>
      <c r="B6" s="40">
        <v>44357</v>
      </c>
      <c r="C6" s="43">
        <v>330</v>
      </c>
      <c r="D6" s="7" t="s">
        <v>30</v>
      </c>
      <c r="E6" s="261" t="s">
        <v>31</v>
      </c>
      <c r="F6" s="9" t="s">
        <v>717</v>
      </c>
      <c r="G6" s="34">
        <v>2500000</v>
      </c>
      <c r="H6" s="193">
        <v>0.1</v>
      </c>
      <c r="I6" s="194">
        <v>250000</v>
      </c>
      <c r="J6" s="244">
        <v>2750000</v>
      </c>
      <c r="K6" s="13"/>
    </row>
    <row r="7" spans="1:11" s="106" customFormat="1" ht="33" customHeight="1" x14ac:dyDescent="0.25">
      <c r="A7" s="40">
        <v>44369</v>
      </c>
      <c r="B7" s="40">
        <v>44364</v>
      </c>
      <c r="C7" s="43">
        <v>336</v>
      </c>
      <c r="D7" s="7" t="s">
        <v>30</v>
      </c>
      <c r="E7" s="261" t="s">
        <v>31</v>
      </c>
      <c r="F7" s="9" t="s">
        <v>718</v>
      </c>
      <c r="G7" s="34">
        <v>16780000</v>
      </c>
      <c r="H7" s="193">
        <v>0.1</v>
      </c>
      <c r="I7" s="194">
        <v>1678000</v>
      </c>
      <c r="J7" s="244">
        <v>18458000</v>
      </c>
      <c r="K7" s="13"/>
    </row>
    <row r="8" spans="1:11" s="106" customFormat="1" ht="27" customHeight="1" x14ac:dyDescent="0.25">
      <c r="A8" s="40">
        <v>44369</v>
      </c>
      <c r="B8" s="40">
        <v>44368</v>
      </c>
      <c r="C8" s="43" t="s">
        <v>19</v>
      </c>
      <c r="D8" s="7" t="s">
        <v>350</v>
      </c>
      <c r="E8" s="252" t="s">
        <v>351</v>
      </c>
      <c r="F8" s="9" t="s">
        <v>719</v>
      </c>
      <c r="G8" s="34">
        <v>32400000</v>
      </c>
      <c r="H8" s="193">
        <v>0.1</v>
      </c>
      <c r="I8" s="194">
        <v>3240000</v>
      </c>
      <c r="J8" s="125">
        <v>35640000</v>
      </c>
      <c r="K8" s="250"/>
    </row>
    <row r="9" spans="1:11" s="106" customFormat="1" ht="25.5" customHeight="1" x14ac:dyDescent="0.25">
      <c r="A9" s="107">
        <v>44373</v>
      </c>
      <c r="B9" s="107">
        <v>44373</v>
      </c>
      <c r="C9" s="43" t="s">
        <v>720</v>
      </c>
      <c r="D9" s="7" t="s">
        <v>688</v>
      </c>
      <c r="E9" s="256" t="s">
        <v>689</v>
      </c>
      <c r="F9" s="9" t="s">
        <v>721</v>
      </c>
      <c r="G9" s="34"/>
      <c r="H9" s="193"/>
      <c r="I9" s="194"/>
      <c r="J9" s="125">
        <v>3104000</v>
      </c>
      <c r="K9" s="13"/>
    </row>
    <row r="10" spans="1:11" s="106" customFormat="1" ht="25.5" customHeight="1" x14ac:dyDescent="0.25">
      <c r="A10" s="107">
        <v>44372</v>
      </c>
      <c r="B10" s="107">
        <v>44372</v>
      </c>
      <c r="C10" s="43">
        <v>110</v>
      </c>
      <c r="D10" s="7" t="s">
        <v>20</v>
      </c>
      <c r="E10" s="256"/>
      <c r="F10" s="9" t="s">
        <v>722</v>
      </c>
      <c r="G10" s="34">
        <v>19000000</v>
      </c>
      <c r="H10" s="193">
        <v>0.1</v>
      </c>
      <c r="I10" s="194">
        <v>1900000</v>
      </c>
      <c r="J10" s="125">
        <v>20900000</v>
      </c>
      <c r="K10" s="13"/>
    </row>
    <row r="11" spans="1:11" s="106" customFormat="1" ht="25.5" customHeight="1" x14ac:dyDescent="0.25">
      <c r="A11" s="107">
        <v>44382</v>
      </c>
      <c r="B11" s="107">
        <v>44382</v>
      </c>
      <c r="C11" s="43" t="s">
        <v>725</v>
      </c>
      <c r="D11" s="7" t="s">
        <v>23</v>
      </c>
      <c r="E11" s="256"/>
      <c r="F11" s="9" t="s">
        <v>734</v>
      </c>
      <c r="G11" s="34"/>
      <c r="H11" s="193"/>
      <c r="I11" s="194"/>
      <c r="J11" s="125">
        <v>544147000</v>
      </c>
      <c r="K11" s="13" t="s">
        <v>41</v>
      </c>
    </row>
    <row r="12" spans="1:11" s="106" customFormat="1" ht="25.5" customHeight="1" x14ac:dyDescent="0.25">
      <c r="A12" s="107">
        <v>44375</v>
      </c>
      <c r="B12" s="107">
        <v>44371</v>
      </c>
      <c r="C12" s="43">
        <v>6932</v>
      </c>
      <c r="D12" s="7" t="s">
        <v>481</v>
      </c>
      <c r="E12" s="256" t="s">
        <v>482</v>
      </c>
      <c r="F12" s="9" t="s">
        <v>726</v>
      </c>
      <c r="G12" s="34"/>
      <c r="H12" s="193"/>
      <c r="I12" s="194"/>
      <c r="J12" s="125">
        <v>8505000</v>
      </c>
      <c r="K12" s="13"/>
    </row>
    <row r="13" spans="1:11" s="106" customFormat="1" ht="25.5" customHeight="1" x14ac:dyDescent="0.25">
      <c r="A13" s="107">
        <v>44377</v>
      </c>
      <c r="B13" s="107">
        <v>44348</v>
      </c>
      <c r="C13" s="43">
        <v>858</v>
      </c>
      <c r="D13" s="7" t="s">
        <v>116</v>
      </c>
      <c r="E13" s="256" t="s">
        <v>117</v>
      </c>
      <c r="F13" s="9" t="s">
        <v>727</v>
      </c>
      <c r="G13" s="34">
        <v>9600000</v>
      </c>
      <c r="H13" s="193">
        <v>0.1</v>
      </c>
      <c r="I13" s="194">
        <v>960000</v>
      </c>
      <c r="J13" s="125">
        <v>10560000</v>
      </c>
      <c r="K13" s="13"/>
    </row>
    <row r="14" spans="1:11" s="106" customFormat="1" ht="25.5" customHeight="1" x14ac:dyDescent="0.25">
      <c r="A14" s="107">
        <v>44377</v>
      </c>
      <c r="B14" s="107">
        <v>44372</v>
      </c>
      <c r="C14" s="43">
        <v>4440</v>
      </c>
      <c r="D14" s="7" t="s">
        <v>85</v>
      </c>
      <c r="E14" s="256" t="s">
        <v>86</v>
      </c>
      <c r="F14" s="9" t="s">
        <v>728</v>
      </c>
      <c r="G14" s="34">
        <v>900000</v>
      </c>
      <c r="H14" s="193">
        <v>0.1</v>
      </c>
      <c r="I14" s="194">
        <v>90000</v>
      </c>
      <c r="J14" s="125">
        <v>990000</v>
      </c>
      <c r="K14" s="13"/>
    </row>
    <row r="15" spans="1:11" s="106" customFormat="1" ht="25.5" customHeight="1" x14ac:dyDescent="0.25">
      <c r="A15" s="107">
        <v>44378</v>
      </c>
      <c r="B15" s="107">
        <v>44378</v>
      </c>
      <c r="C15" s="43" t="s">
        <v>729</v>
      </c>
      <c r="D15" s="7" t="s">
        <v>59</v>
      </c>
      <c r="E15" s="256" t="s">
        <v>60</v>
      </c>
      <c r="F15" s="9" t="s">
        <v>730</v>
      </c>
      <c r="G15" s="34">
        <v>31307500</v>
      </c>
      <c r="H15" s="193"/>
      <c r="I15" s="194">
        <v>0</v>
      </c>
      <c r="J15" s="125">
        <v>31307500</v>
      </c>
      <c r="K15" s="13"/>
    </row>
    <row r="16" spans="1:11" s="106" customFormat="1" ht="25.5" customHeight="1" x14ac:dyDescent="0.25">
      <c r="A16" s="107">
        <v>44378</v>
      </c>
      <c r="B16" s="107">
        <v>44378</v>
      </c>
      <c r="C16" s="43">
        <v>61</v>
      </c>
      <c r="D16" s="7" t="s">
        <v>659</v>
      </c>
      <c r="E16" s="256" t="s">
        <v>660</v>
      </c>
      <c r="F16" s="9" t="s">
        <v>731</v>
      </c>
      <c r="G16" s="34">
        <v>7600000</v>
      </c>
      <c r="H16" s="193">
        <v>0.1</v>
      </c>
      <c r="I16" s="194">
        <v>760000</v>
      </c>
      <c r="J16" s="125">
        <v>8360000</v>
      </c>
      <c r="K16" s="13"/>
    </row>
    <row r="17" spans="1:11" s="106" customFormat="1" ht="25.5" customHeight="1" x14ac:dyDescent="0.25">
      <c r="A17" s="107">
        <v>44380</v>
      </c>
      <c r="B17" s="107">
        <v>44378</v>
      </c>
      <c r="C17" s="43">
        <v>719</v>
      </c>
      <c r="D17" s="7" t="s">
        <v>74</v>
      </c>
      <c r="E17" s="256" t="s">
        <v>75</v>
      </c>
      <c r="F17" s="9" t="s">
        <v>735</v>
      </c>
      <c r="G17" s="34">
        <v>10983600</v>
      </c>
      <c r="H17" s="193">
        <v>0.1</v>
      </c>
      <c r="I17" s="194">
        <v>1098360</v>
      </c>
      <c r="J17" s="125">
        <v>12081960</v>
      </c>
      <c r="K17" s="13"/>
    </row>
    <row r="18" spans="1:11" s="106" customFormat="1" ht="26.4" x14ac:dyDescent="0.25">
      <c r="A18" s="40">
        <v>44371</v>
      </c>
      <c r="B18" s="40">
        <v>44291</v>
      </c>
      <c r="C18" s="43" t="s">
        <v>472</v>
      </c>
      <c r="D18" s="7" t="s">
        <v>108</v>
      </c>
      <c r="E18" s="8"/>
      <c r="F18" s="9" t="s">
        <v>732</v>
      </c>
      <c r="G18" s="34"/>
      <c r="H18" s="193"/>
      <c r="I18" s="194"/>
      <c r="J18" s="125">
        <v>4536986.3013698636</v>
      </c>
      <c r="K18" s="13"/>
    </row>
    <row r="19" spans="1:11" s="106" customFormat="1" ht="26.4" x14ac:dyDescent="0.25">
      <c r="A19" s="40">
        <v>44371</v>
      </c>
      <c r="B19" s="40">
        <v>44291</v>
      </c>
      <c r="C19" s="43" t="s">
        <v>472</v>
      </c>
      <c r="D19" s="7" t="s">
        <v>108</v>
      </c>
      <c r="E19" s="8"/>
      <c r="F19" s="9" t="s">
        <v>733</v>
      </c>
      <c r="G19" s="34"/>
      <c r="H19" s="193"/>
      <c r="I19" s="194"/>
      <c r="J19" s="125">
        <v>1500000000</v>
      </c>
      <c r="K19" s="13"/>
    </row>
    <row r="20" spans="1:11" x14ac:dyDescent="0.25">
      <c r="G20" s="318" t="s">
        <v>10</v>
      </c>
      <c r="H20" s="318"/>
      <c r="I20" s="318"/>
      <c r="J20" s="196"/>
    </row>
    <row r="21" spans="1:11" x14ac:dyDescent="0.25">
      <c r="G21" s="318" t="s">
        <v>11</v>
      </c>
      <c r="H21" s="318"/>
      <c r="I21" s="318"/>
      <c r="J21" s="155">
        <f>SUM(J4:J19)</f>
        <v>2239820446.3013697</v>
      </c>
    </row>
    <row r="22" spans="1:11" s="99" customFormat="1" x14ac:dyDescent="0.25">
      <c r="A22" s="36"/>
      <c r="B22" s="37" t="s">
        <v>12</v>
      </c>
      <c r="C22" s="41"/>
      <c r="D22"/>
      <c r="E22"/>
      <c r="F22"/>
      <c r="G22" s="197"/>
      <c r="H22" s="198"/>
      <c r="I22" s="195"/>
      <c r="J22" s="195"/>
      <c r="K22" s="98"/>
    </row>
    <row r="23" spans="1:11" s="99" customFormat="1" x14ac:dyDescent="0.25">
      <c r="A23" s="179"/>
      <c r="B23" s="179"/>
      <c r="C23" s="156"/>
      <c r="D23" s="30"/>
      <c r="E23" s="278"/>
      <c r="F23" s="30"/>
      <c r="G23" s="34"/>
      <c r="H23" s="56"/>
      <c r="I23" s="63"/>
      <c r="J23" s="62"/>
      <c r="K23" s="184"/>
    </row>
    <row r="24" spans="1:11" s="99" customFormat="1" x14ac:dyDescent="0.25">
      <c r="A24" s="179"/>
      <c r="B24" s="179"/>
      <c r="C24" s="156"/>
      <c r="D24" s="30"/>
      <c r="E24" s="278"/>
      <c r="F24" s="30"/>
      <c r="G24" s="34"/>
      <c r="H24" s="56"/>
      <c r="I24" s="63"/>
      <c r="J24" s="62"/>
      <c r="K24" s="184"/>
    </row>
    <row r="25" spans="1:11" s="99" customFormat="1" x14ac:dyDescent="0.25">
      <c r="A25" s="179"/>
      <c r="B25" s="179"/>
      <c r="C25" s="156"/>
      <c r="D25" s="30"/>
      <c r="E25" s="278"/>
      <c r="F25" s="30"/>
      <c r="G25" s="34"/>
      <c r="H25" s="56"/>
      <c r="I25" s="63"/>
      <c r="J25" s="62"/>
      <c r="K25" s="184"/>
    </row>
    <row r="26" spans="1:11" s="99" customFormat="1" x14ac:dyDescent="0.25">
      <c r="A26" s="179"/>
      <c r="B26" s="179"/>
      <c r="C26" s="156"/>
      <c r="D26" s="30"/>
      <c r="E26" s="278"/>
      <c r="F26" s="30"/>
      <c r="G26" s="34"/>
      <c r="H26" s="56"/>
      <c r="I26" s="63"/>
      <c r="J26" s="62"/>
      <c r="K26" s="184"/>
    </row>
    <row r="27" spans="1:11" s="99" customFormat="1" x14ac:dyDescent="0.25">
      <c r="A27" s="179"/>
      <c r="B27" s="179"/>
      <c r="C27" s="156"/>
      <c r="D27" s="30"/>
      <c r="E27" s="278"/>
      <c r="F27" s="30"/>
      <c r="G27" s="34"/>
      <c r="H27" s="56"/>
      <c r="I27" s="63"/>
      <c r="J27" s="62"/>
      <c r="K27" s="184"/>
    </row>
    <row r="28" spans="1:11" s="99" customFormat="1" x14ac:dyDescent="0.25">
      <c r="A28" s="179"/>
      <c r="B28" s="171"/>
      <c r="C28" s="156"/>
      <c r="D28" s="30"/>
      <c r="E28" s="278"/>
      <c r="F28" s="30"/>
      <c r="G28" s="276"/>
      <c r="H28" s="276"/>
      <c r="I28" s="276"/>
      <c r="J28" s="62"/>
      <c r="K28" s="184"/>
    </row>
    <row r="29" spans="1:11" s="99" customFormat="1" x14ac:dyDescent="0.25">
      <c r="A29" s="179"/>
      <c r="B29" s="171"/>
      <c r="C29" s="156"/>
      <c r="D29" s="30"/>
      <c r="E29" s="278"/>
      <c r="F29" s="30"/>
      <c r="G29" s="276"/>
      <c r="H29" s="276"/>
      <c r="I29" s="276"/>
      <c r="J29" s="62"/>
      <c r="K29" s="184"/>
    </row>
    <row r="30" spans="1:11" s="99" customFormat="1" x14ac:dyDescent="0.25">
      <c r="A30" s="183"/>
      <c r="B30" s="171"/>
      <c r="C30" s="156"/>
      <c r="D30" s="30"/>
      <c r="E30" s="31"/>
      <c r="F30" s="7"/>
      <c r="G30" s="320"/>
      <c r="H30" s="320"/>
      <c r="I30" s="320"/>
      <c r="J30" s="62"/>
      <c r="K30" s="101"/>
    </row>
    <row r="31" spans="1:11" s="99" customFormat="1" x14ac:dyDescent="0.25">
      <c r="A31" s="96"/>
      <c r="B31" s="33"/>
      <c r="C31" s="48"/>
      <c r="D31" s="30"/>
      <c r="E31" s="31"/>
      <c r="F31" s="7"/>
      <c r="G31" s="320" t="s">
        <v>11</v>
      </c>
      <c r="H31" s="320"/>
      <c r="I31" s="320"/>
      <c r="J31" s="155">
        <f>SUM(J23:J30)</f>
        <v>0</v>
      </c>
      <c r="K31" s="101"/>
    </row>
    <row r="32" spans="1:11" x14ac:dyDescent="0.25">
      <c r="A32" s="39"/>
      <c r="B32" s="39"/>
      <c r="C32" s="49"/>
      <c r="D32" s="28"/>
      <c r="E32" s="28"/>
      <c r="F32" s="28"/>
      <c r="G32" s="318" t="s">
        <v>11</v>
      </c>
      <c r="H32" s="318"/>
      <c r="I32" s="318"/>
      <c r="J32" s="196"/>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row r="41" spans="1:11" s="1" customFormat="1" x14ac:dyDescent="0.25">
      <c r="A41" s="36"/>
      <c r="B41" s="36"/>
      <c r="C41" s="36"/>
      <c r="D41" s="41"/>
      <c r="E41"/>
      <c r="F41"/>
      <c r="G41" s="197"/>
      <c r="H41" s="197"/>
      <c r="I41" s="198"/>
      <c r="J41" s="195"/>
      <c r="K41"/>
    </row>
    <row r="42" spans="1:11" s="1" customFormat="1" x14ac:dyDescent="0.25">
      <c r="A42" s="36"/>
      <c r="B42" s="36"/>
      <c r="C42" s="36"/>
      <c r="D42" s="41"/>
      <c r="E42"/>
      <c r="F42"/>
      <c r="G42" s="197"/>
      <c r="H42" s="197"/>
      <c r="I42" s="198"/>
      <c r="J42" s="195"/>
      <c r="K42"/>
    </row>
  </sheetData>
  <mergeCells count="6">
    <mergeCell ref="G32:I32"/>
    <mergeCell ref="A1:K1"/>
    <mergeCell ref="G20:I20"/>
    <mergeCell ref="G21:I21"/>
    <mergeCell ref="G30:I30"/>
    <mergeCell ref="G31:I31"/>
  </mergeCells>
  <pageMargins left="0.2" right="0.2" top="0.25" bottom="0.25" header="0.3" footer="0.3"/>
  <pageSetup paperSize="9" scale="65"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22252-BBF3-45CD-9A39-61A91B39D040}">
  <dimension ref="A1:K44"/>
  <sheetViews>
    <sheetView workbookViewId="0">
      <pane xSplit="3" ySplit="3" topLeftCell="D13" activePane="bottomRight" state="frozen"/>
      <selection activeCell="I8" sqref="I8"/>
      <selection pane="topRight" activeCell="I8" sqref="I8"/>
      <selection pane="bottomLeft" activeCell="I8" sqref="I8"/>
      <selection pane="bottomRight" activeCell="G14" sqref="G14"/>
    </sheetView>
  </sheetViews>
  <sheetFormatPr defaultRowHeight="13.8" x14ac:dyDescent="0.25"/>
  <cols>
    <col min="1" max="1" width="10.8984375" style="36" customWidth="1"/>
    <col min="2" max="2" width="10" style="36" customWidth="1"/>
    <col min="3" max="3" width="15" style="41" customWidth="1"/>
    <col min="4" max="4" width="33.69921875" customWidth="1"/>
    <col min="5" max="5" width="13.39843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736</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44375</v>
      </c>
      <c r="B4" s="40">
        <v>44375</v>
      </c>
      <c r="C4" s="43" t="s">
        <v>95</v>
      </c>
      <c r="D4" s="7" t="s">
        <v>96</v>
      </c>
      <c r="E4" s="261"/>
      <c r="F4" s="9" t="s">
        <v>715</v>
      </c>
      <c r="G4" s="34"/>
      <c r="H4" s="193"/>
      <c r="I4" s="194"/>
      <c r="J4" s="244">
        <v>20000000</v>
      </c>
      <c r="K4" s="13" t="s">
        <v>41</v>
      </c>
    </row>
    <row r="5" spans="1:11" s="106" customFormat="1" ht="25.5" customHeight="1" x14ac:dyDescent="0.25">
      <c r="A5" s="40">
        <v>44369</v>
      </c>
      <c r="B5" s="40">
        <v>44356</v>
      </c>
      <c r="C5" s="43">
        <v>328</v>
      </c>
      <c r="D5" s="7" t="s">
        <v>30</v>
      </c>
      <c r="E5" s="261" t="s">
        <v>31</v>
      </c>
      <c r="F5" s="9" t="s">
        <v>716</v>
      </c>
      <c r="G5" s="34">
        <v>16800000</v>
      </c>
      <c r="H5" s="193">
        <v>0.1</v>
      </c>
      <c r="I5" s="194">
        <v>1680000</v>
      </c>
      <c r="J5" s="244">
        <v>18480000</v>
      </c>
      <c r="K5" s="13"/>
    </row>
    <row r="6" spans="1:11" s="106" customFormat="1" ht="25.5" customHeight="1" x14ac:dyDescent="0.25">
      <c r="A6" s="40">
        <v>44369</v>
      </c>
      <c r="B6" s="40">
        <v>44357</v>
      </c>
      <c r="C6" s="43">
        <v>330</v>
      </c>
      <c r="D6" s="7" t="s">
        <v>30</v>
      </c>
      <c r="E6" s="261" t="s">
        <v>31</v>
      </c>
      <c r="F6" s="9" t="s">
        <v>717</v>
      </c>
      <c r="G6" s="34">
        <v>2500000</v>
      </c>
      <c r="H6" s="193">
        <v>0.1</v>
      </c>
      <c r="I6" s="194">
        <v>250000</v>
      </c>
      <c r="J6" s="244">
        <v>2750000</v>
      </c>
      <c r="K6" s="13"/>
    </row>
    <row r="7" spans="1:11" s="106" customFormat="1" ht="33" customHeight="1" x14ac:dyDescent="0.25">
      <c r="A7" s="40">
        <v>44369</v>
      </c>
      <c r="B7" s="40">
        <v>44364</v>
      </c>
      <c r="C7" s="43">
        <v>336</v>
      </c>
      <c r="D7" s="7" t="s">
        <v>30</v>
      </c>
      <c r="E7" s="261" t="s">
        <v>31</v>
      </c>
      <c r="F7" s="9" t="s">
        <v>718</v>
      </c>
      <c r="G7" s="34">
        <v>16780000</v>
      </c>
      <c r="H7" s="193">
        <v>0.1</v>
      </c>
      <c r="I7" s="194">
        <v>1678000</v>
      </c>
      <c r="J7" s="244">
        <v>18458000</v>
      </c>
      <c r="K7" s="13"/>
    </row>
    <row r="8" spans="1:11" s="106" customFormat="1" ht="27" customHeight="1" x14ac:dyDescent="0.25">
      <c r="A8" s="40">
        <v>44369</v>
      </c>
      <c r="B8" s="40">
        <v>44368</v>
      </c>
      <c r="C8" s="43" t="s">
        <v>19</v>
      </c>
      <c r="D8" s="7" t="s">
        <v>350</v>
      </c>
      <c r="E8" s="252" t="s">
        <v>351</v>
      </c>
      <c r="F8" s="9" t="s">
        <v>719</v>
      </c>
      <c r="G8" s="34">
        <v>32400000</v>
      </c>
      <c r="H8" s="193">
        <v>0.1</v>
      </c>
      <c r="I8" s="194">
        <v>3240000</v>
      </c>
      <c r="J8" s="125">
        <v>35640000</v>
      </c>
      <c r="K8" s="250"/>
    </row>
    <row r="9" spans="1:11" s="106" customFormat="1" ht="25.5" customHeight="1" x14ac:dyDescent="0.25">
      <c r="A9" s="107">
        <v>44373</v>
      </c>
      <c r="B9" s="107">
        <v>44373</v>
      </c>
      <c r="C9" s="43" t="s">
        <v>720</v>
      </c>
      <c r="D9" s="7" t="s">
        <v>688</v>
      </c>
      <c r="E9" s="256" t="s">
        <v>689</v>
      </c>
      <c r="F9" s="9" t="s">
        <v>721</v>
      </c>
      <c r="G9" s="34"/>
      <c r="H9" s="193"/>
      <c r="I9" s="194"/>
      <c r="J9" s="125">
        <v>3104000</v>
      </c>
      <c r="K9" s="13"/>
    </row>
    <row r="10" spans="1:11" s="106" customFormat="1" ht="25.5" customHeight="1" x14ac:dyDescent="0.25">
      <c r="A10" s="107">
        <v>44372</v>
      </c>
      <c r="B10" s="107">
        <v>44372</v>
      </c>
      <c r="C10" s="43">
        <v>110</v>
      </c>
      <c r="D10" s="7" t="s">
        <v>20</v>
      </c>
      <c r="E10" s="256"/>
      <c r="F10" s="9" t="s">
        <v>722</v>
      </c>
      <c r="G10" s="34">
        <v>19000000</v>
      </c>
      <c r="H10" s="193">
        <v>0.1</v>
      </c>
      <c r="I10" s="194">
        <v>1900000</v>
      </c>
      <c r="J10" s="125">
        <v>20900000</v>
      </c>
      <c r="K10" s="13"/>
    </row>
    <row r="11" spans="1:11" s="106" customFormat="1" ht="25.5" customHeight="1" x14ac:dyDescent="0.25">
      <c r="A11" s="107">
        <v>44382</v>
      </c>
      <c r="B11" s="107">
        <v>44382</v>
      </c>
      <c r="C11" s="43" t="s">
        <v>725</v>
      </c>
      <c r="D11" s="7" t="s">
        <v>23</v>
      </c>
      <c r="E11" s="256"/>
      <c r="F11" s="9" t="s">
        <v>734</v>
      </c>
      <c r="G11" s="34"/>
      <c r="H11" s="193"/>
      <c r="I11" s="194"/>
      <c r="J11" s="125">
        <v>544147000</v>
      </c>
      <c r="K11" s="13" t="s">
        <v>41</v>
      </c>
    </row>
    <row r="12" spans="1:11" s="106" customFormat="1" ht="25.5" customHeight="1" x14ac:dyDescent="0.25">
      <c r="A12" s="107">
        <v>44375</v>
      </c>
      <c r="B12" s="107">
        <v>44371</v>
      </c>
      <c r="C12" s="43">
        <v>6932</v>
      </c>
      <c r="D12" s="7" t="s">
        <v>481</v>
      </c>
      <c r="E12" s="256" t="s">
        <v>482</v>
      </c>
      <c r="F12" s="9" t="s">
        <v>726</v>
      </c>
      <c r="G12" s="34"/>
      <c r="H12" s="193"/>
      <c r="I12" s="194"/>
      <c r="J12" s="125">
        <v>8505000</v>
      </c>
      <c r="K12" s="13"/>
    </row>
    <row r="13" spans="1:11" s="106" customFormat="1" ht="25.5" customHeight="1" x14ac:dyDescent="0.25">
      <c r="A13" s="107">
        <v>44377</v>
      </c>
      <c r="B13" s="107">
        <v>44348</v>
      </c>
      <c r="C13" s="43">
        <v>858</v>
      </c>
      <c r="D13" s="7" t="s">
        <v>116</v>
      </c>
      <c r="E13" s="256" t="s">
        <v>117</v>
      </c>
      <c r="F13" s="9" t="s">
        <v>727</v>
      </c>
      <c r="G13" s="34">
        <v>9600000</v>
      </c>
      <c r="H13" s="193">
        <v>0.1</v>
      </c>
      <c r="I13" s="194">
        <v>960000</v>
      </c>
      <c r="J13" s="125">
        <v>10560000</v>
      </c>
      <c r="K13" s="13"/>
    </row>
    <row r="14" spans="1:11" s="106" customFormat="1" ht="25.5" customHeight="1" x14ac:dyDescent="0.25">
      <c r="A14" s="107">
        <v>44377</v>
      </c>
      <c r="B14" s="107">
        <v>44372</v>
      </c>
      <c r="C14" s="43">
        <v>4440</v>
      </c>
      <c r="D14" s="7" t="s">
        <v>85</v>
      </c>
      <c r="E14" s="256" t="s">
        <v>86</v>
      </c>
      <c r="F14" s="9" t="s">
        <v>728</v>
      </c>
      <c r="G14" s="34">
        <v>900000</v>
      </c>
      <c r="H14" s="193">
        <v>0.1</v>
      </c>
      <c r="I14" s="194">
        <v>90000</v>
      </c>
      <c r="J14" s="125">
        <v>990000</v>
      </c>
      <c r="K14" s="13"/>
    </row>
    <row r="15" spans="1:11" s="106" customFormat="1" ht="25.5" customHeight="1" x14ac:dyDescent="0.25">
      <c r="A15" s="107">
        <v>44378</v>
      </c>
      <c r="B15" s="107">
        <v>44378</v>
      </c>
      <c r="C15" s="43" t="s">
        <v>729</v>
      </c>
      <c r="D15" s="7" t="s">
        <v>59</v>
      </c>
      <c r="E15" s="256" t="s">
        <v>60</v>
      </c>
      <c r="F15" s="9" t="s">
        <v>730</v>
      </c>
      <c r="G15" s="34">
        <v>31307500</v>
      </c>
      <c r="H15" s="193"/>
      <c r="I15" s="194">
        <v>0</v>
      </c>
      <c r="J15" s="125">
        <v>31307500</v>
      </c>
      <c r="K15" s="13"/>
    </row>
    <row r="16" spans="1:11" s="106" customFormat="1" ht="25.5" customHeight="1" x14ac:dyDescent="0.25">
      <c r="A16" s="107">
        <v>44378</v>
      </c>
      <c r="B16" s="107">
        <v>44378</v>
      </c>
      <c r="C16" s="43">
        <v>61</v>
      </c>
      <c r="D16" s="7" t="s">
        <v>659</v>
      </c>
      <c r="E16" s="256" t="s">
        <v>660</v>
      </c>
      <c r="F16" s="9" t="s">
        <v>731</v>
      </c>
      <c r="G16" s="34">
        <v>7600000</v>
      </c>
      <c r="H16" s="193">
        <v>0.1</v>
      </c>
      <c r="I16" s="194">
        <v>760000</v>
      </c>
      <c r="J16" s="125">
        <v>8360000</v>
      </c>
      <c r="K16" s="13"/>
    </row>
    <row r="17" spans="1:11" s="106" customFormat="1" ht="25.5" customHeight="1" x14ac:dyDescent="0.25">
      <c r="A17" s="107">
        <v>44380</v>
      </c>
      <c r="B17" s="107">
        <v>44378</v>
      </c>
      <c r="C17" s="43">
        <v>719</v>
      </c>
      <c r="D17" s="7" t="s">
        <v>74</v>
      </c>
      <c r="E17" s="256" t="s">
        <v>75</v>
      </c>
      <c r="F17" s="9" t="s">
        <v>735</v>
      </c>
      <c r="G17" s="34">
        <v>10983600</v>
      </c>
      <c r="H17" s="193">
        <v>0.1</v>
      </c>
      <c r="I17" s="194">
        <v>1098360</v>
      </c>
      <c r="J17" s="125">
        <v>12081960</v>
      </c>
      <c r="K17" s="13"/>
    </row>
    <row r="18" spans="1:11" s="106" customFormat="1" x14ac:dyDescent="0.25">
      <c r="A18" s="40"/>
      <c r="B18" s="40"/>
      <c r="C18" s="43"/>
      <c r="D18" s="7"/>
      <c r="E18" s="8"/>
      <c r="F18" s="9"/>
      <c r="G18" s="34"/>
      <c r="H18" s="193"/>
      <c r="I18" s="194"/>
      <c r="J18" s="125"/>
      <c r="K18" s="13"/>
    </row>
    <row r="19" spans="1:11" s="106" customFormat="1" x14ac:dyDescent="0.25">
      <c r="A19" s="40"/>
      <c r="B19" s="40"/>
      <c r="C19" s="43"/>
      <c r="D19" s="7"/>
      <c r="E19" s="8"/>
      <c r="F19" s="9"/>
      <c r="G19" s="34"/>
      <c r="H19" s="193"/>
      <c r="I19" s="194"/>
      <c r="J19" s="125"/>
      <c r="K19" s="13"/>
    </row>
    <row r="20" spans="1:11" s="106" customFormat="1" x14ac:dyDescent="0.25">
      <c r="A20" s="40"/>
      <c r="B20" s="40"/>
      <c r="C20" s="43"/>
      <c r="D20" s="7"/>
      <c r="E20" s="8"/>
      <c r="F20" s="9"/>
      <c r="G20" s="34"/>
      <c r="H20" s="193"/>
      <c r="I20" s="194"/>
      <c r="J20" s="125"/>
      <c r="K20" s="13"/>
    </row>
    <row r="21" spans="1:11" s="106" customFormat="1" x14ac:dyDescent="0.25">
      <c r="A21" s="40"/>
      <c r="B21" s="40"/>
      <c r="C21" s="43"/>
      <c r="D21" s="7"/>
      <c r="E21" s="8"/>
      <c r="F21" s="9"/>
      <c r="G21" s="34"/>
      <c r="H21" s="193"/>
      <c r="I21" s="194"/>
      <c r="J21" s="125"/>
      <c r="K21" s="13"/>
    </row>
    <row r="22" spans="1:11" x14ac:dyDescent="0.25">
      <c r="G22" s="318" t="s">
        <v>10</v>
      </c>
      <c r="H22" s="318"/>
      <c r="I22" s="318"/>
      <c r="J22" s="196"/>
    </row>
    <row r="23" spans="1:11" x14ac:dyDescent="0.25">
      <c r="G23" s="318" t="s">
        <v>11</v>
      </c>
      <c r="H23" s="318"/>
      <c r="I23" s="318"/>
      <c r="J23" s="155">
        <f>SUM(J4:J17)</f>
        <v>735283460</v>
      </c>
    </row>
    <row r="24" spans="1:11" s="99" customFormat="1" x14ac:dyDescent="0.25">
      <c r="A24" s="36"/>
      <c r="B24" s="37" t="s">
        <v>12</v>
      </c>
      <c r="C24" s="41"/>
      <c r="D24"/>
      <c r="E24"/>
      <c r="F24"/>
      <c r="G24" s="197"/>
      <c r="H24" s="198"/>
      <c r="I24" s="195"/>
      <c r="J24" s="195"/>
      <c r="K24" s="98"/>
    </row>
    <row r="25" spans="1:11" s="99" customFormat="1" x14ac:dyDescent="0.25">
      <c r="A25" s="226">
        <v>44273</v>
      </c>
      <c r="B25" s="226">
        <v>44273</v>
      </c>
      <c r="C25" s="227" t="s">
        <v>562</v>
      </c>
      <c r="D25" s="228" t="s">
        <v>48</v>
      </c>
      <c r="E25" s="249" t="s">
        <v>49</v>
      </c>
      <c r="F25" s="228" t="s">
        <v>563</v>
      </c>
      <c r="G25" s="229"/>
      <c r="H25" s="230"/>
      <c r="I25" s="231"/>
      <c r="J25" s="232">
        <v>23302000</v>
      </c>
      <c r="K25" s="184"/>
    </row>
    <row r="26" spans="1:11" s="99" customFormat="1" x14ac:dyDescent="0.25">
      <c r="A26" s="226">
        <v>44278</v>
      </c>
      <c r="B26" s="226">
        <v>44278</v>
      </c>
      <c r="C26" s="227" t="s">
        <v>564</v>
      </c>
      <c r="D26" s="228" t="s">
        <v>48</v>
      </c>
      <c r="E26" s="249" t="s">
        <v>49</v>
      </c>
      <c r="F26" s="228" t="s">
        <v>565</v>
      </c>
      <c r="G26" s="229"/>
      <c r="H26" s="230"/>
      <c r="I26" s="231"/>
      <c r="J26" s="232">
        <v>23382000</v>
      </c>
      <c r="K26" s="184"/>
    </row>
    <row r="27" spans="1:11" s="99" customFormat="1" x14ac:dyDescent="0.25">
      <c r="A27" s="226">
        <v>44279</v>
      </c>
      <c r="B27" s="226">
        <v>44279</v>
      </c>
      <c r="C27" s="227" t="s">
        <v>566</v>
      </c>
      <c r="D27" s="228" t="s">
        <v>48</v>
      </c>
      <c r="E27" s="249" t="s">
        <v>49</v>
      </c>
      <c r="F27" s="228" t="s">
        <v>567</v>
      </c>
      <c r="G27" s="229"/>
      <c r="H27" s="230"/>
      <c r="I27" s="231"/>
      <c r="J27" s="232">
        <v>337760200</v>
      </c>
      <c r="K27" s="184"/>
    </row>
    <row r="28" spans="1:11" s="99" customFormat="1" x14ac:dyDescent="0.25">
      <c r="A28" s="226">
        <v>44280</v>
      </c>
      <c r="B28" s="226">
        <v>44280</v>
      </c>
      <c r="C28" s="227" t="s">
        <v>568</v>
      </c>
      <c r="D28" s="228" t="s">
        <v>48</v>
      </c>
      <c r="E28" s="249" t="s">
        <v>49</v>
      </c>
      <c r="F28" s="228" t="s">
        <v>569</v>
      </c>
      <c r="G28" s="229"/>
      <c r="H28" s="230"/>
      <c r="I28" s="231"/>
      <c r="J28" s="232">
        <v>410559500</v>
      </c>
      <c r="K28" s="184"/>
    </row>
    <row r="29" spans="1:11" s="99" customFormat="1" x14ac:dyDescent="0.25">
      <c r="A29" s="226">
        <v>44281</v>
      </c>
      <c r="B29" s="226">
        <v>44281</v>
      </c>
      <c r="C29" s="227" t="s">
        <v>570</v>
      </c>
      <c r="D29" s="228" t="s">
        <v>48</v>
      </c>
      <c r="E29" s="249" t="s">
        <v>49</v>
      </c>
      <c r="F29" s="228" t="s">
        <v>571</v>
      </c>
      <c r="G29" s="229"/>
      <c r="H29" s="230"/>
      <c r="I29" s="231"/>
      <c r="J29" s="232">
        <v>413273600</v>
      </c>
      <c r="K29" s="184"/>
    </row>
    <row r="30" spans="1:11" s="99" customFormat="1" x14ac:dyDescent="0.25">
      <c r="A30" s="226">
        <v>44282</v>
      </c>
      <c r="B30" s="233">
        <v>44282</v>
      </c>
      <c r="C30" s="227" t="s">
        <v>556</v>
      </c>
      <c r="D30" s="228" t="s">
        <v>48</v>
      </c>
      <c r="E30" s="249" t="s">
        <v>49</v>
      </c>
      <c r="F30" s="228" t="s">
        <v>557</v>
      </c>
      <c r="G30" s="277"/>
      <c r="H30" s="277"/>
      <c r="I30" s="277"/>
      <c r="J30" s="232">
        <v>250173000</v>
      </c>
      <c r="K30" s="184"/>
    </row>
    <row r="31" spans="1:11" s="99" customFormat="1" x14ac:dyDescent="0.25">
      <c r="A31" s="226">
        <v>44284</v>
      </c>
      <c r="B31" s="233">
        <v>44284</v>
      </c>
      <c r="C31" s="227" t="s">
        <v>572</v>
      </c>
      <c r="D31" s="228" t="s">
        <v>48</v>
      </c>
      <c r="E31" s="249" t="s">
        <v>49</v>
      </c>
      <c r="F31" s="228" t="s">
        <v>573</v>
      </c>
      <c r="G31" s="277"/>
      <c r="H31" s="277"/>
      <c r="I31" s="277"/>
      <c r="J31" s="232">
        <v>57141000</v>
      </c>
      <c r="K31" s="184"/>
    </row>
    <row r="32" spans="1:11" s="99" customFormat="1" x14ac:dyDescent="0.25">
      <c r="A32" s="183"/>
      <c r="B32" s="171"/>
      <c r="C32" s="156"/>
      <c r="D32" s="30"/>
      <c r="E32" s="31"/>
      <c r="F32" s="7"/>
      <c r="G32" s="320"/>
      <c r="H32" s="320"/>
      <c r="I32" s="320"/>
      <c r="J32" s="62"/>
      <c r="K32" s="101"/>
    </row>
    <row r="33" spans="1:11" s="99" customFormat="1" x14ac:dyDescent="0.25">
      <c r="A33" s="96"/>
      <c r="B33" s="33"/>
      <c r="C33" s="48"/>
      <c r="D33" s="30"/>
      <c r="E33" s="31"/>
      <c r="F33" s="7"/>
      <c r="G33" s="320" t="s">
        <v>11</v>
      </c>
      <c r="H33" s="320"/>
      <c r="I33" s="320"/>
      <c r="J33" s="155">
        <f>SUM(J25:J32)</f>
        <v>1515591300</v>
      </c>
      <c r="K33" s="101"/>
    </row>
    <row r="34" spans="1:11" x14ac:dyDescent="0.25">
      <c r="A34" s="39"/>
      <c r="B34" s="39"/>
      <c r="C34" s="49"/>
      <c r="D34" s="28"/>
      <c r="E34" s="28"/>
      <c r="F34" s="28"/>
      <c r="G34" s="318" t="s">
        <v>11</v>
      </c>
      <c r="H34" s="318"/>
      <c r="I34" s="318"/>
      <c r="J34" s="196"/>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row r="41" spans="1:11" s="1" customFormat="1" x14ac:dyDescent="0.25">
      <c r="A41" s="36"/>
      <c r="B41" s="36"/>
      <c r="C41" s="36"/>
      <c r="D41" s="41"/>
      <c r="E41"/>
      <c r="F41"/>
      <c r="G41" s="197"/>
      <c r="H41" s="197"/>
      <c r="I41" s="198"/>
      <c r="J41" s="195"/>
      <c r="K41"/>
    </row>
    <row r="42" spans="1:11" s="1" customFormat="1" x14ac:dyDescent="0.25">
      <c r="A42" s="36"/>
      <c r="B42" s="36"/>
      <c r="C42" s="36"/>
      <c r="D42" s="41"/>
      <c r="E42"/>
      <c r="F42"/>
      <c r="G42" s="197"/>
      <c r="H42" s="197"/>
      <c r="I42" s="198"/>
      <c r="J42" s="195"/>
      <c r="K42"/>
    </row>
    <row r="43" spans="1:11" s="1" customFormat="1" x14ac:dyDescent="0.25">
      <c r="A43" s="36"/>
      <c r="B43" s="36"/>
      <c r="C43" s="36"/>
      <c r="D43" s="41"/>
      <c r="E43"/>
      <c r="F43"/>
      <c r="G43" s="197"/>
      <c r="H43" s="197"/>
      <c r="I43" s="198"/>
      <c r="J43" s="195"/>
      <c r="K43"/>
    </row>
    <row r="44" spans="1:11" s="1" customFormat="1" x14ac:dyDescent="0.25">
      <c r="A44" s="36"/>
      <c r="B44" s="36"/>
      <c r="C44" s="36"/>
      <c r="D44" s="41"/>
      <c r="E44"/>
      <c r="F44"/>
      <c r="G44" s="197"/>
      <c r="H44" s="197"/>
      <c r="I44" s="198"/>
      <c r="J44" s="195"/>
      <c r="K44"/>
    </row>
  </sheetData>
  <mergeCells count="6">
    <mergeCell ref="G34:I34"/>
    <mergeCell ref="A1:K1"/>
    <mergeCell ref="G22:I22"/>
    <mergeCell ref="G23:I23"/>
    <mergeCell ref="G32:I32"/>
    <mergeCell ref="G33:I33"/>
  </mergeCells>
  <pageMargins left="0.2" right="0.2" top="0.25" bottom="0.25" header="0.3" footer="0.3"/>
  <pageSetup paperSize="9" scale="65"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11316-8839-4298-AF69-888120E79037}">
  <dimension ref="A1:K40"/>
  <sheetViews>
    <sheetView workbookViewId="0">
      <pane xSplit="3" ySplit="3" topLeftCell="D10" activePane="bottomRight" state="frozen"/>
      <selection activeCell="I8" sqref="I8"/>
      <selection pane="topRight" activeCell="I8" sqref="I8"/>
      <selection pane="bottomLeft" activeCell="I8" sqref="I8"/>
      <selection pane="bottomRight" activeCell="J13" sqref="J13"/>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3.39843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708</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44364</v>
      </c>
      <c r="B4" s="40">
        <v>44363</v>
      </c>
      <c r="C4" s="43" t="s">
        <v>77</v>
      </c>
      <c r="D4" s="7" t="s">
        <v>78</v>
      </c>
      <c r="E4" s="261" t="s">
        <v>79</v>
      </c>
      <c r="F4" s="9" t="s">
        <v>686</v>
      </c>
      <c r="G4" s="34">
        <v>53816610</v>
      </c>
      <c r="H4" s="193"/>
      <c r="I4" s="194">
        <v>0</v>
      </c>
      <c r="J4" s="125">
        <v>53816610</v>
      </c>
      <c r="K4" s="13"/>
    </row>
    <row r="5" spans="1:11" s="106" customFormat="1" ht="25.5" customHeight="1" x14ac:dyDescent="0.25">
      <c r="A5" s="40">
        <v>44364</v>
      </c>
      <c r="B5" s="40">
        <v>44363</v>
      </c>
      <c r="C5" s="43" t="s">
        <v>77</v>
      </c>
      <c r="D5" s="7" t="s">
        <v>78</v>
      </c>
      <c r="E5" s="261" t="s">
        <v>79</v>
      </c>
      <c r="F5" s="9" t="s">
        <v>687</v>
      </c>
      <c r="G5" s="34">
        <v>1121723</v>
      </c>
      <c r="H5" s="193">
        <v>0.1</v>
      </c>
      <c r="I5" s="194">
        <v>112172.3</v>
      </c>
      <c r="J5" s="125">
        <v>1233895.3</v>
      </c>
      <c r="K5" s="13"/>
    </row>
    <row r="6" spans="1:11" s="106" customFormat="1" ht="67.5" customHeight="1" x14ac:dyDescent="0.25">
      <c r="A6" s="40">
        <v>44366</v>
      </c>
      <c r="B6" s="40">
        <v>44363</v>
      </c>
      <c r="C6" s="43">
        <v>29224</v>
      </c>
      <c r="D6" s="7" t="s">
        <v>688</v>
      </c>
      <c r="E6" s="261" t="s">
        <v>689</v>
      </c>
      <c r="F6" s="9" t="s">
        <v>690</v>
      </c>
      <c r="G6" s="34"/>
      <c r="H6" s="193"/>
      <c r="I6" s="194"/>
      <c r="J6" s="125">
        <v>1958000</v>
      </c>
      <c r="K6" s="13"/>
    </row>
    <row r="7" spans="1:11" s="106" customFormat="1" ht="25.5" customHeight="1" x14ac:dyDescent="0.25">
      <c r="A7" s="40">
        <v>44363</v>
      </c>
      <c r="B7" s="40">
        <v>44352</v>
      </c>
      <c r="C7" s="43">
        <v>1453450</v>
      </c>
      <c r="D7" s="7" t="s">
        <v>124</v>
      </c>
      <c r="E7" s="261" t="s">
        <v>125</v>
      </c>
      <c r="F7" s="9" t="s">
        <v>691</v>
      </c>
      <c r="G7" s="34">
        <v>572044</v>
      </c>
      <c r="H7" s="193">
        <v>0.1</v>
      </c>
      <c r="I7" s="194">
        <v>57204.4</v>
      </c>
      <c r="J7" s="125">
        <v>629248.4</v>
      </c>
      <c r="K7" s="13"/>
    </row>
    <row r="8" spans="1:11" s="106" customFormat="1" ht="32.25" customHeight="1" x14ac:dyDescent="0.25">
      <c r="A8" s="107">
        <v>44366</v>
      </c>
      <c r="B8" s="107">
        <v>44366</v>
      </c>
      <c r="C8" s="43" t="s">
        <v>100</v>
      </c>
      <c r="D8" s="7" t="s">
        <v>222</v>
      </c>
      <c r="E8" s="256"/>
      <c r="F8" s="9" t="s">
        <v>698</v>
      </c>
      <c r="G8" s="34">
        <v>3000000</v>
      </c>
      <c r="H8" s="193"/>
      <c r="I8" s="194">
        <v>0</v>
      </c>
      <c r="J8" s="125">
        <v>3000000</v>
      </c>
      <c r="K8" s="13" t="s">
        <v>41</v>
      </c>
    </row>
    <row r="9" spans="1:11" s="106" customFormat="1" ht="42.75" customHeight="1" x14ac:dyDescent="0.25">
      <c r="A9" s="40">
        <v>44368</v>
      </c>
      <c r="B9" s="40">
        <v>44366</v>
      </c>
      <c r="C9" s="43">
        <v>127</v>
      </c>
      <c r="D9" s="7" t="s">
        <v>705</v>
      </c>
      <c r="E9" s="252"/>
      <c r="F9" s="9" t="s">
        <v>706</v>
      </c>
      <c r="G9" s="34">
        <v>4760000</v>
      </c>
      <c r="H9" s="193">
        <v>0.1</v>
      </c>
      <c r="I9" s="194">
        <v>476000</v>
      </c>
      <c r="J9" s="125">
        <v>5236000</v>
      </c>
      <c r="K9" s="250" t="s">
        <v>709</v>
      </c>
    </row>
    <row r="10" spans="1:11" s="106" customFormat="1" ht="25.5" customHeight="1" x14ac:dyDescent="0.25">
      <c r="A10" s="40">
        <v>44368</v>
      </c>
      <c r="B10" s="40">
        <v>44368</v>
      </c>
      <c r="C10" s="43">
        <v>69</v>
      </c>
      <c r="D10" s="7" t="s">
        <v>174</v>
      </c>
      <c r="E10" s="255" t="s">
        <v>707</v>
      </c>
      <c r="F10" s="8" t="s">
        <v>175</v>
      </c>
      <c r="G10" s="34">
        <v>3500000</v>
      </c>
      <c r="H10" s="193">
        <v>0.1</v>
      </c>
      <c r="I10" s="194">
        <v>350000</v>
      </c>
      <c r="J10" s="125">
        <v>3850000</v>
      </c>
      <c r="K10" s="13"/>
    </row>
    <row r="11" spans="1:11" x14ac:dyDescent="0.25">
      <c r="A11" s="40"/>
      <c r="B11" s="40"/>
      <c r="C11" s="43"/>
      <c r="D11" s="7"/>
      <c r="E11" s="8"/>
      <c r="F11" s="9"/>
      <c r="G11" s="34"/>
      <c r="H11" s="193"/>
      <c r="I11" s="194"/>
      <c r="J11" s="125"/>
      <c r="K11" s="13"/>
    </row>
    <row r="12" spans="1:11" x14ac:dyDescent="0.25">
      <c r="G12" s="318" t="s">
        <v>10</v>
      </c>
      <c r="H12" s="318"/>
      <c r="I12" s="318"/>
      <c r="J12" s="196"/>
    </row>
    <row r="13" spans="1:11" x14ac:dyDescent="0.25">
      <c r="G13" s="318" t="s">
        <v>11</v>
      </c>
      <c r="H13" s="318"/>
      <c r="I13" s="318"/>
      <c r="J13" s="155">
        <f>SUM(J4:J12)</f>
        <v>69723753.699999988</v>
      </c>
    </row>
    <row r="14" spans="1:11" s="99" customFormat="1" x14ac:dyDescent="0.25">
      <c r="A14" s="36"/>
      <c r="B14" s="37" t="s">
        <v>12</v>
      </c>
      <c r="C14" s="41"/>
      <c r="D14"/>
      <c r="E14"/>
      <c r="F14"/>
      <c r="G14" s="197"/>
      <c r="H14" s="198"/>
      <c r="I14" s="195"/>
      <c r="J14" s="195"/>
      <c r="K14" s="98"/>
    </row>
    <row r="15" spans="1:11" s="99" customFormat="1" x14ac:dyDescent="0.25">
      <c r="A15" s="179"/>
      <c r="B15" s="179"/>
      <c r="C15" s="180"/>
      <c r="D15" s="30"/>
      <c r="E15" s="8"/>
      <c r="F15" s="138"/>
      <c r="G15" s="202"/>
      <c r="H15" s="203"/>
      <c r="I15" s="204"/>
      <c r="J15" s="60"/>
      <c r="K15" s="101"/>
    </row>
    <row r="16" spans="1:11" s="99" customFormat="1" x14ac:dyDescent="0.25">
      <c r="A16" s="179"/>
      <c r="B16" s="179"/>
      <c r="C16" s="180"/>
      <c r="D16" s="30"/>
      <c r="E16" s="8"/>
      <c r="F16" s="138"/>
      <c r="G16" s="202"/>
      <c r="H16" s="203"/>
      <c r="I16" s="204"/>
      <c r="J16" s="60"/>
      <c r="K16" s="101"/>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x14ac:dyDescent="0.25">
      <c r="A24" s="179"/>
      <c r="B24" s="179"/>
      <c r="C24" s="180"/>
      <c r="D24" s="30"/>
      <c r="E24" s="8"/>
      <c r="F24" s="138"/>
      <c r="G24" s="202"/>
      <c r="H24" s="203"/>
      <c r="I24" s="204"/>
      <c r="J24" s="60"/>
      <c r="K24" s="101"/>
    </row>
    <row r="25" spans="1:11" s="99" customFormat="1" x14ac:dyDescent="0.25">
      <c r="A25" s="179"/>
      <c r="B25" s="179"/>
      <c r="C25" s="180"/>
      <c r="D25" s="30"/>
      <c r="E25" s="8"/>
      <c r="F25" s="138"/>
      <c r="G25" s="202"/>
      <c r="H25" s="203"/>
      <c r="I25" s="204"/>
      <c r="J25" s="60"/>
      <c r="K25" s="101"/>
    </row>
    <row r="26" spans="1:11" s="99" customFormat="1" x14ac:dyDescent="0.25">
      <c r="A26" s="179"/>
      <c r="B26" s="179"/>
      <c r="C26" s="180"/>
      <c r="D26" s="30"/>
      <c r="E26" s="8"/>
      <c r="F26" s="138"/>
      <c r="G26" s="202"/>
      <c r="H26" s="203"/>
      <c r="I26" s="204"/>
      <c r="J26" s="60"/>
      <c r="K26" s="101"/>
    </row>
    <row r="27" spans="1:11" s="99" customFormat="1" ht="14.25" customHeight="1" x14ac:dyDescent="0.25">
      <c r="A27" s="179"/>
      <c r="B27" s="179"/>
      <c r="C27" s="180"/>
      <c r="D27" s="30"/>
      <c r="E27" s="8"/>
      <c r="F27" s="138"/>
      <c r="G27" s="202"/>
      <c r="H27" s="203"/>
      <c r="I27" s="204"/>
      <c r="J27" s="60"/>
      <c r="K27" s="101"/>
    </row>
    <row r="28" spans="1:11" s="99" customFormat="1" x14ac:dyDescent="0.25">
      <c r="A28" s="183"/>
      <c r="B28" s="171"/>
      <c r="C28" s="156"/>
      <c r="D28" s="30"/>
      <c r="E28" s="31"/>
      <c r="F28" s="7"/>
      <c r="G28" s="320"/>
      <c r="H28" s="320"/>
      <c r="I28" s="320"/>
      <c r="J28" s="62"/>
      <c r="K28" s="101"/>
    </row>
    <row r="29" spans="1:11" s="99" customFormat="1" x14ac:dyDescent="0.25">
      <c r="A29" s="96"/>
      <c r="B29" s="33"/>
      <c r="C29" s="48"/>
      <c r="D29" s="30"/>
      <c r="E29" s="31"/>
      <c r="F29" s="7"/>
      <c r="G29" s="320" t="s">
        <v>11</v>
      </c>
      <c r="H29" s="320"/>
      <c r="I29" s="320"/>
      <c r="J29" s="155">
        <f>SUM(J15:J28)</f>
        <v>0</v>
      </c>
      <c r="K29" s="101"/>
    </row>
    <row r="30" spans="1:11" x14ac:dyDescent="0.25">
      <c r="A30" s="39"/>
      <c r="B30" s="39"/>
      <c r="C30" s="49"/>
      <c r="D30" s="28"/>
      <c r="E30" s="28"/>
      <c r="F30" s="28"/>
      <c r="G30" s="318" t="s">
        <v>11</v>
      </c>
      <c r="H30" s="318"/>
      <c r="I30" s="318"/>
      <c r="J30" s="196"/>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sheetData>
  <mergeCells count="6">
    <mergeCell ref="G30:I30"/>
    <mergeCell ref="A1:K1"/>
    <mergeCell ref="G12:I12"/>
    <mergeCell ref="G13:I13"/>
    <mergeCell ref="G28:I28"/>
    <mergeCell ref="G29:I29"/>
  </mergeCells>
  <pageMargins left="0.2" right="0.2" top="0.25" bottom="0.25" header="0.3" footer="0.3"/>
  <pageSetup paperSize="9" scale="65"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87F57-4A99-42AB-93DB-47056F2661CB}">
  <dimension ref="A1:K41"/>
  <sheetViews>
    <sheetView workbookViewId="0">
      <pane xSplit="3" ySplit="3" topLeftCell="D4" activePane="bottomRight" state="frozen"/>
      <selection activeCell="I8" sqref="I8"/>
      <selection pane="topRight" activeCell="I8" sqref="I8"/>
      <selection pane="bottomLeft" activeCell="I8" sqref="I8"/>
      <selection pane="bottomRight" activeCell="E17" sqref="E17"/>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3.3984375" customWidth="1"/>
    <col min="6" max="6" width="53.5" customWidth="1"/>
    <col min="7" max="7" width="11.8984375" style="197" customWidth="1"/>
    <col min="8" max="8" width="7.69921875" style="198" customWidth="1"/>
    <col min="9" max="9" width="9.8984375" style="195" customWidth="1"/>
    <col min="10" max="10" width="11.09765625" style="195" customWidth="1"/>
    <col min="11" max="11" width="48.59765625" customWidth="1"/>
  </cols>
  <sheetData>
    <row r="1" spans="1:11" x14ac:dyDescent="0.25">
      <c r="A1" s="317" t="s">
        <v>672</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39" customHeight="1" x14ac:dyDescent="0.25">
      <c r="A4" s="40">
        <v>44354</v>
      </c>
      <c r="B4" s="40">
        <v>44348</v>
      </c>
      <c r="C4" s="43">
        <v>52</v>
      </c>
      <c r="D4" s="7" t="s">
        <v>659</v>
      </c>
      <c r="E4" s="255" t="s">
        <v>660</v>
      </c>
      <c r="F4" s="9" t="s">
        <v>661</v>
      </c>
      <c r="G4" s="34">
        <v>7600000</v>
      </c>
      <c r="H4" s="193">
        <v>0.1</v>
      </c>
      <c r="I4" s="194">
        <v>760000</v>
      </c>
      <c r="J4" s="125">
        <v>8360000</v>
      </c>
      <c r="K4" s="13" t="s">
        <v>673</v>
      </c>
    </row>
    <row r="5" spans="1:11" s="106" customFormat="1" ht="51.75" customHeight="1" x14ac:dyDescent="0.25">
      <c r="A5" s="40">
        <v>44354</v>
      </c>
      <c r="B5" s="40">
        <v>44344</v>
      </c>
      <c r="C5" s="43">
        <v>6588</v>
      </c>
      <c r="D5" s="7" t="s">
        <v>662</v>
      </c>
      <c r="E5" s="255"/>
      <c r="F5" s="9" t="s">
        <v>663</v>
      </c>
      <c r="G5" s="34">
        <v>6640000</v>
      </c>
      <c r="H5" s="193">
        <v>0.1</v>
      </c>
      <c r="I5" s="194">
        <v>664000</v>
      </c>
      <c r="J5" s="125">
        <v>7304000</v>
      </c>
      <c r="K5" s="13" t="s">
        <v>674</v>
      </c>
    </row>
    <row r="6" spans="1:11" s="106" customFormat="1" ht="25.5" customHeight="1" x14ac:dyDescent="0.25">
      <c r="A6" s="40">
        <v>44355</v>
      </c>
      <c r="B6" s="40">
        <v>44355</v>
      </c>
      <c r="C6" s="43" t="s">
        <v>100</v>
      </c>
      <c r="D6" s="7" t="s">
        <v>222</v>
      </c>
      <c r="E6" s="255"/>
      <c r="F6" s="9" t="s">
        <v>664</v>
      </c>
      <c r="G6" s="34"/>
      <c r="H6" s="193"/>
      <c r="I6" s="194"/>
      <c r="J6" s="125">
        <v>3000000</v>
      </c>
      <c r="K6" s="149" t="s">
        <v>41</v>
      </c>
    </row>
    <row r="7" spans="1:11" s="106" customFormat="1" ht="25.5" customHeight="1" x14ac:dyDescent="0.25">
      <c r="A7" s="40">
        <v>44357</v>
      </c>
      <c r="B7" s="40">
        <v>44352</v>
      </c>
      <c r="C7" s="43">
        <v>3405</v>
      </c>
      <c r="D7" s="7" t="s">
        <v>36</v>
      </c>
      <c r="E7" s="255" t="s">
        <v>37</v>
      </c>
      <c r="F7" s="9" t="s">
        <v>665</v>
      </c>
      <c r="G7" s="34">
        <v>3450000</v>
      </c>
      <c r="H7" s="193">
        <v>0.1</v>
      </c>
      <c r="I7" s="194">
        <v>345000</v>
      </c>
      <c r="J7" s="125">
        <v>3795000</v>
      </c>
      <c r="K7" s="13"/>
    </row>
    <row r="8" spans="1:11" s="106" customFormat="1" ht="25.5" customHeight="1" x14ac:dyDescent="0.25">
      <c r="A8" s="107">
        <v>44357</v>
      </c>
      <c r="B8" s="107">
        <v>44354</v>
      </c>
      <c r="C8" s="43" t="s">
        <v>77</v>
      </c>
      <c r="D8" s="7" t="s">
        <v>78</v>
      </c>
      <c r="E8" s="256" t="s">
        <v>79</v>
      </c>
      <c r="F8" s="9" t="s">
        <v>666</v>
      </c>
      <c r="G8" s="34">
        <v>78537300</v>
      </c>
      <c r="H8" s="193">
        <v>0.1</v>
      </c>
      <c r="I8" s="194">
        <v>7853730</v>
      </c>
      <c r="J8" s="125">
        <v>86391030</v>
      </c>
      <c r="K8" s="13"/>
    </row>
    <row r="9" spans="1:11" s="106" customFormat="1" ht="25.5" customHeight="1" x14ac:dyDescent="0.25">
      <c r="A9" s="107">
        <v>44357</v>
      </c>
      <c r="B9" s="107">
        <v>44347</v>
      </c>
      <c r="C9" s="43">
        <v>88</v>
      </c>
      <c r="D9" s="7" t="s">
        <v>320</v>
      </c>
      <c r="E9" s="256" t="s">
        <v>120</v>
      </c>
      <c r="F9" s="9" t="s">
        <v>667</v>
      </c>
      <c r="G9" s="34">
        <v>885455</v>
      </c>
      <c r="H9" s="193">
        <v>0.1</v>
      </c>
      <c r="I9" s="194">
        <v>33545</v>
      </c>
      <c r="J9" s="125">
        <v>919000</v>
      </c>
      <c r="K9" s="13"/>
    </row>
    <row r="10" spans="1:11" s="106" customFormat="1" ht="25.5" customHeight="1" x14ac:dyDescent="0.25">
      <c r="A10" s="107">
        <v>44358</v>
      </c>
      <c r="B10" s="107">
        <v>44358</v>
      </c>
      <c r="C10" s="43" t="s">
        <v>77</v>
      </c>
      <c r="D10" s="7" t="s">
        <v>668</v>
      </c>
      <c r="E10" s="256"/>
      <c r="F10" s="9" t="s">
        <v>669</v>
      </c>
      <c r="G10" s="34"/>
      <c r="H10" s="193"/>
      <c r="I10" s="194"/>
      <c r="J10" s="125">
        <v>52500000</v>
      </c>
      <c r="K10" s="149" t="s">
        <v>41</v>
      </c>
    </row>
    <row r="11" spans="1:11" s="106" customFormat="1" ht="27" customHeight="1" x14ac:dyDescent="0.25">
      <c r="A11" s="40">
        <v>44359</v>
      </c>
      <c r="B11" s="40">
        <v>44357</v>
      </c>
      <c r="C11" s="43" t="s">
        <v>77</v>
      </c>
      <c r="D11" s="7" t="s">
        <v>93</v>
      </c>
      <c r="E11" s="252">
        <v>4400115690</v>
      </c>
      <c r="F11" s="9" t="s">
        <v>670</v>
      </c>
      <c r="G11" s="34">
        <v>23515714.364100002</v>
      </c>
      <c r="H11" s="193">
        <v>0.05</v>
      </c>
      <c r="I11" s="194">
        <v>1175785.718205</v>
      </c>
      <c r="J11" s="125">
        <v>24691500.082305003</v>
      </c>
      <c r="K11" s="250"/>
    </row>
    <row r="12" spans="1:11" s="106" customFormat="1" ht="25.5" customHeight="1" x14ac:dyDescent="0.25">
      <c r="A12" s="40">
        <v>44359</v>
      </c>
      <c r="B12" s="40">
        <v>44347</v>
      </c>
      <c r="C12" s="43">
        <v>814162</v>
      </c>
      <c r="D12" s="7" t="s">
        <v>146</v>
      </c>
      <c r="E12" s="255" t="s">
        <v>147</v>
      </c>
      <c r="F12" s="8" t="s">
        <v>671</v>
      </c>
      <c r="G12" s="34">
        <v>409861</v>
      </c>
      <c r="H12" s="193">
        <v>0.1</v>
      </c>
      <c r="I12" s="194">
        <v>40986.100000000006</v>
      </c>
      <c r="J12" s="125">
        <v>450847.1</v>
      </c>
      <c r="K12" s="13" t="s">
        <v>675</v>
      </c>
    </row>
    <row r="13" spans="1:11" x14ac:dyDescent="0.25">
      <c r="A13" s="40"/>
      <c r="B13" s="40"/>
      <c r="C13" s="43"/>
      <c r="D13" s="7"/>
      <c r="E13" s="8"/>
      <c r="F13" s="9"/>
      <c r="G13" s="34"/>
      <c r="H13" s="193"/>
      <c r="I13" s="194"/>
      <c r="J13" s="125"/>
      <c r="K13" s="13"/>
    </row>
    <row r="14" spans="1:11" x14ac:dyDescent="0.25">
      <c r="G14" s="318" t="s">
        <v>10</v>
      </c>
      <c r="H14" s="318"/>
      <c r="I14" s="318"/>
      <c r="J14" s="196"/>
    </row>
    <row r="15" spans="1:11" x14ac:dyDescent="0.25">
      <c r="G15" s="318" t="s">
        <v>11</v>
      </c>
      <c r="H15" s="318"/>
      <c r="I15" s="318"/>
      <c r="J15" s="155">
        <f>SUM(J4:J12)</f>
        <v>187411377.18230501</v>
      </c>
    </row>
    <row r="16" spans="1:11" s="99" customFormat="1" x14ac:dyDescent="0.25">
      <c r="A16" s="36"/>
      <c r="B16" s="37" t="s">
        <v>12</v>
      </c>
      <c r="C16" s="41"/>
      <c r="D16"/>
      <c r="E16"/>
      <c r="F16"/>
      <c r="G16" s="197"/>
      <c r="H16" s="198"/>
      <c r="I16" s="195"/>
      <c r="J16" s="195"/>
      <c r="K16" s="98"/>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x14ac:dyDescent="0.25">
      <c r="A24" s="179"/>
      <c r="B24" s="179"/>
      <c r="C24" s="180"/>
      <c r="D24" s="30"/>
      <c r="E24" s="8"/>
      <c r="F24" s="138"/>
      <c r="G24" s="202"/>
      <c r="H24" s="203"/>
      <c r="I24" s="204"/>
      <c r="J24" s="60"/>
      <c r="K24" s="101"/>
    </row>
    <row r="25" spans="1:11" s="99" customFormat="1" x14ac:dyDescent="0.25">
      <c r="A25" s="179"/>
      <c r="B25" s="179"/>
      <c r="C25" s="180"/>
      <c r="D25" s="30"/>
      <c r="E25" s="8"/>
      <c r="F25" s="138"/>
      <c r="G25" s="202"/>
      <c r="H25" s="203"/>
      <c r="I25" s="204"/>
      <c r="J25" s="60"/>
      <c r="K25" s="101"/>
    </row>
    <row r="26" spans="1:11" s="99" customFormat="1" x14ac:dyDescent="0.25">
      <c r="A26" s="179"/>
      <c r="B26" s="179"/>
      <c r="C26" s="180"/>
      <c r="D26" s="30"/>
      <c r="E26" s="8"/>
      <c r="F26" s="138"/>
      <c r="G26" s="202"/>
      <c r="H26" s="203"/>
      <c r="I26" s="204"/>
      <c r="J26" s="60"/>
      <c r="K26" s="101"/>
    </row>
    <row r="27" spans="1:11" s="99" customFormat="1" x14ac:dyDescent="0.25">
      <c r="A27" s="179"/>
      <c r="B27" s="179"/>
      <c r="C27" s="180"/>
      <c r="D27" s="30"/>
      <c r="E27" s="8"/>
      <c r="F27" s="138"/>
      <c r="G27" s="202"/>
      <c r="H27" s="203"/>
      <c r="I27" s="204"/>
      <c r="J27" s="60"/>
      <c r="K27" s="101"/>
    </row>
    <row r="28" spans="1:11" s="99" customFormat="1" x14ac:dyDescent="0.25">
      <c r="A28" s="179"/>
      <c r="B28" s="179"/>
      <c r="C28" s="180"/>
      <c r="D28" s="30"/>
      <c r="E28" s="8"/>
      <c r="F28" s="138"/>
      <c r="G28" s="202"/>
      <c r="H28" s="203"/>
      <c r="I28" s="204"/>
      <c r="J28" s="60"/>
      <c r="K28" s="101"/>
    </row>
    <row r="29" spans="1:11" s="99" customFormat="1" x14ac:dyDescent="0.25">
      <c r="A29" s="183"/>
      <c r="B29" s="171"/>
      <c r="C29" s="156"/>
      <c r="D29" s="30"/>
      <c r="E29" s="31"/>
      <c r="F29" s="7"/>
      <c r="G29" s="320"/>
      <c r="H29" s="320"/>
      <c r="I29" s="320"/>
      <c r="J29" s="62"/>
      <c r="K29" s="101"/>
    </row>
    <row r="30" spans="1:11" s="99" customFormat="1" x14ac:dyDescent="0.25">
      <c r="A30" s="96"/>
      <c r="B30" s="33"/>
      <c r="C30" s="48"/>
      <c r="D30" s="30"/>
      <c r="E30" s="31"/>
      <c r="F30" s="7"/>
      <c r="G30" s="320" t="s">
        <v>11</v>
      </c>
      <c r="H30" s="320"/>
      <c r="I30" s="320"/>
      <c r="J30" s="155">
        <f>SUM(J17:J29)</f>
        <v>0</v>
      </c>
      <c r="K30" s="101"/>
    </row>
    <row r="31" spans="1:11" x14ac:dyDescent="0.25">
      <c r="A31" s="39"/>
      <c r="B31" s="39"/>
      <c r="C31" s="49"/>
      <c r="D31" s="28"/>
      <c r="E31" s="28"/>
      <c r="F31" s="28"/>
      <c r="G31" s="318" t="s">
        <v>11</v>
      </c>
      <c r="H31" s="318"/>
      <c r="I31" s="318"/>
      <c r="J31" s="196"/>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row r="41" spans="1:11" s="1" customFormat="1" x14ac:dyDescent="0.25">
      <c r="A41" s="36"/>
      <c r="B41" s="36"/>
      <c r="C41" s="36"/>
      <c r="D41" s="41"/>
      <c r="E41"/>
      <c r="F41"/>
      <c r="G41" s="197"/>
      <c r="H41" s="197"/>
      <c r="I41" s="198"/>
      <c r="J41" s="195"/>
      <c r="K41"/>
    </row>
  </sheetData>
  <mergeCells count="6">
    <mergeCell ref="G31:I31"/>
    <mergeCell ref="A1:K1"/>
    <mergeCell ref="G14:I14"/>
    <mergeCell ref="G15:I15"/>
    <mergeCell ref="G29:I29"/>
    <mergeCell ref="G30:I30"/>
  </mergeCells>
  <pageMargins left="0.2" right="0.2" top="0.25" bottom="0.25" header="0.3" footer="0.3"/>
  <pageSetup paperSize="9" scale="65" orientation="landscape"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E843-E33C-414B-BE6C-F23F5580ACE3}">
  <dimension ref="A1:K58"/>
  <sheetViews>
    <sheetView workbookViewId="0">
      <pane xSplit="3" ySplit="3" topLeftCell="D4" activePane="bottomRight" state="frozen"/>
      <selection activeCell="I8" sqref="I8"/>
      <selection pane="topRight" activeCell="I8" sqref="I8"/>
      <selection pane="bottomLeft" activeCell="I8" sqref="I8"/>
      <selection pane="bottomRight" activeCell="F18" sqref="F18"/>
    </sheetView>
  </sheetViews>
  <sheetFormatPr defaultRowHeight="13.8" x14ac:dyDescent="0.25"/>
  <cols>
    <col min="1" max="1" width="10.8984375" style="36" customWidth="1"/>
    <col min="2" max="2" width="10" style="36" customWidth="1"/>
    <col min="3" max="3" width="13.19921875" style="41" customWidth="1"/>
    <col min="4" max="4" width="33.69921875" customWidth="1"/>
    <col min="5" max="5" width="11.1992187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658</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52.8" x14ac:dyDescent="0.25">
      <c r="A4" s="40">
        <v>44247</v>
      </c>
      <c r="B4" s="40">
        <v>44231</v>
      </c>
      <c r="C4" s="43">
        <v>575</v>
      </c>
      <c r="D4" s="7" t="s">
        <v>257</v>
      </c>
      <c r="E4" s="8" t="s">
        <v>258</v>
      </c>
      <c r="F4" s="9" t="s">
        <v>455</v>
      </c>
      <c r="G4" s="34">
        <v>120230000</v>
      </c>
      <c r="H4" s="193">
        <v>0.1</v>
      </c>
      <c r="I4" s="194">
        <v>12023000</v>
      </c>
      <c r="J4" s="125">
        <v>132253000</v>
      </c>
      <c r="K4" s="13"/>
    </row>
    <row r="5" spans="1:11" s="106" customFormat="1" ht="26.4" x14ac:dyDescent="0.25">
      <c r="A5" s="262">
        <v>44214</v>
      </c>
      <c r="B5" s="262">
        <v>44207</v>
      </c>
      <c r="C5" s="263">
        <v>3750</v>
      </c>
      <c r="D5" s="264" t="s">
        <v>270</v>
      </c>
      <c r="E5" s="265" t="s">
        <v>271</v>
      </c>
      <c r="F5" s="266" t="s">
        <v>458</v>
      </c>
      <c r="G5" s="267">
        <v>35424000</v>
      </c>
      <c r="H5" s="268">
        <v>0.1</v>
      </c>
      <c r="I5" s="269">
        <v>3542400</v>
      </c>
      <c r="J5" s="270">
        <v>38966400</v>
      </c>
      <c r="K5" s="271"/>
    </row>
    <row r="6" spans="1:11" s="106" customFormat="1" x14ac:dyDescent="0.25">
      <c r="A6" s="262">
        <v>44225</v>
      </c>
      <c r="B6" s="262">
        <v>44216</v>
      </c>
      <c r="C6" s="263">
        <v>3936</v>
      </c>
      <c r="D6" s="264" t="s">
        <v>270</v>
      </c>
      <c r="E6" s="265" t="s">
        <v>271</v>
      </c>
      <c r="F6" s="266" t="s">
        <v>460</v>
      </c>
      <c r="G6" s="267">
        <v>17863300</v>
      </c>
      <c r="H6" s="268">
        <v>0.1</v>
      </c>
      <c r="I6" s="269">
        <v>1786330</v>
      </c>
      <c r="J6" s="270">
        <v>19649630</v>
      </c>
      <c r="K6" s="271"/>
    </row>
    <row r="7" spans="1:11" s="106" customFormat="1" ht="39.6" x14ac:dyDescent="0.25">
      <c r="A7" s="262">
        <v>44232</v>
      </c>
      <c r="B7" s="262">
        <v>44221</v>
      </c>
      <c r="C7" s="263">
        <v>4024</v>
      </c>
      <c r="D7" s="264" t="s">
        <v>270</v>
      </c>
      <c r="E7" s="265" t="s">
        <v>271</v>
      </c>
      <c r="F7" s="266" t="s">
        <v>461</v>
      </c>
      <c r="G7" s="267">
        <v>20405600</v>
      </c>
      <c r="H7" s="268">
        <v>0.1</v>
      </c>
      <c r="I7" s="269">
        <v>2040560</v>
      </c>
      <c r="J7" s="270">
        <v>22446160</v>
      </c>
      <c r="K7" s="271"/>
    </row>
    <row r="8" spans="1:11" s="106" customFormat="1" x14ac:dyDescent="0.25">
      <c r="A8" s="262">
        <v>44247</v>
      </c>
      <c r="B8" s="262">
        <v>44222</v>
      </c>
      <c r="C8" s="263">
        <v>4056</v>
      </c>
      <c r="D8" s="264" t="s">
        <v>270</v>
      </c>
      <c r="E8" s="265" t="s">
        <v>271</v>
      </c>
      <c r="F8" s="266" t="s">
        <v>462</v>
      </c>
      <c r="G8" s="267">
        <v>20790000</v>
      </c>
      <c r="H8" s="268">
        <v>0.1</v>
      </c>
      <c r="I8" s="269">
        <v>2079000</v>
      </c>
      <c r="J8" s="270">
        <v>22869000</v>
      </c>
      <c r="K8" s="271"/>
    </row>
    <row r="9" spans="1:11" s="106" customFormat="1" x14ac:dyDescent="0.25">
      <c r="A9" s="262">
        <v>44247</v>
      </c>
      <c r="B9" s="262">
        <v>44226</v>
      </c>
      <c r="C9" s="263">
        <v>4173</v>
      </c>
      <c r="D9" s="264" t="s">
        <v>270</v>
      </c>
      <c r="E9" s="265" t="s">
        <v>271</v>
      </c>
      <c r="F9" s="266" t="s">
        <v>463</v>
      </c>
      <c r="G9" s="267">
        <v>6240000</v>
      </c>
      <c r="H9" s="268">
        <v>0.1</v>
      </c>
      <c r="I9" s="269">
        <v>624000</v>
      </c>
      <c r="J9" s="270">
        <v>6864000</v>
      </c>
      <c r="K9" s="271"/>
    </row>
    <row r="10" spans="1:11" s="106" customFormat="1" x14ac:dyDescent="0.25">
      <c r="A10" s="262">
        <v>44251</v>
      </c>
      <c r="B10" s="262">
        <v>44232</v>
      </c>
      <c r="C10" s="263">
        <v>4399</v>
      </c>
      <c r="D10" s="264" t="s">
        <v>270</v>
      </c>
      <c r="E10" s="265" t="s">
        <v>271</v>
      </c>
      <c r="F10" s="266" t="s">
        <v>464</v>
      </c>
      <c r="G10" s="267">
        <v>28800000</v>
      </c>
      <c r="H10" s="268">
        <v>0.1</v>
      </c>
      <c r="I10" s="269">
        <v>2880000</v>
      </c>
      <c r="J10" s="270">
        <v>31680000</v>
      </c>
      <c r="K10" s="271"/>
    </row>
    <row r="11" spans="1:11" s="106" customFormat="1" x14ac:dyDescent="0.25">
      <c r="A11" s="262">
        <v>44253</v>
      </c>
      <c r="B11" s="262">
        <v>44245</v>
      </c>
      <c r="C11" s="263">
        <v>4443</v>
      </c>
      <c r="D11" s="264" t="s">
        <v>270</v>
      </c>
      <c r="E11" s="265" t="s">
        <v>271</v>
      </c>
      <c r="F11" s="266" t="s">
        <v>464</v>
      </c>
      <c r="G11" s="267">
        <v>15584000</v>
      </c>
      <c r="H11" s="268">
        <v>0.1</v>
      </c>
      <c r="I11" s="269">
        <v>1558400</v>
      </c>
      <c r="J11" s="270">
        <v>17142400</v>
      </c>
      <c r="K11" s="271"/>
    </row>
    <row r="12" spans="1:11" s="106" customFormat="1" x14ac:dyDescent="0.25">
      <c r="A12" s="262">
        <v>44253</v>
      </c>
      <c r="B12" s="262">
        <v>44247</v>
      </c>
      <c r="C12" s="263">
        <v>4466</v>
      </c>
      <c r="D12" s="264" t="s">
        <v>270</v>
      </c>
      <c r="E12" s="265" t="s">
        <v>271</v>
      </c>
      <c r="F12" s="266" t="s">
        <v>465</v>
      </c>
      <c r="G12" s="267">
        <v>6636400</v>
      </c>
      <c r="H12" s="268">
        <v>0.1</v>
      </c>
      <c r="I12" s="269">
        <v>663640</v>
      </c>
      <c r="J12" s="270">
        <v>7300040</v>
      </c>
      <c r="K12" s="271"/>
    </row>
    <row r="13" spans="1:11" s="106" customFormat="1" x14ac:dyDescent="0.25">
      <c r="A13" s="262">
        <v>44264</v>
      </c>
      <c r="B13" s="262">
        <v>44253</v>
      </c>
      <c r="C13" s="263">
        <v>4603</v>
      </c>
      <c r="D13" s="264" t="s">
        <v>270</v>
      </c>
      <c r="E13" s="265" t="s">
        <v>271</v>
      </c>
      <c r="F13" s="266" t="s">
        <v>465</v>
      </c>
      <c r="G13" s="267">
        <v>6128800</v>
      </c>
      <c r="H13" s="268">
        <v>0.1</v>
      </c>
      <c r="I13" s="269">
        <v>612880</v>
      </c>
      <c r="J13" s="270">
        <v>6741680</v>
      </c>
      <c r="K13" s="271"/>
    </row>
    <row r="14" spans="1:11" x14ac:dyDescent="0.25">
      <c r="A14" s="40"/>
      <c r="B14" s="40"/>
      <c r="C14" s="43"/>
      <c r="D14" s="7"/>
      <c r="E14" s="8"/>
      <c r="F14" s="9"/>
      <c r="G14" s="34"/>
      <c r="H14" s="193"/>
      <c r="I14" s="194"/>
      <c r="J14" s="125"/>
      <c r="K14" s="13"/>
    </row>
    <row r="15" spans="1:11" x14ac:dyDescent="0.25">
      <c r="G15" s="318" t="s">
        <v>10</v>
      </c>
      <c r="H15" s="318"/>
      <c r="I15" s="318"/>
      <c r="J15" s="196"/>
    </row>
    <row r="16" spans="1:11" x14ac:dyDescent="0.25">
      <c r="G16" s="318" t="s">
        <v>11</v>
      </c>
      <c r="H16" s="318"/>
      <c r="I16" s="318"/>
      <c r="J16" s="155">
        <f>SUM(J4:J13)</f>
        <v>305912310</v>
      </c>
    </row>
    <row r="17" spans="1:11" s="99" customFormat="1" x14ac:dyDescent="0.25">
      <c r="A17" s="36"/>
      <c r="B17" s="37" t="s">
        <v>12</v>
      </c>
      <c r="C17" s="41"/>
      <c r="D17"/>
      <c r="E17"/>
      <c r="F17"/>
      <c r="G17" s="197"/>
      <c r="H17" s="198"/>
      <c r="I17" s="195"/>
      <c r="J17" s="195"/>
      <c r="K17" s="98"/>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x14ac:dyDescent="0.25">
      <c r="A24" s="179"/>
      <c r="B24" s="179"/>
      <c r="C24" s="180"/>
      <c r="D24" s="30"/>
      <c r="E24" s="8"/>
      <c r="F24" s="138"/>
      <c r="G24" s="202"/>
      <c r="H24" s="203"/>
      <c r="I24" s="204"/>
      <c r="J24" s="60"/>
      <c r="K24" s="101"/>
    </row>
    <row r="25" spans="1:11" s="99" customFormat="1" x14ac:dyDescent="0.25">
      <c r="A25" s="179"/>
      <c r="B25" s="179"/>
      <c r="C25" s="180"/>
      <c r="D25" s="30"/>
      <c r="E25" s="8"/>
      <c r="F25" s="138"/>
      <c r="G25" s="202"/>
      <c r="H25" s="203"/>
      <c r="I25" s="204"/>
      <c r="J25" s="60"/>
      <c r="K25" s="101"/>
    </row>
    <row r="26" spans="1:11" s="99" customFormat="1" x14ac:dyDescent="0.25">
      <c r="A26" s="179"/>
      <c r="B26" s="179"/>
      <c r="C26" s="180"/>
      <c r="D26" s="30"/>
      <c r="E26" s="8"/>
      <c r="F26" s="138"/>
      <c r="G26" s="202"/>
      <c r="H26" s="203"/>
      <c r="I26" s="204"/>
      <c r="J26" s="60"/>
      <c r="K26" s="101"/>
    </row>
    <row r="27" spans="1:11" s="99" customFormat="1" x14ac:dyDescent="0.25">
      <c r="A27" s="179"/>
      <c r="B27" s="179"/>
      <c r="C27" s="180"/>
      <c r="D27" s="30"/>
      <c r="E27" s="8"/>
      <c r="F27" s="138"/>
      <c r="G27" s="202"/>
      <c r="H27" s="203"/>
      <c r="I27" s="204"/>
      <c r="J27" s="60"/>
      <c r="K27" s="101"/>
    </row>
    <row r="28" spans="1:11" s="99" customFormat="1" x14ac:dyDescent="0.25">
      <c r="A28" s="179"/>
      <c r="B28" s="179"/>
      <c r="C28" s="180"/>
      <c r="D28" s="30"/>
      <c r="E28" s="8"/>
      <c r="F28" s="138"/>
      <c r="G28" s="202"/>
      <c r="H28" s="203"/>
      <c r="I28" s="204"/>
      <c r="J28" s="60"/>
      <c r="K28" s="101"/>
    </row>
    <row r="29" spans="1:11" s="99" customFormat="1" x14ac:dyDescent="0.25">
      <c r="A29" s="179"/>
      <c r="B29" s="179"/>
      <c r="C29" s="180"/>
      <c r="D29" s="30"/>
      <c r="E29" s="8"/>
      <c r="F29" s="138"/>
      <c r="G29" s="202"/>
      <c r="H29" s="203"/>
      <c r="I29" s="204"/>
      <c r="J29" s="60"/>
      <c r="K29" s="101"/>
    </row>
    <row r="30" spans="1:11" s="99" customFormat="1" ht="14.25" customHeight="1" x14ac:dyDescent="0.25">
      <c r="A30" s="179"/>
      <c r="B30" s="179"/>
      <c r="C30" s="180"/>
      <c r="D30" s="30"/>
      <c r="E30" s="8"/>
      <c r="F30" s="138"/>
      <c r="G30" s="202"/>
      <c r="H30" s="203"/>
      <c r="I30" s="204"/>
      <c r="J30" s="60"/>
      <c r="K30" s="101"/>
    </row>
    <row r="31" spans="1:11" s="99" customFormat="1" x14ac:dyDescent="0.25">
      <c r="A31" s="181"/>
      <c r="B31" s="181"/>
      <c r="C31" s="182"/>
      <c r="D31" s="30"/>
      <c r="E31" s="8"/>
      <c r="F31" s="29"/>
      <c r="G31" s="34"/>
      <c r="H31" s="193"/>
      <c r="I31" s="204"/>
      <c r="J31" s="60"/>
      <c r="K31" s="101"/>
    </row>
    <row r="32" spans="1:11" s="99" customFormat="1" x14ac:dyDescent="0.25">
      <c r="A32" s="179"/>
      <c r="B32" s="179"/>
      <c r="C32" s="156"/>
      <c r="D32" s="30"/>
      <c r="E32" s="27"/>
      <c r="F32" s="7"/>
      <c r="G32" s="34"/>
      <c r="H32" s="56"/>
      <c r="I32" s="63"/>
      <c r="J32" s="62"/>
      <c r="K32" s="101"/>
    </row>
    <row r="33" spans="1:11" s="99" customFormat="1" x14ac:dyDescent="0.25">
      <c r="A33" s="179"/>
      <c r="B33" s="179"/>
      <c r="C33" s="156"/>
      <c r="D33" s="30"/>
      <c r="E33" s="27"/>
      <c r="F33" s="7"/>
      <c r="G33" s="34"/>
      <c r="H33" s="56"/>
      <c r="I33" s="63"/>
      <c r="J33" s="62"/>
      <c r="K33" s="101"/>
    </row>
    <row r="34" spans="1:11" s="99" customFormat="1" x14ac:dyDescent="0.25">
      <c r="A34" s="179"/>
      <c r="B34" s="171"/>
      <c r="C34" s="156"/>
      <c r="D34" s="30"/>
      <c r="E34" s="27"/>
      <c r="F34" s="7"/>
      <c r="G34" s="259"/>
      <c r="H34" s="259"/>
      <c r="I34" s="259"/>
      <c r="J34" s="62"/>
      <c r="K34" s="101"/>
    </row>
    <row r="35" spans="1:11" s="99" customFormat="1" x14ac:dyDescent="0.25">
      <c r="A35" s="179"/>
      <c r="B35" s="179"/>
      <c r="C35" s="156"/>
      <c r="D35" s="30"/>
      <c r="E35" s="139"/>
      <c r="F35" s="27"/>
      <c r="G35" s="34"/>
      <c r="H35" s="56"/>
      <c r="I35" s="63"/>
      <c r="J35" s="62"/>
      <c r="K35" s="101"/>
    </row>
    <row r="36" spans="1:11" s="99" customFormat="1" x14ac:dyDescent="0.25">
      <c r="A36" s="179"/>
      <c r="B36" s="179"/>
      <c r="C36" s="156"/>
      <c r="D36" s="30"/>
      <c r="E36" s="27"/>
      <c r="F36" s="7"/>
      <c r="G36" s="34"/>
      <c r="H36" s="56"/>
      <c r="I36" s="63"/>
      <c r="J36" s="62"/>
      <c r="K36" s="184"/>
    </row>
    <row r="37" spans="1:11" s="99" customFormat="1" x14ac:dyDescent="0.25">
      <c r="A37" s="226"/>
      <c r="B37" s="226"/>
      <c r="C37" s="227"/>
      <c r="D37" s="228"/>
      <c r="E37" s="249"/>
      <c r="F37" s="228"/>
      <c r="G37" s="229"/>
      <c r="H37" s="230"/>
      <c r="I37" s="231"/>
      <c r="J37" s="232"/>
      <c r="K37" s="184"/>
    </row>
    <row r="38" spans="1:11" s="99" customFormat="1" x14ac:dyDescent="0.25">
      <c r="A38" s="226"/>
      <c r="B38" s="226"/>
      <c r="C38" s="227"/>
      <c r="D38" s="228"/>
      <c r="E38" s="249"/>
      <c r="F38" s="228"/>
      <c r="G38" s="229"/>
      <c r="H38" s="230"/>
      <c r="I38" s="231"/>
      <c r="J38" s="232"/>
      <c r="K38" s="184"/>
    </row>
    <row r="39" spans="1:11" s="99" customFormat="1" x14ac:dyDescent="0.25">
      <c r="A39" s="226"/>
      <c r="B39" s="226"/>
      <c r="C39" s="227"/>
      <c r="D39" s="228"/>
      <c r="E39" s="249"/>
      <c r="F39" s="228"/>
      <c r="G39" s="229"/>
      <c r="H39" s="230"/>
      <c r="I39" s="231"/>
      <c r="J39" s="232"/>
      <c r="K39" s="184"/>
    </row>
    <row r="40" spans="1:11" s="99" customFormat="1" x14ac:dyDescent="0.25">
      <c r="A40" s="226"/>
      <c r="B40" s="226"/>
      <c r="C40" s="227"/>
      <c r="D40" s="228"/>
      <c r="E40" s="249"/>
      <c r="F40" s="228"/>
      <c r="G40" s="229"/>
      <c r="H40" s="230"/>
      <c r="I40" s="231"/>
      <c r="J40" s="232"/>
      <c r="K40" s="184"/>
    </row>
    <row r="41" spans="1:11" s="99" customFormat="1" x14ac:dyDescent="0.25">
      <c r="A41" s="226"/>
      <c r="B41" s="226"/>
      <c r="C41" s="227"/>
      <c r="D41" s="228"/>
      <c r="E41" s="249"/>
      <c r="F41" s="228"/>
      <c r="G41" s="229"/>
      <c r="H41" s="230"/>
      <c r="I41" s="231"/>
      <c r="J41" s="232"/>
      <c r="K41" s="184"/>
    </row>
    <row r="42" spans="1:11" s="99" customFormat="1" x14ac:dyDescent="0.25">
      <c r="A42" s="226"/>
      <c r="B42" s="233"/>
      <c r="C42" s="227"/>
      <c r="D42" s="228"/>
      <c r="E42" s="249"/>
      <c r="F42" s="228"/>
      <c r="G42" s="260"/>
      <c r="H42" s="260"/>
      <c r="I42" s="260"/>
      <c r="J42" s="232"/>
      <c r="K42" s="184"/>
    </row>
    <row r="43" spans="1:11" s="99" customFormat="1" x14ac:dyDescent="0.25">
      <c r="A43" s="226"/>
      <c r="B43" s="233"/>
      <c r="C43" s="227"/>
      <c r="D43" s="228"/>
      <c r="E43" s="249"/>
      <c r="F43" s="228"/>
      <c r="G43" s="260"/>
      <c r="H43" s="260"/>
      <c r="I43" s="260"/>
      <c r="J43" s="232"/>
      <c r="K43" s="184"/>
    </row>
    <row r="44" spans="1:11" s="99" customFormat="1" x14ac:dyDescent="0.25">
      <c r="A44" s="226"/>
      <c r="B44" s="233"/>
      <c r="C44" s="227"/>
      <c r="D44" s="228"/>
      <c r="E44" s="249"/>
      <c r="F44" s="228"/>
      <c r="G44" s="260"/>
      <c r="H44" s="260"/>
      <c r="I44" s="260"/>
      <c r="J44" s="232"/>
      <c r="K44" s="184"/>
    </row>
    <row r="45" spans="1:11" s="99" customFormat="1" x14ac:dyDescent="0.25">
      <c r="A45" s="226"/>
      <c r="B45" s="233"/>
      <c r="C45" s="227"/>
      <c r="D45" s="228"/>
      <c r="E45" s="249"/>
      <c r="F45" s="228"/>
      <c r="G45" s="322"/>
      <c r="H45" s="322"/>
      <c r="I45" s="322"/>
      <c r="J45" s="232"/>
      <c r="K45" s="101"/>
    </row>
    <row r="46" spans="1:11" s="99" customFormat="1" x14ac:dyDescent="0.25">
      <c r="A46" s="183"/>
      <c r="B46" s="171"/>
      <c r="C46" s="156"/>
      <c r="D46" s="30"/>
      <c r="E46" s="31"/>
      <c r="F46" s="7"/>
      <c r="G46" s="320"/>
      <c r="H46" s="320"/>
      <c r="I46" s="320"/>
      <c r="J46" s="62"/>
      <c r="K46" s="101"/>
    </row>
    <row r="47" spans="1:11" s="99" customFormat="1" x14ac:dyDescent="0.25">
      <c r="A47" s="96"/>
      <c r="B47" s="33"/>
      <c r="C47" s="48"/>
      <c r="D47" s="30"/>
      <c r="E47" s="31"/>
      <c r="F47" s="7"/>
      <c r="G47" s="320" t="s">
        <v>11</v>
      </c>
      <c r="H47" s="320"/>
      <c r="I47" s="320"/>
      <c r="J47" s="155">
        <f>SUM(J18:J46)</f>
        <v>0</v>
      </c>
      <c r="K47" s="101"/>
    </row>
    <row r="48" spans="1:11" x14ac:dyDescent="0.25">
      <c r="A48" s="39"/>
      <c r="B48" s="39"/>
      <c r="C48" s="49"/>
      <c r="D48" s="28"/>
      <c r="E48" s="28"/>
      <c r="F48" s="28"/>
      <c r="G48" s="318" t="s">
        <v>11</v>
      </c>
      <c r="H48" s="318"/>
      <c r="I48" s="318"/>
      <c r="J48" s="196"/>
    </row>
    <row r="52" spans="1:11" s="1" customFormat="1" x14ac:dyDescent="0.25">
      <c r="A52" s="36"/>
      <c r="B52" s="36"/>
      <c r="C52" s="36"/>
      <c r="D52" s="41"/>
      <c r="E52"/>
      <c r="F52"/>
      <c r="G52" s="197"/>
      <c r="H52" s="197"/>
      <c r="I52" s="198"/>
      <c r="J52" s="195"/>
      <c r="K52"/>
    </row>
    <row r="53" spans="1:11" s="1" customFormat="1" x14ac:dyDescent="0.25">
      <c r="A53" s="36"/>
      <c r="B53" s="36"/>
      <c r="C53" s="36"/>
      <c r="D53" s="41"/>
      <c r="E53"/>
      <c r="F53"/>
      <c r="G53" s="197"/>
      <c r="H53" s="197"/>
      <c r="I53" s="198"/>
      <c r="J53" s="195"/>
      <c r="K53"/>
    </row>
    <row r="54" spans="1:11" s="1" customFormat="1" x14ac:dyDescent="0.25">
      <c r="A54" s="36"/>
      <c r="B54" s="36"/>
      <c r="C54" s="36"/>
      <c r="D54" s="41"/>
      <c r="E54"/>
      <c r="F54"/>
      <c r="G54" s="197"/>
      <c r="H54" s="197"/>
      <c r="I54" s="198"/>
      <c r="J54" s="195"/>
      <c r="K54"/>
    </row>
    <row r="55" spans="1:11" s="1" customFormat="1" x14ac:dyDescent="0.25">
      <c r="A55" s="36"/>
      <c r="B55" s="36"/>
      <c r="C55" s="36"/>
      <c r="D55" s="41"/>
      <c r="E55"/>
      <c r="F55"/>
      <c r="G55" s="197"/>
      <c r="H55" s="197"/>
      <c r="I55" s="198"/>
      <c r="J55" s="195"/>
      <c r="K55"/>
    </row>
    <row r="56" spans="1:11" s="1" customFormat="1" x14ac:dyDescent="0.25">
      <c r="A56" s="36"/>
      <c r="B56" s="36"/>
      <c r="C56" s="36"/>
      <c r="D56" s="41"/>
      <c r="E56"/>
      <c r="F56"/>
      <c r="G56" s="197"/>
      <c r="H56" s="197"/>
      <c r="I56" s="198"/>
      <c r="J56" s="195"/>
      <c r="K56"/>
    </row>
    <row r="57" spans="1:11" s="1" customFormat="1" x14ac:dyDescent="0.25">
      <c r="A57" s="36"/>
      <c r="B57" s="36"/>
      <c r="C57" s="36"/>
      <c r="D57" s="41"/>
      <c r="E57"/>
      <c r="F57"/>
      <c r="G57" s="197"/>
      <c r="H57" s="197"/>
      <c r="I57" s="198"/>
      <c r="J57" s="195"/>
      <c r="K57"/>
    </row>
    <row r="58" spans="1:11" s="1" customFormat="1" x14ac:dyDescent="0.25">
      <c r="A58" s="36"/>
      <c r="B58" s="36"/>
      <c r="C58" s="36"/>
      <c r="D58" s="41"/>
      <c r="E58"/>
      <c r="F58"/>
      <c r="G58" s="197"/>
      <c r="H58" s="197"/>
      <c r="I58" s="198"/>
      <c r="J58" s="195"/>
      <c r="K58"/>
    </row>
  </sheetData>
  <mergeCells count="7">
    <mergeCell ref="G48:I48"/>
    <mergeCell ref="A1:K1"/>
    <mergeCell ref="G15:I15"/>
    <mergeCell ref="G16:I16"/>
    <mergeCell ref="G45:I45"/>
    <mergeCell ref="G46:I46"/>
    <mergeCell ref="G47:I47"/>
  </mergeCells>
  <pageMargins left="0.2" right="0.2" top="0.25" bottom="0.25" header="0.3" footer="0.3"/>
  <pageSetup paperSize="9" scale="6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1D0-9857-44BA-9CC8-686535993F83}">
  <dimension ref="A1:K27"/>
  <sheetViews>
    <sheetView workbookViewId="0">
      <pane xSplit="3" ySplit="3" topLeftCell="D4" activePane="bottomRight" state="frozen"/>
      <selection pane="topRight" activeCell="C1" sqref="C1"/>
      <selection pane="bottomLeft" activeCell="A4" sqref="A4"/>
      <selection pane="bottomRight" activeCell="D19" sqref="D19:D20"/>
    </sheetView>
  </sheetViews>
  <sheetFormatPr defaultRowHeight="13.8" x14ac:dyDescent="0.25"/>
  <cols>
    <col min="1" max="1" width="13.19921875" style="36" customWidth="1"/>
    <col min="2" max="2" width="12.69921875" style="36" customWidth="1"/>
    <col min="3" max="3" width="10.5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173</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ht="26.4" x14ac:dyDescent="0.25">
      <c r="A4" s="40">
        <v>44229</v>
      </c>
      <c r="B4" s="40">
        <v>44229</v>
      </c>
      <c r="C4" s="43">
        <v>39</v>
      </c>
      <c r="D4" s="7" t="s">
        <v>174</v>
      </c>
      <c r="E4" s="8"/>
      <c r="F4" s="9" t="s">
        <v>175</v>
      </c>
      <c r="G4" s="127">
        <v>3500000</v>
      </c>
      <c r="H4" s="128">
        <v>0.1</v>
      </c>
      <c r="I4" s="129">
        <v>350000</v>
      </c>
      <c r="J4" s="126">
        <v>3850000</v>
      </c>
      <c r="K4" s="13" t="s">
        <v>180</v>
      </c>
    </row>
    <row r="5" spans="1:11" s="106" customFormat="1" x14ac:dyDescent="0.25">
      <c r="A5" s="40">
        <v>44229</v>
      </c>
      <c r="B5" s="40">
        <v>44228</v>
      </c>
      <c r="C5" s="43">
        <v>293</v>
      </c>
      <c r="D5" s="7" t="s">
        <v>33</v>
      </c>
      <c r="E5" s="8" t="s">
        <v>34</v>
      </c>
      <c r="F5" s="9" t="s">
        <v>176</v>
      </c>
      <c r="G5" s="127">
        <v>8090300</v>
      </c>
      <c r="H5" s="128">
        <v>0.1</v>
      </c>
      <c r="I5" s="129">
        <v>809030</v>
      </c>
      <c r="J5" s="130">
        <v>8899330</v>
      </c>
      <c r="K5" s="13"/>
    </row>
    <row r="6" spans="1:11" s="106" customFormat="1" x14ac:dyDescent="0.25">
      <c r="A6" s="40">
        <v>44233</v>
      </c>
      <c r="B6" s="40">
        <v>44225</v>
      </c>
      <c r="C6" s="43" t="s">
        <v>77</v>
      </c>
      <c r="D6" s="7" t="s">
        <v>171</v>
      </c>
      <c r="E6" s="8" t="s">
        <v>172</v>
      </c>
      <c r="F6" s="9" t="s">
        <v>177</v>
      </c>
      <c r="G6" s="127">
        <v>480000</v>
      </c>
      <c r="H6" s="128">
        <v>0.1</v>
      </c>
      <c r="I6" s="129">
        <v>48000</v>
      </c>
      <c r="J6" s="130">
        <v>528000</v>
      </c>
      <c r="K6" s="13"/>
    </row>
    <row r="7" spans="1:11" s="106" customFormat="1" x14ac:dyDescent="0.25">
      <c r="A7" s="40">
        <v>44233</v>
      </c>
      <c r="B7" s="40">
        <v>44225</v>
      </c>
      <c r="C7" s="43" t="s">
        <v>77</v>
      </c>
      <c r="D7" s="7" t="s">
        <v>171</v>
      </c>
      <c r="E7" s="8" t="s">
        <v>172</v>
      </c>
      <c r="F7" s="9" t="s">
        <v>178</v>
      </c>
      <c r="G7" s="127">
        <v>2565000</v>
      </c>
      <c r="H7" s="128">
        <v>0.1</v>
      </c>
      <c r="I7" s="129">
        <v>256500</v>
      </c>
      <c r="J7" s="130">
        <v>2821500</v>
      </c>
      <c r="K7" s="13"/>
    </row>
    <row r="8" spans="1:11" s="106" customFormat="1" x14ac:dyDescent="0.25">
      <c r="A8" s="40">
        <v>44233</v>
      </c>
      <c r="B8" s="40">
        <v>44228</v>
      </c>
      <c r="C8" s="43" t="s">
        <v>77</v>
      </c>
      <c r="D8" s="7" t="s">
        <v>171</v>
      </c>
      <c r="E8" s="8" t="s">
        <v>172</v>
      </c>
      <c r="F8" s="9" t="s">
        <v>179</v>
      </c>
      <c r="G8" s="127">
        <v>260000</v>
      </c>
      <c r="H8" s="128">
        <v>0.1</v>
      </c>
      <c r="I8" s="129">
        <v>26000</v>
      </c>
      <c r="J8" s="130">
        <v>286000</v>
      </c>
      <c r="K8" s="13"/>
    </row>
    <row r="9" spans="1:11" s="106" customFormat="1" x14ac:dyDescent="0.25">
      <c r="A9" s="40"/>
      <c r="B9" s="40"/>
      <c r="C9" s="43"/>
      <c r="D9" s="7"/>
      <c r="E9" s="8"/>
      <c r="F9" s="9"/>
      <c r="G9" s="9"/>
      <c r="H9" s="52"/>
      <c r="I9" s="58"/>
      <c r="J9" s="125"/>
      <c r="K9" s="13"/>
    </row>
    <row r="10" spans="1:11" s="106" customFormat="1" x14ac:dyDescent="0.25">
      <c r="A10" s="40"/>
      <c r="B10" s="40"/>
      <c r="C10" s="43"/>
      <c r="D10" s="7"/>
      <c r="E10" s="8"/>
      <c r="F10" s="9"/>
      <c r="G10" s="9"/>
      <c r="H10" s="52"/>
      <c r="I10" s="58"/>
      <c r="J10" s="125"/>
      <c r="K10" s="13"/>
    </row>
    <row r="11" spans="1:11" s="106" customFormat="1" x14ac:dyDescent="0.25">
      <c r="A11" s="40"/>
      <c r="B11" s="40"/>
      <c r="C11" s="43"/>
      <c r="D11" s="7"/>
      <c r="E11" s="8"/>
      <c r="F11" s="9"/>
      <c r="G11" s="9"/>
      <c r="H11" s="52"/>
      <c r="I11" s="58"/>
      <c r="J11" s="125"/>
      <c r="K11" s="13"/>
    </row>
    <row r="12" spans="1:11" s="106" customFormat="1" x14ac:dyDescent="0.25">
      <c r="A12" s="40"/>
      <c r="B12" s="40"/>
      <c r="C12" s="43"/>
      <c r="D12" s="7"/>
      <c r="E12" s="8"/>
      <c r="F12" s="9"/>
      <c r="G12" s="9"/>
      <c r="H12" s="52"/>
      <c r="I12" s="58"/>
      <c r="J12" s="125"/>
      <c r="K12" s="13"/>
    </row>
    <row r="13" spans="1:11" x14ac:dyDescent="0.25">
      <c r="A13" s="40"/>
      <c r="B13" s="40"/>
      <c r="C13" s="43"/>
      <c r="D13" s="7"/>
      <c r="E13" s="8"/>
      <c r="F13" s="9"/>
      <c r="G13" s="9"/>
      <c r="H13" s="52"/>
      <c r="I13" s="58"/>
      <c r="J13" s="125"/>
      <c r="K13" s="13"/>
    </row>
    <row r="14" spans="1:11" x14ac:dyDescent="0.25">
      <c r="G14" s="318" t="s">
        <v>10</v>
      </c>
      <c r="H14" s="318"/>
      <c r="I14" s="318"/>
      <c r="J14" s="17"/>
    </row>
    <row r="15" spans="1:11" x14ac:dyDescent="0.25">
      <c r="G15" s="318" t="s">
        <v>11</v>
      </c>
      <c r="H15" s="318"/>
      <c r="I15" s="318"/>
      <c r="J15" s="19">
        <f>SUM(J4:J14)</f>
        <v>16384830</v>
      </c>
    </row>
    <row r="16" spans="1:11" s="99" customFormat="1" x14ac:dyDescent="0.25">
      <c r="A16" s="36"/>
      <c r="B16" s="37" t="s">
        <v>12</v>
      </c>
      <c r="C16" s="41"/>
      <c r="D16"/>
      <c r="E16"/>
      <c r="F16"/>
      <c r="G16"/>
      <c r="H16" s="50"/>
      <c r="I16" s="1"/>
      <c r="J16" s="20"/>
      <c r="K16" s="98"/>
    </row>
    <row r="17" spans="1:11" s="99" customFormat="1" x14ac:dyDescent="0.25">
      <c r="A17" s="96"/>
      <c r="B17" s="21"/>
      <c r="C17" s="44"/>
      <c r="D17" s="7"/>
      <c r="E17" s="8"/>
      <c r="F17" s="97"/>
      <c r="G17" s="23"/>
      <c r="H17" s="53"/>
      <c r="I17" s="59"/>
      <c r="J17" s="60"/>
      <c r="K17" s="101"/>
    </row>
    <row r="18" spans="1:11" s="99" customFormat="1" x14ac:dyDescent="0.25">
      <c r="A18" s="96"/>
      <c r="B18" s="21"/>
      <c r="C18" s="45"/>
      <c r="D18" s="7"/>
      <c r="E18" s="100"/>
      <c r="F18" s="27"/>
      <c r="G18" s="9"/>
      <c r="H18" s="54"/>
      <c r="I18" s="61"/>
      <c r="J18" s="62"/>
      <c r="K18" s="101"/>
    </row>
    <row r="19" spans="1:11" s="99" customFormat="1" x14ac:dyDescent="0.25">
      <c r="A19" s="96"/>
      <c r="B19" s="21"/>
      <c r="C19" s="45"/>
      <c r="D19" s="7"/>
      <c r="E19" s="27"/>
      <c r="F19" s="7"/>
      <c r="G19" s="9"/>
      <c r="H19" s="54"/>
      <c r="I19" s="61"/>
      <c r="J19" s="62"/>
      <c r="K19" s="101"/>
    </row>
    <row r="20" spans="1:11" s="99" customFormat="1" x14ac:dyDescent="0.25">
      <c r="A20" s="96"/>
      <c r="B20" s="40"/>
      <c r="C20" s="43"/>
      <c r="D20" s="7"/>
      <c r="E20" s="8"/>
      <c r="F20" s="29"/>
      <c r="G20" s="9"/>
      <c r="H20" s="52"/>
      <c r="I20" s="59"/>
      <c r="J20" s="60"/>
      <c r="K20" s="101"/>
    </row>
    <row r="21" spans="1:11" s="99" customFormat="1" x14ac:dyDescent="0.25">
      <c r="A21" s="96"/>
      <c r="B21" s="25"/>
      <c r="C21" s="45"/>
      <c r="D21" s="7"/>
      <c r="E21" s="27"/>
      <c r="F21" s="7"/>
      <c r="G21" s="9"/>
      <c r="H21" s="54"/>
      <c r="I21" s="61"/>
      <c r="J21" s="63"/>
      <c r="K21" s="101"/>
    </row>
    <row r="22" spans="1:11" s="99" customFormat="1" x14ac:dyDescent="0.25">
      <c r="A22" s="96"/>
      <c r="B22" s="21"/>
      <c r="C22" s="45"/>
      <c r="D22" s="7"/>
      <c r="E22" s="27"/>
      <c r="F22" s="7"/>
      <c r="G22" s="9"/>
      <c r="H22" s="54"/>
      <c r="I22" s="61"/>
      <c r="J22" s="62"/>
      <c r="K22" s="101"/>
    </row>
    <row r="23" spans="1:11" s="99" customFormat="1" x14ac:dyDescent="0.25">
      <c r="A23" s="96"/>
      <c r="B23" s="35"/>
      <c r="C23" s="102"/>
      <c r="D23" s="30"/>
      <c r="E23" s="31"/>
      <c r="F23" s="7"/>
      <c r="G23" s="32"/>
      <c r="H23" s="55"/>
      <c r="I23" s="64"/>
      <c r="J23" s="60"/>
      <c r="K23" s="101"/>
    </row>
    <row r="24" spans="1:11" x14ac:dyDescent="0.25">
      <c r="A24" s="96"/>
      <c r="B24" s="35"/>
      <c r="C24" s="48"/>
      <c r="D24" s="30"/>
      <c r="E24" s="31"/>
      <c r="F24" s="7"/>
      <c r="G24" s="34"/>
      <c r="H24" s="56"/>
      <c r="I24" s="66"/>
      <c r="J24" s="62"/>
      <c r="K24" s="28"/>
    </row>
    <row r="25" spans="1:11" x14ac:dyDescent="0.25">
      <c r="A25" s="39"/>
      <c r="B25" s="33"/>
      <c r="C25" s="48"/>
      <c r="D25" s="30"/>
      <c r="E25" s="31"/>
      <c r="F25" s="7"/>
      <c r="G25" s="318"/>
      <c r="H25" s="318"/>
      <c r="I25" s="318"/>
      <c r="J25" s="62"/>
      <c r="K25" s="28"/>
    </row>
    <row r="26" spans="1:11" x14ac:dyDescent="0.25">
      <c r="A26" s="39"/>
      <c r="B26" s="33"/>
      <c r="C26" s="48"/>
      <c r="D26" s="30"/>
      <c r="E26" s="31"/>
      <c r="F26" s="7"/>
      <c r="G26" s="318" t="s">
        <v>11</v>
      </c>
      <c r="H26" s="318"/>
      <c r="I26" s="318"/>
      <c r="J26" s="68">
        <f>SUM(J17:J25)</f>
        <v>0</v>
      </c>
      <c r="K26" s="28"/>
    </row>
    <row r="27" spans="1:11" x14ac:dyDescent="0.25">
      <c r="A27" s="39"/>
      <c r="B27" s="39"/>
      <c r="C27" s="49"/>
      <c r="D27" s="28"/>
      <c r="E27" s="28"/>
      <c r="F27" s="28"/>
      <c r="G27" s="318" t="s">
        <v>11</v>
      </c>
      <c r="H27" s="318"/>
      <c r="I27" s="318"/>
      <c r="J27" s="69"/>
    </row>
  </sheetData>
  <mergeCells count="6">
    <mergeCell ref="G27:I27"/>
    <mergeCell ref="A1:K1"/>
    <mergeCell ref="G14:I14"/>
    <mergeCell ref="G15:I15"/>
    <mergeCell ref="G25:I25"/>
    <mergeCell ref="G26:I26"/>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5186A-6AEB-4ED0-A245-EF81D90A4005}">
  <dimension ref="A1:K41"/>
  <sheetViews>
    <sheetView workbookViewId="0">
      <pane xSplit="3" ySplit="3" topLeftCell="D4" activePane="bottomRight" state="frozen"/>
      <selection activeCell="I8" sqref="I8"/>
      <selection pane="topRight" activeCell="I8" sqref="I8"/>
      <selection pane="bottomLeft" activeCell="I8" sqref="I8"/>
      <selection pane="bottomRight" activeCell="E6" sqref="E6"/>
    </sheetView>
  </sheetViews>
  <sheetFormatPr defaultRowHeight="13.8" x14ac:dyDescent="0.25"/>
  <cols>
    <col min="1" max="1" width="10.8984375" style="36" customWidth="1"/>
    <col min="2" max="2" width="10" style="36" customWidth="1"/>
    <col min="3" max="3" width="9.59765625" style="41" customWidth="1"/>
    <col min="4" max="4" width="33.69921875" customWidth="1"/>
    <col min="5" max="5" width="11.5" customWidth="1"/>
    <col min="6" max="6" width="53.5" customWidth="1"/>
    <col min="7" max="7" width="11.8984375" style="197" customWidth="1"/>
    <col min="8" max="8" width="7.69921875" style="198" customWidth="1"/>
    <col min="9" max="9" width="9.8984375" style="195" customWidth="1"/>
    <col min="10" max="10" width="11.09765625" style="195" customWidth="1"/>
    <col min="11" max="11" width="32.69921875" customWidth="1"/>
  </cols>
  <sheetData>
    <row r="1" spans="1:11" x14ac:dyDescent="0.25">
      <c r="A1" s="317" t="s">
        <v>642</v>
      </c>
      <c r="B1" s="317"/>
      <c r="C1" s="317"/>
      <c r="D1" s="317"/>
      <c r="E1" s="317"/>
      <c r="F1" s="317"/>
      <c r="G1" s="317"/>
      <c r="H1" s="317"/>
      <c r="I1" s="317"/>
      <c r="J1" s="317"/>
      <c r="K1" s="317"/>
    </row>
    <row r="2" spans="1:11" x14ac:dyDescent="0.25">
      <c r="B2" s="37" t="s">
        <v>0</v>
      </c>
    </row>
    <row r="3" spans="1:11" s="106" customFormat="1" ht="27.6" x14ac:dyDescent="0.25">
      <c r="A3" s="235" t="s">
        <v>18</v>
      </c>
      <c r="B3" s="248" t="s">
        <v>13</v>
      </c>
      <c r="C3" s="236" t="s">
        <v>1</v>
      </c>
      <c r="D3" s="237" t="s">
        <v>2</v>
      </c>
      <c r="E3" s="238" t="s">
        <v>3</v>
      </c>
      <c r="F3" s="239" t="s">
        <v>4</v>
      </c>
      <c r="G3" s="239" t="s">
        <v>5</v>
      </c>
      <c r="H3" s="240" t="s">
        <v>6</v>
      </c>
      <c r="I3" s="241" t="s">
        <v>7</v>
      </c>
      <c r="J3" s="242" t="s">
        <v>8</v>
      </c>
      <c r="K3" s="243" t="s">
        <v>9</v>
      </c>
    </row>
    <row r="4" spans="1:11" s="106" customFormat="1" ht="25.5" customHeight="1" x14ac:dyDescent="0.25">
      <c r="A4" s="40">
        <v>44340</v>
      </c>
      <c r="B4" s="40">
        <v>44332</v>
      </c>
      <c r="C4" s="43">
        <v>295</v>
      </c>
      <c r="D4" s="7" t="s">
        <v>30</v>
      </c>
      <c r="E4" s="253" t="s">
        <v>31</v>
      </c>
      <c r="F4" s="8" t="s">
        <v>612</v>
      </c>
      <c r="G4" s="34">
        <v>16500000</v>
      </c>
      <c r="H4" s="193">
        <v>0.1</v>
      </c>
      <c r="I4" s="194">
        <v>1650000</v>
      </c>
      <c r="J4" s="125">
        <v>18150000</v>
      </c>
      <c r="K4" s="13"/>
    </row>
    <row r="5" spans="1:11" s="106" customFormat="1" ht="25.5" customHeight="1" x14ac:dyDescent="0.25">
      <c r="A5" s="40">
        <v>44340</v>
      </c>
      <c r="B5" s="40">
        <v>44325</v>
      </c>
      <c r="C5" s="43">
        <v>289</v>
      </c>
      <c r="D5" s="7" t="s">
        <v>30</v>
      </c>
      <c r="E5" s="253" t="s">
        <v>31</v>
      </c>
      <c r="F5" s="8" t="s">
        <v>613</v>
      </c>
      <c r="G5" s="34">
        <v>16500000</v>
      </c>
      <c r="H5" s="193">
        <v>0.1</v>
      </c>
      <c r="I5" s="194">
        <v>1650000</v>
      </c>
      <c r="J5" s="125">
        <v>18150000</v>
      </c>
      <c r="K5" s="13"/>
    </row>
    <row r="6" spans="1:11" s="106" customFormat="1" ht="25.5" customHeight="1" x14ac:dyDescent="0.25">
      <c r="A6" s="40">
        <v>44344</v>
      </c>
      <c r="B6" s="40">
        <v>44339</v>
      </c>
      <c r="C6" s="43">
        <v>305</v>
      </c>
      <c r="D6" s="7" t="s">
        <v>30</v>
      </c>
      <c r="E6" s="253" t="s">
        <v>31</v>
      </c>
      <c r="F6" s="8" t="s">
        <v>627</v>
      </c>
      <c r="G6" s="34">
        <v>16800000</v>
      </c>
      <c r="H6" s="193">
        <v>0.1</v>
      </c>
      <c r="I6" s="194">
        <v>1680000</v>
      </c>
      <c r="J6" s="125">
        <v>18480000</v>
      </c>
      <c r="K6" s="13"/>
    </row>
    <row r="7" spans="1:11" s="106" customFormat="1" ht="25.5" customHeight="1" x14ac:dyDescent="0.25">
      <c r="A7" s="40">
        <v>44344</v>
      </c>
      <c r="B7" s="40">
        <v>44342</v>
      </c>
      <c r="C7" s="43">
        <v>306</v>
      </c>
      <c r="D7" s="7" t="s">
        <v>30</v>
      </c>
      <c r="E7" s="253" t="s">
        <v>31</v>
      </c>
      <c r="F7" s="8" t="s">
        <v>628</v>
      </c>
      <c r="G7" s="34">
        <v>16500000</v>
      </c>
      <c r="H7" s="193">
        <v>0.1</v>
      </c>
      <c r="I7" s="194">
        <v>1650000</v>
      </c>
      <c r="J7" s="125">
        <v>18150000</v>
      </c>
      <c r="K7" s="13"/>
    </row>
    <row r="8" spans="1:11" s="106" customFormat="1" ht="25.5" customHeight="1" x14ac:dyDescent="0.25">
      <c r="A8" s="40">
        <v>44340</v>
      </c>
      <c r="B8" s="40">
        <v>44323</v>
      </c>
      <c r="C8" s="43">
        <v>289</v>
      </c>
      <c r="D8" s="7" t="s">
        <v>149</v>
      </c>
      <c r="E8" s="253" t="s">
        <v>150</v>
      </c>
      <c r="F8" s="8" t="s">
        <v>614</v>
      </c>
      <c r="G8" s="34">
        <v>16780000</v>
      </c>
      <c r="H8" s="193">
        <v>0.1</v>
      </c>
      <c r="I8" s="194">
        <v>1678000</v>
      </c>
      <c r="J8" s="125">
        <v>18458000</v>
      </c>
      <c r="K8" s="13"/>
    </row>
    <row r="9" spans="1:11" s="106" customFormat="1" ht="25.5" customHeight="1" x14ac:dyDescent="0.25">
      <c r="A9" s="40">
        <v>44340</v>
      </c>
      <c r="B9" s="40">
        <v>44326</v>
      </c>
      <c r="C9" s="43">
        <v>293</v>
      </c>
      <c r="D9" s="7" t="s">
        <v>149</v>
      </c>
      <c r="E9" s="253" t="s">
        <v>150</v>
      </c>
      <c r="F9" s="8" t="s">
        <v>615</v>
      </c>
      <c r="G9" s="34">
        <v>16780000</v>
      </c>
      <c r="H9" s="193">
        <v>0.1</v>
      </c>
      <c r="I9" s="194">
        <v>1678000</v>
      </c>
      <c r="J9" s="125">
        <v>18458000</v>
      </c>
      <c r="K9" s="13"/>
    </row>
    <row r="10" spans="1:11" s="106" customFormat="1" ht="25.5" customHeight="1" x14ac:dyDescent="0.25">
      <c r="A10" s="40">
        <v>44340</v>
      </c>
      <c r="B10" s="40">
        <v>44335</v>
      </c>
      <c r="C10" s="43">
        <v>307</v>
      </c>
      <c r="D10" s="7" t="s">
        <v>149</v>
      </c>
      <c r="E10" s="253" t="s">
        <v>150</v>
      </c>
      <c r="F10" s="8" t="s">
        <v>616</v>
      </c>
      <c r="G10" s="34">
        <v>16780000</v>
      </c>
      <c r="H10" s="193">
        <v>0.1</v>
      </c>
      <c r="I10" s="194">
        <v>1678000</v>
      </c>
      <c r="J10" s="125">
        <v>18458000</v>
      </c>
      <c r="K10" s="13"/>
    </row>
    <row r="11" spans="1:11" s="106" customFormat="1" ht="25.5" customHeight="1" x14ac:dyDescent="0.25">
      <c r="A11" s="40">
        <v>44340</v>
      </c>
      <c r="B11" s="40">
        <v>44336</v>
      </c>
      <c r="C11" s="43">
        <v>309</v>
      </c>
      <c r="D11" s="7" t="s">
        <v>149</v>
      </c>
      <c r="E11" s="253" t="s">
        <v>150</v>
      </c>
      <c r="F11" s="8" t="s">
        <v>617</v>
      </c>
      <c r="G11" s="34">
        <v>33560000</v>
      </c>
      <c r="H11" s="193">
        <v>0.1</v>
      </c>
      <c r="I11" s="194">
        <v>3356000</v>
      </c>
      <c r="J11" s="125">
        <v>36916000</v>
      </c>
      <c r="K11" s="13"/>
    </row>
    <row r="12" spans="1:11" s="106" customFormat="1" ht="25.5" customHeight="1" x14ac:dyDescent="0.25">
      <c r="A12" s="40">
        <v>44349</v>
      </c>
      <c r="B12" s="40">
        <v>44349</v>
      </c>
      <c r="C12" s="43" t="s">
        <v>95</v>
      </c>
      <c r="D12" s="7" t="s">
        <v>96</v>
      </c>
      <c r="E12" s="253"/>
      <c r="F12" s="9" t="s">
        <v>634</v>
      </c>
      <c r="G12" s="34"/>
      <c r="H12" s="193"/>
      <c r="I12" s="194"/>
      <c r="J12" s="34">
        <v>60000000</v>
      </c>
      <c r="K12" s="13" t="s">
        <v>41</v>
      </c>
    </row>
    <row r="13" spans="1:11" s="106" customFormat="1" ht="25.5" customHeight="1" x14ac:dyDescent="0.25">
      <c r="A13" s="40">
        <v>44349</v>
      </c>
      <c r="B13" s="40">
        <v>44349</v>
      </c>
      <c r="C13" s="43" t="s">
        <v>635</v>
      </c>
      <c r="D13" s="7" t="s">
        <v>23</v>
      </c>
      <c r="E13" s="253"/>
      <c r="F13" s="9" t="s">
        <v>636</v>
      </c>
      <c r="G13" s="34"/>
      <c r="H13" s="193"/>
      <c r="I13" s="194"/>
      <c r="J13" s="125">
        <v>582709000</v>
      </c>
      <c r="K13" s="13" t="s">
        <v>41</v>
      </c>
    </row>
    <row r="14" spans="1:11" s="106" customFormat="1" ht="25.5" customHeight="1" x14ac:dyDescent="0.25">
      <c r="A14" s="40">
        <v>44349</v>
      </c>
      <c r="B14" s="40">
        <v>44349</v>
      </c>
      <c r="C14" s="43" t="s">
        <v>635</v>
      </c>
      <c r="D14" s="7" t="s">
        <v>23</v>
      </c>
      <c r="E14" s="253"/>
      <c r="F14" s="9" t="s">
        <v>641</v>
      </c>
      <c r="G14" s="34"/>
      <c r="H14" s="193"/>
      <c r="I14" s="194"/>
      <c r="J14" s="125">
        <v>714000</v>
      </c>
      <c r="K14" s="13" t="s">
        <v>41</v>
      </c>
    </row>
    <row r="15" spans="1:11" s="106" customFormat="1" ht="27" customHeight="1" x14ac:dyDescent="0.25">
      <c r="A15" s="40">
        <v>44348</v>
      </c>
      <c r="B15" s="40">
        <v>44348</v>
      </c>
      <c r="C15" s="43" t="s">
        <v>637</v>
      </c>
      <c r="D15" s="7" t="s">
        <v>59</v>
      </c>
      <c r="E15" s="252" t="s">
        <v>60</v>
      </c>
      <c r="F15" s="9" t="s">
        <v>638</v>
      </c>
      <c r="G15" s="34"/>
      <c r="H15" s="193"/>
      <c r="I15" s="194"/>
      <c r="J15" s="125">
        <v>34375000</v>
      </c>
      <c r="K15" s="250"/>
    </row>
    <row r="16" spans="1:11" s="106" customFormat="1" ht="138" customHeight="1" x14ac:dyDescent="0.25">
      <c r="A16" s="40">
        <v>44336</v>
      </c>
      <c r="B16" s="40">
        <v>44306</v>
      </c>
      <c r="C16" s="43">
        <v>92</v>
      </c>
      <c r="D16" s="7" t="s">
        <v>607</v>
      </c>
      <c r="E16" s="252"/>
      <c r="F16" s="9" t="s">
        <v>608</v>
      </c>
      <c r="G16" s="34">
        <v>53153280</v>
      </c>
      <c r="H16" s="193">
        <v>0.1</v>
      </c>
      <c r="I16" s="194">
        <v>5315328</v>
      </c>
      <c r="J16" s="125">
        <v>58468608</v>
      </c>
      <c r="K16" s="250" t="s">
        <v>643</v>
      </c>
    </row>
    <row r="17" spans="1:11" x14ac:dyDescent="0.25">
      <c r="A17" s="40"/>
      <c r="B17" s="40"/>
      <c r="C17" s="43"/>
      <c r="D17" s="7"/>
      <c r="E17" s="8"/>
      <c r="F17" s="9"/>
      <c r="G17" s="34"/>
      <c r="H17" s="193"/>
      <c r="I17" s="194"/>
      <c r="J17" s="125"/>
      <c r="K17" s="13"/>
    </row>
    <row r="18" spans="1:11" x14ac:dyDescent="0.25">
      <c r="G18" s="318" t="s">
        <v>10</v>
      </c>
      <c r="H18" s="318"/>
      <c r="I18" s="318"/>
      <c r="J18" s="196"/>
    </row>
    <row r="19" spans="1:11" x14ac:dyDescent="0.25">
      <c r="G19" s="318" t="s">
        <v>11</v>
      </c>
      <c r="H19" s="318"/>
      <c r="I19" s="318"/>
      <c r="J19" s="155">
        <f>SUM(J4:J16)</f>
        <v>901486608</v>
      </c>
    </row>
    <row r="20" spans="1:11" s="99" customFormat="1" x14ac:dyDescent="0.25">
      <c r="A20" s="36"/>
      <c r="B20" s="37" t="s">
        <v>12</v>
      </c>
      <c r="C20" s="41"/>
      <c r="D20"/>
      <c r="E20"/>
      <c r="F20"/>
      <c r="G20" s="197"/>
      <c r="H20" s="198"/>
      <c r="I20" s="195"/>
      <c r="J20" s="195"/>
      <c r="K20" s="98"/>
    </row>
    <row r="21" spans="1:11" s="99" customFormat="1" x14ac:dyDescent="0.25">
      <c r="A21" s="179"/>
      <c r="B21" s="179"/>
      <c r="C21" s="180"/>
      <c r="D21" s="30"/>
      <c r="E21" s="8"/>
      <c r="F21" s="138"/>
      <c r="G21" s="202"/>
      <c r="H21" s="203"/>
      <c r="I21" s="204"/>
      <c r="J21" s="60"/>
      <c r="K21" s="101"/>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x14ac:dyDescent="0.25">
      <c r="A24" s="179"/>
      <c r="B24" s="179"/>
      <c r="C24" s="180"/>
      <c r="D24" s="30"/>
      <c r="E24" s="8"/>
      <c r="F24" s="138"/>
      <c r="G24" s="202"/>
      <c r="H24" s="203"/>
      <c r="I24" s="204"/>
      <c r="J24" s="60"/>
      <c r="K24" s="101"/>
    </row>
    <row r="25" spans="1:11" s="99" customFormat="1" x14ac:dyDescent="0.25">
      <c r="A25" s="179"/>
      <c r="B25" s="179"/>
      <c r="C25" s="180"/>
      <c r="D25" s="30"/>
      <c r="E25" s="8"/>
      <c r="F25" s="138"/>
      <c r="G25" s="202"/>
      <c r="H25" s="203"/>
      <c r="I25" s="204"/>
      <c r="J25" s="60"/>
      <c r="K25" s="101"/>
    </row>
    <row r="26" spans="1:11" s="99" customFormat="1" x14ac:dyDescent="0.25">
      <c r="A26" s="179"/>
      <c r="B26" s="179"/>
      <c r="C26" s="180"/>
      <c r="D26" s="30"/>
      <c r="E26" s="8"/>
      <c r="F26" s="138"/>
      <c r="G26" s="202"/>
      <c r="H26" s="203"/>
      <c r="I26" s="204"/>
      <c r="J26" s="60"/>
      <c r="K26" s="101"/>
    </row>
    <row r="27" spans="1:11" s="99" customFormat="1" x14ac:dyDescent="0.25">
      <c r="A27" s="179"/>
      <c r="B27" s="179"/>
      <c r="C27" s="180"/>
      <c r="D27" s="30"/>
      <c r="E27" s="8"/>
      <c r="F27" s="138"/>
      <c r="G27" s="202"/>
      <c r="H27" s="203"/>
      <c r="I27" s="204"/>
      <c r="J27" s="60"/>
      <c r="K27" s="101"/>
    </row>
    <row r="28" spans="1:11" s="99" customFormat="1" x14ac:dyDescent="0.25">
      <c r="A28" s="179"/>
      <c r="B28" s="179"/>
      <c r="C28" s="180"/>
      <c r="D28" s="30"/>
      <c r="E28" s="8"/>
      <c r="F28" s="138"/>
      <c r="G28" s="202"/>
      <c r="H28" s="203"/>
      <c r="I28" s="204"/>
      <c r="J28" s="60"/>
      <c r="K28" s="101"/>
    </row>
    <row r="29" spans="1:11" s="99" customFormat="1" x14ac:dyDescent="0.25">
      <c r="A29" s="183"/>
      <c r="B29" s="171"/>
      <c r="C29" s="156"/>
      <c r="D29" s="30"/>
      <c r="E29" s="31"/>
      <c r="F29" s="7"/>
      <c r="G29" s="320"/>
      <c r="H29" s="320"/>
      <c r="I29" s="320"/>
      <c r="J29" s="62"/>
      <c r="K29" s="101"/>
    </row>
    <row r="30" spans="1:11" s="99" customFormat="1" x14ac:dyDescent="0.25">
      <c r="A30" s="96"/>
      <c r="B30" s="33"/>
      <c r="C30" s="48"/>
      <c r="D30" s="30"/>
      <c r="E30" s="31"/>
      <c r="F30" s="7"/>
      <c r="G30" s="320" t="s">
        <v>11</v>
      </c>
      <c r="H30" s="320"/>
      <c r="I30" s="320"/>
      <c r="J30" s="155">
        <f>SUM(J21:J29)</f>
        <v>0</v>
      </c>
      <c r="K30" s="101"/>
    </row>
    <row r="31" spans="1:11" x14ac:dyDescent="0.25">
      <c r="A31" s="39"/>
      <c r="B31" s="39"/>
      <c r="C31" s="49"/>
      <c r="D31" s="28"/>
      <c r="E31" s="28"/>
      <c r="F31" s="28"/>
      <c r="G31" s="318" t="s">
        <v>11</v>
      </c>
      <c r="H31" s="318"/>
      <c r="I31" s="318"/>
      <c r="J31" s="196"/>
    </row>
    <row r="35" spans="1:11" s="1" customFormat="1" x14ac:dyDescent="0.25">
      <c r="A35" s="36"/>
      <c r="B35" s="36"/>
      <c r="C35" s="36"/>
      <c r="D35" s="41"/>
      <c r="E35"/>
      <c r="F35"/>
      <c r="G35" s="197"/>
      <c r="H35" s="197"/>
      <c r="I35" s="198"/>
      <c r="J35" s="195"/>
      <c r="K35"/>
    </row>
    <row r="36" spans="1:11" s="1" customFormat="1" x14ac:dyDescent="0.25">
      <c r="A36" s="36"/>
      <c r="B36" s="36"/>
      <c r="C36" s="36"/>
      <c r="D36" s="41"/>
      <c r="E36"/>
      <c r="F36"/>
      <c r="G36" s="197"/>
      <c r="H36" s="197"/>
      <c r="I36" s="198"/>
      <c r="J36" s="195"/>
      <c r="K36"/>
    </row>
    <row r="37" spans="1:11" s="1" customFormat="1" x14ac:dyDescent="0.25">
      <c r="A37" s="36"/>
      <c r="B37" s="36"/>
      <c r="C37" s="36"/>
      <c r="D37" s="41"/>
      <c r="E37"/>
      <c r="F37"/>
      <c r="G37" s="197"/>
      <c r="H37" s="197"/>
      <c r="I37" s="198"/>
      <c r="J37" s="195"/>
      <c r="K37"/>
    </row>
    <row r="38" spans="1:11" s="1" customFormat="1" x14ac:dyDescent="0.25">
      <c r="A38" s="36"/>
      <c r="B38" s="36"/>
      <c r="C38" s="36"/>
      <c r="D38" s="41"/>
      <c r="E38"/>
      <c r="F38"/>
      <c r="G38" s="197"/>
      <c r="H38" s="197"/>
      <c r="I38" s="198"/>
      <c r="J38" s="195"/>
      <c r="K38"/>
    </row>
    <row r="39" spans="1:11" s="1" customFormat="1" x14ac:dyDescent="0.25">
      <c r="A39" s="36"/>
      <c r="B39" s="36"/>
      <c r="C39" s="36"/>
      <c r="D39" s="41"/>
      <c r="E39"/>
      <c r="F39"/>
      <c r="G39" s="197"/>
      <c r="H39" s="197"/>
      <c r="I39" s="198"/>
      <c r="J39" s="195"/>
      <c r="K39"/>
    </row>
    <row r="40" spans="1:11" s="1" customFormat="1" x14ac:dyDescent="0.25">
      <c r="A40" s="36"/>
      <c r="B40" s="36"/>
      <c r="C40" s="36"/>
      <c r="D40" s="41"/>
      <c r="E40"/>
      <c r="F40"/>
      <c r="G40" s="197"/>
      <c r="H40" s="197"/>
      <c r="I40" s="198"/>
      <c r="J40" s="195"/>
      <c r="K40"/>
    </row>
    <row r="41" spans="1:11" s="1" customFormat="1" x14ac:dyDescent="0.25">
      <c r="A41" s="36"/>
      <c r="B41" s="36"/>
      <c r="C41" s="36"/>
      <c r="D41" s="41"/>
      <c r="E41"/>
      <c r="F41"/>
      <c r="G41" s="197"/>
      <c r="H41" s="197"/>
      <c r="I41" s="198"/>
      <c r="J41" s="195"/>
      <c r="K41"/>
    </row>
  </sheetData>
  <mergeCells count="6">
    <mergeCell ref="G31:I31"/>
    <mergeCell ref="A1:K1"/>
    <mergeCell ref="G18:I18"/>
    <mergeCell ref="G19:I19"/>
    <mergeCell ref="G29:I29"/>
    <mergeCell ref="G30:I30"/>
  </mergeCells>
  <pageMargins left="0.2" right="0.2" top="0.25" bottom="0.25" header="0.3" footer="0.3"/>
  <pageSetup paperSize="9" scale="65"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B66DF-C279-4F49-BA11-F283226FD28F}">
  <dimension ref="A1:K52"/>
  <sheetViews>
    <sheetView workbookViewId="0">
      <pane xSplit="3" ySplit="3" topLeftCell="D4" activePane="bottomRight" state="frozen"/>
      <selection activeCell="I8" sqref="I8"/>
      <selection pane="topRight" activeCell="I8" sqref="I8"/>
      <selection pane="bottomLeft" activeCell="I8" sqref="I8"/>
      <selection pane="bottomRight" activeCell="D16" sqref="D16"/>
    </sheetView>
  </sheetViews>
  <sheetFormatPr defaultRowHeight="13.8" x14ac:dyDescent="0.25"/>
  <cols>
    <col min="1" max="1" width="11.5" style="36" customWidth="1"/>
    <col min="2" max="2" width="13.8984375" style="36" customWidth="1"/>
    <col min="3" max="3" width="11.09765625" style="41" customWidth="1"/>
    <col min="4" max="4" width="39.5" customWidth="1"/>
    <col min="5" max="5" width="11.5" customWidth="1"/>
    <col min="6" max="6" width="51.8984375" customWidth="1"/>
    <col min="7" max="7" width="13.69921875" style="197" customWidth="1"/>
    <col min="8" max="8" width="14" style="198" customWidth="1"/>
    <col min="9" max="9" width="18.8984375" style="195" customWidth="1"/>
    <col min="10" max="10" width="17" style="195" customWidth="1"/>
    <col min="11" max="11" width="32.69921875" customWidth="1"/>
  </cols>
  <sheetData>
    <row r="1" spans="1:11" x14ac:dyDescent="0.25">
      <c r="A1" s="317" t="s">
        <v>574</v>
      </c>
      <c r="B1" s="317"/>
      <c r="C1" s="317"/>
      <c r="D1" s="317"/>
      <c r="E1" s="317"/>
      <c r="F1" s="317"/>
      <c r="G1" s="317"/>
      <c r="H1" s="317"/>
      <c r="I1" s="317"/>
      <c r="J1" s="317"/>
      <c r="K1" s="317"/>
    </row>
    <row r="2" spans="1:11" x14ac:dyDescent="0.25">
      <c r="B2" s="37" t="s">
        <v>0</v>
      </c>
    </row>
    <row r="3" spans="1:11" ht="26.4" x14ac:dyDescent="0.25">
      <c r="A3" s="206" t="s">
        <v>18</v>
      </c>
      <c r="B3" s="206" t="s">
        <v>13</v>
      </c>
      <c r="C3" s="207" t="s">
        <v>1</v>
      </c>
      <c r="D3" s="208" t="s">
        <v>2</v>
      </c>
      <c r="E3" s="209" t="s">
        <v>3</v>
      </c>
      <c r="F3" s="210" t="s">
        <v>4</v>
      </c>
      <c r="G3" s="210" t="s">
        <v>5</v>
      </c>
      <c r="H3" s="211" t="s">
        <v>6</v>
      </c>
      <c r="I3" s="212" t="s">
        <v>7</v>
      </c>
      <c r="J3" s="213" t="s">
        <v>8</v>
      </c>
      <c r="K3" s="214" t="s">
        <v>9</v>
      </c>
    </row>
    <row r="4" spans="1:11" ht="26.4" x14ac:dyDescent="0.25">
      <c r="A4" s="40">
        <v>44323</v>
      </c>
      <c r="B4" s="40">
        <v>44323</v>
      </c>
      <c r="C4" s="43"/>
      <c r="D4" s="7" t="s">
        <v>142</v>
      </c>
      <c r="E4" s="8"/>
      <c r="F4" s="9" t="s">
        <v>529</v>
      </c>
      <c r="G4" s="34">
        <v>2861760</v>
      </c>
      <c r="H4" s="193"/>
      <c r="I4" s="194">
        <v>0</v>
      </c>
      <c r="J4" s="125">
        <v>2861760</v>
      </c>
      <c r="K4" s="234" t="s">
        <v>41</v>
      </c>
    </row>
    <row r="5" spans="1:11" ht="26.4" x14ac:dyDescent="0.25">
      <c r="A5" s="40">
        <v>44323</v>
      </c>
      <c r="B5" s="40">
        <v>44323</v>
      </c>
      <c r="C5" s="43" t="s">
        <v>162</v>
      </c>
      <c r="D5" s="7" t="s">
        <v>505</v>
      </c>
      <c r="E5" s="8"/>
      <c r="F5" s="9" t="s">
        <v>530</v>
      </c>
      <c r="G5" s="34">
        <v>6000000</v>
      </c>
      <c r="H5" s="193"/>
      <c r="I5" s="194">
        <v>0</v>
      </c>
      <c r="J5" s="125">
        <v>6000000</v>
      </c>
      <c r="K5" s="234" t="s">
        <v>41</v>
      </c>
    </row>
    <row r="6" spans="1:11" ht="39.6" x14ac:dyDescent="0.25">
      <c r="A6" s="40">
        <v>44324</v>
      </c>
      <c r="B6" s="40">
        <v>44315</v>
      </c>
      <c r="C6" s="43">
        <v>66</v>
      </c>
      <c r="D6" s="10" t="s">
        <v>320</v>
      </c>
      <c r="E6" s="8" t="s">
        <v>120</v>
      </c>
      <c r="F6" s="9" t="s">
        <v>531</v>
      </c>
      <c r="G6" s="34">
        <v>2699091</v>
      </c>
      <c r="H6" s="193">
        <v>0.1</v>
      </c>
      <c r="I6" s="194">
        <v>165909</v>
      </c>
      <c r="J6" s="125">
        <v>2865000</v>
      </c>
      <c r="K6" s="234"/>
    </row>
    <row r="7" spans="1:11" ht="26.4" x14ac:dyDescent="0.25">
      <c r="A7" s="40">
        <v>44326</v>
      </c>
      <c r="B7" s="40">
        <v>44326</v>
      </c>
      <c r="C7" s="43" t="s">
        <v>95</v>
      </c>
      <c r="D7" s="10" t="s">
        <v>96</v>
      </c>
      <c r="E7" s="8"/>
      <c r="F7" s="9" t="s">
        <v>533</v>
      </c>
      <c r="G7" s="34"/>
      <c r="H7" s="193"/>
      <c r="I7" s="194"/>
      <c r="J7" s="125">
        <v>15000000</v>
      </c>
      <c r="K7" s="234" t="s">
        <v>41</v>
      </c>
    </row>
    <row r="8" spans="1:11" s="106" customFormat="1" x14ac:dyDescent="0.25">
      <c r="A8" s="40"/>
      <c r="B8" s="40"/>
      <c r="C8" s="43"/>
      <c r="D8" s="7"/>
      <c r="E8" s="8"/>
      <c r="F8" s="9"/>
      <c r="G8" s="34"/>
      <c r="H8" s="193"/>
      <c r="I8" s="194"/>
      <c r="J8" s="6">
        <f>J4+J5+J7</f>
        <v>23861760</v>
      </c>
      <c r="K8" s="13"/>
    </row>
    <row r="9" spans="1:11" x14ac:dyDescent="0.25">
      <c r="G9" s="318" t="s">
        <v>10</v>
      </c>
      <c r="H9" s="318"/>
      <c r="I9" s="318"/>
      <c r="J9" s="196"/>
    </row>
    <row r="10" spans="1:11" x14ac:dyDescent="0.25">
      <c r="G10" s="318" t="s">
        <v>11</v>
      </c>
      <c r="H10" s="318"/>
      <c r="I10" s="318"/>
      <c r="J10" s="155">
        <f>SUM(J4:J7)</f>
        <v>26726760</v>
      </c>
    </row>
    <row r="11" spans="1:11" s="99" customFormat="1" x14ac:dyDescent="0.25">
      <c r="A11" s="36"/>
      <c r="B11" s="37" t="s">
        <v>12</v>
      </c>
      <c r="C11" s="41"/>
      <c r="D11"/>
      <c r="E11"/>
      <c r="F11"/>
      <c r="G11" s="197"/>
      <c r="H11" s="198"/>
      <c r="I11" s="195"/>
      <c r="J11" s="195"/>
      <c r="K11" s="98"/>
    </row>
    <row r="12" spans="1:11" s="99" customFormat="1" x14ac:dyDescent="0.25">
      <c r="A12" s="179"/>
      <c r="B12" s="179"/>
      <c r="C12" s="180"/>
      <c r="D12" s="30"/>
      <c r="E12" s="8"/>
      <c r="F12" s="138"/>
      <c r="G12" s="202"/>
      <c r="H12" s="203"/>
      <c r="I12" s="204"/>
      <c r="J12" s="60"/>
      <c r="K12" s="101"/>
    </row>
    <row r="13" spans="1:11" s="99" customFormat="1" x14ac:dyDescent="0.25">
      <c r="A13" s="179"/>
      <c r="B13" s="179"/>
      <c r="C13" s="180"/>
      <c r="D13" s="30"/>
      <c r="E13" s="8"/>
      <c r="F13" s="138"/>
      <c r="G13" s="202"/>
      <c r="H13" s="203"/>
      <c r="I13" s="204"/>
      <c r="J13" s="60"/>
      <c r="K13" s="101"/>
    </row>
    <row r="14" spans="1:11" s="99" customFormat="1" x14ac:dyDescent="0.25">
      <c r="A14" s="179"/>
      <c r="B14" s="179"/>
      <c r="C14" s="180"/>
      <c r="D14" s="30"/>
      <c r="E14" s="8"/>
      <c r="F14" s="138"/>
      <c r="G14" s="202"/>
      <c r="H14" s="203"/>
      <c r="I14" s="204"/>
      <c r="J14" s="60"/>
      <c r="K14" s="101"/>
    </row>
    <row r="15" spans="1:11" s="99" customFormat="1" x14ac:dyDescent="0.25">
      <c r="A15" s="179"/>
      <c r="B15" s="179"/>
      <c r="C15" s="180"/>
      <c r="D15" s="30"/>
      <c r="E15" s="8"/>
      <c r="F15" s="138"/>
      <c r="G15" s="202"/>
      <c r="H15" s="203"/>
      <c r="I15" s="204"/>
      <c r="J15" s="60"/>
      <c r="K15" s="101"/>
    </row>
    <row r="16" spans="1:11" s="99" customFormat="1" x14ac:dyDescent="0.25">
      <c r="A16" s="179"/>
      <c r="B16" s="179"/>
      <c r="C16" s="180"/>
      <c r="D16" s="30"/>
      <c r="E16" s="8"/>
      <c r="F16" s="138"/>
      <c r="G16" s="202"/>
      <c r="H16" s="203"/>
      <c r="I16" s="204"/>
      <c r="J16" s="60"/>
      <c r="K16" s="101"/>
    </row>
    <row r="17" spans="1:11" s="99" customFormat="1" x14ac:dyDescent="0.25">
      <c r="A17" s="179"/>
      <c r="B17" s="179"/>
      <c r="C17" s="180"/>
      <c r="D17" s="30"/>
      <c r="E17" s="8"/>
      <c r="F17" s="138"/>
      <c r="G17" s="202"/>
      <c r="H17" s="203"/>
      <c r="I17" s="204"/>
      <c r="J17" s="60"/>
      <c r="K17" s="101"/>
    </row>
    <row r="18" spans="1:11" s="99" customFormat="1" x14ac:dyDescent="0.25">
      <c r="A18" s="179"/>
      <c r="B18" s="179"/>
      <c r="C18" s="180"/>
      <c r="D18" s="30"/>
      <c r="E18" s="8"/>
      <c r="F18" s="138"/>
      <c r="G18" s="202"/>
      <c r="H18" s="203"/>
      <c r="I18" s="204"/>
      <c r="J18" s="60"/>
      <c r="K18" s="101"/>
    </row>
    <row r="19" spans="1:11" s="99" customFormat="1" x14ac:dyDescent="0.25">
      <c r="A19" s="179"/>
      <c r="B19" s="179"/>
      <c r="C19" s="180"/>
      <c r="D19" s="30"/>
      <c r="E19" s="8"/>
      <c r="F19" s="138"/>
      <c r="G19" s="202"/>
      <c r="H19" s="203"/>
      <c r="I19" s="204"/>
      <c r="J19" s="60"/>
      <c r="K19" s="101"/>
    </row>
    <row r="20" spans="1:11" s="99" customFormat="1" x14ac:dyDescent="0.25">
      <c r="A20" s="179"/>
      <c r="B20" s="179"/>
      <c r="C20" s="180"/>
      <c r="D20" s="30"/>
      <c r="E20" s="8"/>
      <c r="F20" s="138"/>
      <c r="G20" s="202"/>
      <c r="H20" s="203"/>
      <c r="I20" s="204"/>
      <c r="J20" s="60"/>
      <c r="K20" s="101"/>
    </row>
    <row r="21" spans="1:11" s="99" customFormat="1" x14ac:dyDescent="0.25">
      <c r="A21" s="179"/>
      <c r="B21" s="179"/>
      <c r="C21" s="180"/>
      <c r="D21" s="30"/>
      <c r="E21" s="8"/>
      <c r="F21" s="138"/>
      <c r="G21" s="202"/>
      <c r="H21" s="203"/>
      <c r="I21" s="204"/>
      <c r="J21" s="60"/>
      <c r="K21" s="101"/>
    </row>
    <row r="22" spans="1:11" s="99" customFormat="1" x14ac:dyDescent="0.25">
      <c r="A22" s="179"/>
      <c r="B22" s="179"/>
      <c r="C22" s="180"/>
      <c r="D22" s="30"/>
      <c r="E22" s="8"/>
      <c r="F22" s="138"/>
      <c r="G22" s="202"/>
      <c r="H22" s="203"/>
      <c r="I22" s="204"/>
      <c r="J22" s="60"/>
      <c r="K22" s="101"/>
    </row>
    <row r="23" spans="1:11" s="99" customFormat="1" x14ac:dyDescent="0.25">
      <c r="A23" s="179"/>
      <c r="B23" s="179"/>
      <c r="C23" s="180"/>
      <c r="D23" s="30"/>
      <c r="E23" s="8"/>
      <c r="F23" s="138"/>
      <c r="G23" s="202"/>
      <c r="H23" s="203"/>
      <c r="I23" s="204"/>
      <c r="J23" s="60"/>
      <c r="K23" s="101"/>
    </row>
    <row r="24" spans="1:11" s="99" customFormat="1" ht="14.25" customHeight="1" x14ac:dyDescent="0.25">
      <c r="A24" s="179"/>
      <c r="B24" s="179"/>
      <c r="C24" s="180"/>
      <c r="D24" s="30"/>
      <c r="E24" s="8"/>
      <c r="F24" s="138"/>
      <c r="G24" s="202"/>
      <c r="H24" s="203"/>
      <c r="I24" s="204"/>
      <c r="J24" s="60"/>
      <c r="K24" s="101"/>
    </row>
    <row r="25" spans="1:11" s="99" customFormat="1" x14ac:dyDescent="0.25">
      <c r="A25" s="181"/>
      <c r="B25" s="181"/>
      <c r="C25" s="182"/>
      <c r="D25" s="30"/>
      <c r="E25" s="8"/>
      <c r="F25" s="29"/>
      <c r="G25" s="34"/>
      <c r="H25" s="193"/>
      <c r="I25" s="204"/>
      <c r="J25" s="60"/>
      <c r="K25" s="101"/>
    </row>
    <row r="26" spans="1:11" s="99" customFormat="1" x14ac:dyDescent="0.25">
      <c r="A26" s="179"/>
      <c r="B26" s="179"/>
      <c r="C26" s="156"/>
      <c r="D26" s="30"/>
      <c r="E26" s="27"/>
      <c r="F26" s="7"/>
      <c r="G26" s="34"/>
      <c r="H26" s="56"/>
      <c r="I26" s="63"/>
      <c r="J26" s="62"/>
      <c r="K26" s="101"/>
    </row>
    <row r="27" spans="1:11" s="99" customFormat="1" x14ac:dyDescent="0.25">
      <c r="A27" s="179"/>
      <c r="B27" s="179"/>
      <c r="C27" s="156"/>
      <c r="D27" s="30"/>
      <c r="E27" s="27"/>
      <c r="F27" s="7"/>
      <c r="G27" s="34"/>
      <c r="H27" s="56"/>
      <c r="I27" s="63"/>
      <c r="J27" s="62"/>
      <c r="K27" s="101"/>
    </row>
    <row r="28" spans="1:11" s="99" customFormat="1" x14ac:dyDescent="0.25">
      <c r="A28" s="179"/>
      <c r="B28" s="171"/>
      <c r="C28" s="156"/>
      <c r="D28" s="30"/>
      <c r="E28" s="27"/>
      <c r="F28" s="7"/>
      <c r="G28" s="225"/>
      <c r="H28" s="225"/>
      <c r="I28" s="225"/>
      <c r="J28" s="62"/>
      <c r="K28" s="101"/>
    </row>
    <row r="29" spans="1:11" s="99" customFormat="1" x14ac:dyDescent="0.25">
      <c r="A29" s="179"/>
      <c r="B29" s="179"/>
      <c r="C29" s="156"/>
      <c r="D29" s="30"/>
      <c r="E29" s="139"/>
      <c r="F29" s="27"/>
      <c r="G29" s="34"/>
      <c r="H29" s="56"/>
      <c r="I29" s="63"/>
      <c r="J29" s="62"/>
      <c r="K29" s="101"/>
    </row>
    <row r="30" spans="1:11" s="99" customFormat="1" x14ac:dyDescent="0.25">
      <c r="A30" s="179"/>
      <c r="B30" s="179"/>
      <c r="C30" s="156"/>
      <c r="D30" s="30"/>
      <c r="E30" s="27"/>
      <c r="F30" s="7"/>
      <c r="G30" s="34"/>
      <c r="H30" s="56"/>
      <c r="I30" s="63"/>
      <c r="J30" s="62"/>
      <c r="K30" s="184"/>
    </row>
    <row r="31" spans="1:11" s="99" customFormat="1" x14ac:dyDescent="0.25">
      <c r="A31" s="179"/>
      <c r="B31" s="179"/>
      <c r="C31" s="156"/>
      <c r="D31" s="30"/>
      <c r="E31" s="27"/>
      <c r="F31" s="7"/>
      <c r="G31" s="34"/>
      <c r="H31" s="56"/>
      <c r="I31" s="63"/>
      <c r="J31" s="62"/>
      <c r="K31" s="184"/>
    </row>
    <row r="32" spans="1:11" s="99" customFormat="1" x14ac:dyDescent="0.25">
      <c r="A32" s="179"/>
      <c r="B32" s="179"/>
      <c r="C32" s="156"/>
      <c r="D32" s="30"/>
      <c r="E32" s="27"/>
      <c r="F32" s="7"/>
      <c r="G32" s="34"/>
      <c r="H32" s="56"/>
      <c r="I32" s="63"/>
      <c r="J32" s="62"/>
      <c r="K32" s="184"/>
    </row>
    <row r="33" spans="1:11" s="99" customFormat="1" x14ac:dyDescent="0.25">
      <c r="A33" s="179"/>
      <c r="B33" s="179"/>
      <c r="C33" s="156"/>
      <c r="D33" s="30"/>
      <c r="E33" s="27"/>
      <c r="F33" s="7"/>
      <c r="G33" s="34"/>
      <c r="H33" s="56"/>
      <c r="I33" s="63"/>
      <c r="J33" s="62"/>
      <c r="K33" s="184"/>
    </row>
    <row r="34" spans="1:11" s="99" customFormat="1" x14ac:dyDescent="0.25">
      <c r="A34" s="179"/>
      <c r="B34" s="179"/>
      <c r="C34" s="156"/>
      <c r="D34" s="30"/>
      <c r="E34" s="27"/>
      <c r="F34" s="7"/>
      <c r="G34" s="34"/>
      <c r="H34" s="56"/>
      <c r="I34" s="63"/>
      <c r="J34" s="62"/>
      <c r="K34" s="184"/>
    </row>
    <row r="35" spans="1:11" s="99" customFormat="1" x14ac:dyDescent="0.25">
      <c r="A35" s="179"/>
      <c r="B35" s="179"/>
      <c r="C35" s="156"/>
      <c r="D35" s="30"/>
      <c r="E35" s="27"/>
      <c r="F35" s="7"/>
      <c r="G35" s="34"/>
      <c r="H35" s="56"/>
      <c r="I35" s="63"/>
      <c r="J35" s="62"/>
      <c r="K35" s="184"/>
    </row>
    <row r="36" spans="1:11" s="99" customFormat="1" x14ac:dyDescent="0.25">
      <c r="A36" s="179"/>
      <c r="B36" s="171"/>
      <c r="C36" s="156"/>
      <c r="D36" s="30"/>
      <c r="E36" s="27"/>
      <c r="F36" s="7"/>
      <c r="G36" s="225"/>
      <c r="H36" s="225"/>
      <c r="I36" s="225"/>
      <c r="J36" s="62"/>
      <c r="K36" s="184"/>
    </row>
    <row r="37" spans="1:11" s="99" customFormat="1" x14ac:dyDescent="0.25">
      <c r="A37" s="179"/>
      <c r="B37" s="171"/>
      <c r="C37" s="156"/>
      <c r="D37" s="30"/>
      <c r="E37" s="27"/>
      <c r="F37" s="7"/>
      <c r="G37" s="225"/>
      <c r="H37" s="225"/>
      <c r="I37" s="225"/>
      <c r="J37" s="62"/>
      <c r="K37" s="184"/>
    </row>
    <row r="38" spans="1:11" s="99" customFormat="1" x14ac:dyDescent="0.25">
      <c r="A38" s="179"/>
      <c r="B38" s="171"/>
      <c r="C38" s="156"/>
      <c r="D38" s="30"/>
      <c r="E38" s="27"/>
      <c r="F38" s="7"/>
      <c r="G38" s="225"/>
      <c r="H38" s="225"/>
      <c r="I38" s="225"/>
      <c r="J38" s="62"/>
      <c r="K38" s="184"/>
    </row>
    <row r="39" spans="1:11" s="99" customFormat="1" x14ac:dyDescent="0.25">
      <c r="A39" s="179"/>
      <c r="B39" s="171"/>
      <c r="C39" s="156"/>
      <c r="D39" s="30"/>
      <c r="E39" s="31"/>
      <c r="F39" s="7"/>
      <c r="G39" s="320"/>
      <c r="H39" s="320"/>
      <c r="I39" s="320"/>
      <c r="J39" s="62"/>
      <c r="K39" s="101"/>
    </row>
    <row r="40" spans="1:11" s="99" customFormat="1" x14ac:dyDescent="0.25">
      <c r="A40" s="183"/>
      <c r="B40" s="171"/>
      <c r="C40" s="156"/>
      <c r="D40" s="30"/>
      <c r="E40" s="31"/>
      <c r="F40" s="7"/>
      <c r="G40" s="320"/>
      <c r="H40" s="320"/>
      <c r="I40" s="320"/>
      <c r="J40" s="62"/>
      <c r="K40" s="101"/>
    </row>
    <row r="41" spans="1:11" s="99" customFormat="1" x14ac:dyDescent="0.25">
      <c r="A41" s="96"/>
      <c r="B41" s="33"/>
      <c r="C41" s="48"/>
      <c r="D41" s="30"/>
      <c r="E41" s="31"/>
      <c r="F41" s="7"/>
      <c r="G41" s="320" t="s">
        <v>11</v>
      </c>
      <c r="H41" s="320"/>
      <c r="I41" s="320"/>
      <c r="J41" s="155">
        <f>SUM(J12:J40)</f>
        <v>0</v>
      </c>
      <c r="K41" s="101"/>
    </row>
    <row r="42" spans="1:11" x14ac:dyDescent="0.25">
      <c r="A42" s="39"/>
      <c r="B42" s="39"/>
      <c r="C42" s="49"/>
      <c r="D42" s="28"/>
      <c r="E42" s="28"/>
      <c r="F42" s="28"/>
      <c r="G42" s="318" t="s">
        <v>11</v>
      </c>
      <c r="H42" s="318"/>
      <c r="I42" s="318"/>
      <c r="J42" s="196"/>
    </row>
    <row r="46" spans="1:11" s="1" customFormat="1" x14ac:dyDescent="0.25">
      <c r="A46" s="36"/>
      <c r="B46" s="36"/>
      <c r="C46" s="36"/>
      <c r="D46" s="41"/>
      <c r="E46"/>
      <c r="F46"/>
      <c r="G46" s="197"/>
      <c r="H46" s="197"/>
      <c r="I46" s="198"/>
      <c r="J46" s="195"/>
      <c r="K46"/>
    </row>
    <row r="47" spans="1:11" s="1" customFormat="1" x14ac:dyDescent="0.25">
      <c r="A47" s="36"/>
      <c r="B47" s="36"/>
      <c r="C47" s="36"/>
      <c r="D47" s="41"/>
      <c r="E47"/>
      <c r="F47"/>
      <c r="G47" s="197"/>
      <c r="H47" s="197"/>
      <c r="I47" s="198"/>
      <c r="J47" s="195"/>
      <c r="K47"/>
    </row>
    <row r="48" spans="1:11" s="1" customFormat="1" x14ac:dyDescent="0.25">
      <c r="A48" s="36"/>
      <c r="B48" s="36"/>
      <c r="C48" s="36"/>
      <c r="D48" s="41"/>
      <c r="E48"/>
      <c r="F48"/>
      <c r="G48" s="197"/>
      <c r="H48" s="197"/>
      <c r="I48" s="198"/>
      <c r="J48" s="195"/>
      <c r="K48"/>
    </row>
    <row r="49" spans="1:11" s="1" customFormat="1" x14ac:dyDescent="0.25">
      <c r="A49" s="36"/>
      <c r="B49" s="36"/>
      <c r="C49" s="36"/>
      <c r="D49" s="41"/>
      <c r="E49"/>
      <c r="F49"/>
      <c r="G49" s="197"/>
      <c r="H49" s="197"/>
      <c r="I49" s="198"/>
      <c r="J49" s="195"/>
      <c r="K49"/>
    </row>
    <row r="50" spans="1:11" s="1" customFormat="1" x14ac:dyDescent="0.25">
      <c r="A50" s="36"/>
      <c r="B50" s="36"/>
      <c r="C50" s="36"/>
      <c r="D50" s="41"/>
      <c r="E50"/>
      <c r="F50"/>
      <c r="G50" s="197"/>
      <c r="H50" s="197"/>
      <c r="I50" s="198"/>
      <c r="J50" s="195"/>
      <c r="K50"/>
    </row>
    <row r="51" spans="1:11" s="1" customFormat="1" x14ac:dyDescent="0.25">
      <c r="A51" s="36"/>
      <c r="B51" s="36"/>
      <c r="C51" s="36"/>
      <c r="D51" s="41"/>
      <c r="E51"/>
      <c r="F51"/>
      <c r="G51" s="197"/>
      <c r="H51" s="197"/>
      <c r="I51" s="198"/>
      <c r="J51" s="195"/>
      <c r="K51"/>
    </row>
    <row r="52" spans="1:11" s="1" customFormat="1" x14ac:dyDescent="0.25">
      <c r="A52" s="36"/>
      <c r="B52" s="36"/>
      <c r="C52" s="36"/>
      <c r="D52" s="41"/>
      <c r="E52"/>
      <c r="F52"/>
      <c r="G52" s="197"/>
      <c r="H52" s="197"/>
      <c r="I52" s="198"/>
      <c r="J52" s="195"/>
      <c r="K52"/>
    </row>
  </sheetData>
  <mergeCells count="7">
    <mergeCell ref="G42:I42"/>
    <mergeCell ref="A1:K1"/>
    <mergeCell ref="G9:I9"/>
    <mergeCell ref="G10:I10"/>
    <mergeCell ref="G39:I39"/>
    <mergeCell ref="G40:I40"/>
    <mergeCell ref="G41:I41"/>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AA4C7-08F8-49B4-A436-EC939466D9A3}">
  <dimension ref="A1:K35"/>
  <sheetViews>
    <sheetView workbookViewId="0">
      <pane xSplit="3" ySplit="3" topLeftCell="D4" activePane="bottomRight" state="frozen"/>
      <selection activeCell="I8" sqref="I8"/>
      <selection pane="topRight" activeCell="I8" sqref="I8"/>
      <selection pane="bottomLeft" activeCell="I8" sqref="I8"/>
      <selection pane="bottomRight" activeCell="D6" sqref="D6"/>
    </sheetView>
  </sheetViews>
  <sheetFormatPr defaultRowHeight="13.8" x14ac:dyDescent="0.25"/>
  <cols>
    <col min="1" max="1" width="11.5" style="36" customWidth="1"/>
    <col min="2" max="2" width="13.8984375" style="36" customWidth="1"/>
    <col min="3" max="3" width="14.19921875" style="41" customWidth="1"/>
    <col min="4" max="4" width="39.5" customWidth="1"/>
    <col min="5" max="5" width="11.5" customWidth="1"/>
    <col min="6" max="6" width="51.8984375" customWidth="1"/>
    <col min="7" max="7" width="13.69921875" style="197" customWidth="1"/>
    <col min="8" max="8" width="14" style="198" customWidth="1"/>
    <col min="9" max="9" width="18.8984375" style="195" customWidth="1"/>
    <col min="10" max="10" width="17" style="195" customWidth="1"/>
    <col min="11" max="11" width="32.69921875" customWidth="1"/>
  </cols>
  <sheetData>
    <row r="1" spans="1:11" x14ac:dyDescent="0.25">
      <c r="A1" s="317" t="s">
        <v>528</v>
      </c>
      <c r="B1" s="317"/>
      <c r="C1" s="317"/>
      <c r="D1" s="317"/>
      <c r="E1" s="317"/>
      <c r="F1" s="317"/>
      <c r="G1" s="317"/>
      <c r="H1" s="317"/>
      <c r="I1" s="317"/>
      <c r="J1" s="317"/>
      <c r="K1" s="317"/>
    </row>
    <row r="2" spans="1:11" x14ac:dyDescent="0.25">
      <c r="B2" s="37" t="s">
        <v>0</v>
      </c>
    </row>
    <row r="3" spans="1:11" s="106" customFormat="1" ht="26.4" x14ac:dyDescent="0.25">
      <c r="A3" s="215" t="s">
        <v>18</v>
      </c>
      <c r="B3" s="215" t="s">
        <v>13</v>
      </c>
      <c r="C3" s="216" t="s">
        <v>1</v>
      </c>
      <c r="D3" s="217" t="s">
        <v>2</v>
      </c>
      <c r="E3" s="218" t="s">
        <v>3</v>
      </c>
      <c r="F3" s="219" t="s">
        <v>4</v>
      </c>
      <c r="G3" s="219" t="s">
        <v>5</v>
      </c>
      <c r="H3" s="220" t="s">
        <v>6</v>
      </c>
      <c r="I3" s="221" t="s">
        <v>7</v>
      </c>
      <c r="J3" s="222" t="s">
        <v>8</v>
      </c>
      <c r="K3" s="223" t="s">
        <v>9</v>
      </c>
    </row>
    <row r="4" spans="1:11" x14ac:dyDescent="0.25">
      <c r="A4" s="40">
        <v>44314</v>
      </c>
      <c r="B4" s="40">
        <v>44286</v>
      </c>
      <c r="C4" s="43">
        <v>413536</v>
      </c>
      <c r="D4" s="10" t="s">
        <v>146</v>
      </c>
      <c r="E4" s="8" t="s">
        <v>147</v>
      </c>
      <c r="F4" s="9" t="s">
        <v>525</v>
      </c>
      <c r="G4" s="34">
        <v>474305</v>
      </c>
      <c r="H4" s="193">
        <v>0.1</v>
      </c>
      <c r="I4" s="194">
        <v>47430.5</v>
      </c>
      <c r="J4" s="125">
        <v>521735.5</v>
      </c>
      <c r="K4" s="2"/>
    </row>
    <row r="5" spans="1:11" s="106" customFormat="1" ht="39.6" x14ac:dyDescent="0.25">
      <c r="A5" s="40">
        <v>44320</v>
      </c>
      <c r="B5" s="40">
        <v>44305</v>
      </c>
      <c r="C5" s="43">
        <v>819</v>
      </c>
      <c r="D5" s="7" t="s">
        <v>116</v>
      </c>
      <c r="E5" s="8" t="s">
        <v>117</v>
      </c>
      <c r="F5" s="9" t="s">
        <v>526</v>
      </c>
      <c r="G5" s="34">
        <v>24486000</v>
      </c>
      <c r="H5" s="193">
        <v>0.1</v>
      </c>
      <c r="I5" s="194">
        <v>2448600</v>
      </c>
      <c r="J5" s="125">
        <v>26934600</v>
      </c>
      <c r="K5" s="13"/>
    </row>
    <row r="6" spans="1:11" s="106" customFormat="1" ht="26.4" x14ac:dyDescent="0.25">
      <c r="A6" s="40">
        <v>44320</v>
      </c>
      <c r="B6" s="40">
        <v>44317</v>
      </c>
      <c r="C6" s="43">
        <v>317</v>
      </c>
      <c r="D6" s="7" t="s">
        <v>33</v>
      </c>
      <c r="E6" s="8" t="s">
        <v>34</v>
      </c>
      <c r="F6" s="9" t="s">
        <v>527</v>
      </c>
      <c r="G6" s="34">
        <v>8613000</v>
      </c>
      <c r="H6" s="193">
        <v>0.1</v>
      </c>
      <c r="I6" s="194">
        <v>861300</v>
      </c>
      <c r="J6" s="125">
        <v>9474300</v>
      </c>
      <c r="K6" s="13"/>
    </row>
    <row r="7" spans="1:11" ht="26.4" x14ac:dyDescent="0.25">
      <c r="A7" s="40">
        <v>44313</v>
      </c>
      <c r="B7" s="40">
        <v>44302</v>
      </c>
      <c r="C7" s="43">
        <v>2266</v>
      </c>
      <c r="D7" s="10" t="s">
        <v>36</v>
      </c>
      <c r="E7" s="8" t="s">
        <v>37</v>
      </c>
      <c r="F7" s="9" t="s">
        <v>524</v>
      </c>
      <c r="G7" s="34">
        <v>4800000</v>
      </c>
      <c r="H7" s="193">
        <v>0.1</v>
      </c>
      <c r="I7" s="194">
        <v>480000</v>
      </c>
      <c r="J7" s="125">
        <v>5280000</v>
      </c>
      <c r="K7" s="2"/>
    </row>
    <row r="8" spans="1:11" x14ac:dyDescent="0.25">
      <c r="A8" s="40"/>
      <c r="B8" s="40"/>
      <c r="C8" s="43"/>
      <c r="D8" s="7"/>
      <c r="E8" s="8"/>
      <c r="F8" s="9"/>
      <c r="G8" s="34"/>
      <c r="H8" s="193"/>
      <c r="I8" s="194"/>
      <c r="J8" s="125"/>
      <c r="K8" s="13"/>
    </row>
    <row r="9" spans="1:11" x14ac:dyDescent="0.25">
      <c r="G9" s="318" t="s">
        <v>10</v>
      </c>
      <c r="H9" s="318"/>
      <c r="I9" s="318"/>
      <c r="J9" s="196"/>
    </row>
    <row r="10" spans="1:11" x14ac:dyDescent="0.25">
      <c r="G10" s="318" t="s">
        <v>11</v>
      </c>
      <c r="H10" s="318"/>
      <c r="I10" s="318"/>
      <c r="J10" s="155">
        <f>SUM(J4:J7)</f>
        <v>42210635.5</v>
      </c>
    </row>
    <row r="11" spans="1:11" s="99" customFormat="1" x14ac:dyDescent="0.25">
      <c r="A11" s="36"/>
      <c r="B11" s="37" t="s">
        <v>12</v>
      </c>
      <c r="C11" s="41"/>
      <c r="D11"/>
      <c r="E11"/>
      <c r="F11"/>
      <c r="G11" s="197"/>
      <c r="H11" s="198"/>
      <c r="I11" s="195"/>
      <c r="J11" s="195"/>
      <c r="K11" s="98"/>
    </row>
    <row r="12" spans="1:11" s="99" customFormat="1" x14ac:dyDescent="0.25">
      <c r="A12" s="179"/>
      <c r="B12" s="179"/>
      <c r="C12" s="180"/>
      <c r="D12" s="30"/>
      <c r="E12" s="8"/>
      <c r="F12" s="138"/>
      <c r="G12" s="202"/>
      <c r="H12" s="203"/>
      <c r="I12" s="204"/>
      <c r="J12" s="60"/>
      <c r="K12" s="101"/>
    </row>
    <row r="13" spans="1:11" s="99" customFormat="1" x14ac:dyDescent="0.25">
      <c r="A13" s="179"/>
      <c r="B13" s="179"/>
      <c r="C13" s="156"/>
      <c r="D13" s="30"/>
      <c r="E13" s="139"/>
      <c r="F13" s="27"/>
      <c r="G13" s="34"/>
      <c r="H13" s="56"/>
      <c r="I13" s="63"/>
      <c r="J13" s="62"/>
      <c r="K13" s="101"/>
    </row>
    <row r="14" spans="1:11" s="99" customFormat="1" x14ac:dyDescent="0.25">
      <c r="A14" s="179"/>
      <c r="B14" s="179"/>
      <c r="C14" s="156"/>
      <c r="D14" s="30"/>
      <c r="E14" s="27"/>
      <c r="F14" s="7"/>
      <c r="G14" s="34"/>
      <c r="H14" s="56"/>
      <c r="I14" s="63"/>
      <c r="J14" s="62"/>
      <c r="K14" s="101"/>
    </row>
    <row r="15" spans="1:11" s="99" customFormat="1" x14ac:dyDescent="0.25">
      <c r="A15" s="181"/>
      <c r="B15" s="181"/>
      <c r="C15" s="182"/>
      <c r="D15" s="30"/>
      <c r="E15" s="8"/>
      <c r="F15" s="29"/>
      <c r="G15" s="34"/>
      <c r="H15" s="193"/>
      <c r="I15" s="204"/>
      <c r="J15" s="60"/>
      <c r="K15" s="101"/>
    </row>
    <row r="16" spans="1:11" s="99" customFormat="1" x14ac:dyDescent="0.25">
      <c r="A16" s="179"/>
      <c r="B16" s="179"/>
      <c r="C16" s="156"/>
      <c r="D16" s="30"/>
      <c r="E16" s="27"/>
      <c r="F16" s="7"/>
      <c r="G16" s="34"/>
      <c r="H16" s="56"/>
      <c r="I16" s="63"/>
      <c r="J16" s="62"/>
      <c r="K16" s="101"/>
    </row>
    <row r="17" spans="1:11" s="99" customFormat="1" x14ac:dyDescent="0.25">
      <c r="A17" s="179"/>
      <c r="B17" s="179"/>
      <c r="C17" s="156"/>
      <c r="D17" s="30"/>
      <c r="E17" s="27"/>
      <c r="F17" s="7"/>
      <c r="G17" s="34"/>
      <c r="H17" s="56"/>
      <c r="I17" s="63"/>
      <c r="J17" s="62"/>
      <c r="K17" s="101"/>
    </row>
    <row r="18" spans="1:11" s="99" customFormat="1" x14ac:dyDescent="0.25">
      <c r="A18" s="183"/>
      <c r="B18" s="171"/>
      <c r="C18" s="156"/>
      <c r="D18" s="30"/>
      <c r="E18" s="27"/>
      <c r="F18" s="7"/>
      <c r="G18" s="192"/>
      <c r="H18" s="192"/>
      <c r="I18" s="192"/>
      <c r="J18" s="62"/>
      <c r="K18" s="184"/>
    </row>
    <row r="19" spans="1:11" s="99" customFormat="1" x14ac:dyDescent="0.25">
      <c r="A19" s="183"/>
      <c r="B19" s="171"/>
      <c r="C19" s="156"/>
      <c r="D19" s="30"/>
      <c r="E19" s="27"/>
      <c r="F19" s="7"/>
      <c r="G19" s="192"/>
      <c r="H19" s="192"/>
      <c r="I19" s="192"/>
      <c r="J19" s="62"/>
      <c r="K19" s="184"/>
    </row>
    <row r="20" spans="1:11" s="99" customFormat="1" x14ac:dyDescent="0.25">
      <c r="A20" s="183"/>
      <c r="B20" s="171"/>
      <c r="C20" s="156"/>
      <c r="D20" s="30"/>
      <c r="E20" s="27"/>
      <c r="F20" s="7"/>
      <c r="G20" s="192"/>
      <c r="H20" s="192"/>
      <c r="I20" s="192"/>
      <c r="J20" s="62"/>
      <c r="K20" s="184"/>
    </row>
    <row r="21" spans="1:11" s="99" customFormat="1" x14ac:dyDescent="0.25">
      <c r="A21" s="183"/>
      <c r="B21" s="171"/>
      <c r="C21" s="156"/>
      <c r="D21" s="30"/>
      <c r="E21" s="27"/>
      <c r="F21" s="7"/>
      <c r="G21" s="192"/>
      <c r="H21" s="192"/>
      <c r="I21" s="192"/>
      <c r="J21" s="62"/>
      <c r="K21" s="184"/>
    </row>
    <row r="22" spans="1:11" s="99" customFormat="1" x14ac:dyDescent="0.25">
      <c r="A22" s="183"/>
      <c r="B22" s="171"/>
      <c r="C22" s="156"/>
      <c r="D22" s="30"/>
      <c r="E22" s="31"/>
      <c r="F22" s="7"/>
      <c r="G22" s="320"/>
      <c r="H22" s="320"/>
      <c r="I22" s="320"/>
      <c r="J22" s="62"/>
      <c r="K22" s="101"/>
    </row>
    <row r="23" spans="1:11" s="99" customFormat="1" x14ac:dyDescent="0.25">
      <c r="A23" s="183"/>
      <c r="B23" s="171"/>
      <c r="C23" s="156"/>
      <c r="D23" s="30"/>
      <c r="E23" s="31"/>
      <c r="F23" s="7"/>
      <c r="G23" s="320"/>
      <c r="H23" s="320"/>
      <c r="I23" s="320"/>
      <c r="J23" s="62"/>
      <c r="K23" s="101"/>
    </row>
    <row r="24" spans="1:11" s="99" customFormat="1" x14ac:dyDescent="0.25">
      <c r="A24" s="96"/>
      <c r="B24" s="33"/>
      <c r="C24" s="48"/>
      <c r="D24" s="30"/>
      <c r="E24" s="31"/>
      <c r="F24" s="7"/>
      <c r="G24" s="320" t="s">
        <v>11</v>
      </c>
      <c r="H24" s="320"/>
      <c r="I24" s="320"/>
      <c r="J24" s="155">
        <f>SUM(J12:J23)</f>
        <v>0</v>
      </c>
      <c r="K24" s="101"/>
    </row>
    <row r="25" spans="1:11" x14ac:dyDescent="0.25">
      <c r="A25" s="39"/>
      <c r="B25" s="39"/>
      <c r="C25" s="49"/>
      <c r="D25" s="28"/>
      <c r="E25" s="28"/>
      <c r="F25" s="28"/>
      <c r="G25" s="318" t="s">
        <v>11</v>
      </c>
      <c r="H25" s="318"/>
      <c r="I25" s="318"/>
      <c r="J25" s="196"/>
    </row>
    <row r="29" spans="1:11" s="1" customFormat="1" x14ac:dyDescent="0.25">
      <c r="A29" s="36"/>
      <c r="B29" s="36"/>
      <c r="C29" s="36"/>
      <c r="D29" s="41"/>
      <c r="E29"/>
      <c r="F29"/>
      <c r="G29" s="197"/>
      <c r="H29" s="197"/>
      <c r="I29" s="198"/>
      <c r="J29" s="195"/>
      <c r="K29"/>
    </row>
    <row r="30" spans="1:11" s="1" customFormat="1" x14ac:dyDescent="0.25">
      <c r="A30" s="36"/>
      <c r="B30" s="36"/>
      <c r="C30" s="36"/>
      <c r="D30" s="41"/>
      <c r="E30"/>
      <c r="F30"/>
      <c r="G30" s="197"/>
      <c r="H30" s="197"/>
      <c r="I30" s="198"/>
      <c r="J30" s="195"/>
      <c r="K30"/>
    </row>
    <row r="31" spans="1:11" s="1" customFormat="1" x14ac:dyDescent="0.25">
      <c r="A31" s="36"/>
      <c r="B31" s="36"/>
      <c r="C31" s="36"/>
      <c r="D31" s="41"/>
      <c r="E31"/>
      <c r="F31"/>
      <c r="G31" s="197"/>
      <c r="H31" s="197"/>
      <c r="I31" s="198"/>
      <c r="J31" s="195"/>
      <c r="K31"/>
    </row>
    <row r="32" spans="1:11" s="1" customFormat="1" x14ac:dyDescent="0.25">
      <c r="A32" s="36"/>
      <c r="B32" s="36"/>
      <c r="C32" s="36"/>
      <c r="D32" s="41"/>
      <c r="E32"/>
      <c r="F32"/>
      <c r="G32" s="197"/>
      <c r="H32" s="197"/>
      <c r="I32" s="198"/>
      <c r="J32" s="195"/>
      <c r="K32"/>
    </row>
    <row r="33" spans="1:11" s="1" customFormat="1" x14ac:dyDescent="0.25">
      <c r="A33" s="36"/>
      <c r="B33" s="36"/>
      <c r="C33" s="36"/>
      <c r="D33" s="41"/>
      <c r="E33"/>
      <c r="F33"/>
      <c r="G33" s="197"/>
      <c r="H33" s="197"/>
      <c r="I33" s="198"/>
      <c r="J33" s="195"/>
      <c r="K33"/>
    </row>
    <row r="34" spans="1:11" s="1" customFormat="1" x14ac:dyDescent="0.25">
      <c r="A34" s="36"/>
      <c r="B34" s="36"/>
      <c r="C34" s="36"/>
      <c r="D34" s="41"/>
      <c r="E34"/>
      <c r="F34"/>
      <c r="G34" s="197"/>
      <c r="H34" s="197"/>
      <c r="I34" s="198"/>
      <c r="J34" s="195"/>
      <c r="K34"/>
    </row>
    <row r="35" spans="1:11" s="1" customFormat="1" x14ac:dyDescent="0.25">
      <c r="A35" s="36"/>
      <c r="B35" s="36"/>
      <c r="C35" s="36"/>
      <c r="D35" s="41"/>
      <c r="E35"/>
      <c r="F35"/>
      <c r="G35" s="197"/>
      <c r="H35" s="197"/>
      <c r="I35" s="198"/>
      <c r="J35" s="195"/>
      <c r="K35"/>
    </row>
  </sheetData>
  <mergeCells count="7">
    <mergeCell ref="G25:I25"/>
    <mergeCell ref="A1:K1"/>
    <mergeCell ref="G9:I9"/>
    <mergeCell ref="G10:I10"/>
    <mergeCell ref="G22:I22"/>
    <mergeCell ref="G23:I23"/>
    <mergeCell ref="G24:I24"/>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EBC0B-A1B9-4775-A69D-5CDE9B74391F}">
  <dimension ref="A1:K40"/>
  <sheetViews>
    <sheetView workbookViewId="0">
      <pane xSplit="3" ySplit="3" topLeftCell="D4" activePane="bottomRight" state="frozen"/>
      <selection activeCell="I8" sqref="I8"/>
      <selection pane="topRight" activeCell="I8" sqref="I8"/>
      <selection pane="bottomLeft" activeCell="I8" sqref="I8"/>
      <selection pane="bottomRight" activeCell="E19" sqref="E19"/>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520</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44303</v>
      </c>
      <c r="B4" s="40">
        <v>44303</v>
      </c>
      <c r="C4" s="43" t="s">
        <v>102</v>
      </c>
      <c r="D4" s="7" t="s">
        <v>23</v>
      </c>
      <c r="E4" s="8"/>
      <c r="F4" s="9" t="s">
        <v>490</v>
      </c>
      <c r="G4" s="134"/>
      <c r="H4" s="135"/>
      <c r="I4" s="136"/>
      <c r="J4" s="130">
        <v>22400000</v>
      </c>
      <c r="K4" s="13" t="s">
        <v>41</v>
      </c>
    </row>
    <row r="5" spans="1:11" s="106" customFormat="1" ht="26.4" x14ac:dyDescent="0.25">
      <c r="A5" s="40">
        <v>44306</v>
      </c>
      <c r="B5" s="40">
        <v>44306</v>
      </c>
      <c r="C5" s="43" t="s">
        <v>162</v>
      </c>
      <c r="D5" s="7" t="s">
        <v>505</v>
      </c>
      <c r="E5" s="8"/>
      <c r="F5" s="9" t="s">
        <v>506</v>
      </c>
      <c r="G5" s="134"/>
      <c r="H5" s="135"/>
      <c r="I5" s="136"/>
      <c r="J5" s="130">
        <v>5000000</v>
      </c>
      <c r="K5" s="13" t="s">
        <v>41</v>
      </c>
    </row>
    <row r="6" spans="1:11" s="106" customFormat="1" ht="21.75" customHeight="1" x14ac:dyDescent="0.25">
      <c r="A6" s="40">
        <v>44308</v>
      </c>
      <c r="B6" s="40">
        <v>44308</v>
      </c>
      <c r="C6" s="43" t="s">
        <v>167</v>
      </c>
      <c r="D6" s="7" t="s">
        <v>168</v>
      </c>
      <c r="E6" s="8"/>
      <c r="F6" s="9" t="s">
        <v>507</v>
      </c>
      <c r="G6" s="134"/>
      <c r="H6" s="135"/>
      <c r="I6" s="136"/>
      <c r="J6" s="130">
        <v>43120000</v>
      </c>
      <c r="K6" s="13"/>
    </row>
    <row r="7" spans="1:11" s="106" customFormat="1" ht="39.6" x14ac:dyDescent="0.25">
      <c r="A7" s="40">
        <v>44309</v>
      </c>
      <c r="B7" s="40">
        <v>44309</v>
      </c>
      <c r="C7" s="43" t="s">
        <v>102</v>
      </c>
      <c r="D7" s="7" t="s">
        <v>508</v>
      </c>
      <c r="E7" s="8">
        <v>4400648829</v>
      </c>
      <c r="F7" s="9" t="s">
        <v>509</v>
      </c>
      <c r="G7" s="134"/>
      <c r="H7" s="135"/>
      <c r="I7" s="136"/>
      <c r="J7" s="130">
        <v>67864608</v>
      </c>
      <c r="K7" s="13"/>
    </row>
    <row r="8" spans="1:11" s="106" customFormat="1" ht="92.4" x14ac:dyDescent="0.25">
      <c r="A8" s="40">
        <v>44309</v>
      </c>
      <c r="B8" s="40">
        <v>44309</v>
      </c>
      <c r="C8" s="43" t="s">
        <v>102</v>
      </c>
      <c r="D8" s="7" t="s">
        <v>510</v>
      </c>
      <c r="E8" s="8">
        <v>4400481400</v>
      </c>
      <c r="F8" s="9" t="s">
        <v>158</v>
      </c>
      <c r="G8" s="134"/>
      <c r="H8" s="135"/>
      <c r="I8" s="136"/>
      <c r="J8" s="130">
        <v>4198320</v>
      </c>
      <c r="K8" s="13"/>
    </row>
    <row r="9" spans="1:11" s="106" customFormat="1" x14ac:dyDescent="0.25">
      <c r="A9" s="40">
        <v>44312</v>
      </c>
      <c r="B9" s="40">
        <v>44312</v>
      </c>
      <c r="C9" s="43" t="s">
        <v>100</v>
      </c>
      <c r="D9" s="7" t="s">
        <v>222</v>
      </c>
      <c r="E9" s="8"/>
      <c r="F9" s="9" t="s">
        <v>513</v>
      </c>
      <c r="G9" s="134">
        <v>3000000</v>
      </c>
      <c r="H9" s="135"/>
      <c r="I9" s="136">
        <v>0</v>
      </c>
      <c r="J9" s="130">
        <v>3000000</v>
      </c>
      <c r="K9" s="13" t="s">
        <v>41</v>
      </c>
    </row>
    <row r="10" spans="1:11" s="106" customFormat="1" ht="26.4" x14ac:dyDescent="0.25">
      <c r="A10" s="40">
        <v>44312</v>
      </c>
      <c r="B10" s="40">
        <v>44312</v>
      </c>
      <c r="C10" s="43">
        <v>93</v>
      </c>
      <c r="D10" s="7" t="s">
        <v>511</v>
      </c>
      <c r="E10" s="8"/>
      <c r="F10" s="9" t="s">
        <v>514</v>
      </c>
      <c r="G10" s="134">
        <v>5525000</v>
      </c>
      <c r="H10" s="135">
        <v>0.1</v>
      </c>
      <c r="I10" s="136">
        <v>552500</v>
      </c>
      <c r="J10" s="130">
        <v>6077500</v>
      </c>
      <c r="K10" s="13" t="s">
        <v>41</v>
      </c>
    </row>
    <row r="11" spans="1:11" s="106" customFormat="1" ht="26.4" x14ac:dyDescent="0.25">
      <c r="A11" s="40">
        <v>44312</v>
      </c>
      <c r="B11" s="40">
        <v>44305</v>
      </c>
      <c r="C11" s="43">
        <v>81088</v>
      </c>
      <c r="D11" s="7" t="s">
        <v>512</v>
      </c>
      <c r="E11" s="8"/>
      <c r="F11" s="9" t="s">
        <v>515</v>
      </c>
      <c r="G11" s="134">
        <v>1600000</v>
      </c>
      <c r="H11" s="135"/>
      <c r="I11" s="136">
        <v>0</v>
      </c>
      <c r="J11" s="130">
        <v>1600000</v>
      </c>
      <c r="K11" s="13"/>
    </row>
    <row r="12" spans="1:11" s="106" customFormat="1" x14ac:dyDescent="0.25">
      <c r="A12" s="40">
        <v>44312</v>
      </c>
      <c r="B12" s="40">
        <v>44311</v>
      </c>
      <c r="C12" s="43" t="s">
        <v>77</v>
      </c>
      <c r="D12" s="7" t="s">
        <v>78</v>
      </c>
      <c r="E12" s="8" t="s">
        <v>79</v>
      </c>
      <c r="F12" s="9" t="s">
        <v>516</v>
      </c>
      <c r="G12" s="134">
        <v>55676700</v>
      </c>
      <c r="H12" s="135">
        <v>0.1</v>
      </c>
      <c r="I12" s="136">
        <v>5567670</v>
      </c>
      <c r="J12" s="130">
        <v>61244370</v>
      </c>
      <c r="K12" s="13"/>
    </row>
    <row r="13" spans="1:11" x14ac:dyDescent="0.25">
      <c r="A13" s="40"/>
      <c r="B13" s="40"/>
      <c r="C13" s="43"/>
      <c r="D13" s="7"/>
      <c r="E13" s="8"/>
      <c r="F13" s="9"/>
      <c r="G13" s="9"/>
      <c r="H13" s="52"/>
      <c r="I13" s="58"/>
      <c r="J13" s="130"/>
      <c r="K13" s="13"/>
    </row>
    <row r="14" spans="1:11" x14ac:dyDescent="0.25">
      <c r="G14" s="318" t="s">
        <v>10</v>
      </c>
      <c r="H14" s="318"/>
      <c r="I14" s="318"/>
      <c r="J14" s="17"/>
    </row>
    <row r="15" spans="1:11" x14ac:dyDescent="0.25">
      <c r="G15" s="318" t="s">
        <v>11</v>
      </c>
      <c r="H15" s="318"/>
      <c r="I15" s="318"/>
      <c r="J15" s="155">
        <f>SUM(J4:J14)</f>
        <v>214504798</v>
      </c>
    </row>
    <row r="16" spans="1:11" s="99" customFormat="1" x14ac:dyDescent="0.25">
      <c r="A16" s="36"/>
      <c r="B16" s="37" t="s">
        <v>12</v>
      </c>
      <c r="C16" s="41"/>
      <c r="D16"/>
      <c r="E16"/>
      <c r="F16"/>
      <c r="G16"/>
      <c r="H16" s="50"/>
      <c r="I16" s="1"/>
      <c r="J16" s="20"/>
      <c r="K16" s="98"/>
    </row>
    <row r="17" spans="1:11" s="99" customFormat="1" x14ac:dyDescent="0.25">
      <c r="A17" s="179"/>
      <c r="B17" s="179"/>
      <c r="C17" s="180"/>
      <c r="D17" s="30"/>
      <c r="E17" s="8"/>
      <c r="F17" s="138"/>
      <c r="G17" s="23"/>
      <c r="H17" s="53"/>
      <c r="I17" s="59"/>
      <c r="J17" s="60"/>
      <c r="K17" s="101"/>
    </row>
    <row r="18" spans="1:11" s="99" customFormat="1" x14ac:dyDescent="0.25">
      <c r="A18" s="179"/>
      <c r="B18" s="179"/>
      <c r="C18" s="156"/>
      <c r="D18" s="30"/>
      <c r="E18" s="139"/>
      <c r="F18" s="27"/>
      <c r="G18" s="9"/>
      <c r="H18" s="54"/>
      <c r="I18" s="61"/>
      <c r="J18" s="62"/>
      <c r="K18" s="101"/>
    </row>
    <row r="19" spans="1:11" s="99" customFormat="1" x14ac:dyDescent="0.25">
      <c r="A19" s="179"/>
      <c r="B19" s="179"/>
      <c r="C19" s="156"/>
      <c r="D19" s="30"/>
      <c r="E19" s="27"/>
      <c r="F19" s="7"/>
      <c r="G19" s="9"/>
      <c r="H19" s="54"/>
      <c r="I19" s="61"/>
      <c r="J19" s="62"/>
      <c r="K19" s="101"/>
    </row>
    <row r="20" spans="1:11" s="99" customFormat="1" x14ac:dyDescent="0.25">
      <c r="A20" s="181"/>
      <c r="B20" s="181"/>
      <c r="C20" s="182"/>
      <c r="D20" s="30"/>
      <c r="E20" s="8"/>
      <c r="F20" s="29"/>
      <c r="G20" s="9"/>
      <c r="H20" s="52"/>
      <c r="I20" s="59"/>
      <c r="J20" s="60"/>
      <c r="K20" s="101"/>
    </row>
    <row r="21" spans="1:11" s="99" customFormat="1" x14ac:dyDescent="0.25">
      <c r="A21" s="179"/>
      <c r="B21" s="179"/>
      <c r="C21" s="156"/>
      <c r="D21" s="30"/>
      <c r="E21" s="27"/>
      <c r="F21" s="7"/>
      <c r="G21" s="9"/>
      <c r="H21" s="54"/>
      <c r="I21" s="61"/>
      <c r="J21" s="62"/>
      <c r="K21" s="101"/>
    </row>
    <row r="22" spans="1:11" s="99" customFormat="1" x14ac:dyDescent="0.25">
      <c r="A22" s="179"/>
      <c r="B22" s="179"/>
      <c r="C22" s="156"/>
      <c r="D22" s="30"/>
      <c r="E22" s="27"/>
      <c r="F22" s="7"/>
      <c r="G22" s="9"/>
      <c r="H22" s="54"/>
      <c r="I22" s="61"/>
      <c r="J22" s="62"/>
      <c r="K22" s="101"/>
    </row>
    <row r="23" spans="1:11" s="99" customFormat="1" x14ac:dyDescent="0.25">
      <c r="A23" s="183"/>
      <c r="B23" s="171"/>
      <c r="C23" s="156"/>
      <c r="D23" s="30"/>
      <c r="E23" s="27"/>
      <c r="F23" s="7"/>
      <c r="G23" s="188"/>
      <c r="H23" s="188"/>
      <c r="I23" s="188"/>
      <c r="J23" s="62"/>
      <c r="K23" s="184"/>
    </row>
    <row r="24" spans="1:11" s="99" customFormat="1" x14ac:dyDescent="0.25">
      <c r="A24" s="183"/>
      <c r="B24" s="171"/>
      <c r="C24" s="156"/>
      <c r="D24" s="30"/>
      <c r="E24" s="27"/>
      <c r="F24" s="7"/>
      <c r="G24" s="188"/>
      <c r="H24" s="188"/>
      <c r="I24" s="188"/>
      <c r="J24" s="62"/>
      <c r="K24" s="184"/>
    </row>
    <row r="25" spans="1:11" s="99" customFormat="1" x14ac:dyDescent="0.25">
      <c r="A25" s="183"/>
      <c r="B25" s="171"/>
      <c r="C25" s="156"/>
      <c r="D25" s="30"/>
      <c r="E25" s="27"/>
      <c r="F25" s="7"/>
      <c r="G25" s="188"/>
      <c r="H25" s="188"/>
      <c r="I25" s="188"/>
      <c r="J25" s="62"/>
      <c r="K25" s="184"/>
    </row>
    <row r="26" spans="1:11" s="99" customFormat="1" x14ac:dyDescent="0.25">
      <c r="A26" s="183"/>
      <c r="B26" s="171"/>
      <c r="C26" s="156"/>
      <c r="D26" s="30"/>
      <c r="E26" s="27"/>
      <c r="F26" s="7"/>
      <c r="G26" s="191"/>
      <c r="H26" s="191"/>
      <c r="I26" s="191"/>
      <c r="J26" s="62"/>
      <c r="K26" s="184"/>
    </row>
    <row r="27" spans="1:11" s="99" customFormat="1" x14ac:dyDescent="0.25">
      <c r="A27" s="183"/>
      <c r="B27" s="171"/>
      <c r="C27" s="156"/>
      <c r="D27" s="30"/>
      <c r="E27" s="31"/>
      <c r="F27" s="7"/>
      <c r="G27" s="320"/>
      <c r="H27" s="320"/>
      <c r="I27" s="320"/>
      <c r="J27" s="62"/>
      <c r="K27" s="101"/>
    </row>
    <row r="28" spans="1:11" s="99" customFormat="1" x14ac:dyDescent="0.25">
      <c r="A28" s="183"/>
      <c r="B28" s="171"/>
      <c r="C28" s="156"/>
      <c r="D28" s="30"/>
      <c r="E28" s="31"/>
      <c r="F28" s="7"/>
      <c r="G28" s="320"/>
      <c r="H28" s="320"/>
      <c r="I28" s="320"/>
      <c r="J28" s="62"/>
      <c r="K28" s="101"/>
    </row>
    <row r="29" spans="1:11" s="99" customFormat="1" x14ac:dyDescent="0.25">
      <c r="A29" s="96"/>
      <c r="B29" s="33"/>
      <c r="C29" s="48"/>
      <c r="D29" s="30"/>
      <c r="E29" s="31"/>
      <c r="F29" s="7"/>
      <c r="G29" s="320" t="s">
        <v>11</v>
      </c>
      <c r="H29" s="320"/>
      <c r="I29" s="320"/>
      <c r="J29" s="155">
        <f>SUM(J17:J28)</f>
        <v>0</v>
      </c>
      <c r="K29" s="101"/>
    </row>
    <row r="30" spans="1:11" x14ac:dyDescent="0.25">
      <c r="A30" s="39"/>
      <c r="B30" s="39"/>
      <c r="C30" s="49"/>
      <c r="D30" s="28"/>
      <c r="E30" s="28"/>
      <c r="F30" s="28"/>
      <c r="G30" s="318" t="s">
        <v>11</v>
      </c>
      <c r="H30" s="318"/>
      <c r="I30" s="318"/>
      <c r="J30" s="69"/>
    </row>
    <row r="34" spans="1:11" s="1" customFormat="1" x14ac:dyDescent="0.25">
      <c r="A34" s="36"/>
      <c r="B34" s="36"/>
      <c r="C34" s="36"/>
      <c r="D34" s="41"/>
      <c r="E34"/>
      <c r="F34"/>
      <c r="G34"/>
      <c r="H34"/>
      <c r="I34" s="50"/>
      <c r="K34"/>
    </row>
    <row r="35" spans="1:11" s="1" customFormat="1" x14ac:dyDescent="0.25">
      <c r="A35" s="36"/>
      <c r="B35" s="36"/>
      <c r="C35" s="36"/>
      <c r="D35" s="41"/>
      <c r="E35"/>
      <c r="F35"/>
      <c r="G35"/>
      <c r="H35"/>
      <c r="I35" s="50"/>
      <c r="K35"/>
    </row>
    <row r="36" spans="1:11" s="1" customFormat="1" x14ac:dyDescent="0.25">
      <c r="A36" s="36"/>
      <c r="B36" s="36"/>
      <c r="C36" s="36"/>
      <c r="D36" s="41"/>
      <c r="E36"/>
      <c r="F36"/>
      <c r="G36"/>
      <c r="H36"/>
      <c r="I36" s="50"/>
      <c r="K36"/>
    </row>
    <row r="37" spans="1:11" s="1" customFormat="1" x14ac:dyDescent="0.25">
      <c r="A37" s="36"/>
      <c r="B37" s="36"/>
      <c r="C37" s="36"/>
      <c r="D37" s="41"/>
      <c r="E37"/>
      <c r="F37"/>
      <c r="G37"/>
      <c r="H37"/>
      <c r="I37" s="50"/>
      <c r="K37"/>
    </row>
    <row r="38" spans="1:11" s="1" customFormat="1" x14ac:dyDescent="0.25">
      <c r="A38" s="36"/>
      <c r="B38" s="36"/>
      <c r="C38" s="36"/>
      <c r="D38" s="41"/>
      <c r="E38"/>
      <c r="F38"/>
      <c r="G38"/>
      <c r="H38"/>
      <c r="I38" s="50"/>
      <c r="K38"/>
    </row>
    <row r="39" spans="1:11" s="1" customFormat="1" x14ac:dyDescent="0.25">
      <c r="A39" s="36"/>
      <c r="B39" s="36"/>
      <c r="C39" s="36"/>
      <c r="D39" s="41"/>
      <c r="E39"/>
      <c r="F39"/>
      <c r="G39"/>
      <c r="H39"/>
      <c r="I39" s="50"/>
      <c r="K39"/>
    </row>
    <row r="40" spans="1:11" s="1" customFormat="1" x14ac:dyDescent="0.25">
      <c r="A40" s="36"/>
      <c r="B40" s="36"/>
      <c r="C40" s="36"/>
      <c r="D40" s="41"/>
      <c r="E40"/>
      <c r="F40"/>
      <c r="G40"/>
      <c r="H40"/>
      <c r="I40" s="50"/>
      <c r="K40"/>
    </row>
  </sheetData>
  <mergeCells count="7">
    <mergeCell ref="G30:I30"/>
    <mergeCell ref="A1:K1"/>
    <mergeCell ref="G14:I14"/>
    <mergeCell ref="G15:I15"/>
    <mergeCell ref="G27:I27"/>
    <mergeCell ref="G28:I28"/>
    <mergeCell ref="G29:I29"/>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379C2-0339-4DC1-84A0-CA85E2D7FF1D}">
  <dimension ref="A1:K20"/>
  <sheetViews>
    <sheetView workbookViewId="0">
      <pane xSplit="3" ySplit="3" topLeftCell="D4" activePane="bottomRight" state="frozen"/>
      <selection activeCell="I8" sqref="I8"/>
      <selection pane="topRight" activeCell="I8" sqref="I8"/>
      <selection pane="bottomLeft" activeCell="I8" sqref="I8"/>
      <selection pane="bottomRight" activeCell="F30" sqref="F30"/>
    </sheetView>
  </sheetViews>
  <sheetFormatPr defaultRowHeight="13.8" x14ac:dyDescent="0.25"/>
  <cols>
    <col min="1" max="1" width="11.5" style="36" customWidth="1"/>
    <col min="2" max="2" width="13.8984375" style="36" customWidth="1"/>
    <col min="3" max="3" width="11.09765625" style="41" customWidth="1"/>
    <col min="4" max="4" width="26.89843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496</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51" customFormat="1" ht="26.4" x14ac:dyDescent="0.25">
      <c r="A4" s="40">
        <v>44303</v>
      </c>
      <c r="B4" s="40">
        <v>44303</v>
      </c>
      <c r="C4" s="43" t="s">
        <v>95</v>
      </c>
      <c r="D4" s="7" t="s">
        <v>96</v>
      </c>
      <c r="E4" s="8"/>
      <c r="F4" s="9" t="s">
        <v>489</v>
      </c>
      <c r="G4" s="134">
        <v>20000000</v>
      </c>
      <c r="H4" s="135"/>
      <c r="I4" s="136">
        <v>0</v>
      </c>
      <c r="J4" s="137">
        <v>20000000</v>
      </c>
      <c r="K4" s="13" t="s">
        <v>41</v>
      </c>
    </row>
    <row r="5" spans="1:11" ht="26.4" x14ac:dyDescent="0.25">
      <c r="A5" s="40">
        <v>44214</v>
      </c>
      <c r="B5" s="40">
        <v>44201</v>
      </c>
      <c r="C5" s="43">
        <v>3657</v>
      </c>
      <c r="D5" s="7" t="s">
        <v>270</v>
      </c>
      <c r="E5" s="8" t="s">
        <v>271</v>
      </c>
      <c r="F5" s="9" t="s">
        <v>457</v>
      </c>
      <c r="G5" s="9">
        <v>50555800</v>
      </c>
      <c r="H5" s="52">
        <v>0.1</v>
      </c>
      <c r="I5" s="58">
        <v>5055580</v>
      </c>
      <c r="J5" s="137">
        <v>55611380</v>
      </c>
      <c r="K5" s="13"/>
    </row>
    <row r="6" spans="1:11" x14ac:dyDescent="0.25">
      <c r="A6" s="40">
        <v>44224</v>
      </c>
      <c r="B6" s="40">
        <v>44212</v>
      </c>
      <c r="C6" s="43">
        <v>3860</v>
      </c>
      <c r="D6" s="7" t="s">
        <v>270</v>
      </c>
      <c r="E6" s="8" t="s">
        <v>271</v>
      </c>
      <c r="F6" s="9" t="s">
        <v>459</v>
      </c>
      <c r="G6" s="9">
        <v>3487500</v>
      </c>
      <c r="H6" s="52">
        <v>0.1</v>
      </c>
      <c r="I6" s="58">
        <v>348750</v>
      </c>
      <c r="J6" s="137">
        <v>3836250</v>
      </c>
      <c r="K6" s="13"/>
    </row>
    <row r="7" spans="1:11" x14ac:dyDescent="0.25">
      <c r="A7" s="40">
        <v>44225</v>
      </c>
      <c r="B7" s="40">
        <v>44215</v>
      </c>
      <c r="C7" s="43">
        <v>3907</v>
      </c>
      <c r="D7" s="7" t="s">
        <v>270</v>
      </c>
      <c r="E7" s="8" t="s">
        <v>271</v>
      </c>
      <c r="F7" s="9" t="s">
        <v>459</v>
      </c>
      <c r="G7" s="9">
        <v>3075000</v>
      </c>
      <c r="H7" s="52">
        <v>0.1</v>
      </c>
      <c r="I7" s="58">
        <v>307500</v>
      </c>
      <c r="J7" s="137">
        <v>3382500</v>
      </c>
      <c r="K7" s="13"/>
    </row>
    <row r="8" spans="1:11" ht="26.4" x14ac:dyDescent="0.25">
      <c r="A8" s="40">
        <v>44308</v>
      </c>
      <c r="B8" s="40">
        <v>44308</v>
      </c>
      <c r="C8" s="43" t="s">
        <v>500</v>
      </c>
      <c r="D8" s="7" t="s">
        <v>501</v>
      </c>
      <c r="E8" s="133" t="s">
        <v>502</v>
      </c>
      <c r="F8" s="9" t="s">
        <v>503</v>
      </c>
      <c r="G8" s="9">
        <v>141000000</v>
      </c>
      <c r="H8" s="52">
        <v>0.1</v>
      </c>
      <c r="I8" s="58">
        <v>14100000</v>
      </c>
      <c r="J8" s="137">
        <v>155100000</v>
      </c>
      <c r="K8" s="13" t="s">
        <v>504</v>
      </c>
    </row>
    <row r="9" spans="1:11" x14ac:dyDescent="0.25">
      <c r="G9" s="318" t="s">
        <v>10</v>
      </c>
      <c r="H9" s="318"/>
      <c r="I9" s="318"/>
      <c r="J9" s="69"/>
    </row>
    <row r="10" spans="1:11" x14ac:dyDescent="0.25">
      <c r="G10" s="318" t="s">
        <v>11</v>
      </c>
      <c r="H10" s="318"/>
      <c r="I10" s="318"/>
      <c r="J10" s="140">
        <f>SUM(J4:J9)</f>
        <v>237930130</v>
      </c>
    </row>
    <row r="11" spans="1:11" s="99" customFormat="1" x14ac:dyDescent="0.25">
      <c r="A11" s="36"/>
      <c r="B11" s="37" t="s">
        <v>12</v>
      </c>
      <c r="C11" s="41"/>
      <c r="D11"/>
      <c r="E11"/>
      <c r="F11"/>
      <c r="G11"/>
      <c r="H11" s="50"/>
      <c r="I11" s="1"/>
      <c r="J11" s="20"/>
      <c r="K11" s="98"/>
    </row>
    <row r="12" spans="1:11" s="99" customFormat="1" x14ac:dyDescent="0.25">
      <c r="A12" s="179">
        <v>44308</v>
      </c>
      <c r="B12" s="179">
        <v>44308</v>
      </c>
      <c r="C12" s="180" t="s">
        <v>497</v>
      </c>
      <c r="D12" s="30" t="s">
        <v>498</v>
      </c>
      <c r="E12" s="8"/>
      <c r="F12" s="138" t="s">
        <v>499</v>
      </c>
      <c r="G12" s="23"/>
      <c r="H12" s="53"/>
      <c r="I12" s="59">
        <v>0</v>
      </c>
      <c r="J12" s="65">
        <v>37000000</v>
      </c>
      <c r="K12" s="13" t="s">
        <v>41</v>
      </c>
    </row>
    <row r="13" spans="1:11" s="99" customFormat="1" x14ac:dyDescent="0.25">
      <c r="A13" s="96"/>
      <c r="B13" s="33"/>
      <c r="C13" s="48"/>
      <c r="D13" s="30"/>
      <c r="E13" s="31"/>
      <c r="F13" s="7"/>
      <c r="G13" s="320" t="s">
        <v>11</v>
      </c>
      <c r="H13" s="320"/>
      <c r="I13" s="320"/>
      <c r="J13" s="140">
        <f>SUM(J12:J12)</f>
        <v>37000000</v>
      </c>
      <c r="K13" s="101"/>
    </row>
    <row r="14" spans="1:11" x14ac:dyDescent="0.25">
      <c r="A14" s="39"/>
      <c r="B14" s="39"/>
      <c r="C14" s="49"/>
      <c r="D14" s="28"/>
      <c r="E14" s="28"/>
      <c r="F14" s="28"/>
      <c r="G14" s="318" t="s">
        <v>10</v>
      </c>
      <c r="H14" s="318"/>
      <c r="I14" s="318"/>
      <c r="J14" s="69"/>
    </row>
    <row r="15" spans="1:11" s="1" customFormat="1" x14ac:dyDescent="0.25">
      <c r="A15" s="36"/>
      <c r="B15" s="36"/>
      <c r="C15" s="36"/>
      <c r="D15" s="41"/>
      <c r="E15"/>
      <c r="F15"/>
      <c r="G15"/>
      <c r="H15"/>
      <c r="I15" s="50"/>
      <c r="K15"/>
    </row>
    <row r="16" spans="1:11" s="1" customFormat="1" x14ac:dyDescent="0.25">
      <c r="A16" s="36"/>
      <c r="B16" s="36"/>
      <c r="C16" s="36"/>
      <c r="D16" s="41"/>
      <c r="E16"/>
      <c r="F16"/>
      <c r="G16"/>
      <c r="H16"/>
      <c r="I16" s="50"/>
      <c r="K16"/>
    </row>
    <row r="17" spans="1:11" s="1" customFormat="1" x14ac:dyDescent="0.25">
      <c r="A17" s="36"/>
      <c r="B17" s="36"/>
      <c r="C17" s="36"/>
      <c r="D17" s="41"/>
      <c r="E17"/>
      <c r="F17"/>
      <c r="G17"/>
      <c r="H17"/>
      <c r="I17" s="50"/>
      <c r="K17"/>
    </row>
    <row r="18" spans="1:11" s="1" customFormat="1" x14ac:dyDescent="0.25">
      <c r="A18" s="36"/>
      <c r="B18" s="36"/>
      <c r="C18" s="36"/>
      <c r="D18" s="41"/>
      <c r="E18"/>
      <c r="F18"/>
      <c r="G18"/>
      <c r="H18"/>
      <c r="I18" s="50"/>
      <c r="K18"/>
    </row>
    <row r="19" spans="1:11" s="1" customFormat="1" x14ac:dyDescent="0.25">
      <c r="A19" s="36"/>
      <c r="B19" s="36"/>
      <c r="C19" s="36"/>
      <c r="D19" s="41"/>
      <c r="E19"/>
      <c r="F19"/>
      <c r="G19"/>
      <c r="H19"/>
      <c r="I19" s="50"/>
    </row>
    <row r="20" spans="1:11" s="1" customFormat="1" x14ac:dyDescent="0.25">
      <c r="A20" s="36"/>
      <c r="B20" s="36"/>
      <c r="C20" s="36"/>
      <c r="D20" s="41"/>
      <c r="E20"/>
      <c r="F20"/>
      <c r="G20"/>
      <c r="H20"/>
      <c r="I20" s="50"/>
      <c r="K20"/>
    </row>
  </sheetData>
  <mergeCells count="5">
    <mergeCell ref="G14:I14"/>
    <mergeCell ref="A1:K1"/>
    <mergeCell ref="G9:I9"/>
    <mergeCell ref="G10:I10"/>
    <mergeCell ref="G13:I13"/>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7EC62-73B0-4999-9BCA-F5FB740E1E41}">
  <dimension ref="A1:K37"/>
  <sheetViews>
    <sheetView workbookViewId="0">
      <pane xSplit="3" ySplit="3" topLeftCell="D4" activePane="bottomRight" state="frozen"/>
      <selection activeCell="I8" sqref="I8"/>
      <selection pane="topRight" activeCell="I8" sqref="I8"/>
      <selection pane="bottomLeft" activeCell="I8" sqref="I8"/>
      <selection pane="bottomRight" activeCell="E31" sqref="E31"/>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495</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26.4" x14ac:dyDescent="0.25">
      <c r="A4" s="40">
        <v>44301</v>
      </c>
      <c r="B4" s="40">
        <v>44298</v>
      </c>
      <c r="C4" s="43">
        <v>64246</v>
      </c>
      <c r="D4" s="7" t="s">
        <v>481</v>
      </c>
      <c r="E4" s="8" t="s">
        <v>482</v>
      </c>
      <c r="F4" s="9" t="s">
        <v>483</v>
      </c>
      <c r="G4" s="134">
        <v>8595000</v>
      </c>
      <c r="H4" s="135"/>
      <c r="I4" s="136">
        <v>0</v>
      </c>
      <c r="J4" s="130">
        <v>8595000</v>
      </c>
      <c r="K4" s="13"/>
    </row>
    <row r="5" spans="1:11" s="106" customFormat="1" ht="26.4" x14ac:dyDescent="0.25">
      <c r="A5" s="40">
        <v>44303</v>
      </c>
      <c r="B5" s="40">
        <v>44295</v>
      </c>
      <c r="C5" s="43">
        <v>264</v>
      </c>
      <c r="D5" s="7" t="s">
        <v>30</v>
      </c>
      <c r="E5" s="8" t="s">
        <v>31</v>
      </c>
      <c r="F5" s="9" t="s">
        <v>484</v>
      </c>
      <c r="G5" s="134">
        <v>16500000</v>
      </c>
      <c r="H5" s="135">
        <v>0.1</v>
      </c>
      <c r="I5" s="136">
        <v>1650000</v>
      </c>
      <c r="J5" s="130">
        <v>18150000</v>
      </c>
      <c r="K5" s="13"/>
    </row>
    <row r="6" spans="1:11" s="106" customFormat="1" x14ac:dyDescent="0.25">
      <c r="A6" s="40">
        <v>44303</v>
      </c>
      <c r="B6" s="40">
        <v>44295</v>
      </c>
      <c r="C6" s="43">
        <v>247</v>
      </c>
      <c r="D6" s="7" t="s">
        <v>149</v>
      </c>
      <c r="E6" s="8" t="s">
        <v>150</v>
      </c>
      <c r="F6" s="9" t="s">
        <v>485</v>
      </c>
      <c r="G6" s="134">
        <v>17080000</v>
      </c>
      <c r="H6" s="135">
        <v>0.1</v>
      </c>
      <c r="I6" s="136">
        <v>1708000</v>
      </c>
      <c r="J6" s="130">
        <v>18788000</v>
      </c>
      <c r="K6" s="13"/>
    </row>
    <row r="7" spans="1:11" s="106" customFormat="1" ht="26.4" x14ac:dyDescent="0.25">
      <c r="A7" s="40">
        <v>44303</v>
      </c>
      <c r="B7" s="40">
        <v>44265</v>
      </c>
      <c r="C7" s="43">
        <v>3699</v>
      </c>
      <c r="D7" s="7" t="s">
        <v>85</v>
      </c>
      <c r="E7" s="8" t="s">
        <v>86</v>
      </c>
      <c r="F7" s="9" t="s">
        <v>486</v>
      </c>
      <c r="G7" s="134">
        <v>7500000</v>
      </c>
      <c r="H7" s="135">
        <v>0.1</v>
      </c>
      <c r="I7" s="136">
        <v>750000</v>
      </c>
      <c r="J7" s="130">
        <v>8250000</v>
      </c>
      <c r="K7" s="13"/>
    </row>
    <row r="8" spans="1:11" s="106" customFormat="1" ht="52.8" x14ac:dyDescent="0.25">
      <c r="A8" s="40">
        <v>44303</v>
      </c>
      <c r="B8" s="40">
        <v>44299</v>
      </c>
      <c r="C8" s="43" t="s">
        <v>19</v>
      </c>
      <c r="D8" s="7" t="s">
        <v>487</v>
      </c>
      <c r="E8" s="8"/>
      <c r="F8" s="9" t="s">
        <v>488</v>
      </c>
      <c r="G8" s="134">
        <v>780000</v>
      </c>
      <c r="H8" s="135"/>
      <c r="I8" s="136">
        <v>0</v>
      </c>
      <c r="J8" s="130">
        <v>780000</v>
      </c>
      <c r="K8" s="13"/>
    </row>
    <row r="9" spans="1:11" x14ac:dyDescent="0.25">
      <c r="A9" s="40"/>
      <c r="B9" s="40"/>
      <c r="C9" s="43"/>
      <c r="D9" s="7"/>
      <c r="E9" s="8"/>
      <c r="F9" s="9"/>
      <c r="G9" s="9"/>
      <c r="H9" s="52"/>
      <c r="I9" s="58"/>
      <c r="J9" s="130"/>
      <c r="K9" s="13"/>
    </row>
    <row r="10" spans="1:11" x14ac:dyDescent="0.25">
      <c r="A10" s="40"/>
      <c r="B10" s="40"/>
      <c r="C10" s="43"/>
      <c r="D10" s="7"/>
      <c r="E10" s="8"/>
      <c r="F10" s="9"/>
      <c r="G10" s="9"/>
      <c r="H10" s="52"/>
      <c r="I10" s="58"/>
      <c r="J10" s="130"/>
      <c r="K10" s="13"/>
    </row>
    <row r="11" spans="1:11" x14ac:dyDescent="0.25">
      <c r="G11" s="318" t="s">
        <v>10</v>
      </c>
      <c r="H11" s="318"/>
      <c r="I11" s="318"/>
      <c r="J11" s="17"/>
    </row>
    <row r="12" spans="1:11" x14ac:dyDescent="0.25">
      <c r="G12" s="318" t="s">
        <v>11</v>
      </c>
      <c r="H12" s="318"/>
      <c r="I12" s="318"/>
      <c r="J12" s="132">
        <f>SUM(J4:J8)</f>
        <v>54563000</v>
      </c>
    </row>
    <row r="13" spans="1:11" s="99" customFormat="1" x14ac:dyDescent="0.25">
      <c r="A13" s="36"/>
      <c r="B13" s="37" t="s">
        <v>12</v>
      </c>
      <c r="C13" s="41"/>
      <c r="D13"/>
      <c r="E13"/>
      <c r="F13"/>
      <c r="G13"/>
      <c r="H13" s="50"/>
      <c r="I13" s="1"/>
      <c r="J13" s="20"/>
      <c r="K13" s="98"/>
    </row>
    <row r="14" spans="1:11" s="99" customFormat="1" x14ac:dyDescent="0.25">
      <c r="A14" s="179"/>
      <c r="B14" s="179"/>
      <c r="C14" s="180"/>
      <c r="D14" s="30"/>
      <c r="E14" s="8"/>
      <c r="F14" s="138"/>
      <c r="G14" s="23"/>
      <c r="H14" s="53"/>
      <c r="I14" s="59"/>
      <c r="J14" s="60"/>
      <c r="K14" s="101"/>
    </row>
    <row r="15" spans="1:11" s="99" customFormat="1" x14ac:dyDescent="0.25">
      <c r="A15" s="179"/>
      <c r="B15" s="179"/>
      <c r="C15" s="156"/>
      <c r="D15" s="30"/>
      <c r="E15" s="139"/>
      <c r="F15" s="27"/>
      <c r="G15" s="9"/>
      <c r="H15" s="54"/>
      <c r="I15" s="61"/>
      <c r="J15" s="62"/>
      <c r="K15" s="101"/>
    </row>
    <row r="16" spans="1:11" s="99" customFormat="1" x14ac:dyDescent="0.25">
      <c r="A16" s="179"/>
      <c r="B16" s="179"/>
      <c r="C16" s="156"/>
      <c r="D16" s="30"/>
      <c r="E16" s="27"/>
      <c r="F16" s="7"/>
      <c r="G16" s="9"/>
      <c r="H16" s="54"/>
      <c r="I16" s="61"/>
      <c r="J16" s="62"/>
      <c r="K16" s="101"/>
    </row>
    <row r="17" spans="1:11" s="99" customFormat="1" x14ac:dyDescent="0.25">
      <c r="A17" s="181"/>
      <c r="B17" s="181"/>
      <c r="C17" s="182"/>
      <c r="D17" s="30"/>
      <c r="E17" s="8"/>
      <c r="F17" s="29"/>
      <c r="G17" s="9"/>
      <c r="H17" s="52"/>
      <c r="I17" s="59"/>
      <c r="J17" s="60"/>
      <c r="K17" s="101"/>
    </row>
    <row r="18" spans="1:11" s="99" customFormat="1" x14ac:dyDescent="0.25">
      <c r="A18" s="179"/>
      <c r="B18" s="179"/>
      <c r="C18" s="156"/>
      <c r="D18" s="30"/>
      <c r="E18" s="27"/>
      <c r="F18" s="7"/>
      <c r="G18" s="9"/>
      <c r="H18" s="54"/>
      <c r="I18" s="61"/>
      <c r="J18" s="62"/>
      <c r="K18" s="101"/>
    </row>
    <row r="19" spans="1:11" s="99" customFormat="1" x14ac:dyDescent="0.25">
      <c r="A19" s="179"/>
      <c r="B19" s="179"/>
      <c r="C19" s="156"/>
      <c r="D19" s="30"/>
      <c r="E19" s="27"/>
      <c r="F19" s="7"/>
      <c r="G19" s="9"/>
      <c r="H19" s="54"/>
      <c r="I19" s="61"/>
      <c r="J19" s="62"/>
      <c r="K19" s="101"/>
    </row>
    <row r="20" spans="1:11" s="99" customFormat="1" x14ac:dyDescent="0.25">
      <c r="A20" s="183"/>
      <c r="B20" s="171"/>
      <c r="C20" s="156"/>
      <c r="D20" s="30"/>
      <c r="E20" s="27"/>
      <c r="F20" s="7"/>
      <c r="G20" s="188"/>
      <c r="H20" s="188"/>
      <c r="I20" s="188"/>
      <c r="J20" s="62"/>
      <c r="K20" s="184"/>
    </row>
    <row r="21" spans="1:11" s="99" customFormat="1" x14ac:dyDescent="0.25">
      <c r="A21" s="183"/>
      <c r="B21" s="171"/>
      <c r="C21" s="156"/>
      <c r="D21" s="30"/>
      <c r="E21" s="27"/>
      <c r="F21" s="7"/>
      <c r="G21" s="188"/>
      <c r="H21" s="188"/>
      <c r="I21" s="188"/>
      <c r="J21" s="62"/>
      <c r="K21" s="184"/>
    </row>
    <row r="22" spans="1:11" s="99" customFormat="1" x14ac:dyDescent="0.25">
      <c r="A22" s="183"/>
      <c r="B22" s="171"/>
      <c r="C22" s="156"/>
      <c r="D22" s="30"/>
      <c r="E22" s="27"/>
      <c r="F22" s="7"/>
      <c r="G22" s="188"/>
      <c r="H22" s="188"/>
      <c r="I22" s="188"/>
      <c r="J22" s="62"/>
      <c r="K22" s="184"/>
    </row>
    <row r="23" spans="1:11" s="99" customFormat="1" x14ac:dyDescent="0.25">
      <c r="A23" s="183"/>
      <c r="B23" s="171"/>
      <c r="C23" s="156"/>
      <c r="D23" s="30"/>
      <c r="E23" s="27"/>
      <c r="F23" s="7"/>
      <c r="G23" s="190"/>
      <c r="H23" s="190"/>
      <c r="I23" s="190"/>
      <c r="J23" s="62"/>
      <c r="K23" s="184"/>
    </row>
    <row r="24" spans="1:11" s="99" customFormat="1" x14ac:dyDescent="0.25">
      <c r="A24" s="183"/>
      <c r="B24" s="171"/>
      <c r="C24" s="156"/>
      <c r="D24" s="30"/>
      <c r="E24" s="31"/>
      <c r="F24" s="7"/>
      <c r="G24" s="320"/>
      <c r="H24" s="320"/>
      <c r="I24" s="320"/>
      <c r="J24" s="62"/>
      <c r="K24" s="101"/>
    </row>
    <row r="25" spans="1:11" s="99" customFormat="1" x14ac:dyDescent="0.25">
      <c r="A25" s="183"/>
      <c r="B25" s="171"/>
      <c r="C25" s="156"/>
      <c r="D25" s="30"/>
      <c r="E25" s="31"/>
      <c r="F25" s="7"/>
      <c r="G25" s="320"/>
      <c r="H25" s="320"/>
      <c r="I25" s="320"/>
      <c r="J25" s="62"/>
      <c r="K25" s="101"/>
    </row>
    <row r="26" spans="1:11" s="99" customFormat="1" x14ac:dyDescent="0.25">
      <c r="A26" s="96"/>
      <c r="B26" s="33"/>
      <c r="C26" s="48"/>
      <c r="D26" s="30"/>
      <c r="E26" s="31"/>
      <c r="F26" s="7"/>
      <c r="G26" s="320" t="s">
        <v>11</v>
      </c>
      <c r="H26" s="320"/>
      <c r="I26" s="320"/>
      <c r="J26" s="155">
        <f>SUM(J14:J25)</f>
        <v>0</v>
      </c>
      <c r="K26" s="101"/>
    </row>
    <row r="27" spans="1:11" x14ac:dyDescent="0.25">
      <c r="A27" s="39"/>
      <c r="B27" s="39"/>
      <c r="C27" s="49"/>
      <c r="D27" s="28"/>
      <c r="E27" s="28"/>
      <c r="F27" s="28"/>
      <c r="G27" s="318" t="s">
        <v>11</v>
      </c>
      <c r="H27" s="318"/>
      <c r="I27" s="318"/>
      <c r="J27" s="69"/>
    </row>
    <row r="31" spans="1:11" s="1" customFormat="1" x14ac:dyDescent="0.25">
      <c r="A31" s="36"/>
      <c r="B31" s="36"/>
      <c r="C31" s="36"/>
      <c r="D31" s="41"/>
      <c r="E31"/>
      <c r="F31"/>
      <c r="G31"/>
      <c r="H31"/>
      <c r="I31" s="50"/>
      <c r="K31"/>
    </row>
    <row r="32" spans="1:11" s="1" customFormat="1" x14ac:dyDescent="0.25">
      <c r="A32" s="36"/>
      <c r="B32" s="36"/>
      <c r="C32" s="36"/>
      <c r="D32" s="41"/>
      <c r="E32"/>
      <c r="F32"/>
      <c r="G32"/>
      <c r="H32"/>
      <c r="I32" s="50"/>
      <c r="K32"/>
    </row>
    <row r="33" spans="1:11" s="1" customFormat="1" x14ac:dyDescent="0.25">
      <c r="A33" s="36"/>
      <c r="B33" s="36"/>
      <c r="C33" s="36"/>
      <c r="D33" s="41"/>
      <c r="E33"/>
      <c r="F33"/>
      <c r="G33"/>
      <c r="H33"/>
      <c r="I33" s="50"/>
      <c r="K33"/>
    </row>
    <row r="34" spans="1:11" s="1" customFormat="1" x14ac:dyDescent="0.25">
      <c r="A34" s="36"/>
      <c r="B34" s="36"/>
      <c r="C34" s="36"/>
      <c r="D34" s="41"/>
      <c r="E34"/>
      <c r="F34"/>
      <c r="G34"/>
      <c r="H34"/>
      <c r="I34" s="50"/>
      <c r="K34"/>
    </row>
    <row r="35" spans="1:11" s="1" customFormat="1" x14ac:dyDescent="0.25">
      <c r="A35" s="36"/>
      <c r="B35" s="36"/>
      <c r="C35" s="36"/>
      <c r="D35" s="41"/>
      <c r="E35"/>
      <c r="F35"/>
      <c r="G35"/>
      <c r="H35"/>
      <c r="I35" s="50"/>
      <c r="K35"/>
    </row>
    <row r="36" spans="1:11" s="1" customFormat="1" x14ac:dyDescent="0.25">
      <c r="A36" s="36"/>
      <c r="B36" s="36"/>
      <c r="C36" s="36"/>
      <c r="D36" s="41"/>
      <c r="E36"/>
      <c r="F36"/>
      <c r="G36"/>
      <c r="H36"/>
      <c r="I36" s="50"/>
      <c r="K36"/>
    </row>
    <row r="37" spans="1:11" s="1" customFormat="1" x14ac:dyDescent="0.25">
      <c r="A37" s="36"/>
      <c r="B37" s="36"/>
      <c r="C37" s="36"/>
      <c r="D37" s="41"/>
      <c r="E37"/>
      <c r="F37"/>
      <c r="G37"/>
      <c r="H37"/>
      <c r="I37" s="50"/>
      <c r="K37"/>
    </row>
  </sheetData>
  <mergeCells count="7">
    <mergeCell ref="G27:I27"/>
    <mergeCell ref="A1:K1"/>
    <mergeCell ref="G11:I11"/>
    <mergeCell ref="G12:I12"/>
    <mergeCell ref="G24:I24"/>
    <mergeCell ref="G25:I25"/>
    <mergeCell ref="G26:I26"/>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791F-3EB4-4E3F-AE36-70855DE581D3}">
  <dimension ref="A1:K42"/>
  <sheetViews>
    <sheetView workbookViewId="0">
      <pane xSplit="3" ySplit="3" topLeftCell="D4" activePane="bottomRight" state="frozen"/>
      <selection activeCell="I8" sqref="I8"/>
      <selection pane="topRight" activeCell="I8" sqref="I8"/>
      <selection pane="bottomLeft" activeCell="I8" sqref="I8"/>
      <selection pane="bottomRight" activeCell="J10" sqref="J10:J13"/>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453</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26.4" x14ac:dyDescent="0.25">
      <c r="A4" s="40">
        <v>44298</v>
      </c>
      <c r="B4" s="40">
        <v>44259</v>
      </c>
      <c r="C4" s="43" t="s">
        <v>329</v>
      </c>
      <c r="D4" s="7" t="s">
        <v>108</v>
      </c>
      <c r="E4" s="8"/>
      <c r="F4" s="9" t="s">
        <v>466</v>
      </c>
      <c r="G4" s="134"/>
      <c r="H4" s="135"/>
      <c r="I4" s="136"/>
      <c r="J4" s="130">
        <v>9962465.7534246594</v>
      </c>
      <c r="K4" s="13"/>
    </row>
    <row r="5" spans="1:11" s="106" customFormat="1" ht="26.4" x14ac:dyDescent="0.25">
      <c r="A5" s="40">
        <v>44298</v>
      </c>
      <c r="B5" s="40">
        <v>44265</v>
      </c>
      <c r="C5" s="43" t="s">
        <v>330</v>
      </c>
      <c r="D5" s="7" t="s">
        <v>108</v>
      </c>
      <c r="E5" s="8"/>
      <c r="F5" s="9" t="s">
        <v>467</v>
      </c>
      <c r="G5" s="134"/>
      <c r="H5" s="135"/>
      <c r="I5" s="136"/>
      <c r="J5" s="130">
        <v>6446301.3698630137</v>
      </c>
      <c r="K5" s="13"/>
    </row>
    <row r="6" spans="1:11" s="106" customFormat="1" ht="26.4" x14ac:dyDescent="0.25">
      <c r="A6" s="40">
        <v>44298</v>
      </c>
      <c r="B6" s="40">
        <v>44272</v>
      </c>
      <c r="C6" s="43" t="s">
        <v>468</v>
      </c>
      <c r="D6" s="7" t="s">
        <v>108</v>
      </c>
      <c r="E6" s="8"/>
      <c r="F6" s="9" t="s">
        <v>469</v>
      </c>
      <c r="G6" s="134"/>
      <c r="H6" s="135"/>
      <c r="I6" s="136"/>
      <c r="J6" s="130">
        <v>7070136.98630137</v>
      </c>
      <c r="K6" s="13"/>
    </row>
    <row r="7" spans="1:11" s="106" customFormat="1" ht="26.4" x14ac:dyDescent="0.25">
      <c r="A7" s="40">
        <v>44298</v>
      </c>
      <c r="B7" s="40">
        <v>44273</v>
      </c>
      <c r="C7" s="43" t="s">
        <v>470</v>
      </c>
      <c r="D7" s="7" t="s">
        <v>108</v>
      </c>
      <c r="E7" s="8"/>
      <c r="F7" s="9" t="s">
        <v>471</v>
      </c>
      <c r="G7" s="134"/>
      <c r="H7" s="135"/>
      <c r="I7" s="136"/>
      <c r="J7" s="130">
        <v>9653144.9917808231</v>
      </c>
      <c r="K7" s="13"/>
    </row>
    <row r="8" spans="1:11" s="106" customFormat="1" ht="26.4" x14ac:dyDescent="0.25">
      <c r="A8" s="40">
        <v>44298</v>
      </c>
      <c r="B8" s="40">
        <v>44291</v>
      </c>
      <c r="C8" s="43" t="s">
        <v>472</v>
      </c>
      <c r="D8" s="7" t="s">
        <v>108</v>
      </c>
      <c r="E8" s="8"/>
      <c r="F8" s="9" t="s">
        <v>473</v>
      </c>
      <c r="G8" s="134"/>
      <c r="H8" s="135"/>
      <c r="I8" s="136"/>
      <c r="J8" s="130">
        <v>4253424.6575342473</v>
      </c>
      <c r="K8" s="13"/>
    </row>
    <row r="9" spans="1:11" s="106" customFormat="1" ht="26.4" x14ac:dyDescent="0.25">
      <c r="A9" s="40">
        <v>44298</v>
      </c>
      <c r="B9" s="40">
        <v>44295</v>
      </c>
      <c r="C9" s="43" t="s">
        <v>474</v>
      </c>
      <c r="D9" s="7" t="s">
        <v>108</v>
      </c>
      <c r="E9" s="8"/>
      <c r="F9" s="9" t="s">
        <v>475</v>
      </c>
      <c r="G9" s="134"/>
      <c r="H9" s="135"/>
      <c r="I9" s="136"/>
      <c r="J9" s="130">
        <v>2949041.0958904112</v>
      </c>
      <c r="K9" s="13"/>
    </row>
    <row r="10" spans="1:11" s="106" customFormat="1" ht="79.2" x14ac:dyDescent="0.25">
      <c r="A10" s="40">
        <v>44303</v>
      </c>
      <c r="B10" s="40">
        <v>44294</v>
      </c>
      <c r="C10" s="43">
        <v>102</v>
      </c>
      <c r="D10" s="7" t="s">
        <v>476</v>
      </c>
      <c r="E10" s="8" t="s">
        <v>477</v>
      </c>
      <c r="F10" s="9" t="s">
        <v>478</v>
      </c>
      <c r="G10" s="134">
        <v>3500000</v>
      </c>
      <c r="H10" s="135">
        <v>0</v>
      </c>
      <c r="I10" s="136">
        <v>0</v>
      </c>
      <c r="J10" s="130">
        <v>3500000</v>
      </c>
      <c r="K10" s="13"/>
    </row>
    <row r="11" spans="1:11" s="106" customFormat="1" x14ac:dyDescent="0.25">
      <c r="A11" s="40">
        <v>44303</v>
      </c>
      <c r="B11" s="40">
        <v>44291</v>
      </c>
      <c r="C11" s="43">
        <v>1321718</v>
      </c>
      <c r="D11" s="7" t="s">
        <v>124</v>
      </c>
      <c r="E11" s="8" t="s">
        <v>125</v>
      </c>
      <c r="F11" s="9" t="s">
        <v>479</v>
      </c>
      <c r="G11" s="134">
        <v>575428</v>
      </c>
      <c r="H11" s="135">
        <v>0.1</v>
      </c>
      <c r="I11" s="136">
        <v>57542.8</v>
      </c>
      <c r="J11" s="130">
        <v>632970.80000000005</v>
      </c>
      <c r="K11" s="13"/>
    </row>
    <row r="12" spans="1:11" s="106" customFormat="1" x14ac:dyDescent="0.25">
      <c r="A12" s="40">
        <v>44303</v>
      </c>
      <c r="B12" s="40">
        <v>44303</v>
      </c>
      <c r="C12" s="43" t="s">
        <v>95</v>
      </c>
      <c r="D12" s="7" t="s">
        <v>23</v>
      </c>
      <c r="E12" s="8"/>
      <c r="F12" s="9" t="s">
        <v>24</v>
      </c>
      <c r="G12" s="134">
        <v>15000000</v>
      </c>
      <c r="H12" s="135"/>
      <c r="I12" s="136">
        <v>0</v>
      </c>
      <c r="J12" s="130">
        <v>15000000</v>
      </c>
      <c r="K12" s="13" t="s">
        <v>494</v>
      </c>
    </row>
    <row r="13" spans="1:11" s="106" customFormat="1" x14ac:dyDescent="0.25">
      <c r="A13" s="40">
        <v>44303</v>
      </c>
      <c r="B13" s="40">
        <v>44301</v>
      </c>
      <c r="C13" s="43" t="s">
        <v>77</v>
      </c>
      <c r="D13" s="7" t="s">
        <v>78</v>
      </c>
      <c r="E13" s="8" t="s">
        <v>79</v>
      </c>
      <c r="F13" s="9" t="s">
        <v>480</v>
      </c>
      <c r="G13" s="134">
        <v>57522300</v>
      </c>
      <c r="H13" s="135">
        <v>0.1</v>
      </c>
      <c r="I13" s="136">
        <v>5752230</v>
      </c>
      <c r="J13" s="130">
        <v>63274530</v>
      </c>
      <c r="K13" s="13"/>
    </row>
    <row r="14" spans="1:11" x14ac:dyDescent="0.25">
      <c r="A14" s="40"/>
      <c r="B14" s="40"/>
      <c r="C14" s="43"/>
      <c r="D14" s="7"/>
      <c r="E14" s="8"/>
      <c r="F14" s="9"/>
      <c r="G14" s="9"/>
      <c r="H14" s="52"/>
      <c r="I14" s="58"/>
      <c r="J14" s="130"/>
      <c r="K14" s="13"/>
    </row>
    <row r="15" spans="1:11" x14ac:dyDescent="0.25">
      <c r="A15" s="40"/>
      <c r="B15" s="40"/>
      <c r="C15" s="43"/>
      <c r="D15" s="7"/>
      <c r="E15" s="8"/>
      <c r="F15" s="9"/>
      <c r="G15" s="9"/>
      <c r="H15" s="52"/>
      <c r="I15" s="58"/>
      <c r="J15" s="130"/>
      <c r="K15" s="13"/>
    </row>
    <row r="16" spans="1:11" x14ac:dyDescent="0.25">
      <c r="G16" s="318" t="s">
        <v>10</v>
      </c>
      <c r="H16" s="318"/>
      <c r="I16" s="318"/>
      <c r="J16" s="17"/>
    </row>
    <row r="17" spans="1:11" x14ac:dyDescent="0.25">
      <c r="G17" s="318" t="s">
        <v>11</v>
      </c>
      <c r="H17" s="318"/>
      <c r="I17" s="318"/>
      <c r="J17" s="132">
        <f>SUM(J4:J13)</f>
        <v>122742015.65479451</v>
      </c>
    </row>
    <row r="18" spans="1:11" s="99" customFormat="1" x14ac:dyDescent="0.25">
      <c r="A18" s="36"/>
      <c r="B18" s="37" t="s">
        <v>12</v>
      </c>
      <c r="C18" s="41"/>
      <c r="D18"/>
      <c r="E18"/>
      <c r="F18"/>
      <c r="G18"/>
      <c r="H18" s="50"/>
      <c r="I18" s="1"/>
      <c r="J18" s="20"/>
      <c r="K18" s="98"/>
    </row>
    <row r="19" spans="1:11" s="99" customFormat="1" x14ac:dyDescent="0.25">
      <c r="A19" s="179"/>
      <c r="B19" s="179"/>
      <c r="C19" s="180"/>
      <c r="D19" s="30"/>
      <c r="E19" s="8"/>
      <c r="F19" s="138"/>
      <c r="G19" s="23"/>
      <c r="H19" s="53"/>
      <c r="I19" s="59"/>
      <c r="J19" s="60"/>
      <c r="K19" s="101"/>
    </row>
    <row r="20" spans="1:11" s="99" customFormat="1" x14ac:dyDescent="0.25">
      <c r="A20" s="179"/>
      <c r="B20" s="179"/>
      <c r="C20" s="156"/>
      <c r="D20" s="30"/>
      <c r="E20" s="139"/>
      <c r="F20" s="27"/>
      <c r="G20" s="9"/>
      <c r="H20" s="54"/>
      <c r="I20" s="61"/>
      <c r="J20" s="62"/>
      <c r="K20" s="101"/>
    </row>
    <row r="21" spans="1:11" s="99" customFormat="1" x14ac:dyDescent="0.25">
      <c r="A21" s="179"/>
      <c r="B21" s="179"/>
      <c r="C21" s="156"/>
      <c r="D21" s="30"/>
      <c r="E21" s="27"/>
      <c r="F21" s="7"/>
      <c r="G21" s="9"/>
      <c r="H21" s="54"/>
      <c r="I21" s="61"/>
      <c r="J21" s="62"/>
      <c r="K21" s="101"/>
    </row>
    <row r="22" spans="1:11" s="99" customFormat="1" x14ac:dyDescent="0.25">
      <c r="A22" s="181"/>
      <c r="B22" s="181"/>
      <c r="C22" s="182"/>
      <c r="D22" s="30"/>
      <c r="E22" s="8"/>
      <c r="F22" s="29"/>
      <c r="G22" s="9"/>
      <c r="H22" s="52"/>
      <c r="I22" s="59"/>
      <c r="J22" s="60"/>
      <c r="K22" s="101"/>
    </row>
    <row r="23" spans="1:11" s="99" customFormat="1" x14ac:dyDescent="0.25">
      <c r="A23" s="179"/>
      <c r="B23" s="179"/>
      <c r="C23" s="156"/>
      <c r="D23" s="30"/>
      <c r="E23" s="27"/>
      <c r="F23" s="7"/>
      <c r="G23" s="9"/>
      <c r="H23" s="54"/>
      <c r="I23" s="61"/>
      <c r="J23" s="62"/>
      <c r="K23" s="101"/>
    </row>
    <row r="24" spans="1:11" s="99" customFormat="1" x14ac:dyDescent="0.25">
      <c r="A24" s="179"/>
      <c r="B24" s="179"/>
      <c r="C24" s="156"/>
      <c r="D24" s="30"/>
      <c r="E24" s="27"/>
      <c r="F24" s="7"/>
      <c r="G24" s="9"/>
      <c r="H24" s="54"/>
      <c r="I24" s="61"/>
      <c r="J24" s="62"/>
      <c r="K24" s="101"/>
    </row>
    <row r="25" spans="1:11" s="99" customFormat="1" x14ac:dyDescent="0.25">
      <c r="A25" s="183"/>
      <c r="B25" s="171"/>
      <c r="C25" s="156"/>
      <c r="D25" s="30"/>
      <c r="E25" s="27"/>
      <c r="F25" s="7"/>
      <c r="G25" s="188"/>
      <c r="H25" s="188"/>
      <c r="I25" s="188"/>
      <c r="J25" s="62"/>
      <c r="K25" s="184"/>
    </row>
    <row r="26" spans="1:11" s="99" customFormat="1" x14ac:dyDescent="0.25">
      <c r="A26" s="183"/>
      <c r="B26" s="171"/>
      <c r="C26" s="156"/>
      <c r="D26" s="30"/>
      <c r="E26" s="27"/>
      <c r="F26" s="7"/>
      <c r="G26" s="188"/>
      <c r="H26" s="188"/>
      <c r="I26" s="188"/>
      <c r="J26" s="62"/>
      <c r="K26" s="184"/>
    </row>
    <row r="27" spans="1:11" s="99" customFormat="1" x14ac:dyDescent="0.25">
      <c r="A27" s="183"/>
      <c r="B27" s="171"/>
      <c r="C27" s="156"/>
      <c r="D27" s="30"/>
      <c r="E27" s="27"/>
      <c r="F27" s="7"/>
      <c r="G27" s="188"/>
      <c r="H27" s="188"/>
      <c r="I27" s="188"/>
      <c r="J27" s="62"/>
      <c r="K27" s="184"/>
    </row>
    <row r="28" spans="1:11" s="99" customFormat="1" x14ac:dyDescent="0.25">
      <c r="A28" s="183"/>
      <c r="B28" s="171"/>
      <c r="C28" s="156"/>
      <c r="D28" s="30"/>
      <c r="E28" s="27"/>
      <c r="F28" s="7"/>
      <c r="G28" s="189"/>
      <c r="H28" s="189"/>
      <c r="I28" s="189"/>
      <c r="J28" s="62"/>
      <c r="K28" s="184"/>
    </row>
    <row r="29" spans="1:11" s="99" customFormat="1" x14ac:dyDescent="0.25">
      <c r="A29" s="183"/>
      <c r="B29" s="171"/>
      <c r="C29" s="156"/>
      <c r="D29" s="30"/>
      <c r="E29" s="31"/>
      <c r="F29" s="7"/>
      <c r="G29" s="320"/>
      <c r="H29" s="320"/>
      <c r="I29" s="320"/>
      <c r="J29" s="62"/>
      <c r="K29" s="101"/>
    </row>
    <row r="30" spans="1:11" s="99" customFormat="1" x14ac:dyDescent="0.25">
      <c r="A30" s="183"/>
      <c r="B30" s="171"/>
      <c r="C30" s="156"/>
      <c r="D30" s="30"/>
      <c r="E30" s="31"/>
      <c r="F30" s="7"/>
      <c r="G30" s="320"/>
      <c r="H30" s="320"/>
      <c r="I30" s="320"/>
      <c r="J30" s="62"/>
      <c r="K30" s="101"/>
    </row>
    <row r="31" spans="1:11" s="99" customFormat="1" x14ac:dyDescent="0.25">
      <c r="A31" s="96"/>
      <c r="B31" s="33"/>
      <c r="C31" s="48"/>
      <c r="D31" s="30"/>
      <c r="E31" s="31"/>
      <c r="F31" s="7"/>
      <c r="G31" s="320" t="s">
        <v>11</v>
      </c>
      <c r="H31" s="320"/>
      <c r="I31" s="320"/>
      <c r="J31" s="155">
        <f>SUM(J19:J30)</f>
        <v>0</v>
      </c>
      <c r="K31" s="101"/>
    </row>
    <row r="32" spans="1:11" x14ac:dyDescent="0.25">
      <c r="A32" s="39"/>
      <c r="B32" s="39"/>
      <c r="C32" s="49"/>
      <c r="D32" s="28"/>
      <c r="E32" s="28"/>
      <c r="F32" s="28"/>
      <c r="G32" s="318" t="s">
        <v>11</v>
      </c>
      <c r="H32" s="318"/>
      <c r="I32" s="318"/>
      <c r="J32" s="69"/>
    </row>
    <row r="36" spans="1:11" s="1" customFormat="1" x14ac:dyDescent="0.25">
      <c r="A36" s="36"/>
      <c r="B36" s="36"/>
      <c r="C36" s="36"/>
      <c r="D36" s="41"/>
      <c r="E36"/>
      <c r="F36"/>
      <c r="G36"/>
      <c r="H36"/>
      <c r="I36" s="50"/>
      <c r="K36"/>
    </row>
    <row r="37" spans="1:11" s="1" customFormat="1" x14ac:dyDescent="0.25">
      <c r="A37" s="36"/>
      <c r="B37" s="36"/>
      <c r="C37" s="36"/>
      <c r="D37" s="41"/>
      <c r="E37"/>
      <c r="F37"/>
      <c r="G37"/>
      <c r="H37"/>
      <c r="I37" s="50"/>
      <c r="K37"/>
    </row>
    <row r="38" spans="1:11" s="1" customFormat="1" x14ac:dyDescent="0.25">
      <c r="A38" s="36"/>
      <c r="B38" s="36"/>
      <c r="C38" s="36"/>
      <c r="D38" s="41"/>
      <c r="E38"/>
      <c r="F38"/>
      <c r="G38"/>
      <c r="H38"/>
      <c r="I38" s="50"/>
      <c r="K38"/>
    </row>
    <row r="39" spans="1:11" s="1" customFormat="1" x14ac:dyDescent="0.25">
      <c r="A39" s="36"/>
      <c r="B39" s="36"/>
      <c r="C39" s="36"/>
      <c r="D39" s="41"/>
      <c r="E39"/>
      <c r="F39"/>
      <c r="G39"/>
      <c r="H39"/>
      <c r="I39" s="50"/>
      <c r="K39"/>
    </row>
    <row r="40" spans="1:11" s="1" customFormat="1" x14ac:dyDescent="0.25">
      <c r="A40" s="36"/>
      <c r="B40" s="36"/>
      <c r="C40" s="36"/>
      <c r="D40" s="41"/>
      <c r="E40"/>
      <c r="F40"/>
      <c r="G40"/>
      <c r="H40"/>
      <c r="I40" s="50"/>
      <c r="K40"/>
    </row>
    <row r="41" spans="1:11" s="1" customFormat="1" x14ac:dyDescent="0.25">
      <c r="A41" s="36"/>
      <c r="B41" s="36"/>
      <c r="C41" s="36"/>
      <c r="D41" s="41"/>
      <c r="E41"/>
      <c r="F41"/>
      <c r="G41"/>
      <c r="H41"/>
      <c r="I41" s="50"/>
      <c r="K41"/>
    </row>
    <row r="42" spans="1:11" s="1" customFormat="1" x14ac:dyDescent="0.25">
      <c r="A42" s="36"/>
      <c r="B42" s="36"/>
      <c r="C42" s="36"/>
      <c r="D42" s="41"/>
      <c r="E42"/>
      <c r="F42"/>
      <c r="G42"/>
      <c r="H42"/>
      <c r="I42" s="50"/>
      <c r="K42"/>
    </row>
  </sheetData>
  <mergeCells count="7">
    <mergeCell ref="G32:I32"/>
    <mergeCell ref="A1:K1"/>
    <mergeCell ref="G16:I16"/>
    <mergeCell ref="G17:I17"/>
    <mergeCell ref="G29:I29"/>
    <mergeCell ref="G30:I30"/>
    <mergeCell ref="G31:I31"/>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1F7D1-8113-493B-8B2C-57FD798C9517}">
  <dimension ref="A1:K27"/>
  <sheetViews>
    <sheetView workbookViewId="0">
      <pane xSplit="3" ySplit="3" topLeftCell="D4" activePane="bottomRight" state="frozen"/>
      <selection activeCell="I8" sqref="I8"/>
      <selection pane="topRight" activeCell="I8" sqref="I8"/>
      <selection pane="bottomLeft" activeCell="I8" sqref="I8"/>
      <selection pane="bottomRight" activeCell="F32" sqref="F32"/>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336</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26.4" x14ac:dyDescent="0.25">
      <c r="A4" s="40">
        <v>44265</v>
      </c>
      <c r="B4" s="40">
        <v>44181</v>
      </c>
      <c r="C4" s="43" t="s">
        <v>110</v>
      </c>
      <c r="D4" s="7" t="s">
        <v>108</v>
      </c>
      <c r="E4" s="8"/>
      <c r="F4" s="9" t="s">
        <v>334</v>
      </c>
      <c r="G4" s="134"/>
      <c r="H4" s="135"/>
      <c r="I4" s="136"/>
      <c r="J4" s="130">
        <v>1606058700</v>
      </c>
      <c r="K4" s="13"/>
    </row>
    <row r="5" spans="1:11" s="106" customFormat="1" ht="26.4" x14ac:dyDescent="0.25">
      <c r="A5" s="40">
        <v>44265</v>
      </c>
      <c r="B5" s="40">
        <v>44181</v>
      </c>
      <c r="C5" s="43" t="s">
        <v>110</v>
      </c>
      <c r="D5" s="7" t="s">
        <v>108</v>
      </c>
      <c r="E5" s="8"/>
      <c r="F5" s="9" t="s">
        <v>335</v>
      </c>
      <c r="G5" s="134"/>
      <c r="H5" s="135"/>
      <c r="I5" s="136"/>
      <c r="J5" s="130">
        <v>8690317.6232876703</v>
      </c>
      <c r="K5" s="13"/>
    </row>
    <row r="6" spans="1:11" s="106" customFormat="1" ht="26.4" x14ac:dyDescent="0.25">
      <c r="A6" s="40">
        <v>44268</v>
      </c>
      <c r="B6" s="40">
        <v>44267</v>
      </c>
      <c r="C6" s="43">
        <v>6000</v>
      </c>
      <c r="D6" s="7" t="s">
        <v>127</v>
      </c>
      <c r="E6" s="8" t="s">
        <v>189</v>
      </c>
      <c r="F6" s="9" t="s">
        <v>314</v>
      </c>
      <c r="G6" s="134">
        <v>34386040</v>
      </c>
      <c r="H6" s="135">
        <v>0.1</v>
      </c>
      <c r="I6" s="136">
        <v>3438604</v>
      </c>
      <c r="J6" s="130">
        <v>37824644</v>
      </c>
      <c r="K6" s="13"/>
    </row>
    <row r="7" spans="1:11" s="106" customFormat="1" ht="26.4" x14ac:dyDescent="0.25">
      <c r="A7" s="40">
        <v>44268</v>
      </c>
      <c r="B7" s="40">
        <v>44267</v>
      </c>
      <c r="C7" s="43">
        <v>6001</v>
      </c>
      <c r="D7" s="7" t="s">
        <v>127</v>
      </c>
      <c r="E7" s="8" t="s">
        <v>189</v>
      </c>
      <c r="F7" s="9" t="s">
        <v>315</v>
      </c>
      <c r="G7" s="134">
        <v>1318980</v>
      </c>
      <c r="H7" s="135">
        <v>0.1</v>
      </c>
      <c r="I7" s="136">
        <v>131898</v>
      </c>
      <c r="J7" s="130">
        <v>1450878</v>
      </c>
      <c r="K7" s="13"/>
    </row>
    <row r="8" spans="1:11" s="106" customFormat="1" ht="26.4" x14ac:dyDescent="0.25">
      <c r="A8" s="40">
        <v>44268</v>
      </c>
      <c r="B8" s="40">
        <v>44267</v>
      </c>
      <c r="C8" s="43" t="s">
        <v>337</v>
      </c>
      <c r="D8" s="7" t="s">
        <v>127</v>
      </c>
      <c r="E8" s="8" t="s">
        <v>189</v>
      </c>
      <c r="F8" s="9" t="s">
        <v>338</v>
      </c>
      <c r="G8" s="134">
        <v>3933800</v>
      </c>
      <c r="H8" s="135">
        <v>0.1</v>
      </c>
      <c r="I8" s="136">
        <v>393380</v>
      </c>
      <c r="J8" s="130">
        <f>G8+I8</f>
        <v>4327180</v>
      </c>
      <c r="K8" s="13"/>
    </row>
    <row r="9" spans="1:11" s="106" customFormat="1" x14ac:dyDescent="0.25">
      <c r="A9" s="40"/>
      <c r="B9" s="40"/>
      <c r="C9" s="43"/>
      <c r="D9" s="7"/>
      <c r="E9" s="8"/>
      <c r="F9" s="9"/>
      <c r="G9" s="134"/>
      <c r="H9" s="135"/>
      <c r="I9" s="136"/>
      <c r="J9" s="130"/>
      <c r="K9" s="13"/>
    </row>
    <row r="10" spans="1:11" s="106" customFormat="1" x14ac:dyDescent="0.25">
      <c r="A10" s="141"/>
      <c r="B10" s="141"/>
      <c r="C10" s="142"/>
      <c r="D10" s="143"/>
      <c r="E10" s="144"/>
      <c r="F10" s="145"/>
      <c r="G10" s="146"/>
      <c r="H10" s="147"/>
      <c r="I10" s="148"/>
      <c r="J10" s="150">
        <f>SUM(J4:J8)</f>
        <v>1658351719.6232877</v>
      </c>
      <c r="K10" s="149"/>
    </row>
    <row r="11" spans="1:11" s="106" customFormat="1" x14ac:dyDescent="0.25">
      <c r="A11" s="40"/>
      <c r="B11" s="40"/>
      <c r="C11" s="43"/>
      <c r="D11" s="7"/>
      <c r="E11" s="8"/>
      <c r="F11" s="9"/>
      <c r="G11" s="134"/>
      <c r="H11" s="135"/>
      <c r="I11" s="136"/>
      <c r="J11" s="130"/>
      <c r="K11" s="13"/>
    </row>
    <row r="12" spans="1:11" s="106" customFormat="1" x14ac:dyDescent="0.25">
      <c r="A12" s="40"/>
      <c r="B12" s="40"/>
      <c r="C12" s="43"/>
      <c r="D12" s="7"/>
      <c r="E12" s="8"/>
      <c r="F12" s="9"/>
      <c r="G12" s="134"/>
      <c r="H12" s="135"/>
      <c r="I12" s="136"/>
      <c r="J12" s="130"/>
      <c r="K12" s="13"/>
    </row>
    <row r="13" spans="1:11" s="106" customFormat="1" x14ac:dyDescent="0.25">
      <c r="A13" s="40"/>
      <c r="B13" s="40"/>
      <c r="C13" s="43"/>
      <c r="D13" s="7"/>
      <c r="E13" s="133"/>
      <c r="F13" s="9"/>
      <c r="G13" s="134"/>
      <c r="H13" s="135"/>
      <c r="I13" s="136"/>
      <c r="J13" s="130"/>
      <c r="K13" s="13"/>
    </row>
    <row r="14" spans="1:11" x14ac:dyDescent="0.25">
      <c r="A14" s="40"/>
      <c r="B14" s="40"/>
      <c r="C14" s="43"/>
      <c r="D14" s="7"/>
      <c r="E14" s="8"/>
      <c r="F14" s="9"/>
      <c r="G14" s="9"/>
      <c r="H14" s="52"/>
      <c r="I14" s="58"/>
      <c r="J14" s="130"/>
      <c r="K14" s="13"/>
    </row>
    <row r="15" spans="1:11" x14ac:dyDescent="0.25">
      <c r="G15" s="318" t="s">
        <v>10</v>
      </c>
      <c r="H15" s="318"/>
      <c r="I15" s="318"/>
      <c r="J15" s="17"/>
    </row>
    <row r="16" spans="1:11" x14ac:dyDescent="0.25">
      <c r="G16" s="318" t="s">
        <v>11</v>
      </c>
      <c r="H16" s="318"/>
      <c r="I16" s="318"/>
      <c r="J16" s="132">
        <f>SUM(J6:J15)</f>
        <v>1701954421.6232877</v>
      </c>
    </row>
    <row r="17" spans="1:11" s="99" customFormat="1" x14ac:dyDescent="0.25">
      <c r="A17" s="36"/>
      <c r="B17" s="37" t="s">
        <v>12</v>
      </c>
      <c r="C17" s="41"/>
      <c r="D17"/>
      <c r="E17"/>
      <c r="F17"/>
      <c r="G17"/>
      <c r="H17" s="50"/>
      <c r="I17" s="1"/>
      <c r="J17" s="20"/>
      <c r="K17" s="98"/>
    </row>
    <row r="18" spans="1:11" s="99" customFormat="1" x14ac:dyDescent="0.25">
      <c r="A18" s="21"/>
      <c r="B18" s="21"/>
      <c r="C18" s="44"/>
      <c r="D18" s="7"/>
      <c r="E18" s="8"/>
      <c r="F18" s="138"/>
      <c r="G18" s="23"/>
      <c r="H18" s="53"/>
      <c r="I18" s="59"/>
      <c r="J18" s="60"/>
      <c r="K18" s="101"/>
    </row>
    <row r="19" spans="1:11" s="99" customFormat="1" x14ac:dyDescent="0.25">
      <c r="A19" s="21"/>
      <c r="B19" s="21"/>
      <c r="C19" s="45"/>
      <c r="D19" s="7"/>
      <c r="E19" s="139"/>
      <c r="F19" s="27"/>
      <c r="G19" s="9"/>
      <c r="H19" s="54"/>
      <c r="I19" s="61"/>
      <c r="J19" s="62"/>
      <c r="K19" s="101"/>
    </row>
    <row r="20" spans="1:11" s="99" customFormat="1" x14ac:dyDescent="0.25">
      <c r="A20" s="21"/>
      <c r="B20" s="21"/>
      <c r="C20" s="45"/>
      <c r="D20" s="7"/>
      <c r="E20" s="27"/>
      <c r="F20" s="7"/>
      <c r="G20" s="9"/>
      <c r="H20" s="54"/>
      <c r="I20" s="61"/>
      <c r="J20" s="62"/>
      <c r="K20" s="101"/>
    </row>
    <row r="21" spans="1:11" s="99" customFormat="1" x14ac:dyDescent="0.25">
      <c r="A21" s="40"/>
      <c r="B21" s="40"/>
      <c r="C21" s="43"/>
      <c r="D21" s="7"/>
      <c r="E21" s="8"/>
      <c r="F21" s="29"/>
      <c r="G21" s="9"/>
      <c r="H21" s="52"/>
      <c r="I21" s="59"/>
      <c r="J21" s="60"/>
      <c r="K21" s="101"/>
    </row>
    <row r="22" spans="1:11" s="99" customFormat="1" x14ac:dyDescent="0.25">
      <c r="A22" s="21"/>
      <c r="B22" s="21"/>
      <c r="C22" s="45"/>
      <c r="D22" s="7"/>
      <c r="E22" s="27"/>
      <c r="F22" s="7"/>
      <c r="G22" s="9"/>
      <c r="H22" s="54"/>
      <c r="I22" s="61"/>
      <c r="J22" s="62"/>
      <c r="K22" s="101"/>
    </row>
    <row r="23" spans="1:11" s="99" customFormat="1" x14ac:dyDescent="0.25">
      <c r="A23" s="21"/>
      <c r="B23" s="21"/>
      <c r="C23" s="44"/>
      <c r="D23" s="7"/>
      <c r="E23" s="27"/>
      <c r="F23" s="7"/>
      <c r="G23" s="32"/>
      <c r="H23" s="55"/>
      <c r="I23" s="64"/>
      <c r="J23" s="60"/>
      <c r="K23" s="101"/>
    </row>
    <row r="24" spans="1:11" x14ac:dyDescent="0.25">
      <c r="A24" s="96"/>
      <c r="B24" s="35"/>
      <c r="C24" s="48"/>
      <c r="D24" s="30"/>
      <c r="E24" s="31"/>
      <c r="F24" s="7"/>
      <c r="G24" s="34"/>
      <c r="H24" s="56"/>
      <c r="I24" s="66"/>
      <c r="J24" s="62"/>
      <c r="K24" s="28"/>
    </row>
    <row r="25" spans="1:11" x14ac:dyDescent="0.25">
      <c r="A25" s="39"/>
      <c r="B25" s="33"/>
      <c r="C25" s="48"/>
      <c r="D25" s="30"/>
      <c r="E25" s="31"/>
      <c r="F25" s="7"/>
      <c r="G25" s="318"/>
      <c r="H25" s="318"/>
      <c r="I25" s="318"/>
      <c r="J25" s="62"/>
      <c r="K25" s="28"/>
    </row>
    <row r="26" spans="1:11" x14ac:dyDescent="0.25">
      <c r="A26" s="39"/>
      <c r="B26" s="33"/>
      <c r="C26" s="48"/>
      <c r="D26" s="30"/>
      <c r="E26" s="31"/>
      <c r="F26" s="7"/>
      <c r="G26" s="318" t="s">
        <v>11</v>
      </c>
      <c r="H26" s="318"/>
      <c r="I26" s="318"/>
      <c r="J26" s="140">
        <f>SUM(J18:J25)</f>
        <v>0</v>
      </c>
      <c r="K26" s="28"/>
    </row>
    <row r="27" spans="1:11" x14ac:dyDescent="0.25">
      <c r="A27" s="39"/>
      <c r="B27" s="39"/>
      <c r="C27" s="49"/>
      <c r="D27" s="28"/>
      <c r="E27" s="28"/>
      <c r="F27" s="28"/>
      <c r="G27" s="318" t="s">
        <v>11</v>
      </c>
      <c r="H27" s="318"/>
      <c r="I27" s="318"/>
      <c r="J27" s="69"/>
    </row>
  </sheetData>
  <mergeCells count="6">
    <mergeCell ref="G27:I27"/>
    <mergeCell ref="A1:K1"/>
    <mergeCell ref="G15:I15"/>
    <mergeCell ref="G16:I16"/>
    <mergeCell ref="G25:I25"/>
    <mergeCell ref="G26:I26"/>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35B57-DDA8-44A4-AAB5-4D31019A255E}">
  <dimension ref="A1:K22"/>
  <sheetViews>
    <sheetView workbookViewId="0">
      <pane xSplit="3" ySplit="3" topLeftCell="D4" activePane="bottomRight" state="frozen"/>
      <selection activeCell="I8" sqref="I8"/>
      <selection pane="topRight" activeCell="I8" sqref="I8"/>
      <selection pane="bottomLeft" activeCell="I8" sqref="I8"/>
      <selection pane="bottomRight" activeCell="D8" sqref="D8"/>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302</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44266</v>
      </c>
      <c r="B4" s="40">
        <v>44266</v>
      </c>
      <c r="C4" s="43" t="s">
        <v>303</v>
      </c>
      <c r="D4" s="7" t="s">
        <v>307</v>
      </c>
      <c r="E4" s="8"/>
      <c r="F4" s="9" t="s">
        <v>308</v>
      </c>
      <c r="G4" s="134"/>
      <c r="H4" s="135"/>
      <c r="I4" s="136"/>
      <c r="J4" s="130">
        <v>819360000</v>
      </c>
      <c r="K4" s="13"/>
    </row>
    <row r="5" spans="1:11" s="106" customFormat="1" ht="26.4" x14ac:dyDescent="0.25">
      <c r="A5" s="40">
        <v>44251</v>
      </c>
      <c r="B5" s="40">
        <v>44251</v>
      </c>
      <c r="C5" s="43" t="s">
        <v>100</v>
      </c>
      <c r="D5" s="7" t="s">
        <v>235</v>
      </c>
      <c r="E5" s="8"/>
      <c r="F5" s="9" t="s">
        <v>236</v>
      </c>
      <c r="G5" s="134">
        <v>4000000</v>
      </c>
      <c r="H5" s="135"/>
      <c r="I5" s="136">
        <v>0</v>
      </c>
      <c r="J5" s="130">
        <v>4000000</v>
      </c>
      <c r="K5" s="13" t="s">
        <v>311</v>
      </c>
    </row>
    <row r="6" spans="1:11" s="106" customFormat="1" ht="18" customHeight="1" x14ac:dyDescent="0.25">
      <c r="A6" s="40">
        <v>44253</v>
      </c>
      <c r="B6" s="40"/>
      <c r="C6" s="43" t="s">
        <v>303</v>
      </c>
      <c r="D6" s="7" t="s">
        <v>304</v>
      </c>
      <c r="E6" s="133" t="s">
        <v>305</v>
      </c>
      <c r="F6" s="9" t="s">
        <v>306</v>
      </c>
      <c r="G6" s="134">
        <v>32000000</v>
      </c>
      <c r="H6" s="135">
        <v>0.1</v>
      </c>
      <c r="I6" s="136">
        <v>3200000</v>
      </c>
      <c r="J6" s="130">
        <v>35200000</v>
      </c>
      <c r="K6" s="13"/>
    </row>
    <row r="7" spans="1:11" s="106" customFormat="1" x14ac:dyDescent="0.25">
      <c r="A7" s="40"/>
      <c r="B7" s="40"/>
      <c r="C7" s="43"/>
      <c r="D7" s="7"/>
      <c r="E7" s="8"/>
      <c r="F7" s="9"/>
      <c r="G7" s="134"/>
      <c r="H7" s="135"/>
      <c r="I7" s="136"/>
      <c r="J7" s="130"/>
      <c r="K7" s="13"/>
    </row>
    <row r="8" spans="1:11" s="106" customFormat="1" x14ac:dyDescent="0.25">
      <c r="A8" s="40"/>
      <c r="B8" s="40"/>
      <c r="C8" s="43"/>
      <c r="D8" s="7"/>
      <c r="E8" s="8"/>
      <c r="F8" s="9"/>
      <c r="G8" s="134"/>
      <c r="H8" s="135"/>
      <c r="I8" s="136"/>
      <c r="J8" s="130"/>
      <c r="K8" s="13"/>
    </row>
    <row r="9" spans="1:11" s="106" customFormat="1" x14ac:dyDescent="0.25">
      <c r="A9" s="40"/>
      <c r="B9" s="40"/>
      <c r="C9" s="43"/>
      <c r="D9" s="7"/>
      <c r="E9" s="8"/>
      <c r="F9" s="9"/>
      <c r="G9" s="134"/>
      <c r="H9" s="135"/>
      <c r="I9" s="136"/>
      <c r="J9" s="130"/>
      <c r="K9" s="13"/>
    </row>
    <row r="10" spans="1:11" s="106" customFormat="1" x14ac:dyDescent="0.25">
      <c r="A10" s="40"/>
      <c r="B10" s="40"/>
      <c r="C10" s="43"/>
      <c r="D10" s="7"/>
      <c r="E10" s="133"/>
      <c r="F10" s="9"/>
      <c r="G10" s="134"/>
      <c r="H10" s="135"/>
      <c r="I10" s="136"/>
      <c r="J10" s="130"/>
      <c r="K10" s="13"/>
    </row>
    <row r="11" spans="1:11" x14ac:dyDescent="0.25">
      <c r="A11" s="40"/>
      <c r="B11" s="40"/>
      <c r="C11" s="43"/>
      <c r="D11" s="7"/>
      <c r="E11" s="8"/>
      <c r="F11" s="9"/>
      <c r="G11" s="9"/>
      <c r="H11" s="52"/>
      <c r="I11" s="58"/>
      <c r="J11" s="130"/>
      <c r="K11" s="13"/>
    </row>
    <row r="12" spans="1:11" x14ac:dyDescent="0.25">
      <c r="G12" s="318" t="s">
        <v>10</v>
      </c>
      <c r="H12" s="318"/>
      <c r="I12" s="318"/>
      <c r="J12" s="17"/>
    </row>
    <row r="13" spans="1:11" x14ac:dyDescent="0.25">
      <c r="G13" s="318" t="s">
        <v>11</v>
      </c>
      <c r="H13" s="318"/>
      <c r="I13" s="318"/>
      <c r="J13" s="132">
        <f>SUM(J4:J12)</f>
        <v>858560000</v>
      </c>
    </row>
    <row r="14" spans="1:11" s="99" customFormat="1" x14ac:dyDescent="0.25">
      <c r="A14" s="36"/>
      <c r="B14" s="37" t="s">
        <v>12</v>
      </c>
      <c r="C14" s="41"/>
      <c r="D14"/>
      <c r="E14"/>
      <c r="F14"/>
      <c r="G14"/>
      <c r="H14" s="50"/>
      <c r="I14" s="1"/>
      <c r="J14" s="20"/>
      <c r="K14" s="98"/>
    </row>
    <row r="15" spans="1:11" s="99" customFormat="1" ht="84.75" customHeight="1" x14ac:dyDescent="0.25">
      <c r="A15" s="21">
        <v>44265</v>
      </c>
      <c r="B15" s="21">
        <v>44265</v>
      </c>
      <c r="C15" s="44" t="s">
        <v>309</v>
      </c>
      <c r="D15" s="7" t="s">
        <v>312</v>
      </c>
      <c r="E15" s="8"/>
      <c r="F15" s="138" t="s">
        <v>310</v>
      </c>
      <c r="G15" s="23"/>
      <c r="H15" s="53"/>
      <c r="I15" s="59"/>
      <c r="J15" s="60">
        <v>33573000</v>
      </c>
      <c r="K15" s="101"/>
    </row>
    <row r="16" spans="1:11" s="99" customFormat="1" x14ac:dyDescent="0.25">
      <c r="A16" s="40"/>
      <c r="B16" s="40"/>
      <c r="C16" s="43"/>
      <c r="D16" s="7"/>
      <c r="E16" s="8"/>
      <c r="F16" s="29"/>
      <c r="G16" s="9"/>
      <c r="H16" s="52"/>
      <c r="I16" s="59"/>
      <c r="J16" s="60"/>
      <c r="K16" s="101"/>
    </row>
    <row r="17" spans="1:11" s="99" customFormat="1" x14ac:dyDescent="0.25">
      <c r="A17" s="21"/>
      <c r="B17" s="21"/>
      <c r="C17" s="45"/>
      <c r="D17" s="7"/>
      <c r="E17" s="27"/>
      <c r="F17" s="7"/>
      <c r="G17" s="9"/>
      <c r="H17" s="54"/>
      <c r="I17" s="61"/>
      <c r="J17" s="62"/>
      <c r="K17" s="101"/>
    </row>
    <row r="18" spans="1:11" s="99" customFormat="1" x14ac:dyDescent="0.25">
      <c r="A18" s="21"/>
      <c r="B18" s="21"/>
      <c r="C18" s="44"/>
      <c r="D18" s="7"/>
      <c r="E18" s="27"/>
      <c r="F18" s="7"/>
      <c r="G18" s="32"/>
      <c r="H18" s="55"/>
      <c r="I18" s="64"/>
      <c r="J18" s="60"/>
      <c r="K18" s="101"/>
    </row>
    <row r="19" spans="1:11" x14ac:dyDescent="0.25">
      <c r="A19" s="96"/>
      <c r="B19" s="35"/>
      <c r="C19" s="48"/>
      <c r="D19" s="30"/>
      <c r="E19" s="31"/>
      <c r="F19" s="7"/>
      <c r="G19" s="34"/>
      <c r="H19" s="56"/>
      <c r="I19" s="66"/>
      <c r="J19" s="62"/>
      <c r="K19" s="28"/>
    </row>
    <row r="20" spans="1:11" x14ac:dyDescent="0.25">
      <c r="A20" s="39"/>
      <c r="B20" s="33"/>
      <c r="C20" s="48"/>
      <c r="D20" s="30"/>
      <c r="E20" s="31"/>
      <c r="F20" s="7"/>
      <c r="G20" s="318"/>
      <c r="H20" s="318"/>
      <c r="I20" s="318"/>
      <c r="J20" s="62"/>
      <c r="K20" s="28"/>
    </row>
    <row r="21" spans="1:11" x14ac:dyDescent="0.25">
      <c r="A21" s="39"/>
      <c r="B21" s="33"/>
      <c r="C21" s="48"/>
      <c r="D21" s="30"/>
      <c r="E21" s="31"/>
      <c r="F21" s="7"/>
      <c r="G21" s="318" t="s">
        <v>11</v>
      </c>
      <c r="H21" s="318"/>
      <c r="I21" s="318"/>
      <c r="J21" s="140">
        <f>SUM(J15:J20)</f>
        <v>33573000</v>
      </c>
      <c r="K21" s="28"/>
    </row>
    <row r="22" spans="1:11" x14ac:dyDescent="0.25">
      <c r="A22" s="39"/>
      <c r="B22" s="39"/>
      <c r="C22" s="49"/>
      <c r="D22" s="28"/>
      <c r="E22" s="28"/>
      <c r="F22" s="28"/>
      <c r="G22" s="318" t="s">
        <v>11</v>
      </c>
      <c r="H22" s="318"/>
      <c r="I22" s="318"/>
      <c r="J22" s="69"/>
    </row>
  </sheetData>
  <mergeCells count="6">
    <mergeCell ref="G22:I22"/>
    <mergeCell ref="A1:K1"/>
    <mergeCell ref="G12:I12"/>
    <mergeCell ref="G13:I13"/>
    <mergeCell ref="G20:I20"/>
    <mergeCell ref="G21:I21"/>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04CB1-4C56-40CB-AABF-27EA8FF331B3}">
  <dimension ref="A1:K22"/>
  <sheetViews>
    <sheetView workbookViewId="0">
      <pane xSplit="3" ySplit="3" topLeftCell="D4" activePane="bottomRight" state="frozen"/>
      <selection activeCell="I8" sqref="I8"/>
      <selection pane="topRight" activeCell="I8" sqref="I8"/>
      <selection pane="bottomLeft" activeCell="I8" sqref="I8"/>
      <selection pane="bottomRight" activeCell="E21" sqref="E21"/>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297</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44212</v>
      </c>
      <c r="B4" s="40">
        <v>44209</v>
      </c>
      <c r="C4" s="43">
        <v>523</v>
      </c>
      <c r="D4" s="7" t="s">
        <v>196</v>
      </c>
      <c r="E4" s="133" t="s">
        <v>197</v>
      </c>
      <c r="F4" s="9" t="s">
        <v>249</v>
      </c>
      <c r="G4" s="134">
        <v>126222000</v>
      </c>
      <c r="H4" s="135"/>
      <c r="I4" s="136">
        <v>0</v>
      </c>
      <c r="J4" s="130">
        <v>126222000</v>
      </c>
      <c r="K4" s="13"/>
    </row>
    <row r="5" spans="1:11" ht="26.4" x14ac:dyDescent="0.25">
      <c r="A5" s="40">
        <v>44212</v>
      </c>
      <c r="B5" s="40">
        <v>44209</v>
      </c>
      <c r="C5" s="43">
        <v>524</v>
      </c>
      <c r="D5" s="7" t="s">
        <v>196</v>
      </c>
      <c r="E5" s="8" t="s">
        <v>197</v>
      </c>
      <c r="F5" s="9" t="s">
        <v>250</v>
      </c>
      <c r="G5" s="9">
        <v>8124880</v>
      </c>
      <c r="H5" s="52">
        <v>0.1</v>
      </c>
      <c r="I5" s="58">
        <v>812488</v>
      </c>
      <c r="J5" s="130">
        <v>8937368</v>
      </c>
      <c r="K5" s="13"/>
    </row>
    <row r="6" spans="1:11" s="151" customFormat="1" x14ac:dyDescent="0.25">
      <c r="A6" s="40">
        <v>44253</v>
      </c>
      <c r="B6" s="40">
        <v>44231</v>
      </c>
      <c r="C6" s="43">
        <v>44988</v>
      </c>
      <c r="D6" s="7" t="s">
        <v>298</v>
      </c>
      <c r="E6" s="8" t="s">
        <v>299</v>
      </c>
      <c r="F6" s="9" t="s">
        <v>300</v>
      </c>
      <c r="G6" s="134"/>
      <c r="H6" s="135"/>
      <c r="I6" s="136"/>
      <c r="J6" s="130">
        <v>720000</v>
      </c>
      <c r="K6" s="13"/>
    </row>
    <row r="7" spans="1:11" s="106" customFormat="1" x14ac:dyDescent="0.25">
      <c r="A7" s="40"/>
      <c r="B7" s="40"/>
      <c r="C7" s="43"/>
      <c r="D7" s="7"/>
      <c r="E7" s="8"/>
      <c r="F7" s="9"/>
      <c r="G7" s="134"/>
      <c r="H7" s="135"/>
      <c r="I7" s="136"/>
      <c r="J7" s="130"/>
      <c r="K7" s="13"/>
    </row>
    <row r="8" spans="1:11" s="106" customFormat="1" x14ac:dyDescent="0.25">
      <c r="A8" s="40"/>
      <c r="B8" s="40"/>
      <c r="C8" s="43"/>
      <c r="D8" s="7"/>
      <c r="E8" s="133"/>
      <c r="F8" s="9"/>
      <c r="G8" s="134"/>
      <c r="H8" s="135"/>
      <c r="I8" s="136"/>
      <c r="J8" s="130"/>
      <c r="K8" s="13"/>
    </row>
    <row r="9" spans="1:11" x14ac:dyDescent="0.25">
      <c r="A9" s="40"/>
      <c r="B9" s="40"/>
      <c r="C9" s="43"/>
      <c r="D9" s="7"/>
      <c r="E9" s="8"/>
      <c r="F9" s="9"/>
      <c r="G9" s="9"/>
      <c r="H9" s="52"/>
      <c r="I9" s="58"/>
      <c r="J9" s="130"/>
      <c r="K9" s="13"/>
    </row>
    <row r="10" spans="1:11" x14ac:dyDescent="0.25">
      <c r="G10" s="318" t="s">
        <v>10</v>
      </c>
      <c r="H10" s="318"/>
      <c r="I10" s="318"/>
      <c r="J10" s="17"/>
    </row>
    <row r="11" spans="1:11" x14ac:dyDescent="0.25">
      <c r="G11" s="318" t="s">
        <v>11</v>
      </c>
      <c r="H11" s="318"/>
      <c r="I11" s="318"/>
      <c r="J11" s="132">
        <f>SUM(J4:J10)</f>
        <v>135879368</v>
      </c>
    </row>
    <row r="12" spans="1:11" s="99" customFormat="1" x14ac:dyDescent="0.25">
      <c r="A12" s="36"/>
      <c r="B12" s="37" t="s">
        <v>12</v>
      </c>
      <c r="C12" s="41"/>
      <c r="D12"/>
      <c r="E12"/>
      <c r="F12"/>
      <c r="G12"/>
      <c r="H12" s="50"/>
      <c r="I12" s="1"/>
      <c r="J12" s="20"/>
      <c r="K12" s="98"/>
    </row>
    <row r="13" spans="1:11" s="99" customFormat="1" x14ac:dyDescent="0.25">
      <c r="A13" s="21"/>
      <c r="B13" s="21"/>
      <c r="C13" s="44"/>
      <c r="D13" s="7"/>
      <c r="E13" s="8"/>
      <c r="F13" s="138"/>
      <c r="G13" s="23"/>
      <c r="H13" s="53"/>
      <c r="I13" s="59"/>
      <c r="J13" s="60"/>
      <c r="K13" s="101"/>
    </row>
    <row r="14" spans="1:11" s="99" customFormat="1" x14ac:dyDescent="0.25">
      <c r="A14" s="21"/>
      <c r="B14" s="21"/>
      <c r="C14" s="45"/>
      <c r="D14" s="7"/>
      <c r="E14" s="139"/>
      <c r="F14" s="27"/>
      <c r="G14" s="9"/>
      <c r="H14" s="54"/>
      <c r="I14" s="61"/>
      <c r="J14" s="62"/>
      <c r="K14" s="101"/>
    </row>
    <row r="15" spans="1:11" s="99" customFormat="1" x14ac:dyDescent="0.25">
      <c r="A15" s="21"/>
      <c r="B15" s="21"/>
      <c r="C15" s="45"/>
      <c r="D15" s="7"/>
      <c r="E15" s="27"/>
      <c r="F15" s="7"/>
      <c r="G15" s="9"/>
      <c r="H15" s="54"/>
      <c r="I15" s="61"/>
      <c r="J15" s="62"/>
      <c r="K15" s="101"/>
    </row>
    <row r="16" spans="1:11" s="99" customFormat="1" x14ac:dyDescent="0.25">
      <c r="A16" s="40"/>
      <c r="B16" s="40"/>
      <c r="C16" s="43"/>
      <c r="D16" s="7"/>
      <c r="E16" s="8"/>
      <c r="F16" s="29"/>
      <c r="G16" s="9"/>
      <c r="H16" s="52"/>
      <c r="I16" s="59"/>
      <c r="J16" s="60"/>
      <c r="K16" s="101"/>
    </row>
    <row r="17" spans="1:11" s="99" customFormat="1" x14ac:dyDescent="0.25">
      <c r="A17" s="21"/>
      <c r="B17" s="21"/>
      <c r="C17" s="45"/>
      <c r="D17" s="7"/>
      <c r="E17" s="27"/>
      <c r="F17" s="7"/>
      <c r="G17" s="9"/>
      <c r="H17" s="54"/>
      <c r="I17" s="61"/>
      <c r="J17" s="62"/>
      <c r="K17" s="101"/>
    </row>
    <row r="18" spans="1:11" s="99" customFormat="1" x14ac:dyDescent="0.25">
      <c r="A18" s="21"/>
      <c r="B18" s="21"/>
      <c r="C18" s="44"/>
      <c r="D18" s="7"/>
      <c r="E18" s="27"/>
      <c r="F18" s="7"/>
      <c r="G18" s="32"/>
      <c r="H18" s="55"/>
      <c r="I18" s="64"/>
      <c r="J18" s="60"/>
      <c r="K18" s="101"/>
    </row>
    <row r="19" spans="1:11" x14ac:dyDescent="0.25">
      <c r="A19" s="96"/>
      <c r="B19" s="35"/>
      <c r="C19" s="48"/>
      <c r="D19" s="30"/>
      <c r="E19" s="31"/>
      <c r="F19" s="7"/>
      <c r="G19" s="34"/>
      <c r="H19" s="56"/>
      <c r="I19" s="66"/>
      <c r="J19" s="62"/>
      <c r="K19" s="28"/>
    </row>
    <row r="20" spans="1:11" x14ac:dyDescent="0.25">
      <c r="A20" s="39"/>
      <c r="B20" s="33"/>
      <c r="C20" s="48"/>
      <c r="D20" s="30"/>
      <c r="E20" s="31"/>
      <c r="F20" s="7"/>
      <c r="G20" s="318"/>
      <c r="H20" s="318"/>
      <c r="I20" s="318"/>
      <c r="J20" s="62"/>
      <c r="K20" s="28"/>
    </row>
    <row r="21" spans="1:11" x14ac:dyDescent="0.25">
      <c r="A21" s="39"/>
      <c r="B21" s="33"/>
      <c r="C21" s="48"/>
      <c r="D21" s="30"/>
      <c r="E21" s="31"/>
      <c r="F21" s="7"/>
      <c r="G21" s="318" t="s">
        <v>11</v>
      </c>
      <c r="H21" s="318"/>
      <c r="I21" s="318"/>
      <c r="J21" s="140">
        <f>SUM(J13:J20)</f>
        <v>0</v>
      </c>
      <c r="K21" s="28"/>
    </row>
    <row r="22" spans="1:11" x14ac:dyDescent="0.25">
      <c r="A22" s="39"/>
      <c r="B22" s="39"/>
      <c r="C22" s="49"/>
      <c r="D22" s="28"/>
      <c r="E22" s="28"/>
      <c r="F22" s="28"/>
      <c r="G22" s="318" t="s">
        <v>11</v>
      </c>
      <c r="H22" s="318"/>
      <c r="I22" s="318"/>
      <c r="J22" s="69"/>
    </row>
  </sheetData>
  <mergeCells count="6">
    <mergeCell ref="G22:I22"/>
    <mergeCell ref="A1:K1"/>
    <mergeCell ref="G10:I10"/>
    <mergeCell ref="G11:I11"/>
    <mergeCell ref="G20:I20"/>
    <mergeCell ref="G21:I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6B27-8292-4EEE-9540-FFD1B7DD7E5F}">
  <dimension ref="A1:K27"/>
  <sheetViews>
    <sheetView workbookViewId="0">
      <pane xSplit="3" ySplit="3" topLeftCell="D4" activePane="bottomRight" state="frozen"/>
      <selection pane="topRight" activeCell="C1" sqref="C1"/>
      <selection pane="bottomLeft" activeCell="A4" sqref="A4"/>
      <selection pane="bottomRight" activeCell="E13" sqref="E13"/>
    </sheetView>
  </sheetViews>
  <sheetFormatPr defaultRowHeight="13.8" x14ac:dyDescent="0.25"/>
  <cols>
    <col min="1" max="1" width="11.5" style="36" customWidth="1"/>
    <col min="2" max="2" width="12.3984375" style="36" customWidth="1"/>
    <col min="3" max="3" width="9.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181</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ht="34.5" customHeight="1" x14ac:dyDescent="0.25">
      <c r="A4" s="40">
        <v>44233</v>
      </c>
      <c r="B4" s="40">
        <v>44226</v>
      </c>
      <c r="C4" s="43">
        <v>508</v>
      </c>
      <c r="D4" s="7" t="s">
        <v>119</v>
      </c>
      <c r="E4" s="8" t="s">
        <v>120</v>
      </c>
      <c r="F4" s="9" t="s">
        <v>182</v>
      </c>
      <c r="G4" s="127">
        <v>2567182</v>
      </c>
      <c r="H4" s="128">
        <v>0.1</v>
      </c>
      <c r="I4" s="129">
        <v>197818</v>
      </c>
      <c r="J4" s="126">
        <v>2765000</v>
      </c>
      <c r="K4" s="13"/>
    </row>
    <row r="5" spans="1:11" s="106" customFormat="1" ht="60" customHeight="1" x14ac:dyDescent="0.25">
      <c r="A5" s="40">
        <v>44232</v>
      </c>
      <c r="B5" s="40">
        <v>44221</v>
      </c>
      <c r="C5" s="43">
        <v>747</v>
      </c>
      <c r="D5" s="7" t="s">
        <v>116</v>
      </c>
      <c r="E5" s="8" t="s">
        <v>117</v>
      </c>
      <c r="F5" s="131" t="s">
        <v>183</v>
      </c>
      <c r="G5" s="127">
        <v>44923000</v>
      </c>
      <c r="H5" s="128">
        <v>0.1</v>
      </c>
      <c r="I5" s="129">
        <v>4492300</v>
      </c>
      <c r="J5" s="130">
        <v>49415300</v>
      </c>
      <c r="K5" s="13"/>
    </row>
    <row r="6" spans="1:11" s="106" customFormat="1" ht="26.4" x14ac:dyDescent="0.25">
      <c r="A6" s="40">
        <v>44246</v>
      </c>
      <c r="B6" s="40">
        <v>44245</v>
      </c>
      <c r="C6" s="43">
        <v>105</v>
      </c>
      <c r="D6" s="7" t="s">
        <v>184</v>
      </c>
      <c r="E6" s="8"/>
      <c r="F6" s="9" t="s">
        <v>185</v>
      </c>
      <c r="G6" s="127">
        <v>5546400</v>
      </c>
      <c r="H6" s="128">
        <v>0.1</v>
      </c>
      <c r="I6" s="129">
        <v>554640</v>
      </c>
      <c r="J6" s="130">
        <v>6101040</v>
      </c>
      <c r="K6" s="13"/>
    </row>
    <row r="7" spans="1:11" s="106" customFormat="1" x14ac:dyDescent="0.25">
      <c r="A7" s="40">
        <v>44246</v>
      </c>
      <c r="B7" s="40">
        <v>44246</v>
      </c>
      <c r="C7" s="43" t="s">
        <v>100</v>
      </c>
      <c r="D7" s="7" t="s">
        <v>186</v>
      </c>
      <c r="E7" s="8" t="s">
        <v>187</v>
      </c>
      <c r="F7" s="9" t="s">
        <v>188</v>
      </c>
      <c r="G7" s="127">
        <v>1800000</v>
      </c>
      <c r="H7" s="128"/>
      <c r="I7" s="129">
        <v>0</v>
      </c>
      <c r="J7" s="130">
        <v>1800000</v>
      </c>
      <c r="K7" s="13" t="s">
        <v>41</v>
      </c>
    </row>
    <row r="8" spans="1:11" s="106" customFormat="1" ht="26.4" x14ac:dyDescent="0.25">
      <c r="A8" s="40">
        <v>44245</v>
      </c>
      <c r="B8" s="40">
        <v>44232</v>
      </c>
      <c r="C8" s="43">
        <v>5762</v>
      </c>
      <c r="D8" s="7" t="s">
        <v>127</v>
      </c>
      <c r="E8" s="8" t="s">
        <v>189</v>
      </c>
      <c r="F8" s="9" t="s">
        <v>190</v>
      </c>
      <c r="G8" s="127">
        <v>55163570</v>
      </c>
      <c r="H8" s="128">
        <v>0.1</v>
      </c>
      <c r="I8" s="129">
        <v>5516357</v>
      </c>
      <c r="J8" s="130">
        <v>60679927</v>
      </c>
      <c r="K8" s="13"/>
    </row>
    <row r="9" spans="1:11" s="106" customFormat="1" x14ac:dyDescent="0.25">
      <c r="A9" s="40"/>
      <c r="B9" s="40"/>
      <c r="C9" s="43"/>
      <c r="D9" s="7"/>
      <c r="E9" s="8"/>
      <c r="F9" s="9"/>
      <c r="G9" s="9"/>
      <c r="H9" s="52"/>
      <c r="I9" s="58"/>
      <c r="J9" s="125"/>
      <c r="K9" s="13"/>
    </row>
    <row r="10" spans="1:11" s="106" customFormat="1" x14ac:dyDescent="0.25">
      <c r="A10" s="40"/>
      <c r="B10" s="40"/>
      <c r="C10" s="43"/>
      <c r="D10" s="7"/>
      <c r="E10" s="8"/>
      <c r="F10" s="9"/>
      <c r="G10" s="9"/>
      <c r="H10" s="52"/>
      <c r="I10" s="58"/>
      <c r="J10" s="125"/>
      <c r="K10" s="13"/>
    </row>
    <row r="11" spans="1:11" s="106" customFormat="1" x14ac:dyDescent="0.25">
      <c r="A11" s="40"/>
      <c r="B11" s="40"/>
      <c r="C11" s="43"/>
      <c r="D11" s="7"/>
      <c r="E11" s="8"/>
      <c r="F11" s="9"/>
      <c r="G11" s="9"/>
      <c r="H11" s="52"/>
      <c r="I11" s="58"/>
      <c r="J11" s="125"/>
      <c r="K11" s="13"/>
    </row>
    <row r="12" spans="1:11" s="106" customFormat="1" x14ac:dyDescent="0.25">
      <c r="A12" s="40"/>
      <c r="B12" s="40"/>
      <c r="C12" s="43"/>
      <c r="D12" s="7"/>
      <c r="E12" s="8"/>
      <c r="F12" s="9"/>
      <c r="G12" s="9"/>
      <c r="H12" s="52"/>
      <c r="I12" s="58"/>
      <c r="J12" s="125"/>
      <c r="K12" s="13"/>
    </row>
    <row r="13" spans="1:11" x14ac:dyDescent="0.25">
      <c r="A13" s="40"/>
      <c r="B13" s="40"/>
      <c r="C13" s="43"/>
      <c r="D13" s="7"/>
      <c r="E13" s="8"/>
      <c r="F13" s="9"/>
      <c r="G13" s="9"/>
      <c r="H13" s="52"/>
      <c r="I13" s="58"/>
      <c r="J13" s="125"/>
      <c r="K13" s="13"/>
    </row>
    <row r="14" spans="1:11" x14ac:dyDescent="0.25">
      <c r="G14" s="318" t="s">
        <v>10</v>
      </c>
      <c r="H14" s="318"/>
      <c r="I14" s="318"/>
      <c r="J14" s="17"/>
    </row>
    <row r="15" spans="1:11" x14ac:dyDescent="0.25">
      <c r="G15" s="318" t="s">
        <v>11</v>
      </c>
      <c r="H15" s="318"/>
      <c r="I15" s="318"/>
      <c r="J15" s="19">
        <f>SUM(J4:J14)</f>
        <v>120761267</v>
      </c>
    </row>
    <row r="16" spans="1:11" s="99" customFormat="1" x14ac:dyDescent="0.25">
      <c r="A16" s="36"/>
      <c r="B16" s="37" t="s">
        <v>12</v>
      </c>
      <c r="C16" s="41"/>
      <c r="D16"/>
      <c r="E16"/>
      <c r="F16"/>
      <c r="G16"/>
      <c r="H16" s="50"/>
      <c r="I16" s="1"/>
      <c r="J16" s="20"/>
      <c r="K16" s="98"/>
    </row>
    <row r="17" spans="1:11" s="99" customFormat="1" x14ac:dyDescent="0.25">
      <c r="A17" s="96"/>
      <c r="B17" s="21"/>
      <c r="C17" s="44"/>
      <c r="D17" s="7"/>
      <c r="E17" s="8"/>
      <c r="F17" s="97"/>
      <c r="G17" s="23"/>
      <c r="H17" s="53"/>
      <c r="I17" s="59"/>
      <c r="J17" s="60"/>
      <c r="K17" s="101"/>
    </row>
    <row r="18" spans="1:11" s="99" customFormat="1" x14ac:dyDescent="0.25">
      <c r="A18" s="96"/>
      <c r="B18" s="21"/>
      <c r="C18" s="45"/>
      <c r="D18" s="7"/>
      <c r="E18" s="100"/>
      <c r="F18" s="27"/>
      <c r="G18" s="9"/>
      <c r="H18" s="54"/>
      <c r="I18" s="61"/>
      <c r="J18" s="62"/>
      <c r="K18" s="101"/>
    </row>
    <row r="19" spans="1:11" s="99" customFormat="1" x14ac:dyDescent="0.25">
      <c r="A19" s="96"/>
      <c r="B19" s="21"/>
      <c r="C19" s="45"/>
      <c r="D19" s="7"/>
      <c r="E19" s="27"/>
      <c r="F19" s="7"/>
      <c r="G19" s="9"/>
      <c r="H19" s="54"/>
      <c r="I19" s="61"/>
      <c r="J19" s="62"/>
      <c r="K19" s="101"/>
    </row>
    <row r="20" spans="1:11" s="99" customFormat="1" x14ac:dyDescent="0.25">
      <c r="A20" s="96"/>
      <c r="B20" s="40"/>
      <c r="C20" s="43"/>
      <c r="D20" s="7"/>
      <c r="E20" s="8"/>
      <c r="F20" s="29"/>
      <c r="G20" s="9"/>
      <c r="H20" s="52"/>
      <c r="I20" s="59"/>
      <c r="J20" s="60"/>
      <c r="K20" s="101"/>
    </row>
    <row r="21" spans="1:11" s="99" customFormat="1" x14ac:dyDescent="0.25">
      <c r="A21" s="96"/>
      <c r="B21" s="25"/>
      <c r="C21" s="45"/>
      <c r="D21" s="7"/>
      <c r="E21" s="27"/>
      <c r="F21" s="7"/>
      <c r="G21" s="9"/>
      <c r="H21" s="54"/>
      <c r="I21" s="61"/>
      <c r="J21" s="63"/>
      <c r="K21" s="101"/>
    </row>
    <row r="22" spans="1:11" s="99" customFormat="1" x14ac:dyDescent="0.25">
      <c r="A22" s="96"/>
      <c r="B22" s="21"/>
      <c r="C22" s="45"/>
      <c r="D22" s="7"/>
      <c r="E22" s="27"/>
      <c r="F22" s="7"/>
      <c r="G22" s="9"/>
      <c r="H22" s="54"/>
      <c r="I22" s="61"/>
      <c r="J22" s="62"/>
      <c r="K22" s="101"/>
    </row>
    <row r="23" spans="1:11" s="99" customFormat="1" x14ac:dyDescent="0.25">
      <c r="A23" s="96"/>
      <c r="B23" s="35"/>
      <c r="C23" s="102"/>
      <c r="D23" s="30"/>
      <c r="E23" s="31"/>
      <c r="F23" s="7"/>
      <c r="G23" s="32"/>
      <c r="H23" s="55"/>
      <c r="I23" s="64"/>
      <c r="J23" s="60"/>
      <c r="K23" s="101"/>
    </row>
    <row r="24" spans="1:11" x14ac:dyDescent="0.25">
      <c r="A24" s="96"/>
      <c r="B24" s="35"/>
      <c r="C24" s="48"/>
      <c r="D24" s="30"/>
      <c r="E24" s="31"/>
      <c r="F24" s="7"/>
      <c r="G24" s="34"/>
      <c r="H24" s="56"/>
      <c r="I24" s="66"/>
      <c r="J24" s="62"/>
      <c r="K24" s="28"/>
    </row>
    <row r="25" spans="1:11" x14ac:dyDescent="0.25">
      <c r="A25" s="39"/>
      <c r="B25" s="33"/>
      <c r="C25" s="48"/>
      <c r="D25" s="30"/>
      <c r="E25" s="31"/>
      <c r="F25" s="7"/>
      <c r="G25" s="318"/>
      <c r="H25" s="318"/>
      <c r="I25" s="318"/>
      <c r="J25" s="62"/>
      <c r="K25" s="28"/>
    </row>
    <row r="26" spans="1:11" x14ac:dyDescent="0.25">
      <c r="A26" s="39"/>
      <c r="B26" s="33"/>
      <c r="C26" s="48"/>
      <c r="D26" s="30"/>
      <c r="E26" s="31"/>
      <c r="F26" s="7"/>
      <c r="G26" s="318" t="s">
        <v>11</v>
      </c>
      <c r="H26" s="318"/>
      <c r="I26" s="318"/>
      <c r="J26" s="68">
        <f>SUM(J17:J25)</f>
        <v>0</v>
      </c>
      <c r="K26" s="28"/>
    </row>
    <row r="27" spans="1:11" x14ac:dyDescent="0.25">
      <c r="A27" s="39"/>
      <c r="B27" s="39"/>
      <c r="C27" s="49"/>
      <c r="D27" s="28"/>
      <c r="E27" s="28"/>
      <c r="F27" s="28"/>
      <c r="G27" s="318" t="s">
        <v>11</v>
      </c>
      <c r="H27" s="318"/>
      <c r="I27" s="318"/>
      <c r="J27" s="69"/>
    </row>
  </sheetData>
  <mergeCells count="6">
    <mergeCell ref="G27:I27"/>
    <mergeCell ref="A1:K1"/>
    <mergeCell ref="G14:I14"/>
    <mergeCell ref="G15:I15"/>
    <mergeCell ref="G25:I25"/>
    <mergeCell ref="G26:I26"/>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92F6-64DB-4F7D-9DD0-CACCBF946743}">
  <dimension ref="A1:K21"/>
  <sheetViews>
    <sheetView workbookViewId="0">
      <pane xSplit="3" ySplit="3" topLeftCell="D4" activePane="bottomRight" state="frozen"/>
      <selection pane="topRight" activeCell="C1" sqref="C1"/>
      <selection pane="bottomLeft" activeCell="A4" sqref="A4"/>
      <selection pane="bottomRight" activeCell="J6" sqref="J6"/>
    </sheetView>
  </sheetViews>
  <sheetFormatPr defaultRowHeight="13.8" x14ac:dyDescent="0.25"/>
  <cols>
    <col min="1" max="1" width="11.5" style="36" customWidth="1"/>
    <col min="2" max="2" width="13.8984375" style="36" customWidth="1"/>
    <col min="3" max="3" width="11.0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32.69921875" customWidth="1"/>
  </cols>
  <sheetData>
    <row r="1" spans="1:11" x14ac:dyDescent="0.25">
      <c r="A1" s="317" t="s">
        <v>213</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44251</v>
      </c>
      <c r="B4" s="40">
        <v>44250</v>
      </c>
      <c r="C4" s="43">
        <v>408</v>
      </c>
      <c r="D4" s="7" t="s">
        <v>74</v>
      </c>
      <c r="E4" s="8" t="s">
        <v>75</v>
      </c>
      <c r="F4" s="9" t="s">
        <v>229</v>
      </c>
      <c r="G4" s="134">
        <v>19880080</v>
      </c>
      <c r="H4" s="135">
        <v>0.1</v>
      </c>
      <c r="I4" s="136">
        <v>1988008</v>
      </c>
      <c r="J4" s="137">
        <v>21868088</v>
      </c>
      <c r="K4" s="13"/>
    </row>
    <row r="5" spans="1:11" s="106" customFormat="1" x14ac:dyDescent="0.25">
      <c r="A5" s="40">
        <v>44251</v>
      </c>
      <c r="B5" s="40">
        <v>44520</v>
      </c>
      <c r="C5" s="43" t="s">
        <v>231</v>
      </c>
      <c r="D5" s="7" t="s">
        <v>232</v>
      </c>
      <c r="E5" s="8" t="s">
        <v>233</v>
      </c>
      <c r="F5" s="9" t="s">
        <v>234</v>
      </c>
      <c r="G5" s="134">
        <v>6500000</v>
      </c>
      <c r="H5" s="135">
        <v>0.1</v>
      </c>
      <c r="I5" s="136">
        <v>650000</v>
      </c>
      <c r="J5" s="137">
        <v>7150000</v>
      </c>
      <c r="K5" s="13"/>
    </row>
    <row r="6" spans="1:11" s="106" customFormat="1" x14ac:dyDescent="0.25">
      <c r="A6" s="40">
        <v>44257</v>
      </c>
      <c r="B6" s="40">
        <v>44257</v>
      </c>
      <c r="C6" s="43" t="s">
        <v>243</v>
      </c>
      <c r="D6" s="7" t="s">
        <v>23</v>
      </c>
      <c r="E6" s="8"/>
      <c r="F6" s="9" t="s">
        <v>244</v>
      </c>
      <c r="G6" s="134"/>
      <c r="H6" s="135"/>
      <c r="I6" s="136"/>
      <c r="J6" s="137">
        <v>521964000</v>
      </c>
      <c r="K6" s="13" t="s">
        <v>41</v>
      </c>
    </row>
    <row r="7" spans="1:11" s="106" customFormat="1" x14ac:dyDescent="0.25">
      <c r="A7" s="40"/>
      <c r="B7" s="40"/>
      <c r="C7" s="43"/>
      <c r="D7" s="7"/>
      <c r="E7" s="133"/>
      <c r="F7" s="9"/>
      <c r="G7" s="134"/>
      <c r="H7" s="135"/>
      <c r="I7" s="136"/>
      <c r="J7" s="137"/>
      <c r="K7" s="13"/>
    </row>
    <row r="8" spans="1:11" x14ac:dyDescent="0.25">
      <c r="A8" s="40"/>
      <c r="B8" s="40"/>
      <c r="C8" s="43"/>
      <c r="D8" s="7"/>
      <c r="E8" s="8"/>
      <c r="F8" s="9"/>
      <c r="G8" s="9"/>
      <c r="H8" s="52"/>
      <c r="I8" s="58"/>
      <c r="J8" s="125"/>
      <c r="K8" s="13"/>
    </row>
    <row r="9" spans="1:11" x14ac:dyDescent="0.25">
      <c r="G9" s="318" t="s">
        <v>10</v>
      </c>
      <c r="H9" s="318"/>
      <c r="I9" s="318"/>
      <c r="J9" s="17"/>
    </row>
    <row r="10" spans="1:11" x14ac:dyDescent="0.25">
      <c r="G10" s="318" t="s">
        <v>11</v>
      </c>
      <c r="H10" s="318"/>
      <c r="I10" s="318"/>
      <c r="J10" s="132">
        <f>SUM(J4:J9)</f>
        <v>550982088</v>
      </c>
    </row>
    <row r="11" spans="1:11" s="99" customFormat="1" x14ac:dyDescent="0.25">
      <c r="A11" s="36"/>
      <c r="B11" s="37" t="s">
        <v>12</v>
      </c>
      <c r="C11" s="41"/>
      <c r="D11"/>
      <c r="E11"/>
      <c r="F11"/>
      <c r="G11"/>
      <c r="H11" s="50"/>
      <c r="I11" s="1"/>
      <c r="J11" s="20"/>
      <c r="K11" s="98"/>
    </row>
    <row r="12" spans="1:11" s="99" customFormat="1" x14ac:dyDescent="0.25">
      <c r="A12" s="21"/>
      <c r="B12" s="21"/>
      <c r="C12" s="44"/>
      <c r="D12" s="7"/>
      <c r="E12" s="8"/>
      <c r="F12" s="138"/>
      <c r="G12" s="23"/>
      <c r="H12" s="53"/>
      <c r="I12" s="59"/>
      <c r="J12" s="60"/>
      <c r="K12" s="101"/>
    </row>
    <row r="13" spans="1:11" s="99" customFormat="1" x14ac:dyDescent="0.25">
      <c r="A13" s="21"/>
      <c r="B13" s="21"/>
      <c r="C13" s="45"/>
      <c r="D13" s="7"/>
      <c r="E13" s="139"/>
      <c r="F13" s="27"/>
      <c r="G13" s="9"/>
      <c r="H13" s="54"/>
      <c r="I13" s="61"/>
      <c r="J13" s="62"/>
      <c r="K13" s="101"/>
    </row>
    <row r="14" spans="1:11" s="99" customFormat="1" x14ac:dyDescent="0.25">
      <c r="A14" s="21"/>
      <c r="B14" s="21"/>
      <c r="C14" s="45"/>
      <c r="D14" s="7"/>
      <c r="E14" s="27"/>
      <c r="F14" s="7"/>
      <c r="G14" s="9"/>
      <c r="H14" s="54"/>
      <c r="I14" s="61"/>
      <c r="J14" s="62"/>
      <c r="K14" s="101"/>
    </row>
    <row r="15" spans="1:11" s="99" customFormat="1" x14ac:dyDescent="0.25">
      <c r="A15" s="40"/>
      <c r="B15" s="40"/>
      <c r="C15" s="43"/>
      <c r="D15" s="7"/>
      <c r="E15" s="8"/>
      <c r="F15" s="29"/>
      <c r="G15" s="9"/>
      <c r="H15" s="52"/>
      <c r="I15" s="59"/>
      <c r="J15" s="60"/>
      <c r="K15" s="101"/>
    </row>
    <row r="16" spans="1:11" s="99" customFormat="1" x14ac:dyDescent="0.25">
      <c r="A16" s="21"/>
      <c r="B16" s="21"/>
      <c r="C16" s="45"/>
      <c r="D16" s="7"/>
      <c r="E16" s="27"/>
      <c r="F16" s="7"/>
      <c r="G16" s="9"/>
      <c r="H16" s="54"/>
      <c r="I16" s="61"/>
      <c r="J16" s="62"/>
      <c r="K16" s="101"/>
    </row>
    <row r="17" spans="1:11" s="99" customFormat="1" x14ac:dyDescent="0.25">
      <c r="A17" s="21"/>
      <c r="B17" s="21"/>
      <c r="C17" s="44"/>
      <c r="D17" s="7"/>
      <c r="E17" s="27"/>
      <c r="F17" s="7"/>
      <c r="G17" s="32"/>
      <c r="H17" s="55"/>
      <c r="I17" s="64"/>
      <c r="J17" s="60"/>
      <c r="K17" s="101"/>
    </row>
    <row r="18" spans="1:11" x14ac:dyDescent="0.25">
      <c r="A18" s="96"/>
      <c r="B18" s="35"/>
      <c r="C18" s="48"/>
      <c r="D18" s="30"/>
      <c r="E18" s="31"/>
      <c r="F18" s="7"/>
      <c r="G18" s="34"/>
      <c r="H18" s="56"/>
      <c r="I18" s="66"/>
      <c r="J18" s="62"/>
      <c r="K18" s="28"/>
    </row>
    <row r="19" spans="1:11" x14ac:dyDescent="0.25">
      <c r="A19" s="39"/>
      <c r="B19" s="33"/>
      <c r="C19" s="48"/>
      <c r="D19" s="30"/>
      <c r="E19" s="31"/>
      <c r="F19" s="7"/>
      <c r="G19" s="318"/>
      <c r="H19" s="318"/>
      <c r="I19" s="318"/>
      <c r="J19" s="62"/>
      <c r="K19" s="28"/>
    </row>
    <row r="20" spans="1:11" x14ac:dyDescent="0.25">
      <c r="A20" s="39"/>
      <c r="B20" s="33"/>
      <c r="C20" s="48"/>
      <c r="D20" s="30"/>
      <c r="E20" s="31"/>
      <c r="F20" s="7"/>
      <c r="G20" s="318" t="s">
        <v>11</v>
      </c>
      <c r="H20" s="318"/>
      <c r="I20" s="318"/>
      <c r="J20" s="140">
        <f>SUM(J12:J19)</f>
        <v>0</v>
      </c>
      <c r="K20" s="28"/>
    </row>
    <row r="21" spans="1:11" x14ac:dyDescent="0.25">
      <c r="A21" s="39"/>
      <c r="B21" s="39"/>
      <c r="C21" s="49"/>
      <c r="D21" s="28"/>
      <c r="E21" s="28"/>
      <c r="F21" s="28"/>
      <c r="G21" s="318" t="s">
        <v>11</v>
      </c>
      <c r="H21" s="318"/>
      <c r="I21" s="318"/>
      <c r="J21" s="69"/>
    </row>
  </sheetData>
  <mergeCells count="6">
    <mergeCell ref="G21:I21"/>
    <mergeCell ref="A1:K1"/>
    <mergeCell ref="G9:I9"/>
    <mergeCell ref="G10:I10"/>
    <mergeCell ref="G19:I19"/>
    <mergeCell ref="G20:I20"/>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BFD9-62F8-43BB-9C52-7C27106334E7}">
  <dimension ref="A1:K24"/>
  <sheetViews>
    <sheetView workbookViewId="0">
      <pane xSplit="3" ySplit="3" topLeftCell="D4" activePane="bottomRight" state="frozen"/>
      <selection pane="topRight" activeCell="C1" sqref="C1"/>
      <selection pane="bottomLeft" activeCell="A4" sqref="A4"/>
      <selection pane="bottomRight" activeCell="F17" sqref="F17"/>
    </sheetView>
  </sheetViews>
  <sheetFormatPr defaultRowHeight="13.8" x14ac:dyDescent="0.25"/>
  <cols>
    <col min="1" max="1" width="13.19921875" style="36" customWidth="1"/>
    <col min="2" max="2" width="12.69921875" style="36" customWidth="1"/>
    <col min="3" max="3" width="10.5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160</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v>44214</v>
      </c>
      <c r="B4" s="40">
        <v>44211</v>
      </c>
      <c r="C4" s="43" t="s">
        <v>77</v>
      </c>
      <c r="D4" s="7" t="s">
        <v>78</v>
      </c>
      <c r="E4" s="8" t="s">
        <v>79</v>
      </c>
      <c r="F4" s="9" t="s">
        <v>145</v>
      </c>
      <c r="G4" s="9">
        <v>73896300</v>
      </c>
      <c r="H4" s="52">
        <v>0.1</v>
      </c>
      <c r="I4" s="58">
        <v>7389630</v>
      </c>
      <c r="J4" s="11">
        <v>81285930</v>
      </c>
      <c r="K4" s="13"/>
    </row>
    <row r="5" spans="1:11" s="106" customFormat="1" x14ac:dyDescent="0.25">
      <c r="A5" s="40">
        <v>44214</v>
      </c>
      <c r="B5" s="40">
        <v>44196</v>
      </c>
      <c r="C5" s="43">
        <v>100512</v>
      </c>
      <c r="D5" s="7" t="s">
        <v>146</v>
      </c>
      <c r="E5" s="8" t="s">
        <v>147</v>
      </c>
      <c r="F5" s="9" t="s">
        <v>148</v>
      </c>
      <c r="G5" s="9">
        <v>203414</v>
      </c>
      <c r="H5" s="52">
        <v>0.1</v>
      </c>
      <c r="I5" s="58">
        <v>20341.400000000001</v>
      </c>
      <c r="J5" s="11">
        <v>223755.4</v>
      </c>
      <c r="K5" s="13"/>
    </row>
    <row r="6" spans="1:11" s="106" customFormat="1" x14ac:dyDescent="0.25">
      <c r="A6" s="40">
        <v>44214</v>
      </c>
      <c r="B6" s="40">
        <v>44203</v>
      </c>
      <c r="C6" s="43">
        <v>90</v>
      </c>
      <c r="D6" s="7" t="s">
        <v>149</v>
      </c>
      <c r="E6" s="8" t="s">
        <v>150</v>
      </c>
      <c r="F6" s="9" t="s">
        <v>151</v>
      </c>
      <c r="G6" s="9">
        <v>17000000</v>
      </c>
      <c r="H6" s="52">
        <v>0.1</v>
      </c>
      <c r="I6" s="58">
        <v>1700000</v>
      </c>
      <c r="J6" s="11">
        <v>18700000</v>
      </c>
      <c r="K6" s="13"/>
    </row>
    <row r="7" spans="1:11" s="106" customFormat="1" ht="26.4" x14ac:dyDescent="0.25">
      <c r="A7" s="40">
        <v>44214</v>
      </c>
      <c r="B7" s="40">
        <v>44214</v>
      </c>
      <c r="C7" s="43">
        <v>63</v>
      </c>
      <c r="D7" s="7" t="s">
        <v>152</v>
      </c>
      <c r="E7" s="8" t="s">
        <v>153</v>
      </c>
      <c r="F7" s="9" t="s">
        <v>154</v>
      </c>
      <c r="G7" s="9">
        <v>1263637</v>
      </c>
      <c r="H7" s="52">
        <v>0.1</v>
      </c>
      <c r="I7" s="58">
        <v>126363</v>
      </c>
      <c r="J7" s="11">
        <v>1360000</v>
      </c>
      <c r="K7" s="13"/>
    </row>
    <row r="8" spans="1:11" s="106" customFormat="1" ht="26.4" x14ac:dyDescent="0.25">
      <c r="A8" s="40">
        <v>44218</v>
      </c>
      <c r="B8" s="40">
        <v>44218</v>
      </c>
      <c r="C8" s="43" t="s">
        <v>95</v>
      </c>
      <c r="D8" s="7" t="s">
        <v>96</v>
      </c>
      <c r="E8" s="8"/>
      <c r="F8" s="9" t="s">
        <v>159</v>
      </c>
      <c r="G8" s="9">
        <v>40000000</v>
      </c>
      <c r="H8" s="52"/>
      <c r="I8" s="58">
        <v>0</v>
      </c>
      <c r="J8" s="11">
        <v>40000000</v>
      </c>
      <c r="K8" s="13" t="s">
        <v>41</v>
      </c>
    </row>
    <row r="9" spans="1:11" s="106" customFormat="1" ht="15.75" customHeight="1" x14ac:dyDescent="0.25">
      <c r="A9" s="40"/>
      <c r="B9" s="40"/>
      <c r="C9" s="43"/>
      <c r="D9" s="7"/>
      <c r="E9" s="8"/>
      <c r="F9" s="9"/>
      <c r="G9" s="9"/>
      <c r="H9" s="52"/>
      <c r="I9" s="58"/>
      <c r="J9" s="11"/>
      <c r="K9" s="13"/>
    </row>
    <row r="10" spans="1:11" s="106" customFormat="1" ht="15.75" customHeight="1" x14ac:dyDescent="0.25">
      <c r="A10" s="40"/>
      <c r="B10" s="40"/>
      <c r="C10" s="43"/>
      <c r="D10" s="7"/>
      <c r="E10" s="8"/>
      <c r="F10" s="9"/>
      <c r="G10" s="9"/>
      <c r="H10" s="52"/>
      <c r="I10" s="58"/>
      <c r="J10" s="11"/>
      <c r="K10" s="13"/>
    </row>
    <row r="11" spans="1:11" x14ac:dyDescent="0.25">
      <c r="G11" s="318" t="s">
        <v>10</v>
      </c>
      <c r="H11" s="318"/>
      <c r="I11" s="318"/>
      <c r="J11" s="17"/>
      <c r="K11" s="18"/>
    </row>
    <row r="12" spans="1:11" x14ac:dyDescent="0.25">
      <c r="G12" s="318" t="s">
        <v>11</v>
      </c>
      <c r="H12" s="318"/>
      <c r="I12" s="318"/>
      <c r="J12" s="19">
        <f>SUM(J4:J11)</f>
        <v>141569685.40000001</v>
      </c>
    </row>
    <row r="13" spans="1:11" x14ac:dyDescent="0.25">
      <c r="B13" s="37" t="s">
        <v>12</v>
      </c>
      <c r="J13" s="20"/>
    </row>
    <row r="14" spans="1:11" s="99" customFormat="1" x14ac:dyDescent="0.25">
      <c r="A14" s="96"/>
      <c r="B14" s="21"/>
      <c r="C14" s="44"/>
      <c r="D14" s="7"/>
      <c r="E14" s="8"/>
      <c r="F14" s="97"/>
      <c r="G14" s="23"/>
      <c r="H14" s="53"/>
      <c r="I14" s="59"/>
      <c r="J14" s="60"/>
      <c r="K14" s="98"/>
    </row>
    <row r="15" spans="1:11" s="99" customFormat="1" x14ac:dyDescent="0.25">
      <c r="A15" s="96"/>
      <c r="B15" s="21"/>
      <c r="C15" s="45"/>
      <c r="D15" s="7"/>
      <c r="E15" s="100"/>
      <c r="F15" s="27"/>
      <c r="G15" s="9"/>
      <c r="H15" s="54"/>
      <c r="I15" s="61"/>
      <c r="J15" s="62"/>
      <c r="K15" s="101"/>
    </row>
    <row r="16" spans="1:11" s="99" customFormat="1" x14ac:dyDescent="0.25">
      <c r="A16" s="96"/>
      <c r="B16" s="21"/>
      <c r="C16" s="45"/>
      <c r="D16" s="7"/>
      <c r="E16" s="27"/>
      <c r="F16" s="7"/>
      <c r="G16" s="9"/>
      <c r="H16" s="54"/>
      <c r="I16" s="61"/>
      <c r="J16" s="62"/>
      <c r="K16" s="101"/>
    </row>
    <row r="17" spans="1:11" s="99" customFormat="1" x14ac:dyDescent="0.25">
      <c r="A17" s="96"/>
      <c r="B17" s="40"/>
      <c r="C17" s="43"/>
      <c r="D17" s="7"/>
      <c r="E17" s="8"/>
      <c r="F17" s="29"/>
      <c r="G17" s="9"/>
      <c r="H17" s="52"/>
      <c r="I17" s="59"/>
      <c r="J17" s="60"/>
      <c r="K17" s="101"/>
    </row>
    <row r="18" spans="1:11" s="99" customFormat="1" x14ac:dyDescent="0.25">
      <c r="A18" s="96"/>
      <c r="B18" s="25"/>
      <c r="C18" s="45"/>
      <c r="D18" s="7"/>
      <c r="E18" s="27"/>
      <c r="F18" s="7"/>
      <c r="G18" s="9"/>
      <c r="H18" s="54"/>
      <c r="I18" s="61"/>
      <c r="J18" s="63"/>
      <c r="K18" s="101"/>
    </row>
    <row r="19" spans="1:11" s="99" customFormat="1" x14ac:dyDescent="0.25">
      <c r="A19" s="96"/>
      <c r="B19" s="21"/>
      <c r="C19" s="45"/>
      <c r="D19" s="7"/>
      <c r="E19" s="27"/>
      <c r="F19" s="7"/>
      <c r="G19" s="9"/>
      <c r="H19" s="54"/>
      <c r="I19" s="61"/>
      <c r="J19" s="62"/>
      <c r="K19" s="101"/>
    </row>
    <row r="20" spans="1:11" s="99" customFormat="1" x14ac:dyDescent="0.25">
      <c r="A20" s="96"/>
      <c r="B20" s="35"/>
      <c r="C20" s="102"/>
      <c r="D20" s="30"/>
      <c r="E20" s="31"/>
      <c r="F20" s="7"/>
      <c r="G20" s="32"/>
      <c r="H20" s="55"/>
      <c r="I20" s="64"/>
      <c r="J20" s="60"/>
      <c r="K20" s="101"/>
    </row>
    <row r="21" spans="1:11" s="99" customFormat="1" x14ac:dyDescent="0.25">
      <c r="A21" s="96"/>
      <c r="B21" s="35"/>
      <c r="C21" s="48"/>
      <c r="D21" s="30"/>
      <c r="E21" s="31"/>
      <c r="F21" s="7"/>
      <c r="G21" s="34"/>
      <c r="H21" s="56"/>
      <c r="I21" s="66"/>
      <c r="J21" s="62"/>
      <c r="K21" s="101"/>
    </row>
    <row r="22" spans="1:11" x14ac:dyDescent="0.25">
      <c r="A22" s="39"/>
      <c r="B22" s="33"/>
      <c r="C22" s="48"/>
      <c r="D22" s="30"/>
      <c r="E22" s="31"/>
      <c r="F22" s="7"/>
      <c r="G22" s="318"/>
      <c r="H22" s="318"/>
      <c r="I22" s="318"/>
      <c r="J22" s="62"/>
      <c r="K22" s="28"/>
    </row>
    <row r="23" spans="1:11" x14ac:dyDescent="0.25">
      <c r="A23" s="39"/>
      <c r="B23" s="33"/>
      <c r="C23" s="48"/>
      <c r="D23" s="30"/>
      <c r="E23" s="31"/>
      <c r="F23" s="7"/>
      <c r="G23" s="318" t="s">
        <v>11</v>
      </c>
      <c r="H23" s="318"/>
      <c r="I23" s="318"/>
      <c r="J23" s="68">
        <f>SUM(J14:J22)</f>
        <v>0</v>
      </c>
      <c r="K23" s="28"/>
    </row>
    <row r="24" spans="1:11" x14ac:dyDescent="0.25">
      <c r="A24" s="39"/>
      <c r="B24" s="39"/>
      <c r="C24" s="49"/>
      <c r="D24" s="28"/>
      <c r="E24" s="28"/>
      <c r="F24" s="28"/>
      <c r="G24" s="318" t="s">
        <v>11</v>
      </c>
      <c r="H24" s="318"/>
      <c r="I24" s="318"/>
      <c r="J24" s="69"/>
      <c r="K24" s="28"/>
    </row>
  </sheetData>
  <mergeCells count="6">
    <mergeCell ref="G24:I24"/>
    <mergeCell ref="A1:K1"/>
    <mergeCell ref="G11:I11"/>
    <mergeCell ref="G12:I12"/>
    <mergeCell ref="G22:I22"/>
    <mergeCell ref="G23:I23"/>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ACA1-3BC2-40BE-B786-F4AFFB6476AF}">
  <dimension ref="A1:K24"/>
  <sheetViews>
    <sheetView workbookViewId="0">
      <pane xSplit="3" ySplit="3" topLeftCell="D4" activePane="bottomRight" state="frozen"/>
      <selection pane="topRight" activeCell="C1" sqref="C1"/>
      <selection pane="bottomLeft" activeCell="A4" sqref="A4"/>
      <selection pane="bottomRight" activeCell="A9" sqref="A9:XFD9"/>
    </sheetView>
  </sheetViews>
  <sheetFormatPr defaultRowHeight="13.8" x14ac:dyDescent="0.25"/>
  <cols>
    <col min="1" max="1" width="13.19921875" style="36" customWidth="1"/>
    <col min="2" max="2" width="12.69921875" style="36" customWidth="1"/>
    <col min="3" max="3" width="10.5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160</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ht="39.6" x14ac:dyDescent="0.25">
      <c r="A4" s="40">
        <v>44147</v>
      </c>
      <c r="B4" s="40">
        <v>44089</v>
      </c>
      <c r="C4" s="43">
        <v>184</v>
      </c>
      <c r="D4" s="7" t="s">
        <v>129</v>
      </c>
      <c r="E4" s="8" t="s">
        <v>130</v>
      </c>
      <c r="F4" s="9" t="s">
        <v>131</v>
      </c>
      <c r="G4" s="9">
        <v>10145720</v>
      </c>
      <c r="H4" s="52">
        <v>0.1</v>
      </c>
      <c r="I4" s="58">
        <v>1014572</v>
      </c>
      <c r="J4" s="11">
        <v>11160292</v>
      </c>
      <c r="K4" s="13"/>
    </row>
    <row r="5" spans="1:11" s="106" customFormat="1" ht="25.5" customHeight="1" x14ac:dyDescent="0.25">
      <c r="A5" s="40">
        <v>44147</v>
      </c>
      <c r="B5" s="40">
        <v>44092</v>
      </c>
      <c r="C5" s="43">
        <v>185</v>
      </c>
      <c r="D5" s="7" t="s">
        <v>129</v>
      </c>
      <c r="E5" s="8" t="s">
        <v>130</v>
      </c>
      <c r="F5" s="9" t="s">
        <v>132</v>
      </c>
      <c r="G5" s="9">
        <v>61083750</v>
      </c>
      <c r="H5" s="52"/>
      <c r="I5" s="58">
        <v>0</v>
      </c>
      <c r="J5" s="11">
        <v>61083750</v>
      </c>
      <c r="K5" s="13"/>
    </row>
    <row r="6" spans="1:11" s="106" customFormat="1" ht="56.25" customHeight="1" x14ac:dyDescent="0.25">
      <c r="A6" s="40">
        <v>44147</v>
      </c>
      <c r="B6" s="40">
        <v>44092</v>
      </c>
      <c r="C6" s="43">
        <v>186</v>
      </c>
      <c r="D6" s="7" t="s">
        <v>129</v>
      </c>
      <c r="E6" s="8" t="s">
        <v>130</v>
      </c>
      <c r="F6" s="9" t="s">
        <v>133</v>
      </c>
      <c r="G6" s="9">
        <v>10145720</v>
      </c>
      <c r="H6" s="52">
        <v>0.1</v>
      </c>
      <c r="I6" s="58">
        <v>1014572</v>
      </c>
      <c r="J6" s="11">
        <v>11160292</v>
      </c>
      <c r="K6" s="13"/>
    </row>
    <row r="7" spans="1:11" s="106" customFormat="1" ht="26.4" x14ac:dyDescent="0.25">
      <c r="A7" s="40">
        <v>44147</v>
      </c>
      <c r="B7" s="40">
        <v>44103</v>
      </c>
      <c r="C7" s="43">
        <v>193</v>
      </c>
      <c r="D7" s="7" t="s">
        <v>129</v>
      </c>
      <c r="E7" s="8" t="s">
        <v>130</v>
      </c>
      <c r="F7" s="9" t="s">
        <v>134</v>
      </c>
      <c r="G7" s="9">
        <v>10010400</v>
      </c>
      <c r="H7" s="52"/>
      <c r="I7" s="58">
        <v>0</v>
      </c>
      <c r="J7" s="11">
        <v>10010400</v>
      </c>
      <c r="K7" s="12"/>
    </row>
    <row r="8" spans="1:11" s="106" customFormat="1" ht="39.6" x14ac:dyDescent="0.25">
      <c r="A8" s="40">
        <v>44147</v>
      </c>
      <c r="B8" s="40">
        <v>44103</v>
      </c>
      <c r="C8" s="43">
        <v>194</v>
      </c>
      <c r="D8" s="7" t="s">
        <v>129</v>
      </c>
      <c r="E8" s="8" t="s">
        <v>130</v>
      </c>
      <c r="F8" s="9" t="s">
        <v>135</v>
      </c>
      <c r="G8" s="9">
        <v>9451680</v>
      </c>
      <c r="H8" s="52">
        <v>0.1</v>
      </c>
      <c r="I8" s="58">
        <v>945168</v>
      </c>
      <c r="J8" s="11">
        <v>10396848</v>
      </c>
      <c r="K8" s="13"/>
    </row>
    <row r="9" spans="1:11" s="106" customFormat="1" ht="15.75" customHeight="1" x14ac:dyDescent="0.25">
      <c r="A9" s="40"/>
      <c r="B9" s="40"/>
      <c r="C9" s="43"/>
      <c r="D9" s="7"/>
      <c r="E9" s="8"/>
      <c r="F9" s="9"/>
      <c r="G9" s="9"/>
      <c r="H9" s="52"/>
      <c r="I9" s="58"/>
      <c r="J9" s="11"/>
      <c r="K9" s="13"/>
    </row>
    <row r="10" spans="1:11" s="106" customFormat="1" ht="15.75" customHeight="1" x14ac:dyDescent="0.25">
      <c r="A10" s="40"/>
      <c r="B10" s="40"/>
      <c r="C10" s="43"/>
      <c r="D10" s="7"/>
      <c r="E10" s="8"/>
      <c r="F10" s="9"/>
      <c r="G10" s="9"/>
      <c r="H10" s="52"/>
      <c r="I10" s="58"/>
      <c r="J10" s="11"/>
      <c r="K10" s="13"/>
    </row>
    <row r="11" spans="1:11" x14ac:dyDescent="0.25">
      <c r="G11" s="318" t="s">
        <v>10</v>
      </c>
      <c r="H11" s="318"/>
      <c r="I11" s="318"/>
      <c r="J11" s="17"/>
      <c r="K11" s="18"/>
    </row>
    <row r="12" spans="1:11" x14ac:dyDescent="0.25">
      <c r="G12" s="318" t="s">
        <v>11</v>
      </c>
      <c r="H12" s="318"/>
      <c r="I12" s="318"/>
      <c r="J12" s="19">
        <f>SUM(J4:J11)</f>
        <v>103811582</v>
      </c>
    </row>
    <row r="13" spans="1:11" x14ac:dyDescent="0.25">
      <c r="B13" s="37" t="s">
        <v>12</v>
      </c>
      <c r="J13" s="20"/>
    </row>
    <row r="14" spans="1:11" s="99" customFormat="1" x14ac:dyDescent="0.25">
      <c r="A14" s="96"/>
      <c r="B14" s="21"/>
      <c r="C14" s="44"/>
      <c r="D14" s="7"/>
      <c r="E14" s="8"/>
      <c r="F14" s="97"/>
      <c r="G14" s="23"/>
      <c r="H14" s="53"/>
      <c r="I14" s="59"/>
      <c r="J14" s="60"/>
      <c r="K14" s="98"/>
    </row>
    <row r="15" spans="1:11" s="99" customFormat="1" x14ac:dyDescent="0.25">
      <c r="A15" s="96"/>
      <c r="B15" s="21"/>
      <c r="C15" s="45"/>
      <c r="D15" s="7"/>
      <c r="E15" s="100"/>
      <c r="F15" s="27"/>
      <c r="G15" s="9"/>
      <c r="H15" s="54"/>
      <c r="I15" s="61"/>
      <c r="J15" s="62"/>
      <c r="K15" s="101"/>
    </row>
    <row r="16" spans="1:11" s="99" customFormat="1" x14ac:dyDescent="0.25">
      <c r="A16" s="96"/>
      <c r="B16" s="21"/>
      <c r="C16" s="45"/>
      <c r="D16" s="7"/>
      <c r="E16" s="27"/>
      <c r="F16" s="7"/>
      <c r="G16" s="9"/>
      <c r="H16" s="54"/>
      <c r="I16" s="61"/>
      <c r="J16" s="62"/>
      <c r="K16" s="101"/>
    </row>
    <row r="17" spans="1:11" s="99" customFormat="1" x14ac:dyDescent="0.25">
      <c r="A17" s="96"/>
      <c r="B17" s="40"/>
      <c r="C17" s="43"/>
      <c r="D17" s="7"/>
      <c r="E17" s="8"/>
      <c r="F17" s="29"/>
      <c r="G17" s="9"/>
      <c r="H17" s="52"/>
      <c r="I17" s="59"/>
      <c r="J17" s="60"/>
      <c r="K17" s="101"/>
    </row>
    <row r="18" spans="1:11" s="99" customFormat="1" x14ac:dyDescent="0.25">
      <c r="A18" s="96"/>
      <c r="B18" s="25"/>
      <c r="C18" s="45"/>
      <c r="D18" s="7"/>
      <c r="E18" s="27"/>
      <c r="F18" s="7"/>
      <c r="G18" s="9"/>
      <c r="H18" s="54"/>
      <c r="I18" s="61"/>
      <c r="J18" s="63"/>
      <c r="K18" s="101"/>
    </row>
    <row r="19" spans="1:11" s="99" customFormat="1" x14ac:dyDescent="0.25">
      <c r="A19" s="96"/>
      <c r="B19" s="21"/>
      <c r="C19" s="45"/>
      <c r="D19" s="7"/>
      <c r="E19" s="27"/>
      <c r="F19" s="7"/>
      <c r="G19" s="9"/>
      <c r="H19" s="54"/>
      <c r="I19" s="61"/>
      <c r="J19" s="62"/>
      <c r="K19" s="101"/>
    </row>
    <row r="20" spans="1:11" s="99" customFormat="1" x14ac:dyDescent="0.25">
      <c r="A20" s="96"/>
      <c r="B20" s="35"/>
      <c r="C20" s="102"/>
      <c r="D20" s="30"/>
      <c r="E20" s="31"/>
      <c r="F20" s="7"/>
      <c r="G20" s="32"/>
      <c r="H20" s="55"/>
      <c r="I20" s="64"/>
      <c r="J20" s="60"/>
      <c r="K20" s="101"/>
    </row>
    <row r="21" spans="1:11" s="99" customFormat="1" x14ac:dyDescent="0.25">
      <c r="A21" s="96"/>
      <c r="B21" s="35"/>
      <c r="C21" s="48"/>
      <c r="D21" s="30"/>
      <c r="E21" s="31"/>
      <c r="F21" s="7"/>
      <c r="G21" s="34"/>
      <c r="H21" s="56"/>
      <c r="I21" s="66"/>
      <c r="J21" s="62"/>
      <c r="K21" s="101"/>
    </row>
    <row r="22" spans="1:11" x14ac:dyDescent="0.25">
      <c r="A22" s="39"/>
      <c r="B22" s="33"/>
      <c r="C22" s="48"/>
      <c r="D22" s="30"/>
      <c r="E22" s="31"/>
      <c r="F22" s="7"/>
      <c r="G22" s="318"/>
      <c r="H22" s="318"/>
      <c r="I22" s="318"/>
      <c r="J22" s="62"/>
      <c r="K22" s="28"/>
    </row>
    <row r="23" spans="1:11" x14ac:dyDescent="0.25">
      <c r="A23" s="39"/>
      <c r="B23" s="33"/>
      <c r="C23" s="48"/>
      <c r="D23" s="30"/>
      <c r="E23" s="31"/>
      <c r="F23" s="7"/>
      <c r="G23" s="318" t="s">
        <v>11</v>
      </c>
      <c r="H23" s="318"/>
      <c r="I23" s="318"/>
      <c r="J23" s="68">
        <f>SUM(J14:J22)</f>
        <v>0</v>
      </c>
      <c r="K23" s="28"/>
    </row>
    <row r="24" spans="1:11" x14ac:dyDescent="0.25">
      <c r="A24" s="39"/>
      <c r="B24" s="39"/>
      <c r="C24" s="49"/>
      <c r="D24" s="28"/>
      <c r="E24" s="28"/>
      <c r="F24" s="28"/>
      <c r="G24" s="318" t="s">
        <v>11</v>
      </c>
      <c r="H24" s="318"/>
      <c r="I24" s="318"/>
      <c r="J24" s="69"/>
      <c r="K24" s="28"/>
    </row>
  </sheetData>
  <mergeCells count="6">
    <mergeCell ref="G24:I24"/>
    <mergeCell ref="A1:K1"/>
    <mergeCell ref="G11:I11"/>
    <mergeCell ref="G12:I12"/>
    <mergeCell ref="G22:I22"/>
    <mergeCell ref="G23:I23"/>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A15FC-6716-40B7-A8CF-C4B5881C1B60}">
  <dimension ref="A1:K24"/>
  <sheetViews>
    <sheetView workbookViewId="0">
      <pane xSplit="3" ySplit="3" topLeftCell="D4" activePane="bottomRight" state="frozen"/>
      <selection pane="topRight" activeCell="C1" sqref="C1"/>
      <selection pane="bottomLeft" activeCell="A4" sqref="A4"/>
      <selection pane="bottomRight" activeCell="F20" sqref="F20"/>
    </sheetView>
  </sheetViews>
  <sheetFormatPr defaultRowHeight="13.8" x14ac:dyDescent="0.25"/>
  <cols>
    <col min="1" max="1" width="13.19921875" style="36" customWidth="1"/>
    <col min="2" max="2" width="12.69921875" style="36" customWidth="1"/>
    <col min="3" max="3" width="10.59765625" style="41" customWidth="1"/>
    <col min="4" max="4" width="32.69921875" customWidth="1"/>
    <col min="5" max="5" width="11.5" customWidth="1"/>
    <col min="6" max="6" width="51.8984375" customWidth="1"/>
    <col min="7" max="7" width="10.5" customWidth="1"/>
    <col min="8" max="8" width="14" style="50" customWidth="1"/>
    <col min="9" max="9" width="18.8984375" style="1" customWidth="1"/>
    <col min="10" max="10" width="17" style="1" customWidth="1"/>
    <col min="11" max="11" width="17.3984375" customWidth="1"/>
  </cols>
  <sheetData>
    <row r="1" spans="1:11" x14ac:dyDescent="0.25">
      <c r="A1" s="317" t="s">
        <v>137</v>
      </c>
      <c r="B1" s="317"/>
      <c r="C1" s="317"/>
      <c r="D1" s="317"/>
      <c r="E1" s="317"/>
      <c r="F1" s="317"/>
      <c r="G1" s="317"/>
      <c r="H1" s="317"/>
      <c r="I1" s="317"/>
      <c r="J1" s="317"/>
      <c r="K1" s="317"/>
    </row>
    <row r="2" spans="1:11" x14ac:dyDescent="0.25">
      <c r="B2" s="37" t="s">
        <v>0</v>
      </c>
    </row>
    <row r="3" spans="1:11" ht="26.4" x14ac:dyDescent="0.25">
      <c r="A3" s="38" t="s">
        <v>18</v>
      </c>
      <c r="B3" s="38" t="s">
        <v>13</v>
      </c>
      <c r="C3" s="42" t="s">
        <v>1</v>
      </c>
      <c r="D3" s="3" t="s">
        <v>2</v>
      </c>
      <c r="E3" s="4" t="s">
        <v>3</v>
      </c>
      <c r="F3" s="5" t="s">
        <v>4</v>
      </c>
      <c r="G3" s="5" t="s">
        <v>5</v>
      </c>
      <c r="H3" s="51" t="s">
        <v>6</v>
      </c>
      <c r="I3" s="57" t="s">
        <v>7</v>
      </c>
      <c r="J3" s="6" t="s">
        <v>8</v>
      </c>
      <c r="K3" s="2" t="s">
        <v>9</v>
      </c>
    </row>
    <row r="4" spans="1:11" s="106" customFormat="1" x14ac:dyDescent="0.25">
      <c r="A4" s="40"/>
      <c r="B4" s="40"/>
      <c r="C4" s="43"/>
      <c r="D4" s="7"/>
      <c r="E4" s="8"/>
      <c r="F4" s="9"/>
      <c r="G4" s="9"/>
      <c r="H4" s="52"/>
      <c r="I4" s="58"/>
      <c r="J4" s="11"/>
      <c r="K4" s="13"/>
    </row>
    <row r="5" spans="1:11" s="106" customFormat="1" x14ac:dyDescent="0.25">
      <c r="A5" s="40"/>
      <c r="B5" s="40"/>
      <c r="C5" s="43"/>
      <c r="D5" s="7"/>
      <c r="E5" s="8"/>
      <c r="F5" s="9"/>
      <c r="G5" s="9"/>
      <c r="H5" s="52"/>
      <c r="I5" s="58"/>
      <c r="J5" s="11"/>
      <c r="K5" s="13"/>
    </row>
    <row r="6" spans="1:11" s="106" customFormat="1" x14ac:dyDescent="0.25">
      <c r="A6" s="40"/>
      <c r="B6" s="40"/>
      <c r="C6" s="43"/>
      <c r="D6" s="7"/>
      <c r="E6" s="8"/>
      <c r="F6" s="9"/>
      <c r="G6" s="9"/>
      <c r="H6" s="52"/>
      <c r="I6" s="58"/>
      <c r="J6" s="11"/>
      <c r="K6" s="13"/>
    </row>
    <row r="7" spans="1:11" s="106" customFormat="1" x14ac:dyDescent="0.25">
      <c r="A7" s="40"/>
      <c r="B7" s="40"/>
      <c r="C7" s="43"/>
      <c r="D7" s="7"/>
      <c r="E7" s="8"/>
      <c r="F7" s="9"/>
      <c r="G7" s="9"/>
      <c r="H7" s="52"/>
      <c r="I7" s="58"/>
      <c r="J7" s="11"/>
      <c r="K7" s="13"/>
    </row>
    <row r="8" spans="1:11" s="106" customFormat="1" x14ac:dyDescent="0.25">
      <c r="A8" s="40"/>
      <c r="B8" s="40"/>
      <c r="C8" s="43"/>
      <c r="D8" s="7"/>
      <c r="E8" s="8"/>
      <c r="F8" s="9"/>
      <c r="G8" s="9"/>
      <c r="H8" s="52"/>
      <c r="I8" s="58"/>
      <c r="J8" s="11"/>
      <c r="K8" s="12"/>
    </row>
    <row r="9" spans="1:11" s="106" customFormat="1" x14ac:dyDescent="0.25">
      <c r="A9" s="40"/>
      <c r="B9" s="40"/>
      <c r="C9" s="43"/>
      <c r="D9" s="7"/>
      <c r="E9" s="8"/>
      <c r="F9" s="9"/>
      <c r="G9" s="9"/>
      <c r="H9" s="52"/>
      <c r="I9" s="58"/>
      <c r="J9" s="11"/>
      <c r="K9" s="13"/>
    </row>
    <row r="10" spans="1:11" s="106" customFormat="1" ht="15.75" customHeight="1" x14ac:dyDescent="0.25">
      <c r="A10" s="40"/>
      <c r="B10" s="40"/>
      <c r="C10" s="43"/>
      <c r="D10" s="7"/>
      <c r="E10" s="8"/>
      <c r="F10" s="9"/>
      <c r="G10" s="9"/>
      <c r="H10" s="52"/>
      <c r="I10" s="58"/>
      <c r="J10" s="11"/>
      <c r="K10" s="13"/>
    </row>
    <row r="11" spans="1:11" x14ac:dyDescent="0.25">
      <c r="G11" s="318" t="s">
        <v>10</v>
      </c>
      <c r="H11" s="318"/>
      <c r="I11" s="318"/>
      <c r="J11" s="17"/>
      <c r="K11" s="18"/>
    </row>
    <row r="12" spans="1:11" x14ac:dyDescent="0.25">
      <c r="G12" s="318" t="s">
        <v>11</v>
      </c>
      <c r="H12" s="318"/>
      <c r="I12" s="318"/>
      <c r="J12" s="19">
        <f>SUM(J4:J11)</f>
        <v>0</v>
      </c>
    </row>
    <row r="13" spans="1:11" x14ac:dyDescent="0.25">
      <c r="B13" s="37" t="s">
        <v>12</v>
      </c>
      <c r="J13" s="20"/>
    </row>
    <row r="14" spans="1:11" s="99" customFormat="1" ht="27.6" x14ac:dyDescent="0.25">
      <c r="A14" s="21">
        <v>44183</v>
      </c>
      <c r="B14" s="21">
        <v>44183</v>
      </c>
      <c r="C14" s="44">
        <v>177</v>
      </c>
      <c r="D14" s="7" t="s">
        <v>142</v>
      </c>
      <c r="E14" s="8" t="s">
        <v>143</v>
      </c>
      <c r="F14" s="97" t="s">
        <v>144</v>
      </c>
      <c r="G14" s="23"/>
      <c r="H14" s="53"/>
      <c r="I14" s="59"/>
      <c r="J14" s="60">
        <v>800000000</v>
      </c>
      <c r="K14" s="98"/>
    </row>
    <row r="15" spans="1:11" s="99" customFormat="1" ht="26.4" x14ac:dyDescent="0.25">
      <c r="A15" s="21">
        <v>44203</v>
      </c>
      <c r="B15" s="21">
        <v>44203</v>
      </c>
      <c r="C15" s="45" t="s">
        <v>138</v>
      </c>
      <c r="D15" s="7" t="s">
        <v>139</v>
      </c>
      <c r="E15" s="100" t="s">
        <v>140</v>
      </c>
      <c r="F15" s="27" t="s">
        <v>141</v>
      </c>
      <c r="G15" s="9"/>
      <c r="H15" s="54"/>
      <c r="I15" s="61"/>
      <c r="J15" s="62">
        <v>168540200</v>
      </c>
      <c r="K15" s="101"/>
    </row>
    <row r="16" spans="1:11" s="99" customFormat="1" x14ac:dyDescent="0.25">
      <c r="A16" s="96"/>
      <c r="B16" s="21"/>
      <c r="C16" s="45"/>
      <c r="D16" s="7"/>
      <c r="E16" s="27"/>
      <c r="F16" s="7"/>
      <c r="G16" s="9"/>
      <c r="H16" s="54"/>
      <c r="I16" s="61"/>
      <c r="J16" s="62"/>
      <c r="K16" s="101"/>
    </row>
    <row r="17" spans="1:11" s="99" customFormat="1" x14ac:dyDescent="0.25">
      <c r="A17" s="96"/>
      <c r="B17" s="40"/>
      <c r="C17" s="43"/>
      <c r="D17" s="7"/>
      <c r="E17" s="8"/>
      <c r="F17" s="29"/>
      <c r="G17" s="9"/>
      <c r="H17" s="52"/>
      <c r="I17" s="59"/>
      <c r="J17" s="60"/>
      <c r="K17" s="101"/>
    </row>
    <row r="18" spans="1:11" s="99" customFormat="1" x14ac:dyDescent="0.25">
      <c r="A18" s="96"/>
      <c r="B18" s="25"/>
      <c r="C18" s="45"/>
      <c r="D18" s="7"/>
      <c r="E18" s="27"/>
      <c r="F18" s="7"/>
      <c r="G18" s="9"/>
      <c r="H18" s="54"/>
      <c r="I18" s="61"/>
      <c r="J18" s="63"/>
      <c r="K18" s="101"/>
    </row>
    <row r="19" spans="1:11" s="99" customFormat="1" x14ac:dyDescent="0.25">
      <c r="A19" s="96"/>
      <c r="B19" s="21"/>
      <c r="C19" s="45"/>
      <c r="D19" s="7"/>
      <c r="E19" s="27"/>
      <c r="F19" s="7"/>
      <c r="G19" s="9"/>
      <c r="H19" s="54"/>
      <c r="I19" s="61"/>
      <c r="J19" s="62"/>
      <c r="K19" s="101"/>
    </row>
    <row r="20" spans="1:11" s="99" customFormat="1" x14ac:dyDescent="0.25">
      <c r="A20" s="96"/>
      <c r="B20" s="35"/>
      <c r="C20" s="102"/>
      <c r="D20" s="30"/>
      <c r="E20" s="31"/>
      <c r="F20" s="7"/>
      <c r="G20" s="32"/>
      <c r="H20" s="55"/>
      <c r="I20" s="64"/>
      <c r="J20" s="60"/>
      <c r="K20" s="101"/>
    </row>
    <row r="21" spans="1:11" s="99" customFormat="1" x14ac:dyDescent="0.25">
      <c r="A21" s="96"/>
      <c r="B21" s="35"/>
      <c r="C21" s="48"/>
      <c r="D21" s="30"/>
      <c r="E21" s="31"/>
      <c r="F21" s="7"/>
      <c r="G21" s="34"/>
      <c r="H21" s="56"/>
      <c r="I21" s="66"/>
      <c r="J21" s="62"/>
      <c r="K21" s="101"/>
    </row>
    <row r="22" spans="1:11" x14ac:dyDescent="0.25">
      <c r="A22" s="39"/>
      <c r="B22" s="33"/>
      <c r="C22" s="48"/>
      <c r="D22" s="30"/>
      <c r="E22" s="31"/>
      <c r="F22" s="7"/>
      <c r="G22" s="318"/>
      <c r="H22" s="318"/>
      <c r="I22" s="318"/>
      <c r="J22" s="62"/>
      <c r="K22" s="28"/>
    </row>
    <row r="23" spans="1:11" x14ac:dyDescent="0.25">
      <c r="A23" s="39"/>
      <c r="B23" s="33"/>
      <c r="C23" s="48"/>
      <c r="D23" s="30"/>
      <c r="E23" s="31"/>
      <c r="F23" s="7"/>
      <c r="G23" s="318" t="s">
        <v>11</v>
      </c>
      <c r="H23" s="318"/>
      <c r="I23" s="318"/>
      <c r="J23" s="68">
        <f>SUM(J14:J22)</f>
        <v>968540200</v>
      </c>
      <c r="K23" s="28"/>
    </row>
    <row r="24" spans="1:11" x14ac:dyDescent="0.25">
      <c r="A24" s="39"/>
      <c r="B24" s="39"/>
      <c r="C24" s="49"/>
      <c r="D24" s="28"/>
      <c r="E24" s="28"/>
      <c r="F24" s="28"/>
      <c r="G24" s="318" t="s">
        <v>11</v>
      </c>
      <c r="H24" s="318"/>
      <c r="I24" s="318"/>
      <c r="J24" s="69"/>
      <c r="K24" s="28"/>
    </row>
  </sheetData>
  <mergeCells count="6">
    <mergeCell ref="G24:I24"/>
    <mergeCell ref="A1:K1"/>
    <mergeCell ref="G11:I11"/>
    <mergeCell ref="G12:I12"/>
    <mergeCell ref="G22:I22"/>
    <mergeCell ref="G23:I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93</vt:i4>
      </vt:variant>
    </vt:vector>
  </HeadingPairs>
  <TitlesOfParts>
    <vt:vector size="93" baseType="lpstr">
      <vt:lpstr>06.01</vt:lpstr>
      <vt:lpstr>07.01</vt:lpstr>
      <vt:lpstr>11.01</vt:lpstr>
      <vt:lpstr>13.01</vt:lpstr>
      <vt:lpstr>18.01</vt:lpstr>
      <vt:lpstr>20.01</vt:lpstr>
      <vt:lpstr>28.01</vt:lpstr>
      <vt:lpstr>08.02</vt:lpstr>
      <vt:lpstr>22.02</vt:lpstr>
      <vt:lpstr>26.02</vt:lpstr>
      <vt:lpstr>01.03</vt:lpstr>
      <vt:lpstr>02.03</vt:lpstr>
      <vt:lpstr>03.03</vt:lpstr>
      <vt:lpstr>08.03.2021</vt:lpstr>
      <vt:lpstr>10.03</vt:lpstr>
      <vt:lpstr>12.03</vt:lpstr>
      <vt:lpstr>16.03</vt:lpstr>
      <vt:lpstr>19.03</vt:lpstr>
      <vt:lpstr>24.03</vt:lpstr>
      <vt:lpstr>26.03</vt:lpstr>
      <vt:lpstr>30.03</vt:lpstr>
      <vt:lpstr>31.03</vt:lpstr>
      <vt:lpstr>02.04</vt:lpstr>
      <vt:lpstr>05.04</vt:lpstr>
      <vt:lpstr>06.04</vt:lpstr>
      <vt:lpstr>08.04</vt:lpstr>
      <vt:lpstr>09.04</vt:lpstr>
      <vt:lpstr>12.04</vt:lpstr>
      <vt:lpstr>14.04</vt:lpstr>
      <vt:lpstr>18.05</vt:lpstr>
      <vt:lpstr>27.05</vt:lpstr>
      <vt:lpstr>03.06</vt:lpstr>
      <vt:lpstr>07.06</vt:lpstr>
      <vt:lpstr>09.06</vt:lpstr>
      <vt:lpstr>10.06</vt:lpstr>
      <vt:lpstr>21.06</vt:lpstr>
      <vt:lpstr>25.06</vt:lpstr>
      <vt:lpstr>28.06</vt:lpstr>
      <vt:lpstr>22.07</vt:lpstr>
      <vt:lpstr>10.08</vt:lpstr>
      <vt:lpstr>16.08</vt:lpstr>
      <vt:lpstr>27.08</vt:lpstr>
      <vt:lpstr>08.10</vt:lpstr>
      <vt:lpstr>26.10</vt:lpstr>
      <vt:lpstr>01.11</vt:lpstr>
      <vt:lpstr>05.11</vt:lpstr>
      <vt:lpstr>11.11</vt:lpstr>
      <vt:lpstr>24.11</vt:lpstr>
      <vt:lpstr>29.11</vt:lpstr>
      <vt:lpstr>29.12</vt:lpstr>
      <vt:lpstr>06.01.2021</vt:lpstr>
      <vt:lpstr>14.01</vt:lpstr>
      <vt:lpstr>2022.01.20</vt:lpstr>
      <vt:lpstr>2022.01.21</vt:lpstr>
      <vt:lpstr>11.02</vt:lpstr>
      <vt:lpstr>16.02</vt:lpstr>
      <vt:lpstr>17.02</vt:lpstr>
      <vt:lpstr>25.02</vt:lpstr>
      <vt:lpstr>28.02</vt:lpstr>
      <vt:lpstr>01.03.2022</vt:lpstr>
      <vt:lpstr>10.03.2022</vt:lpstr>
      <vt:lpstr>15.12</vt:lpstr>
      <vt:lpstr>09.12</vt:lpstr>
      <vt:lpstr>18.10</vt:lpstr>
      <vt:lpstr>11.10</vt:lpstr>
      <vt:lpstr>21.09</vt:lpstr>
      <vt:lpstr>13.09</vt:lpstr>
      <vt:lpstr>09.09</vt:lpstr>
      <vt:lpstr>31.08</vt:lpstr>
      <vt:lpstr>29.07</vt:lpstr>
      <vt:lpstr>21.07</vt:lpstr>
      <vt:lpstr>15.07</vt:lpstr>
      <vt:lpstr>13.07</vt:lpstr>
      <vt:lpstr>08.07</vt:lpstr>
      <vt:lpstr>05.07</vt:lpstr>
      <vt:lpstr>05.07 (2)</vt:lpstr>
      <vt:lpstr>22.06</vt:lpstr>
      <vt:lpstr>15.06.2021</vt:lpstr>
      <vt:lpstr>11.06</vt:lpstr>
      <vt:lpstr>04.06</vt:lpstr>
      <vt:lpstr>14.05</vt:lpstr>
      <vt:lpstr>07.05</vt:lpstr>
      <vt:lpstr>28.04</vt:lpstr>
      <vt:lpstr>23.04</vt:lpstr>
      <vt:lpstr>20.04</vt:lpstr>
      <vt:lpstr>19.04</vt:lpstr>
      <vt:lpstr>15.03</vt:lpstr>
      <vt:lpstr>11.03</vt:lpstr>
      <vt:lpstr>09.03</vt:lpstr>
      <vt:lpstr>05.03</vt:lpstr>
      <vt:lpstr>26.01</vt:lpstr>
      <vt:lpstr>25.01</vt:lpstr>
      <vt:lpstr>22.01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Mosc</dc:creator>
  <cp:lastModifiedBy>hp</cp:lastModifiedBy>
  <cp:lastPrinted>2021-08-27T08:05:01Z</cp:lastPrinted>
  <dcterms:created xsi:type="dcterms:W3CDTF">2020-12-31T02:56:05Z</dcterms:created>
  <dcterms:modified xsi:type="dcterms:W3CDTF">2022-04-07T11:20:42Z</dcterms:modified>
</cp:coreProperties>
</file>