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0" activeTab="10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116" r:id="rId8"/>
    <sheet name="OFFICE_GRAPH_DATA" sheetId="117" r:id="rId9"/>
    <sheet name="TAOYUAN" sheetId="84" r:id="rId10"/>
    <sheet name="TAOYUAN_GRAPH" sheetId="118" r:id="rId11"/>
    <sheet name="TAOYUAN_GRAPH_DATA" sheetId="119" r:id="rId12"/>
    <sheet name="EAST" sheetId="87" r:id="rId13"/>
    <sheet name="EAST_GRAPH" sheetId="120" r:id="rId14"/>
    <sheet name="EAST_GRAPH_DATA" sheetId="121" r:id="rId15"/>
    <sheet name="HUALIAN" sheetId="90" r:id="rId16"/>
    <sheet name="HUALIAN_GRAPH" sheetId="122" r:id="rId17"/>
    <sheet name="HUALIAN_GRAPH_DATA" sheetId="123" r:id="rId18"/>
    <sheet name="TAIDONG" sheetId="93" r:id="rId19"/>
    <sheet name="TAIDONG_GRAPH" sheetId="124" r:id="rId20"/>
    <sheet name="TAIDONG_GRAPH_DATA" sheetId="125" r:id="rId21"/>
    <sheet name="ZHUNAN" sheetId="96" r:id="rId22"/>
    <sheet name="ZHUNAN_GRAPH" sheetId="126" r:id="rId23"/>
    <sheet name="ZHUNAN_GRAPH_DATA" sheetId="127" r:id="rId24"/>
    <sheet name="XINZHU" sheetId="99" r:id="rId25"/>
    <sheet name="XINZHU_GRAPH" sheetId="128" r:id="rId26"/>
    <sheet name="XINZHU_GRAPH_DATA" sheetId="129" r:id="rId27"/>
    <sheet name="CENTRAL" sheetId="102" r:id="rId28"/>
    <sheet name="CENTRAL_GRAPH" sheetId="130" r:id="rId29"/>
    <sheet name="CENTRAL_GRAPH_DATA" sheetId="131" r:id="rId30"/>
    <sheet name="NORTH" sheetId="105" r:id="rId31"/>
    <sheet name="NORTH_GRAPH" sheetId="132" r:id="rId32"/>
    <sheet name="NORTH_GRAPH_DATA" sheetId="133" r:id="rId33"/>
    <sheet name="SOUTH" sheetId="108" r:id="rId34"/>
    <sheet name="SOUTH_GRAPH" sheetId="134" r:id="rId35"/>
    <sheet name="SOUTH_GRAPH_DATA" sheetId="135" r:id="rId36"/>
    <sheet name="WEST" sheetId="111" r:id="rId37"/>
    <sheet name="WEST_GRAPH" sheetId="136" r:id="rId38"/>
    <sheet name="WEST_GRAPH_DATA" sheetId="137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Q38" i="119" l="1"/>
  <c r="Q4" i="119"/>
  <c r="Q5" i="119"/>
  <c r="Q6" i="119"/>
  <c r="Q7" i="119"/>
  <c r="Q8" i="119"/>
  <c r="Q9" i="119"/>
  <c r="Q10" i="119"/>
  <c r="Q11" i="119"/>
  <c r="Q12" i="119"/>
  <c r="Q13" i="119"/>
  <c r="Q14" i="119"/>
  <c r="Q15" i="119"/>
  <c r="Q16" i="119"/>
  <c r="Q17" i="119"/>
  <c r="Q18" i="119"/>
  <c r="Q19" i="119"/>
  <c r="Q20" i="119"/>
  <c r="Q21" i="119"/>
  <c r="Q22" i="119"/>
  <c r="Q23" i="119"/>
  <c r="Q24" i="119"/>
  <c r="Q25" i="119"/>
  <c r="Q26" i="119"/>
  <c r="Q27" i="119"/>
  <c r="Q28" i="119"/>
  <c r="Q29" i="119"/>
  <c r="Q30" i="119"/>
  <c r="Q31" i="119"/>
  <c r="Q32" i="119"/>
  <c r="Q33" i="119"/>
  <c r="Q34" i="119"/>
  <c r="Q35" i="119"/>
  <c r="Q36" i="119"/>
  <c r="Q37" i="119"/>
  <c r="Q3" i="119"/>
  <c r="B4" i="119"/>
  <c r="B5" i="119"/>
  <c r="B6" i="119"/>
  <c r="B7" i="119"/>
  <c r="D7" i="119" s="1"/>
  <c r="B8" i="119"/>
  <c r="B9" i="119"/>
  <c r="B10" i="119"/>
  <c r="B11" i="119"/>
  <c r="D11" i="119" s="1"/>
  <c r="B12" i="119"/>
  <c r="B13" i="119"/>
  <c r="B14" i="119"/>
  <c r="D14" i="119" s="1"/>
  <c r="B15" i="119"/>
  <c r="B16" i="119"/>
  <c r="B17" i="119"/>
  <c r="B18" i="119"/>
  <c r="B19" i="119"/>
  <c r="B20" i="119"/>
  <c r="B21" i="119"/>
  <c r="B22" i="119"/>
  <c r="B23" i="119"/>
  <c r="B24" i="119"/>
  <c r="B25" i="119"/>
  <c r="D25" i="119" s="1"/>
  <c r="B26" i="119"/>
  <c r="B27" i="119"/>
  <c r="D27" i="119" s="1"/>
  <c r="B28" i="119"/>
  <c r="B29" i="119"/>
  <c r="B30" i="119"/>
  <c r="D30" i="119" s="1"/>
  <c r="B31" i="119"/>
  <c r="D31" i="119" s="1"/>
  <c r="B32" i="119"/>
  <c r="B33" i="119"/>
  <c r="B34" i="119"/>
  <c r="D34" i="119" s="1"/>
  <c r="B35" i="119"/>
  <c r="D35" i="119" s="1"/>
  <c r="B36" i="119"/>
  <c r="B37" i="119"/>
  <c r="B38" i="119"/>
  <c r="D38" i="119" s="1"/>
  <c r="B3" i="119"/>
  <c r="H38" i="119"/>
  <c r="H37" i="119"/>
  <c r="D37" i="119"/>
  <c r="H36" i="119"/>
  <c r="D36" i="119"/>
  <c r="H35" i="119"/>
  <c r="H34" i="119"/>
  <c r="H33" i="119"/>
  <c r="D33" i="119"/>
  <c r="H32" i="119"/>
  <c r="D32" i="119"/>
  <c r="H31" i="119"/>
  <c r="H30" i="119"/>
  <c r="H29" i="119"/>
  <c r="D29" i="119"/>
  <c r="H28" i="119"/>
  <c r="D28" i="119"/>
  <c r="H27" i="119"/>
  <c r="D4" i="119"/>
  <c r="D5" i="119"/>
  <c r="D6" i="119"/>
  <c r="D8" i="119"/>
  <c r="D9" i="119"/>
  <c r="D10" i="119"/>
  <c r="D13" i="119"/>
  <c r="D26" i="119"/>
  <c r="D3" i="119"/>
  <c r="R3" i="119"/>
  <c r="R7" i="119"/>
  <c r="R11" i="119"/>
  <c r="R15" i="119"/>
  <c r="R19" i="119"/>
  <c r="R23" i="119"/>
  <c r="R27" i="119"/>
  <c r="R31" i="119"/>
  <c r="R35" i="119"/>
  <c r="R26" i="119"/>
  <c r="R4" i="119"/>
  <c r="R8" i="119"/>
  <c r="R12" i="119"/>
  <c r="R16" i="119"/>
  <c r="R20" i="119"/>
  <c r="R24" i="119"/>
  <c r="R28" i="119"/>
  <c r="R32" i="119"/>
  <c r="R36" i="119"/>
  <c r="R34" i="119"/>
  <c r="R5" i="119"/>
  <c r="R9" i="119"/>
  <c r="R13" i="119"/>
  <c r="R17" i="119"/>
  <c r="R21" i="119"/>
  <c r="R25" i="119"/>
  <c r="R29" i="119"/>
  <c r="R33" i="119"/>
  <c r="R37" i="119"/>
  <c r="R6" i="119"/>
  <c r="R10" i="119"/>
  <c r="R14" i="119"/>
  <c r="R18" i="119"/>
  <c r="R22" i="119"/>
  <c r="R30" i="119"/>
  <c r="R38" i="119"/>
  <c r="E27" i="119"/>
  <c r="E38" i="119"/>
  <c r="E37" i="119"/>
  <c r="E36" i="119"/>
  <c r="E35" i="119"/>
  <c r="E34" i="119"/>
  <c r="E33" i="119"/>
  <c r="E32" i="119"/>
  <c r="E31" i="119"/>
  <c r="E30" i="119"/>
  <c r="E29" i="119"/>
  <c r="E28" i="119"/>
  <c r="E3" i="119"/>
  <c r="S35" i="119" l="1"/>
  <c r="S31" i="119"/>
  <c r="S27" i="119"/>
  <c r="S23" i="119"/>
  <c r="S19" i="119"/>
  <c r="S15" i="119"/>
  <c r="S11" i="119"/>
  <c r="S7" i="119"/>
  <c r="S38" i="119"/>
  <c r="S34" i="119"/>
  <c r="S30" i="119"/>
  <c r="S26" i="119"/>
  <c r="S22" i="119"/>
  <c r="S18" i="119"/>
  <c r="S14" i="119"/>
  <c r="S10" i="119"/>
  <c r="S6" i="119"/>
  <c r="S37" i="119"/>
  <c r="S33" i="119"/>
  <c r="S29" i="119"/>
  <c r="S25" i="119"/>
  <c r="S21" i="119"/>
  <c r="S17" i="119"/>
  <c r="S13" i="119"/>
  <c r="S9" i="119"/>
  <c r="S5" i="119"/>
  <c r="S36" i="119"/>
  <c r="S32" i="119"/>
  <c r="S28" i="119"/>
  <c r="S24" i="119"/>
  <c r="S20" i="119"/>
  <c r="S16" i="119"/>
  <c r="S12" i="119"/>
  <c r="S8" i="119"/>
  <c r="S4" i="119"/>
  <c r="S3" i="119"/>
  <c r="F28" i="119"/>
  <c r="I28" i="119"/>
  <c r="F29" i="119"/>
  <c r="I29" i="119"/>
  <c r="F30" i="119"/>
  <c r="I30" i="119"/>
  <c r="F31" i="119"/>
  <c r="I31" i="119"/>
  <c r="F32" i="119"/>
  <c r="I32" i="119"/>
  <c r="F33" i="119"/>
  <c r="I33" i="119"/>
  <c r="F34" i="119"/>
  <c r="I34" i="119"/>
  <c r="F35" i="119"/>
  <c r="I35" i="119"/>
  <c r="F36" i="119"/>
  <c r="I36" i="119"/>
  <c r="F37" i="119"/>
  <c r="I37" i="119"/>
  <c r="F38" i="119"/>
  <c r="I38" i="119"/>
  <c r="F27" i="119"/>
  <c r="I27" i="119"/>
  <c r="C34" i="137"/>
  <c r="H26" i="137"/>
  <c r="H25" i="137"/>
  <c r="H24" i="137"/>
  <c r="H23" i="137"/>
  <c r="H22" i="137"/>
  <c r="H21" i="137"/>
  <c r="H20" i="137"/>
  <c r="H19" i="137"/>
  <c r="H18" i="137"/>
  <c r="H17" i="137"/>
  <c r="H16" i="137"/>
  <c r="H15" i="137"/>
  <c r="H14" i="137"/>
  <c r="H13" i="137"/>
  <c r="H12" i="137"/>
  <c r="H11" i="137"/>
  <c r="H10" i="137"/>
  <c r="H9" i="137"/>
  <c r="H8" i="137"/>
  <c r="H7" i="137"/>
  <c r="H6" i="137"/>
  <c r="H5" i="137"/>
  <c r="H4" i="137"/>
  <c r="H3" i="137"/>
  <c r="C34" i="135"/>
  <c r="H26" i="135"/>
  <c r="H25" i="135"/>
  <c r="H24" i="135"/>
  <c r="H23" i="135"/>
  <c r="H22" i="135"/>
  <c r="H21" i="135"/>
  <c r="H20" i="135"/>
  <c r="H19" i="135"/>
  <c r="H18" i="135"/>
  <c r="H17" i="135"/>
  <c r="H16" i="135"/>
  <c r="H15" i="135"/>
  <c r="H14" i="135"/>
  <c r="H13" i="135"/>
  <c r="H12" i="135"/>
  <c r="H11" i="135"/>
  <c r="H10" i="135"/>
  <c r="H9" i="135"/>
  <c r="H8" i="135"/>
  <c r="H7" i="135"/>
  <c r="H6" i="135"/>
  <c r="H5" i="135"/>
  <c r="H4" i="135"/>
  <c r="H3" i="135"/>
  <c r="C34" i="133"/>
  <c r="H26" i="133"/>
  <c r="H25" i="133"/>
  <c r="H24" i="133"/>
  <c r="H23" i="133"/>
  <c r="H22" i="133"/>
  <c r="H21" i="133"/>
  <c r="H20" i="133"/>
  <c r="H19" i="133"/>
  <c r="H18" i="133"/>
  <c r="H17" i="133"/>
  <c r="H16" i="133"/>
  <c r="H15" i="133"/>
  <c r="H14" i="133"/>
  <c r="H13" i="133"/>
  <c r="H12" i="133"/>
  <c r="H11" i="133"/>
  <c r="H10" i="133"/>
  <c r="H9" i="133"/>
  <c r="H8" i="133"/>
  <c r="H7" i="133"/>
  <c r="H6" i="133"/>
  <c r="H5" i="133"/>
  <c r="H4" i="133"/>
  <c r="H3" i="133"/>
  <c r="C34" i="131"/>
  <c r="H26" i="131"/>
  <c r="H25" i="131"/>
  <c r="H24" i="131"/>
  <c r="H23" i="131"/>
  <c r="H22" i="131"/>
  <c r="H21" i="131"/>
  <c r="H20" i="131"/>
  <c r="H19" i="131"/>
  <c r="H18" i="131"/>
  <c r="H17" i="131"/>
  <c r="H16" i="131"/>
  <c r="H15" i="131"/>
  <c r="H14" i="131"/>
  <c r="H13" i="131"/>
  <c r="H12" i="131"/>
  <c r="H11" i="131"/>
  <c r="H10" i="131"/>
  <c r="H9" i="131"/>
  <c r="H8" i="131"/>
  <c r="H7" i="131"/>
  <c r="H6" i="131"/>
  <c r="H5" i="131"/>
  <c r="H4" i="131"/>
  <c r="H3" i="131"/>
  <c r="C34" i="129"/>
  <c r="H26" i="129"/>
  <c r="H25" i="129"/>
  <c r="H24" i="129"/>
  <c r="H23" i="129"/>
  <c r="H22" i="129"/>
  <c r="H21" i="129"/>
  <c r="H20" i="129"/>
  <c r="H19" i="129"/>
  <c r="H18" i="129"/>
  <c r="H17" i="129"/>
  <c r="H16" i="129"/>
  <c r="H15" i="129"/>
  <c r="H14" i="129"/>
  <c r="H13" i="129"/>
  <c r="H12" i="129"/>
  <c r="H11" i="129"/>
  <c r="H10" i="129"/>
  <c r="H9" i="129"/>
  <c r="H8" i="129"/>
  <c r="H7" i="129"/>
  <c r="H6" i="129"/>
  <c r="H5" i="129"/>
  <c r="H4" i="129"/>
  <c r="H3" i="129"/>
  <c r="C34" i="127"/>
  <c r="H26" i="127"/>
  <c r="H25" i="127"/>
  <c r="H24" i="127"/>
  <c r="H23" i="127"/>
  <c r="H22" i="127"/>
  <c r="H21" i="127"/>
  <c r="H20" i="127"/>
  <c r="H19" i="127"/>
  <c r="H18" i="127"/>
  <c r="H17" i="127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H4" i="127"/>
  <c r="H3" i="127"/>
  <c r="C34" i="125"/>
  <c r="H26" i="125"/>
  <c r="H25" i="125"/>
  <c r="H24" i="125"/>
  <c r="H23" i="125"/>
  <c r="H22" i="125"/>
  <c r="H21" i="125"/>
  <c r="H20" i="125"/>
  <c r="H19" i="125"/>
  <c r="H18" i="125"/>
  <c r="H17" i="125"/>
  <c r="H16" i="125"/>
  <c r="H15" i="125"/>
  <c r="H14" i="125"/>
  <c r="H13" i="125"/>
  <c r="H12" i="125"/>
  <c r="H11" i="125"/>
  <c r="H10" i="125"/>
  <c r="H9" i="125"/>
  <c r="H8" i="125"/>
  <c r="H7" i="125"/>
  <c r="H6" i="125"/>
  <c r="H5" i="125"/>
  <c r="H4" i="125"/>
  <c r="H3" i="125"/>
  <c r="C34" i="123"/>
  <c r="H26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4" i="123"/>
  <c r="H3" i="123"/>
  <c r="C34" i="121"/>
  <c r="H26" i="121"/>
  <c r="H25" i="121"/>
  <c r="H24" i="121"/>
  <c r="H23" i="121"/>
  <c r="H22" i="121"/>
  <c r="H21" i="121"/>
  <c r="H20" i="121"/>
  <c r="H19" i="121"/>
  <c r="H18" i="121"/>
  <c r="H17" i="121"/>
  <c r="H16" i="121"/>
  <c r="H15" i="121"/>
  <c r="H14" i="121"/>
  <c r="H13" i="121"/>
  <c r="H12" i="121"/>
  <c r="H11" i="121"/>
  <c r="H10" i="121"/>
  <c r="H9" i="121"/>
  <c r="H8" i="121"/>
  <c r="H7" i="121"/>
  <c r="H6" i="121"/>
  <c r="H5" i="121"/>
  <c r="H4" i="121"/>
  <c r="H3" i="121"/>
  <c r="C46" i="119"/>
  <c r="H26" i="119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C34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B38" i="137"/>
  <c r="B35" i="135"/>
  <c r="B36" i="135"/>
  <c r="B37" i="133"/>
  <c r="B30" i="131"/>
  <c r="B38" i="129"/>
  <c r="B35" i="127"/>
  <c r="B37" i="127"/>
  <c r="B38" i="125"/>
  <c r="B30" i="123"/>
  <c r="B38" i="121"/>
  <c r="B47" i="119"/>
  <c r="B48" i="119"/>
  <c r="B36" i="117"/>
  <c r="B30" i="135"/>
  <c r="B30" i="127"/>
  <c r="B36" i="123"/>
  <c r="B30" i="137"/>
  <c r="B38" i="135"/>
  <c r="B35" i="133"/>
  <c r="B36" i="133"/>
  <c r="B36" i="131"/>
  <c r="B30" i="129"/>
  <c r="B38" i="127"/>
  <c r="B35" i="125"/>
  <c r="B30" i="125"/>
  <c r="B37" i="123"/>
  <c r="B30" i="121"/>
  <c r="B50" i="119"/>
  <c r="B30" i="117"/>
  <c r="B35" i="117"/>
  <c r="B35" i="131"/>
  <c r="B37" i="129"/>
  <c r="B35" i="123"/>
  <c r="B42" i="119"/>
  <c r="B36" i="137"/>
  <c r="B35" i="137"/>
  <c r="B37" i="137"/>
  <c r="B37" i="135"/>
  <c r="B30" i="133"/>
  <c r="B38" i="131"/>
  <c r="B35" i="129"/>
  <c r="B36" i="129"/>
  <c r="B36" i="127"/>
  <c r="B36" i="125"/>
  <c r="B38" i="123"/>
  <c r="B35" i="121"/>
  <c r="B37" i="121"/>
  <c r="B49" i="119"/>
  <c r="B37" i="117"/>
  <c r="B38" i="133"/>
  <c r="B37" i="131"/>
  <c r="B37" i="125"/>
  <c r="B36" i="121"/>
  <c r="B38" i="117"/>
  <c r="T32" i="119" l="1"/>
  <c r="U32" i="119"/>
  <c r="V32" i="119"/>
  <c r="W32" i="119"/>
  <c r="T10" i="119"/>
  <c r="U10" i="119"/>
  <c r="V10" i="119"/>
  <c r="W10" i="119"/>
  <c r="T7" i="119"/>
  <c r="U7" i="119"/>
  <c r="V7" i="119"/>
  <c r="W7" i="119"/>
  <c r="T23" i="119"/>
  <c r="U23" i="119"/>
  <c r="V23" i="119"/>
  <c r="W23" i="119"/>
  <c r="T13" i="119"/>
  <c r="U13" i="119"/>
  <c r="V13" i="119"/>
  <c r="W13" i="119"/>
  <c r="T4" i="119"/>
  <c r="U4" i="119"/>
  <c r="V4" i="119"/>
  <c r="W4" i="119"/>
  <c r="T20" i="119"/>
  <c r="U20" i="119"/>
  <c r="V20" i="119"/>
  <c r="W20" i="119"/>
  <c r="U36" i="119"/>
  <c r="V36" i="119"/>
  <c r="W36" i="119"/>
  <c r="T36" i="119"/>
  <c r="T17" i="119"/>
  <c r="U17" i="119"/>
  <c r="V17" i="119"/>
  <c r="W17" i="119"/>
  <c r="U33" i="119"/>
  <c r="V33" i="119"/>
  <c r="W33" i="119"/>
  <c r="T33" i="119"/>
  <c r="T14" i="119"/>
  <c r="U14" i="119"/>
  <c r="V14" i="119"/>
  <c r="W14" i="119"/>
  <c r="T30" i="119"/>
  <c r="U30" i="119"/>
  <c r="V30" i="119"/>
  <c r="W30" i="119"/>
  <c r="T11" i="119"/>
  <c r="U11" i="119"/>
  <c r="V11" i="119"/>
  <c r="W11" i="119"/>
  <c r="T27" i="119"/>
  <c r="U27" i="119"/>
  <c r="V27" i="119"/>
  <c r="W27" i="119"/>
  <c r="T16" i="119"/>
  <c r="U16" i="119"/>
  <c r="V16" i="119"/>
  <c r="W16" i="119"/>
  <c r="T29" i="119"/>
  <c r="U29" i="119"/>
  <c r="V29" i="119"/>
  <c r="W29" i="119"/>
  <c r="T26" i="119"/>
  <c r="U26" i="119"/>
  <c r="V26" i="119"/>
  <c r="W26" i="119"/>
  <c r="T8" i="119"/>
  <c r="U8" i="119"/>
  <c r="V8" i="119"/>
  <c r="W8" i="119"/>
  <c r="T24" i="119"/>
  <c r="U24" i="119"/>
  <c r="V24" i="119"/>
  <c r="W24" i="119"/>
  <c r="T5" i="119"/>
  <c r="U5" i="119"/>
  <c r="V5" i="119"/>
  <c r="W5" i="119"/>
  <c r="T21" i="119"/>
  <c r="U21" i="119"/>
  <c r="V21" i="119"/>
  <c r="W21" i="119"/>
  <c r="T37" i="119"/>
  <c r="U37" i="119"/>
  <c r="V37" i="119"/>
  <c r="W37" i="119"/>
  <c r="T18" i="119"/>
  <c r="U18" i="119"/>
  <c r="V18" i="119"/>
  <c r="W18" i="119"/>
  <c r="T34" i="119"/>
  <c r="U34" i="119"/>
  <c r="V34" i="119"/>
  <c r="W34" i="119"/>
  <c r="T15" i="119"/>
  <c r="U15" i="119"/>
  <c r="V15" i="119"/>
  <c r="W15" i="119"/>
  <c r="T31" i="119"/>
  <c r="U31" i="119"/>
  <c r="V31" i="119"/>
  <c r="W31" i="119"/>
  <c r="T12" i="119"/>
  <c r="U12" i="119"/>
  <c r="V12" i="119"/>
  <c r="W12" i="119"/>
  <c r="T28" i="119"/>
  <c r="U28" i="119"/>
  <c r="V28" i="119"/>
  <c r="W28" i="119"/>
  <c r="T9" i="119"/>
  <c r="U9" i="119"/>
  <c r="V9" i="119"/>
  <c r="W9" i="119"/>
  <c r="T25" i="119"/>
  <c r="U25" i="119"/>
  <c r="V25" i="119"/>
  <c r="W25" i="119"/>
  <c r="T6" i="119"/>
  <c r="U6" i="119"/>
  <c r="V6" i="119"/>
  <c r="W6" i="119"/>
  <c r="T22" i="119"/>
  <c r="U22" i="119"/>
  <c r="V22" i="119"/>
  <c r="W22" i="119"/>
  <c r="U38" i="119"/>
  <c r="V38" i="119"/>
  <c r="W38" i="119"/>
  <c r="T38" i="119"/>
  <c r="T19" i="119"/>
  <c r="U19" i="119"/>
  <c r="V19" i="119"/>
  <c r="W19" i="119"/>
  <c r="T35" i="119"/>
  <c r="U35" i="119"/>
  <c r="V35" i="119"/>
  <c r="W35" i="119"/>
  <c r="W3" i="119"/>
  <c r="U3" i="119"/>
  <c r="V3" i="119"/>
  <c r="T3" i="119"/>
  <c r="L27" i="119"/>
  <c r="M27" i="119"/>
  <c r="J27" i="119"/>
  <c r="N27" i="119"/>
  <c r="O27" i="119"/>
  <c r="K27" i="119"/>
  <c r="L37" i="119"/>
  <c r="J37" i="119"/>
  <c r="N37" i="119"/>
  <c r="K37" i="119"/>
  <c r="M37" i="119"/>
  <c r="O37" i="119"/>
  <c r="L35" i="119"/>
  <c r="M35" i="119"/>
  <c r="J35" i="119"/>
  <c r="N35" i="119"/>
  <c r="O35" i="119"/>
  <c r="K35" i="119"/>
  <c r="L33" i="119"/>
  <c r="M33" i="119"/>
  <c r="J33" i="119"/>
  <c r="N33" i="119"/>
  <c r="K33" i="119"/>
  <c r="O33" i="119"/>
  <c r="L31" i="119"/>
  <c r="M31" i="119"/>
  <c r="J31" i="119"/>
  <c r="N31" i="119"/>
  <c r="K31" i="119"/>
  <c r="O31" i="119"/>
  <c r="L29" i="119"/>
  <c r="M29" i="119"/>
  <c r="J29" i="119"/>
  <c r="N29" i="119"/>
  <c r="K29" i="119"/>
  <c r="O29" i="119"/>
  <c r="J38" i="119"/>
  <c r="N38" i="119"/>
  <c r="L38" i="119"/>
  <c r="M38" i="119"/>
  <c r="O38" i="119"/>
  <c r="K38" i="119"/>
  <c r="J36" i="119"/>
  <c r="N36" i="119"/>
  <c r="L36" i="119"/>
  <c r="K36" i="119"/>
  <c r="M36" i="119"/>
  <c r="O36" i="119"/>
  <c r="J34" i="119"/>
  <c r="N34" i="119"/>
  <c r="K34" i="119"/>
  <c r="O34" i="119"/>
  <c r="L34" i="119"/>
  <c r="M34" i="119"/>
  <c r="J32" i="119"/>
  <c r="N32" i="119"/>
  <c r="K32" i="119"/>
  <c r="O32" i="119"/>
  <c r="L32" i="119"/>
  <c r="M32" i="119"/>
  <c r="J30" i="119"/>
  <c r="N30" i="119"/>
  <c r="K30" i="119"/>
  <c r="O30" i="119"/>
  <c r="L30" i="119"/>
  <c r="M30" i="119"/>
  <c r="J28" i="119"/>
  <c r="N28" i="119"/>
  <c r="K28" i="119"/>
  <c r="O28" i="119"/>
  <c r="L28" i="119"/>
  <c r="M28" i="119"/>
  <c r="G27" i="119"/>
  <c r="G37" i="119"/>
  <c r="G35" i="119"/>
  <c r="G33" i="119"/>
  <c r="G31" i="119"/>
  <c r="G29" i="119"/>
  <c r="G38" i="119"/>
  <c r="G36" i="119"/>
  <c r="G34" i="119"/>
  <c r="G32" i="119"/>
  <c r="G30" i="119"/>
  <c r="G28" i="119"/>
  <c r="Z27" i="119"/>
  <c r="AA36" i="119"/>
  <c r="Y36" i="119"/>
  <c r="AA35" i="119"/>
  <c r="Y35" i="119"/>
  <c r="Y34" i="119"/>
  <c r="Y33" i="119"/>
  <c r="Y32" i="119"/>
  <c r="AA29" i="119"/>
  <c r="AA28" i="119"/>
  <c r="Y27" i="119"/>
  <c r="Z38" i="119"/>
  <c r="X38" i="119"/>
  <c r="Z37" i="119"/>
  <c r="X37" i="119"/>
  <c r="Z36" i="119"/>
  <c r="X36" i="119"/>
  <c r="Z35" i="119"/>
  <c r="X35" i="119"/>
  <c r="Z34" i="119"/>
  <c r="X34" i="119"/>
  <c r="Z33" i="119"/>
  <c r="X33" i="119"/>
  <c r="Z32" i="119"/>
  <c r="X32" i="119"/>
  <c r="Z31" i="119"/>
  <c r="X31" i="119"/>
  <c r="Z30" i="119"/>
  <c r="X30" i="119"/>
  <c r="Z29" i="119"/>
  <c r="X29" i="119"/>
  <c r="Z28" i="119"/>
  <c r="X28" i="119"/>
  <c r="X27" i="119"/>
  <c r="AA38" i="119"/>
  <c r="AA37" i="119"/>
  <c r="Y37" i="119"/>
  <c r="AA33" i="119"/>
  <c r="Y31" i="119"/>
  <c r="Y29" i="119"/>
  <c r="AA27" i="119"/>
  <c r="Y38" i="119"/>
  <c r="AA34" i="119"/>
  <c r="AA32" i="119"/>
  <c r="AA31" i="119"/>
  <c r="AA30" i="119"/>
  <c r="Y30" i="119"/>
  <c r="Y28" i="119"/>
  <c r="P26" i="137"/>
  <c r="L26" i="137"/>
  <c r="N25" i="137"/>
  <c r="J25" i="137"/>
  <c r="P24" i="137"/>
  <c r="L24" i="137"/>
  <c r="N23" i="137"/>
  <c r="J23" i="137"/>
  <c r="P22" i="137"/>
  <c r="L22" i="137"/>
  <c r="N21" i="137"/>
  <c r="J21" i="137"/>
  <c r="P20" i="137"/>
  <c r="L20" i="137"/>
  <c r="N19" i="137"/>
  <c r="J19" i="137"/>
  <c r="P18" i="137"/>
  <c r="L18" i="137"/>
  <c r="N17" i="137"/>
  <c r="J17" i="137"/>
  <c r="P16" i="137"/>
  <c r="L16" i="137"/>
  <c r="J26" i="137"/>
  <c r="J24" i="137"/>
  <c r="J22" i="137"/>
  <c r="J20" i="137"/>
  <c r="J18" i="137"/>
  <c r="N14" i="137"/>
  <c r="N13" i="137"/>
  <c r="J12" i="137"/>
  <c r="P11" i="137"/>
  <c r="L11" i="137"/>
  <c r="N10" i="137"/>
  <c r="J10" i="137"/>
  <c r="P9" i="137"/>
  <c r="L9" i="137"/>
  <c r="N8" i="137"/>
  <c r="J8" i="137"/>
  <c r="P7" i="137"/>
  <c r="L7" i="137"/>
  <c r="N6" i="137"/>
  <c r="J6" i="137"/>
  <c r="P5" i="137"/>
  <c r="L5" i="137"/>
  <c r="N4" i="137"/>
  <c r="J4" i="137"/>
  <c r="P3" i="137"/>
  <c r="L3" i="137"/>
  <c r="P25" i="137"/>
  <c r="P23" i="137"/>
  <c r="P21" i="137"/>
  <c r="P19" i="137"/>
  <c r="P17" i="137"/>
  <c r="J16" i="137"/>
  <c r="L15" i="137"/>
  <c r="L14" i="137"/>
  <c r="N12" i="137"/>
  <c r="L25" i="137"/>
  <c r="L23" i="137"/>
  <c r="L21" i="137"/>
  <c r="L19" i="137"/>
  <c r="L17" i="137"/>
  <c r="P15" i="137"/>
  <c r="J15" i="137"/>
  <c r="P14" i="137"/>
  <c r="L13" i="137"/>
  <c r="L12" i="137"/>
  <c r="N11" i="137"/>
  <c r="J11" i="137"/>
  <c r="P10" i="137"/>
  <c r="L10" i="137"/>
  <c r="N9" i="137"/>
  <c r="J9" i="137"/>
  <c r="P8" i="137"/>
  <c r="L8" i="137"/>
  <c r="N7" i="137"/>
  <c r="J7" i="137"/>
  <c r="P6" i="137"/>
  <c r="L6" i="137"/>
  <c r="N5" i="137"/>
  <c r="J5" i="137"/>
  <c r="P4" i="137"/>
  <c r="L4" i="137"/>
  <c r="N3" i="137"/>
  <c r="J3" i="137"/>
  <c r="N26" i="137"/>
  <c r="N24" i="137"/>
  <c r="N20" i="137"/>
  <c r="J14" i="137"/>
  <c r="P13" i="137"/>
  <c r="N22" i="137"/>
  <c r="N18" i="137"/>
  <c r="J13" i="137"/>
  <c r="P12" i="137"/>
  <c r="N16" i="137"/>
  <c r="N15" i="137"/>
  <c r="P26" i="135"/>
  <c r="L26" i="135"/>
  <c r="N25" i="135"/>
  <c r="J25" i="135"/>
  <c r="P24" i="135"/>
  <c r="L24" i="135"/>
  <c r="N23" i="135"/>
  <c r="J23" i="135"/>
  <c r="P22" i="135"/>
  <c r="L22" i="135"/>
  <c r="N21" i="135"/>
  <c r="J21" i="135"/>
  <c r="P20" i="135"/>
  <c r="L20" i="135"/>
  <c r="N19" i="135"/>
  <c r="J19" i="135"/>
  <c r="P18" i="135"/>
  <c r="L18" i="135"/>
  <c r="N17" i="135"/>
  <c r="J17" i="135"/>
  <c r="P16" i="135"/>
  <c r="L16" i="135"/>
  <c r="N15" i="135"/>
  <c r="J15" i="135"/>
  <c r="P14" i="135"/>
  <c r="L14" i="135"/>
  <c r="N13" i="135"/>
  <c r="J13" i="135"/>
  <c r="P12" i="135"/>
  <c r="L12" i="135"/>
  <c r="N11" i="135"/>
  <c r="J11" i="135"/>
  <c r="N26" i="135"/>
  <c r="J26" i="135"/>
  <c r="P25" i="135"/>
  <c r="L25" i="135"/>
  <c r="N24" i="135"/>
  <c r="J24" i="135"/>
  <c r="P23" i="135"/>
  <c r="L23" i="135"/>
  <c r="N22" i="135"/>
  <c r="J22" i="135"/>
  <c r="P21" i="135"/>
  <c r="L21" i="135"/>
  <c r="N20" i="135"/>
  <c r="J20" i="135"/>
  <c r="P19" i="135"/>
  <c r="L19" i="135"/>
  <c r="N18" i="135"/>
  <c r="J18" i="135"/>
  <c r="P17" i="135"/>
  <c r="L17" i="135"/>
  <c r="N16" i="135"/>
  <c r="J16" i="135"/>
  <c r="P15" i="135"/>
  <c r="L15" i="135"/>
  <c r="N14" i="135"/>
  <c r="J14" i="135"/>
  <c r="P13" i="135"/>
  <c r="L13" i="135"/>
  <c r="N12" i="135"/>
  <c r="J12" i="135"/>
  <c r="P11" i="135"/>
  <c r="L11" i="135"/>
  <c r="P10" i="135"/>
  <c r="L10" i="135"/>
  <c r="N9" i="135"/>
  <c r="J9" i="135"/>
  <c r="P8" i="135"/>
  <c r="L8" i="135"/>
  <c r="N7" i="135"/>
  <c r="J7" i="135"/>
  <c r="P6" i="135"/>
  <c r="L6" i="135"/>
  <c r="N5" i="135"/>
  <c r="J5" i="135"/>
  <c r="P4" i="135"/>
  <c r="L4" i="135"/>
  <c r="N3" i="135"/>
  <c r="J3" i="135"/>
  <c r="N10" i="135"/>
  <c r="J10" i="135"/>
  <c r="P9" i="135"/>
  <c r="L9" i="135"/>
  <c r="N8" i="135"/>
  <c r="J8" i="135"/>
  <c r="P7" i="135"/>
  <c r="L7" i="135"/>
  <c r="N6" i="135"/>
  <c r="J6" i="135"/>
  <c r="P5" i="135"/>
  <c r="L5" i="135"/>
  <c r="N4" i="135"/>
  <c r="J4" i="135"/>
  <c r="P3" i="135"/>
  <c r="L3" i="135"/>
  <c r="P26" i="133"/>
  <c r="L26" i="133"/>
  <c r="N25" i="133"/>
  <c r="J25" i="133"/>
  <c r="P24" i="133"/>
  <c r="L24" i="133"/>
  <c r="N23" i="133"/>
  <c r="J23" i="133"/>
  <c r="P22" i="133"/>
  <c r="L22" i="133"/>
  <c r="N21" i="133"/>
  <c r="J21" i="133"/>
  <c r="P20" i="133"/>
  <c r="L20" i="133"/>
  <c r="N19" i="133"/>
  <c r="J19" i="133"/>
  <c r="P18" i="133"/>
  <c r="L18" i="133"/>
  <c r="N17" i="133"/>
  <c r="J17" i="133"/>
  <c r="P16" i="133"/>
  <c r="L16" i="133"/>
  <c r="N15" i="133"/>
  <c r="J15" i="133"/>
  <c r="P14" i="133"/>
  <c r="L14" i="133"/>
  <c r="N13" i="133"/>
  <c r="J13" i="133"/>
  <c r="P12" i="133"/>
  <c r="L12" i="133"/>
  <c r="N11" i="133"/>
  <c r="J11" i="133"/>
  <c r="N26" i="133"/>
  <c r="J26" i="133"/>
  <c r="P25" i="133"/>
  <c r="L25" i="133"/>
  <c r="N24" i="133"/>
  <c r="J24" i="133"/>
  <c r="P23" i="133"/>
  <c r="L23" i="133"/>
  <c r="N22" i="133"/>
  <c r="J22" i="133"/>
  <c r="P21" i="133"/>
  <c r="L21" i="133"/>
  <c r="N20" i="133"/>
  <c r="J20" i="133"/>
  <c r="P19" i="133"/>
  <c r="L19" i="133"/>
  <c r="N18" i="133"/>
  <c r="J18" i="133"/>
  <c r="P17" i="133"/>
  <c r="L17" i="133"/>
  <c r="N16" i="133"/>
  <c r="J16" i="133"/>
  <c r="P15" i="133"/>
  <c r="L15" i="133"/>
  <c r="N14" i="133"/>
  <c r="J14" i="133"/>
  <c r="P13" i="133"/>
  <c r="L13" i="133"/>
  <c r="N12" i="133"/>
  <c r="J12" i="133"/>
  <c r="P11" i="133"/>
  <c r="L11" i="133"/>
  <c r="J10" i="133"/>
  <c r="L9" i="133"/>
  <c r="J8" i="133"/>
  <c r="L7" i="133"/>
  <c r="N6" i="133"/>
  <c r="P5" i="133"/>
  <c r="L5" i="133"/>
  <c r="P3" i="133"/>
  <c r="L3" i="133"/>
  <c r="N10" i="133"/>
  <c r="P7" i="133"/>
  <c r="N4" i="133"/>
  <c r="P10" i="133"/>
  <c r="L10" i="133"/>
  <c r="N9" i="133"/>
  <c r="J9" i="133"/>
  <c r="P8" i="133"/>
  <c r="L8" i="133"/>
  <c r="N7" i="133"/>
  <c r="J7" i="133"/>
  <c r="P6" i="133"/>
  <c r="L6" i="133"/>
  <c r="N5" i="133"/>
  <c r="J5" i="133"/>
  <c r="P4" i="133"/>
  <c r="L4" i="133"/>
  <c r="N3" i="133"/>
  <c r="J3" i="133"/>
  <c r="P9" i="133"/>
  <c r="N8" i="133"/>
  <c r="J6" i="133"/>
  <c r="J4" i="133"/>
  <c r="P26" i="131"/>
  <c r="L26" i="131"/>
  <c r="N25" i="131"/>
  <c r="J25" i="131"/>
  <c r="P24" i="131"/>
  <c r="L24" i="131"/>
  <c r="N23" i="131"/>
  <c r="J23" i="131"/>
  <c r="P22" i="131"/>
  <c r="L22" i="131"/>
  <c r="N21" i="131"/>
  <c r="J21" i="131"/>
  <c r="P20" i="131"/>
  <c r="L20" i="131"/>
  <c r="N19" i="131"/>
  <c r="J19" i="131"/>
  <c r="P18" i="131"/>
  <c r="L18" i="131"/>
  <c r="N17" i="131"/>
  <c r="J17" i="131"/>
  <c r="P16" i="131"/>
  <c r="L16" i="131"/>
  <c r="N15" i="131"/>
  <c r="J15" i="131"/>
  <c r="P14" i="131"/>
  <c r="L14" i="131"/>
  <c r="N13" i="131"/>
  <c r="J13" i="131"/>
  <c r="P12" i="131"/>
  <c r="L12" i="131"/>
  <c r="N11" i="131"/>
  <c r="J11" i="131"/>
  <c r="J26" i="131"/>
  <c r="J24" i="131"/>
  <c r="J22" i="131"/>
  <c r="J20" i="131"/>
  <c r="J18" i="131"/>
  <c r="J16" i="131"/>
  <c r="J14" i="131"/>
  <c r="L13" i="131"/>
  <c r="J12" i="131"/>
  <c r="L11" i="131"/>
  <c r="L25" i="131"/>
  <c r="L21" i="131"/>
  <c r="L17" i="131"/>
  <c r="L15" i="131"/>
  <c r="P25" i="131"/>
  <c r="P23" i="131"/>
  <c r="P21" i="131"/>
  <c r="P19" i="131"/>
  <c r="P17" i="131"/>
  <c r="P15" i="131"/>
  <c r="P11" i="131"/>
  <c r="N10" i="131"/>
  <c r="J10" i="131"/>
  <c r="P9" i="131"/>
  <c r="L9" i="131"/>
  <c r="N8" i="131"/>
  <c r="J8" i="131"/>
  <c r="P7" i="131"/>
  <c r="L7" i="131"/>
  <c r="N6" i="131"/>
  <c r="J6" i="131"/>
  <c r="P5" i="131"/>
  <c r="L5" i="131"/>
  <c r="N4" i="131"/>
  <c r="J4" i="131"/>
  <c r="L3" i="131"/>
  <c r="P13" i="131"/>
  <c r="N12" i="131"/>
  <c r="N26" i="131"/>
  <c r="N24" i="131"/>
  <c r="N22" i="131"/>
  <c r="N20" i="131"/>
  <c r="N18" i="131"/>
  <c r="N16" i="131"/>
  <c r="N14" i="131"/>
  <c r="P10" i="131"/>
  <c r="L10" i="131"/>
  <c r="N9" i="131"/>
  <c r="J9" i="131"/>
  <c r="P8" i="131"/>
  <c r="L8" i="131"/>
  <c r="N7" i="131"/>
  <c r="J7" i="131"/>
  <c r="P6" i="131"/>
  <c r="L6" i="131"/>
  <c r="N5" i="131"/>
  <c r="J5" i="131"/>
  <c r="P4" i="131"/>
  <c r="L4" i="131"/>
  <c r="N3" i="131"/>
  <c r="J3" i="131"/>
  <c r="P3" i="131"/>
  <c r="L23" i="131"/>
  <c r="L19" i="131"/>
  <c r="P26" i="129"/>
  <c r="L26" i="129"/>
  <c r="N25" i="129"/>
  <c r="J25" i="129"/>
  <c r="P24" i="129"/>
  <c r="L24" i="129"/>
  <c r="N23" i="129"/>
  <c r="J23" i="129"/>
  <c r="P22" i="129"/>
  <c r="L22" i="129"/>
  <c r="N21" i="129"/>
  <c r="J21" i="129"/>
  <c r="P20" i="129"/>
  <c r="L20" i="129"/>
  <c r="N19" i="129"/>
  <c r="J19" i="129"/>
  <c r="P18" i="129"/>
  <c r="L18" i="129"/>
  <c r="N17" i="129"/>
  <c r="J17" i="129"/>
  <c r="P16" i="129"/>
  <c r="L16" i="129"/>
  <c r="N15" i="129"/>
  <c r="J15" i="129"/>
  <c r="P14" i="129"/>
  <c r="L14" i="129"/>
  <c r="N13" i="129"/>
  <c r="J13" i="129"/>
  <c r="P12" i="129"/>
  <c r="L12" i="129"/>
  <c r="N11" i="129"/>
  <c r="J11" i="129"/>
  <c r="N26" i="129"/>
  <c r="J26" i="129"/>
  <c r="P25" i="129"/>
  <c r="L25" i="129"/>
  <c r="N24" i="129"/>
  <c r="J24" i="129"/>
  <c r="P23" i="129"/>
  <c r="L23" i="129"/>
  <c r="N22" i="129"/>
  <c r="J22" i="129"/>
  <c r="P21" i="129"/>
  <c r="L21" i="129"/>
  <c r="N20" i="129"/>
  <c r="J20" i="129"/>
  <c r="P19" i="129"/>
  <c r="L19" i="129"/>
  <c r="N18" i="129"/>
  <c r="J18" i="129"/>
  <c r="P17" i="129"/>
  <c r="L17" i="129"/>
  <c r="N16" i="129"/>
  <c r="J16" i="129"/>
  <c r="P15" i="129"/>
  <c r="L15" i="129"/>
  <c r="N14" i="129"/>
  <c r="J14" i="129"/>
  <c r="P13" i="129"/>
  <c r="L13" i="129"/>
  <c r="N12" i="129"/>
  <c r="J12" i="129"/>
  <c r="P11" i="129"/>
  <c r="L11" i="129"/>
  <c r="P10" i="129"/>
  <c r="L10" i="129"/>
  <c r="N9" i="129"/>
  <c r="J9" i="129"/>
  <c r="P8" i="129"/>
  <c r="L8" i="129"/>
  <c r="N7" i="129"/>
  <c r="J7" i="129"/>
  <c r="P6" i="129"/>
  <c r="L6" i="129"/>
  <c r="N5" i="129"/>
  <c r="J5" i="129"/>
  <c r="P4" i="129"/>
  <c r="L4" i="129"/>
  <c r="N3" i="129"/>
  <c r="J3" i="129"/>
  <c r="L9" i="129"/>
  <c r="P7" i="129"/>
  <c r="P5" i="129"/>
  <c r="J10" i="129"/>
  <c r="P9" i="129"/>
  <c r="J8" i="129"/>
  <c r="L7" i="129"/>
  <c r="N6" i="129"/>
  <c r="N10" i="129"/>
  <c r="N8" i="129"/>
  <c r="J6" i="129"/>
  <c r="L5" i="129"/>
  <c r="L3" i="129"/>
  <c r="P3" i="129"/>
  <c r="N4" i="129"/>
  <c r="J4" i="129"/>
  <c r="P26" i="127"/>
  <c r="L26" i="127"/>
  <c r="N25" i="127"/>
  <c r="J25" i="127"/>
  <c r="P24" i="127"/>
  <c r="L24" i="127"/>
  <c r="N23" i="127"/>
  <c r="J23" i="127"/>
  <c r="P22" i="127"/>
  <c r="L22" i="127"/>
  <c r="N21" i="127"/>
  <c r="J21" i="127"/>
  <c r="P20" i="127"/>
  <c r="L20" i="127"/>
  <c r="N19" i="127"/>
  <c r="J19" i="127"/>
  <c r="P18" i="127"/>
  <c r="L18" i="127"/>
  <c r="N17" i="127"/>
  <c r="J17" i="127"/>
  <c r="P16" i="127"/>
  <c r="L16" i="127"/>
  <c r="J26" i="127"/>
  <c r="J24" i="127"/>
  <c r="J22" i="127"/>
  <c r="J20" i="127"/>
  <c r="J18" i="127"/>
  <c r="N15" i="127"/>
  <c r="J14" i="127"/>
  <c r="P13" i="127"/>
  <c r="J13" i="127"/>
  <c r="P12" i="127"/>
  <c r="P25" i="127"/>
  <c r="P23" i="127"/>
  <c r="P21" i="127"/>
  <c r="P19" i="127"/>
  <c r="P17" i="127"/>
  <c r="N16" i="127"/>
  <c r="N14" i="127"/>
  <c r="N13" i="127"/>
  <c r="L25" i="127"/>
  <c r="L23" i="127"/>
  <c r="L21" i="127"/>
  <c r="L19" i="127"/>
  <c r="L17" i="127"/>
  <c r="L15" i="127"/>
  <c r="L14" i="127"/>
  <c r="N12" i="127"/>
  <c r="J15" i="127"/>
  <c r="P14" i="127"/>
  <c r="J12" i="127"/>
  <c r="P11" i="127"/>
  <c r="J11" i="127"/>
  <c r="P10" i="127"/>
  <c r="L9" i="127"/>
  <c r="L8" i="127"/>
  <c r="N6" i="127"/>
  <c r="P3" i="127"/>
  <c r="N24" i="127"/>
  <c r="L13" i="127"/>
  <c r="N10" i="127"/>
  <c r="L4" i="127"/>
  <c r="N11" i="127"/>
  <c r="J10" i="127"/>
  <c r="P9" i="127"/>
  <c r="J9" i="127"/>
  <c r="P8" i="127"/>
  <c r="L7" i="127"/>
  <c r="L6" i="127"/>
  <c r="N4" i="127"/>
  <c r="N20" i="127"/>
  <c r="N9" i="127"/>
  <c r="J7" i="127"/>
  <c r="P6" i="127"/>
  <c r="J16" i="127"/>
  <c r="P15" i="127"/>
  <c r="L12" i="127"/>
  <c r="L11" i="127"/>
  <c r="L10" i="127"/>
  <c r="N8" i="127"/>
  <c r="N7" i="127"/>
  <c r="J6" i="127"/>
  <c r="P5" i="127"/>
  <c r="J5" i="127"/>
  <c r="P4" i="127"/>
  <c r="L3" i="127"/>
  <c r="N5" i="127"/>
  <c r="J4" i="127"/>
  <c r="J3" i="127"/>
  <c r="N3" i="127"/>
  <c r="N26" i="127"/>
  <c r="N22" i="127"/>
  <c r="N18" i="127"/>
  <c r="J8" i="127"/>
  <c r="P7" i="127"/>
  <c r="L5" i="127"/>
  <c r="P26" i="125"/>
  <c r="L26" i="125"/>
  <c r="N25" i="125"/>
  <c r="J25" i="125"/>
  <c r="P24" i="125"/>
  <c r="L24" i="125"/>
  <c r="N23" i="125"/>
  <c r="J23" i="125"/>
  <c r="P22" i="125"/>
  <c r="L22" i="125"/>
  <c r="N21" i="125"/>
  <c r="J21" i="125"/>
  <c r="P20" i="125"/>
  <c r="L20" i="125"/>
  <c r="N19" i="125"/>
  <c r="J19" i="125"/>
  <c r="P18" i="125"/>
  <c r="L18" i="125"/>
  <c r="N17" i="125"/>
  <c r="J17" i="125"/>
  <c r="P16" i="125"/>
  <c r="L16" i="125"/>
  <c r="N15" i="125"/>
  <c r="J15" i="125"/>
  <c r="P14" i="125"/>
  <c r="L14" i="125"/>
  <c r="N13" i="125"/>
  <c r="J13" i="125"/>
  <c r="P12" i="125"/>
  <c r="L12" i="125"/>
  <c r="N11" i="125"/>
  <c r="J11" i="125"/>
  <c r="N26" i="125"/>
  <c r="J26" i="125"/>
  <c r="P25" i="125"/>
  <c r="L25" i="125"/>
  <c r="N24" i="125"/>
  <c r="J24" i="125"/>
  <c r="P23" i="125"/>
  <c r="L23" i="125"/>
  <c r="N22" i="125"/>
  <c r="J22" i="125"/>
  <c r="P21" i="125"/>
  <c r="L21" i="125"/>
  <c r="N20" i="125"/>
  <c r="J20" i="125"/>
  <c r="P19" i="125"/>
  <c r="L19" i="125"/>
  <c r="N18" i="125"/>
  <c r="J18" i="125"/>
  <c r="P17" i="125"/>
  <c r="L17" i="125"/>
  <c r="N16" i="125"/>
  <c r="J16" i="125"/>
  <c r="P15" i="125"/>
  <c r="L15" i="125"/>
  <c r="N14" i="125"/>
  <c r="J14" i="125"/>
  <c r="P13" i="125"/>
  <c r="L13" i="125"/>
  <c r="N12" i="125"/>
  <c r="J12" i="125"/>
  <c r="P11" i="125"/>
  <c r="P10" i="125"/>
  <c r="L10" i="125"/>
  <c r="N9" i="125"/>
  <c r="J9" i="125"/>
  <c r="P8" i="125"/>
  <c r="L8" i="125"/>
  <c r="N7" i="125"/>
  <c r="L6" i="125"/>
  <c r="L4" i="125"/>
  <c r="N10" i="125"/>
  <c r="J10" i="125"/>
  <c r="P9" i="125"/>
  <c r="L9" i="125"/>
  <c r="N8" i="125"/>
  <c r="J8" i="125"/>
  <c r="P7" i="125"/>
  <c r="L7" i="125"/>
  <c r="N6" i="125"/>
  <c r="J6" i="125"/>
  <c r="P5" i="125"/>
  <c r="L5" i="125"/>
  <c r="N4" i="125"/>
  <c r="J4" i="125"/>
  <c r="P3" i="125"/>
  <c r="L3" i="125"/>
  <c r="J7" i="125"/>
  <c r="P6" i="125"/>
  <c r="N5" i="125"/>
  <c r="P4" i="125"/>
  <c r="J3" i="125"/>
  <c r="J5" i="125"/>
  <c r="N3" i="125"/>
  <c r="L11" i="125"/>
  <c r="P26" i="123"/>
  <c r="L26" i="123"/>
  <c r="N25" i="123"/>
  <c r="J25" i="123"/>
  <c r="P24" i="123"/>
  <c r="L24" i="123"/>
  <c r="N23" i="123"/>
  <c r="J23" i="123"/>
  <c r="P22" i="123"/>
  <c r="L22" i="123"/>
  <c r="N21" i="123"/>
  <c r="J21" i="123"/>
  <c r="P20" i="123"/>
  <c r="L20" i="123"/>
  <c r="N19" i="123"/>
  <c r="J19" i="123"/>
  <c r="P18" i="123"/>
  <c r="L18" i="123"/>
  <c r="N17" i="123"/>
  <c r="J17" i="123"/>
  <c r="P16" i="123"/>
  <c r="L16" i="123"/>
  <c r="N15" i="123"/>
  <c r="J15" i="123"/>
  <c r="P14" i="123"/>
  <c r="L14" i="123"/>
  <c r="N13" i="123"/>
  <c r="J13" i="123"/>
  <c r="P12" i="123"/>
  <c r="L12" i="123"/>
  <c r="N11" i="123"/>
  <c r="J11" i="123"/>
  <c r="N26" i="123"/>
  <c r="J26" i="123"/>
  <c r="P25" i="123"/>
  <c r="L25" i="123"/>
  <c r="N24" i="123"/>
  <c r="J24" i="123"/>
  <c r="P23" i="123"/>
  <c r="L23" i="123"/>
  <c r="N22" i="123"/>
  <c r="J22" i="123"/>
  <c r="P21" i="123"/>
  <c r="L21" i="123"/>
  <c r="N20" i="123"/>
  <c r="J20" i="123"/>
  <c r="P19" i="123"/>
  <c r="L19" i="123"/>
  <c r="N18" i="123"/>
  <c r="J18" i="123"/>
  <c r="P17" i="123"/>
  <c r="L17" i="123"/>
  <c r="N16" i="123"/>
  <c r="J16" i="123"/>
  <c r="P15" i="123"/>
  <c r="L15" i="123"/>
  <c r="N14" i="123"/>
  <c r="J14" i="123"/>
  <c r="P13" i="123"/>
  <c r="L13" i="123"/>
  <c r="N12" i="123"/>
  <c r="J12" i="123"/>
  <c r="P11" i="123"/>
  <c r="L11" i="123"/>
  <c r="P10" i="123"/>
  <c r="L10" i="123"/>
  <c r="N9" i="123"/>
  <c r="J9" i="123"/>
  <c r="P8" i="123"/>
  <c r="L8" i="123"/>
  <c r="N7" i="123"/>
  <c r="J7" i="123"/>
  <c r="P6" i="123"/>
  <c r="L6" i="123"/>
  <c r="N5" i="123"/>
  <c r="J5" i="123"/>
  <c r="P4" i="123"/>
  <c r="L4" i="123"/>
  <c r="N3" i="123"/>
  <c r="J3" i="123"/>
  <c r="N10" i="123"/>
  <c r="J10" i="123"/>
  <c r="P9" i="123"/>
  <c r="L9" i="123"/>
  <c r="N8" i="123"/>
  <c r="J8" i="123"/>
  <c r="P7" i="123"/>
  <c r="L7" i="123"/>
  <c r="N6" i="123"/>
  <c r="J6" i="123"/>
  <c r="P5" i="123"/>
  <c r="L5" i="123"/>
  <c r="N4" i="123"/>
  <c r="J4" i="123"/>
  <c r="P3" i="123"/>
  <c r="L3" i="123"/>
  <c r="P26" i="121"/>
  <c r="L26" i="121"/>
  <c r="N25" i="121"/>
  <c r="J25" i="121"/>
  <c r="P24" i="121"/>
  <c r="L24" i="121"/>
  <c r="N23" i="121"/>
  <c r="J23" i="121"/>
  <c r="P22" i="121"/>
  <c r="L22" i="121"/>
  <c r="N21" i="121"/>
  <c r="J21" i="121"/>
  <c r="P20" i="121"/>
  <c r="L20" i="121"/>
  <c r="N19" i="121"/>
  <c r="J19" i="121"/>
  <c r="P18" i="121"/>
  <c r="L18" i="121"/>
  <c r="N17" i="121"/>
  <c r="J17" i="121"/>
  <c r="P16" i="121"/>
  <c r="L16" i="121"/>
  <c r="N15" i="121"/>
  <c r="J15" i="121"/>
  <c r="P14" i="121"/>
  <c r="L14" i="121"/>
  <c r="N13" i="121"/>
  <c r="J13" i="121"/>
  <c r="P12" i="121"/>
  <c r="L12" i="121"/>
  <c r="J26" i="121"/>
  <c r="J24" i="121"/>
  <c r="J22" i="121"/>
  <c r="J20" i="121"/>
  <c r="J18" i="121"/>
  <c r="J16" i="121"/>
  <c r="J14" i="121"/>
  <c r="L13" i="121"/>
  <c r="J12" i="121"/>
  <c r="N11" i="121"/>
  <c r="J11" i="121"/>
  <c r="P10" i="121"/>
  <c r="L10" i="121"/>
  <c r="N9" i="121"/>
  <c r="J9" i="121"/>
  <c r="P8" i="121"/>
  <c r="L8" i="121"/>
  <c r="N7" i="121"/>
  <c r="J7" i="121"/>
  <c r="P6" i="121"/>
  <c r="L6" i="121"/>
  <c r="N5" i="121"/>
  <c r="L4" i="121"/>
  <c r="P19" i="121"/>
  <c r="P17" i="121"/>
  <c r="P15" i="121"/>
  <c r="L25" i="121"/>
  <c r="L23" i="121"/>
  <c r="L21" i="121"/>
  <c r="L19" i="121"/>
  <c r="L17" i="121"/>
  <c r="L15" i="121"/>
  <c r="P13" i="121"/>
  <c r="N12" i="121"/>
  <c r="P11" i="121"/>
  <c r="L11" i="121"/>
  <c r="N10" i="121"/>
  <c r="J10" i="121"/>
  <c r="P9" i="121"/>
  <c r="L9" i="121"/>
  <c r="N8" i="121"/>
  <c r="J8" i="121"/>
  <c r="P7" i="121"/>
  <c r="L7" i="121"/>
  <c r="N6" i="121"/>
  <c r="J6" i="121"/>
  <c r="P5" i="121"/>
  <c r="L5" i="121"/>
  <c r="N4" i="121"/>
  <c r="J4" i="121"/>
  <c r="P3" i="121"/>
  <c r="L3" i="121"/>
  <c r="P25" i="121"/>
  <c r="P23" i="121"/>
  <c r="P21" i="121"/>
  <c r="N26" i="121"/>
  <c r="N24" i="121"/>
  <c r="N22" i="121"/>
  <c r="N20" i="121"/>
  <c r="N18" i="121"/>
  <c r="N16" i="121"/>
  <c r="N14" i="121"/>
  <c r="J5" i="121"/>
  <c r="P4" i="121"/>
  <c r="N3" i="121"/>
  <c r="J3" i="121"/>
  <c r="AA26" i="119"/>
  <c r="Y26" i="119"/>
  <c r="Z25" i="119"/>
  <c r="X25" i="119"/>
  <c r="AA24" i="119"/>
  <c r="Y24" i="119"/>
  <c r="Z23" i="119"/>
  <c r="X23" i="119"/>
  <c r="AA22" i="119"/>
  <c r="Y22" i="119"/>
  <c r="Z21" i="119"/>
  <c r="X21" i="119"/>
  <c r="AA20" i="119"/>
  <c r="Y20" i="119"/>
  <c r="Z19" i="119"/>
  <c r="X19" i="119"/>
  <c r="AA18" i="119"/>
  <c r="Y18" i="119"/>
  <c r="Z17" i="119"/>
  <c r="X17" i="119"/>
  <c r="AA16" i="119"/>
  <c r="Y16" i="119"/>
  <c r="Z15" i="119"/>
  <c r="X15" i="119"/>
  <c r="AA14" i="119"/>
  <c r="Y14" i="119"/>
  <c r="Z13" i="119"/>
  <c r="X13" i="119"/>
  <c r="AA12" i="119"/>
  <c r="Y12" i="119"/>
  <c r="Z26" i="119"/>
  <c r="X26" i="119"/>
  <c r="AA25" i="119"/>
  <c r="Y25" i="119"/>
  <c r="Z24" i="119"/>
  <c r="X24" i="119"/>
  <c r="AA23" i="119"/>
  <c r="Y23" i="119"/>
  <c r="Z22" i="119"/>
  <c r="X22" i="119"/>
  <c r="AA21" i="119"/>
  <c r="Y21" i="119"/>
  <c r="Z20" i="119"/>
  <c r="X20" i="119"/>
  <c r="AA19" i="119"/>
  <c r="Y19" i="119"/>
  <c r="Z18" i="119"/>
  <c r="X18" i="119"/>
  <c r="AA17" i="119"/>
  <c r="Y17" i="119"/>
  <c r="Z16" i="119"/>
  <c r="X16" i="119"/>
  <c r="AA15" i="119"/>
  <c r="Y15" i="119"/>
  <c r="Z14" i="119"/>
  <c r="X14" i="119"/>
  <c r="AA13" i="119"/>
  <c r="Y13" i="119"/>
  <c r="Z12" i="119"/>
  <c r="X12" i="119"/>
  <c r="AA11" i="119"/>
  <c r="Y11" i="119"/>
  <c r="Z10" i="119"/>
  <c r="X10" i="119"/>
  <c r="AA9" i="119"/>
  <c r="Y9" i="119"/>
  <c r="Z8" i="119"/>
  <c r="X8" i="119"/>
  <c r="AA7" i="119"/>
  <c r="Y7" i="119"/>
  <c r="X6" i="119"/>
  <c r="AA5" i="119"/>
  <c r="X4" i="119"/>
  <c r="Y3" i="119"/>
  <c r="Z11" i="119"/>
  <c r="X11" i="119"/>
  <c r="AA10" i="119"/>
  <c r="Y10" i="119"/>
  <c r="Z9" i="119"/>
  <c r="X9" i="119"/>
  <c r="AA8" i="119"/>
  <c r="Y8" i="119"/>
  <c r="Z7" i="119"/>
  <c r="X7" i="119"/>
  <c r="AA6" i="119"/>
  <c r="Y6" i="119"/>
  <c r="Z5" i="119"/>
  <c r="X5" i="119"/>
  <c r="AA4" i="119"/>
  <c r="Y4" i="119"/>
  <c r="Z3" i="119"/>
  <c r="X3" i="119"/>
  <c r="Z6" i="119"/>
  <c r="Y5" i="119"/>
  <c r="Z4" i="119"/>
  <c r="AA3" i="119"/>
  <c r="J16" i="117"/>
  <c r="L15" i="117"/>
  <c r="N14" i="117"/>
  <c r="P13" i="117"/>
  <c r="J12" i="117"/>
  <c r="L11" i="117"/>
  <c r="N10" i="117"/>
  <c r="P9" i="117"/>
  <c r="J8" i="117"/>
  <c r="L7" i="117"/>
  <c r="N6" i="117"/>
  <c r="P5" i="117"/>
  <c r="J4" i="117"/>
  <c r="L3" i="117"/>
  <c r="L14" i="117"/>
  <c r="N13" i="117"/>
  <c r="J11" i="117"/>
  <c r="L10" i="117"/>
  <c r="P8" i="117"/>
  <c r="J7" i="117"/>
  <c r="N5" i="117"/>
  <c r="P4" i="117"/>
  <c r="J3" i="117"/>
  <c r="J6" i="117"/>
  <c r="N4" i="117"/>
  <c r="L16" i="117"/>
  <c r="J13" i="117"/>
  <c r="N11" i="117"/>
  <c r="J9" i="117"/>
  <c r="P6" i="117"/>
  <c r="L4" i="117"/>
  <c r="P16" i="117"/>
  <c r="J15" i="117"/>
  <c r="P12" i="117"/>
  <c r="N9" i="117"/>
  <c r="L6" i="117"/>
  <c r="P14" i="117"/>
  <c r="L12" i="117"/>
  <c r="P10" i="117"/>
  <c r="N7" i="117"/>
  <c r="J5" i="117"/>
  <c r="P26" i="117"/>
  <c r="N16" i="117"/>
  <c r="P15" i="117"/>
  <c r="J14" i="117"/>
  <c r="L13" i="117"/>
  <c r="N12" i="117"/>
  <c r="P11" i="117"/>
  <c r="J10" i="117"/>
  <c r="L9" i="117"/>
  <c r="N8" i="117"/>
  <c r="P7" i="117"/>
  <c r="L5" i="117"/>
  <c r="P3" i="117"/>
  <c r="N15" i="117"/>
  <c r="L8" i="117"/>
  <c r="N3" i="117"/>
  <c r="L17" i="117"/>
  <c r="P17" i="117"/>
  <c r="J18" i="117"/>
  <c r="N18" i="117"/>
  <c r="L19" i="117"/>
  <c r="P19" i="117"/>
  <c r="J20" i="117"/>
  <c r="N20" i="117"/>
  <c r="L21" i="117"/>
  <c r="P21" i="117"/>
  <c r="J22" i="117"/>
  <c r="N22" i="117"/>
  <c r="L23" i="117"/>
  <c r="P23" i="117"/>
  <c r="J24" i="117"/>
  <c r="N24" i="117"/>
  <c r="L25" i="117"/>
  <c r="P25" i="117"/>
  <c r="J26" i="117"/>
  <c r="N26" i="117"/>
  <c r="J17" i="117"/>
  <c r="N17" i="117"/>
  <c r="L18" i="117"/>
  <c r="P18" i="117"/>
  <c r="J19" i="117"/>
  <c r="N19" i="117"/>
  <c r="L20" i="117"/>
  <c r="P20" i="117"/>
  <c r="J21" i="117"/>
  <c r="N21" i="117"/>
  <c r="L22" i="117"/>
  <c r="P22" i="117"/>
  <c r="J23" i="117"/>
  <c r="N23" i="117"/>
  <c r="L24" i="117"/>
  <c r="P24" i="117"/>
  <c r="J25" i="117"/>
  <c r="N25" i="117"/>
  <c r="L26" i="117"/>
  <c r="G39" i="119" l="1"/>
  <c r="D46" i="119" s="1"/>
  <c r="K4" i="11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39" i="133"/>
  <c r="B39" i="125"/>
  <c r="B51" i="119"/>
  <c r="B39" i="131"/>
  <c r="B39" i="123"/>
  <c r="B39" i="137"/>
  <c r="B39" i="129"/>
  <c r="B39" i="121"/>
  <c r="B39" i="135"/>
  <c r="B39" i="127"/>
  <c r="B39" i="117"/>
  <c r="A4" i="80" l="1"/>
  <c r="D3" i="4" l="1"/>
  <c r="D2" i="4" l="1"/>
  <c r="D4" i="4"/>
  <c r="D1" i="4"/>
  <c r="B25" i="137" l="1"/>
  <c r="B23" i="137"/>
  <c r="B21" i="137"/>
  <c r="B19" i="137"/>
  <c r="B17" i="137"/>
  <c r="B15" i="137"/>
  <c r="B12" i="137"/>
  <c r="B10" i="137"/>
  <c r="B8" i="137"/>
  <c r="B6" i="137"/>
  <c r="B4" i="137"/>
  <c r="B14" i="137"/>
  <c r="B13" i="137"/>
  <c r="B16" i="137"/>
  <c r="B11" i="137"/>
  <c r="B9" i="137"/>
  <c r="B7" i="137"/>
  <c r="B5" i="137"/>
  <c r="B3" i="137"/>
  <c r="B26" i="137"/>
  <c r="B24" i="137"/>
  <c r="B22" i="137"/>
  <c r="B20" i="137"/>
  <c r="B18" i="137"/>
  <c r="B25" i="135"/>
  <c r="B23" i="135"/>
  <c r="B21" i="135"/>
  <c r="B19" i="135"/>
  <c r="B17" i="135"/>
  <c r="B15" i="135"/>
  <c r="B13" i="135"/>
  <c r="B11" i="135"/>
  <c r="B26" i="135"/>
  <c r="B24" i="135"/>
  <c r="B22" i="135"/>
  <c r="B20" i="135"/>
  <c r="B18" i="135"/>
  <c r="B16" i="135"/>
  <c r="B14" i="135"/>
  <c r="B12" i="135"/>
  <c r="B9" i="135"/>
  <c r="B7" i="135"/>
  <c r="B5" i="135"/>
  <c r="B3" i="135"/>
  <c r="B10" i="135"/>
  <c r="B8" i="135"/>
  <c r="B6" i="135"/>
  <c r="B4" i="135"/>
  <c r="B25" i="133"/>
  <c r="B23" i="133"/>
  <c r="B21" i="133"/>
  <c r="B19" i="133"/>
  <c r="B17" i="133"/>
  <c r="B15" i="133"/>
  <c r="B13" i="133"/>
  <c r="B11" i="133"/>
  <c r="B26" i="133"/>
  <c r="B24" i="133"/>
  <c r="B22" i="133"/>
  <c r="B20" i="133"/>
  <c r="B18" i="133"/>
  <c r="B16" i="133"/>
  <c r="B14" i="133"/>
  <c r="B12" i="133"/>
  <c r="B10" i="133"/>
  <c r="B6" i="133"/>
  <c r="B4" i="133"/>
  <c r="B9" i="133"/>
  <c r="B7" i="133"/>
  <c r="B5" i="133"/>
  <c r="B3" i="133"/>
  <c r="B8" i="133"/>
  <c r="B25" i="131"/>
  <c r="B23" i="131"/>
  <c r="B21" i="131"/>
  <c r="B19" i="131"/>
  <c r="B17" i="131"/>
  <c r="B15" i="131"/>
  <c r="B13" i="131"/>
  <c r="B11" i="131"/>
  <c r="B10" i="131"/>
  <c r="B8" i="131"/>
  <c r="B6" i="131"/>
  <c r="B4" i="131"/>
  <c r="B26" i="131"/>
  <c r="B24" i="131"/>
  <c r="B22" i="131"/>
  <c r="B20" i="131"/>
  <c r="B18" i="131"/>
  <c r="B16" i="131"/>
  <c r="B14" i="131"/>
  <c r="B12" i="131"/>
  <c r="B9" i="131"/>
  <c r="B7" i="131"/>
  <c r="B5" i="131"/>
  <c r="B3" i="131"/>
  <c r="B25" i="129"/>
  <c r="B23" i="129"/>
  <c r="B21" i="129"/>
  <c r="B19" i="129"/>
  <c r="B17" i="129"/>
  <c r="B15" i="129"/>
  <c r="B13" i="129"/>
  <c r="B11" i="129"/>
  <c r="B26" i="129"/>
  <c r="B24" i="129"/>
  <c r="B22" i="129"/>
  <c r="B20" i="129"/>
  <c r="B18" i="129"/>
  <c r="B16" i="129"/>
  <c r="B14" i="129"/>
  <c r="B12" i="129"/>
  <c r="B9" i="129"/>
  <c r="B7" i="129"/>
  <c r="B5" i="129"/>
  <c r="B3" i="129"/>
  <c r="B6" i="129"/>
  <c r="B10" i="129"/>
  <c r="B8" i="129"/>
  <c r="B4" i="129"/>
  <c r="B25" i="127"/>
  <c r="B23" i="127"/>
  <c r="B21" i="127"/>
  <c r="B19" i="127"/>
  <c r="B17" i="127"/>
  <c r="B16" i="127"/>
  <c r="B15" i="127"/>
  <c r="B14" i="127"/>
  <c r="B13" i="127"/>
  <c r="B26" i="127"/>
  <c r="B24" i="127"/>
  <c r="B22" i="127"/>
  <c r="B20" i="127"/>
  <c r="B18" i="127"/>
  <c r="B8" i="127"/>
  <c r="B3" i="127"/>
  <c r="B6" i="127"/>
  <c r="B5" i="127"/>
  <c r="B11" i="127"/>
  <c r="B4" i="127"/>
  <c r="B10" i="127"/>
  <c r="B9" i="127"/>
  <c r="B7" i="127"/>
  <c r="B12" i="127"/>
  <c r="B25" i="125"/>
  <c r="B23" i="125"/>
  <c r="B21" i="125"/>
  <c r="B19" i="125"/>
  <c r="B17" i="125"/>
  <c r="B15" i="125"/>
  <c r="B13" i="125"/>
  <c r="B11" i="125"/>
  <c r="B26" i="125"/>
  <c r="B24" i="125"/>
  <c r="B22" i="125"/>
  <c r="B20" i="125"/>
  <c r="B18" i="125"/>
  <c r="B16" i="125"/>
  <c r="B14" i="125"/>
  <c r="B12" i="125"/>
  <c r="B9" i="125"/>
  <c r="B10" i="125"/>
  <c r="B8" i="125"/>
  <c r="B6" i="125"/>
  <c r="B4" i="125"/>
  <c r="B7" i="125"/>
  <c r="B5" i="125"/>
  <c r="B3" i="125"/>
  <c r="B25" i="123"/>
  <c r="B23" i="123"/>
  <c r="B21" i="123"/>
  <c r="B19" i="123"/>
  <c r="B17" i="123"/>
  <c r="B15" i="123"/>
  <c r="B13" i="123"/>
  <c r="B11" i="123"/>
  <c r="B26" i="123"/>
  <c r="B24" i="123"/>
  <c r="B22" i="123"/>
  <c r="B20" i="123"/>
  <c r="B18" i="123"/>
  <c r="B16" i="123"/>
  <c r="B14" i="123"/>
  <c r="B12" i="123"/>
  <c r="B9" i="123"/>
  <c r="B7" i="123"/>
  <c r="B5" i="123"/>
  <c r="B3" i="123"/>
  <c r="B10" i="123"/>
  <c r="B8" i="123"/>
  <c r="B6" i="123"/>
  <c r="B4" i="123"/>
  <c r="B25" i="121"/>
  <c r="B23" i="121"/>
  <c r="B21" i="121"/>
  <c r="B19" i="121"/>
  <c r="B17" i="121"/>
  <c r="B15" i="121"/>
  <c r="B13" i="121"/>
  <c r="B11" i="121"/>
  <c r="B9" i="121"/>
  <c r="B7" i="121"/>
  <c r="B10" i="121"/>
  <c r="B8" i="121"/>
  <c r="B6" i="121"/>
  <c r="B4" i="121"/>
  <c r="B26" i="121"/>
  <c r="B24" i="121"/>
  <c r="B22" i="121"/>
  <c r="B20" i="121"/>
  <c r="B18" i="121"/>
  <c r="B16" i="121"/>
  <c r="B14" i="121"/>
  <c r="B12" i="121"/>
  <c r="B5" i="121"/>
  <c r="B3" i="121"/>
  <c r="B25" i="117"/>
  <c r="B23" i="117"/>
  <c r="B21" i="117"/>
  <c r="B19" i="117"/>
  <c r="B17" i="117"/>
  <c r="B15" i="117"/>
  <c r="B13" i="117"/>
  <c r="B11" i="117"/>
  <c r="B9" i="117"/>
  <c r="B7" i="117"/>
  <c r="B26" i="117"/>
  <c r="B24" i="117"/>
  <c r="B22" i="117"/>
  <c r="B20" i="117"/>
  <c r="B18" i="117"/>
  <c r="B16" i="117"/>
  <c r="B14" i="117"/>
  <c r="B12" i="117"/>
  <c r="B10" i="117"/>
  <c r="B8" i="117"/>
  <c r="B6" i="117"/>
  <c r="B4" i="117"/>
  <c r="B5" i="117"/>
  <c r="B3" i="117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D20" i="137" l="1"/>
  <c r="C20" i="137"/>
  <c r="D3" i="137"/>
  <c r="C3" i="137"/>
  <c r="D11" i="137"/>
  <c r="C11" i="137"/>
  <c r="D4" i="137"/>
  <c r="C4" i="137"/>
  <c r="D12" i="137"/>
  <c r="C12" i="137"/>
  <c r="C21" i="137"/>
  <c r="D21" i="137"/>
  <c r="D22" i="137"/>
  <c r="C22" i="137"/>
  <c r="D5" i="137"/>
  <c r="C5" i="137"/>
  <c r="D16" i="137"/>
  <c r="C16" i="137"/>
  <c r="D6" i="137"/>
  <c r="C6" i="137"/>
  <c r="C15" i="137"/>
  <c r="D15" i="137"/>
  <c r="C23" i="137"/>
  <c r="D23" i="137"/>
  <c r="D24" i="137"/>
  <c r="C24" i="137"/>
  <c r="D7" i="137"/>
  <c r="C7" i="137"/>
  <c r="C13" i="137"/>
  <c r="D13" i="137"/>
  <c r="D8" i="137"/>
  <c r="C8" i="137"/>
  <c r="C17" i="137"/>
  <c r="D17" i="137"/>
  <c r="C25" i="137"/>
  <c r="D25" i="137"/>
  <c r="D18" i="137"/>
  <c r="C18" i="137"/>
  <c r="D26" i="137"/>
  <c r="C26" i="137"/>
  <c r="D9" i="137"/>
  <c r="C9" i="137"/>
  <c r="C14" i="137"/>
  <c r="D14" i="137"/>
  <c r="D10" i="137"/>
  <c r="C10" i="137"/>
  <c r="C19" i="137"/>
  <c r="D19" i="137"/>
  <c r="D6" i="135"/>
  <c r="C6" i="135"/>
  <c r="C5" i="135"/>
  <c r="D5" i="135"/>
  <c r="D14" i="135"/>
  <c r="C14" i="135"/>
  <c r="D22" i="135"/>
  <c r="C22" i="135"/>
  <c r="D13" i="135"/>
  <c r="C13" i="135"/>
  <c r="D21" i="135"/>
  <c r="C21" i="135"/>
  <c r="D8" i="135"/>
  <c r="C8" i="135"/>
  <c r="C7" i="135"/>
  <c r="D7" i="135"/>
  <c r="D16" i="135"/>
  <c r="C16" i="135"/>
  <c r="D24" i="135"/>
  <c r="C24" i="135"/>
  <c r="D15" i="135"/>
  <c r="C15" i="135"/>
  <c r="D23" i="135"/>
  <c r="C23" i="135"/>
  <c r="C10" i="135"/>
  <c r="D10" i="135"/>
  <c r="C9" i="135"/>
  <c r="D9" i="135"/>
  <c r="D18" i="135"/>
  <c r="C18" i="135"/>
  <c r="D26" i="135"/>
  <c r="C26" i="135"/>
  <c r="D17" i="135"/>
  <c r="C17" i="135"/>
  <c r="D25" i="135"/>
  <c r="C25" i="135"/>
  <c r="D4" i="135"/>
  <c r="C4" i="135"/>
  <c r="C3" i="135"/>
  <c r="D3" i="135"/>
  <c r="D12" i="135"/>
  <c r="C12" i="135"/>
  <c r="D20" i="135"/>
  <c r="C20" i="135"/>
  <c r="D11" i="135"/>
  <c r="C11" i="135"/>
  <c r="D19" i="135"/>
  <c r="C19" i="135"/>
  <c r="C3" i="133"/>
  <c r="D3" i="133"/>
  <c r="C4" i="133"/>
  <c r="D4" i="133"/>
  <c r="D14" i="133"/>
  <c r="C14" i="133"/>
  <c r="D22" i="133"/>
  <c r="C22" i="133"/>
  <c r="D13" i="133"/>
  <c r="C13" i="133"/>
  <c r="D21" i="133"/>
  <c r="C21" i="133"/>
  <c r="C5" i="133"/>
  <c r="D5" i="133"/>
  <c r="C6" i="133"/>
  <c r="D6" i="133"/>
  <c r="D16" i="133"/>
  <c r="C16" i="133"/>
  <c r="D24" i="133"/>
  <c r="C24" i="133"/>
  <c r="D15" i="133"/>
  <c r="C15" i="133"/>
  <c r="D23" i="133"/>
  <c r="C23" i="133"/>
  <c r="D7" i="133"/>
  <c r="C7" i="133"/>
  <c r="C10" i="133"/>
  <c r="D10" i="133"/>
  <c r="D18" i="133"/>
  <c r="C18" i="133"/>
  <c r="D26" i="133"/>
  <c r="C26" i="133"/>
  <c r="D17" i="133"/>
  <c r="C17" i="133"/>
  <c r="D25" i="133"/>
  <c r="C25" i="133"/>
  <c r="C8" i="133"/>
  <c r="D8" i="133"/>
  <c r="D9" i="133"/>
  <c r="C9" i="133"/>
  <c r="D12" i="133"/>
  <c r="C12" i="133"/>
  <c r="D20" i="133"/>
  <c r="C20" i="133"/>
  <c r="D11" i="133"/>
  <c r="C11" i="133"/>
  <c r="D19" i="133"/>
  <c r="C19" i="133"/>
  <c r="D5" i="131"/>
  <c r="C5" i="131"/>
  <c r="D14" i="131"/>
  <c r="C14" i="131"/>
  <c r="D22" i="131"/>
  <c r="C22" i="131"/>
  <c r="C6" i="131"/>
  <c r="D6" i="131"/>
  <c r="C13" i="131"/>
  <c r="D13" i="131"/>
  <c r="C21" i="131"/>
  <c r="D21" i="131"/>
  <c r="C7" i="131"/>
  <c r="D7" i="131"/>
  <c r="D16" i="131"/>
  <c r="C16" i="131"/>
  <c r="D24" i="131"/>
  <c r="C24" i="131"/>
  <c r="C8" i="131"/>
  <c r="D8" i="131"/>
  <c r="C15" i="131"/>
  <c r="D15" i="131"/>
  <c r="C23" i="131"/>
  <c r="D23" i="131"/>
  <c r="D9" i="131"/>
  <c r="C9" i="131"/>
  <c r="D18" i="131"/>
  <c r="C18" i="131"/>
  <c r="D26" i="131"/>
  <c r="C26" i="131"/>
  <c r="C10" i="131"/>
  <c r="D10" i="131"/>
  <c r="C17" i="131"/>
  <c r="D17" i="131"/>
  <c r="C25" i="131"/>
  <c r="D25" i="131"/>
  <c r="D3" i="131"/>
  <c r="C3" i="131"/>
  <c r="D12" i="131"/>
  <c r="C12" i="131"/>
  <c r="D20" i="131"/>
  <c r="C20" i="131"/>
  <c r="C4" i="131"/>
  <c r="D4" i="131"/>
  <c r="C11" i="131"/>
  <c r="D11" i="131"/>
  <c r="C19" i="131"/>
  <c r="D19" i="131"/>
  <c r="D8" i="129"/>
  <c r="C8" i="129"/>
  <c r="C5" i="129"/>
  <c r="D5" i="129"/>
  <c r="D14" i="129"/>
  <c r="C14" i="129"/>
  <c r="D22" i="129"/>
  <c r="C22" i="129"/>
  <c r="D13" i="129"/>
  <c r="C13" i="129"/>
  <c r="D21" i="129"/>
  <c r="C21" i="129"/>
  <c r="D10" i="129"/>
  <c r="C10" i="129"/>
  <c r="D7" i="129"/>
  <c r="C7" i="129"/>
  <c r="D16" i="129"/>
  <c r="C16" i="129"/>
  <c r="D24" i="129"/>
  <c r="C24" i="129"/>
  <c r="D15" i="129"/>
  <c r="C15" i="129"/>
  <c r="D23" i="129"/>
  <c r="C23" i="129"/>
  <c r="D6" i="129"/>
  <c r="C6" i="129"/>
  <c r="D9" i="129"/>
  <c r="C9" i="129"/>
  <c r="D18" i="129"/>
  <c r="C18" i="129"/>
  <c r="D26" i="129"/>
  <c r="C26" i="129"/>
  <c r="D17" i="129"/>
  <c r="C17" i="129"/>
  <c r="D25" i="129"/>
  <c r="C25" i="129"/>
  <c r="D4" i="129"/>
  <c r="C4" i="129"/>
  <c r="C3" i="129"/>
  <c r="D3" i="129"/>
  <c r="D12" i="129"/>
  <c r="C12" i="129"/>
  <c r="D20" i="129"/>
  <c r="C20" i="129"/>
  <c r="D11" i="129"/>
  <c r="C11" i="129"/>
  <c r="D19" i="129"/>
  <c r="C19" i="129"/>
  <c r="C7" i="127"/>
  <c r="D7" i="127"/>
  <c r="C11" i="127"/>
  <c r="D11" i="127"/>
  <c r="D8" i="127"/>
  <c r="C8" i="127"/>
  <c r="D24" i="127"/>
  <c r="C24" i="127"/>
  <c r="C15" i="127"/>
  <c r="D15" i="127"/>
  <c r="C21" i="127"/>
  <c r="D21" i="127"/>
  <c r="C9" i="127"/>
  <c r="D9" i="127"/>
  <c r="C5" i="127"/>
  <c r="D5" i="127"/>
  <c r="D18" i="127"/>
  <c r="C18" i="127"/>
  <c r="D26" i="127"/>
  <c r="C26" i="127"/>
  <c r="C16" i="127"/>
  <c r="D16" i="127"/>
  <c r="C23" i="127"/>
  <c r="D23" i="127"/>
  <c r="C10" i="127"/>
  <c r="D10" i="127"/>
  <c r="C6" i="127"/>
  <c r="D6" i="127"/>
  <c r="D20" i="127"/>
  <c r="C20" i="127"/>
  <c r="C13" i="127"/>
  <c r="D13" i="127"/>
  <c r="C17" i="127"/>
  <c r="D17" i="127"/>
  <c r="C25" i="127"/>
  <c r="D25" i="127"/>
  <c r="D12" i="127"/>
  <c r="C12" i="127"/>
  <c r="D4" i="127"/>
  <c r="C4" i="127"/>
  <c r="C3" i="127"/>
  <c r="D3" i="127"/>
  <c r="D22" i="127"/>
  <c r="C22" i="127"/>
  <c r="D14" i="127"/>
  <c r="C14" i="127"/>
  <c r="C19" i="127"/>
  <c r="D19" i="127"/>
  <c r="D5" i="125"/>
  <c r="C5" i="125"/>
  <c r="D8" i="125"/>
  <c r="C8" i="125"/>
  <c r="D14" i="125"/>
  <c r="C14" i="125"/>
  <c r="D22" i="125"/>
  <c r="C22" i="125"/>
  <c r="D13" i="125"/>
  <c r="C13" i="125"/>
  <c r="D21" i="125"/>
  <c r="C21" i="125"/>
  <c r="D7" i="125"/>
  <c r="C7" i="125"/>
  <c r="D10" i="125"/>
  <c r="C10" i="125"/>
  <c r="D16" i="125"/>
  <c r="C16" i="125"/>
  <c r="D24" i="125"/>
  <c r="C24" i="125"/>
  <c r="D15" i="125"/>
  <c r="C15" i="125"/>
  <c r="D23" i="125"/>
  <c r="C23" i="125"/>
  <c r="D4" i="125"/>
  <c r="C4" i="125"/>
  <c r="D9" i="125"/>
  <c r="C9" i="125"/>
  <c r="D18" i="125"/>
  <c r="C18" i="125"/>
  <c r="D26" i="125"/>
  <c r="C26" i="125"/>
  <c r="D17" i="125"/>
  <c r="C17" i="125"/>
  <c r="D25" i="125"/>
  <c r="C25" i="125"/>
  <c r="D3" i="125"/>
  <c r="C3" i="125"/>
  <c r="D6" i="125"/>
  <c r="C6" i="125"/>
  <c r="D12" i="125"/>
  <c r="C12" i="125"/>
  <c r="D20" i="125"/>
  <c r="C20" i="125"/>
  <c r="C11" i="125"/>
  <c r="D11" i="125"/>
  <c r="D19" i="125"/>
  <c r="C19" i="125"/>
  <c r="D6" i="123"/>
  <c r="C6" i="123"/>
  <c r="D5" i="123"/>
  <c r="C5" i="123"/>
  <c r="D14" i="123"/>
  <c r="C14" i="123"/>
  <c r="D22" i="123"/>
  <c r="C22" i="123"/>
  <c r="D13" i="123"/>
  <c r="C13" i="123"/>
  <c r="D21" i="123"/>
  <c r="C21" i="123"/>
  <c r="D8" i="123"/>
  <c r="C8" i="123"/>
  <c r="D7" i="123"/>
  <c r="C7" i="123"/>
  <c r="D16" i="123"/>
  <c r="C16" i="123"/>
  <c r="D24" i="123"/>
  <c r="C24" i="123"/>
  <c r="D15" i="123"/>
  <c r="C15" i="123"/>
  <c r="D23" i="123"/>
  <c r="C23" i="123"/>
  <c r="D10" i="123"/>
  <c r="C10" i="123"/>
  <c r="D9" i="123"/>
  <c r="C9" i="123"/>
  <c r="D18" i="123"/>
  <c r="C18" i="123"/>
  <c r="D26" i="123"/>
  <c r="C26" i="123"/>
  <c r="D17" i="123"/>
  <c r="C17" i="123"/>
  <c r="D25" i="123"/>
  <c r="C25" i="123"/>
  <c r="D4" i="123"/>
  <c r="C4" i="123"/>
  <c r="D3" i="123"/>
  <c r="C3" i="123"/>
  <c r="D12" i="123"/>
  <c r="C12" i="123"/>
  <c r="D20" i="123"/>
  <c r="C20" i="123"/>
  <c r="D11" i="123"/>
  <c r="C11" i="123"/>
  <c r="D19" i="123"/>
  <c r="C19" i="123"/>
  <c r="D5" i="121"/>
  <c r="C5" i="121"/>
  <c r="D18" i="121"/>
  <c r="C18" i="121"/>
  <c r="D26" i="121"/>
  <c r="C26" i="121"/>
  <c r="D10" i="121"/>
  <c r="C10" i="121"/>
  <c r="C13" i="121"/>
  <c r="D13" i="121"/>
  <c r="C21" i="121"/>
  <c r="D21" i="121"/>
  <c r="D12" i="121"/>
  <c r="C12" i="121"/>
  <c r="D20" i="121"/>
  <c r="C20" i="121"/>
  <c r="D4" i="121"/>
  <c r="C4" i="121"/>
  <c r="D7" i="121"/>
  <c r="C7" i="121"/>
  <c r="C15" i="121"/>
  <c r="D15" i="121"/>
  <c r="C23" i="121"/>
  <c r="D23" i="121"/>
  <c r="D14" i="121"/>
  <c r="C14" i="121"/>
  <c r="D22" i="121"/>
  <c r="C22" i="121"/>
  <c r="D6" i="121"/>
  <c r="C6" i="121"/>
  <c r="D9" i="121"/>
  <c r="C9" i="121"/>
  <c r="C17" i="121"/>
  <c r="D17" i="121"/>
  <c r="C25" i="121"/>
  <c r="D25" i="121"/>
  <c r="D3" i="121"/>
  <c r="C3" i="121"/>
  <c r="D16" i="121"/>
  <c r="C16" i="121"/>
  <c r="D24" i="121"/>
  <c r="C24" i="121"/>
  <c r="D8" i="121"/>
  <c r="C8" i="121"/>
  <c r="D11" i="121"/>
  <c r="C11" i="121"/>
  <c r="C19" i="121"/>
  <c r="D19" i="121"/>
  <c r="D4" i="117"/>
  <c r="C4" i="117"/>
  <c r="D10" i="117"/>
  <c r="C10" i="117"/>
  <c r="D18" i="117"/>
  <c r="C18" i="117"/>
  <c r="D26" i="117"/>
  <c r="C26" i="117"/>
  <c r="D13" i="117"/>
  <c r="C13" i="117"/>
  <c r="D21" i="117"/>
  <c r="C21" i="117"/>
  <c r="C6" i="117"/>
  <c r="D6" i="117"/>
  <c r="D12" i="117"/>
  <c r="C12" i="117"/>
  <c r="D20" i="117"/>
  <c r="C20" i="117"/>
  <c r="D7" i="117"/>
  <c r="C7" i="117"/>
  <c r="D15" i="117"/>
  <c r="C15" i="117"/>
  <c r="D23" i="117"/>
  <c r="C23" i="117"/>
  <c r="D3" i="117"/>
  <c r="C3" i="117"/>
  <c r="D14" i="117"/>
  <c r="C14" i="117"/>
  <c r="D22" i="117"/>
  <c r="C22" i="117"/>
  <c r="D9" i="117"/>
  <c r="C9" i="117"/>
  <c r="D17" i="117"/>
  <c r="C17" i="117"/>
  <c r="D25" i="117"/>
  <c r="C25" i="117"/>
  <c r="D5" i="117"/>
  <c r="C5" i="117"/>
  <c r="D8" i="117"/>
  <c r="C8" i="117"/>
  <c r="D16" i="117"/>
  <c r="C16" i="117"/>
  <c r="D24" i="117"/>
  <c r="C24" i="117"/>
  <c r="D11" i="117"/>
  <c r="C11" i="117"/>
  <c r="D19" i="117"/>
  <c r="C19" i="117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V10" i="93"/>
  <c r="R10" i="93"/>
  <c r="N10" i="93"/>
  <c r="J10" i="93"/>
  <c r="T10" i="93"/>
  <c r="P10" i="93"/>
  <c r="L10" i="93"/>
  <c r="O10" i="93"/>
  <c r="H10" i="93"/>
  <c r="H12" i="93" s="1"/>
  <c r="K10" i="93"/>
  <c r="U10" i="93"/>
  <c r="M10" i="93"/>
  <c r="G10" i="93"/>
  <c r="S10" i="93"/>
  <c r="Q10" i="93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E16" i="137"/>
  <c r="E22" i="131"/>
  <c r="E5" i="125"/>
  <c r="E9" i="123"/>
  <c r="E18" i="117"/>
  <c r="E11" i="137"/>
  <c r="E24" i="137"/>
  <c r="E21" i="137"/>
  <c r="E19" i="137"/>
  <c r="E8" i="135"/>
  <c r="E17" i="135"/>
  <c r="E7" i="135"/>
  <c r="E8" i="133"/>
  <c r="E23" i="133"/>
  <c r="E20" i="133"/>
  <c r="E24" i="131"/>
  <c r="E6" i="131"/>
  <c r="E10" i="131"/>
  <c r="E5" i="129"/>
  <c r="E16" i="127"/>
  <c r="E21" i="127"/>
  <c r="E13" i="127"/>
  <c r="E14" i="125"/>
  <c r="E15" i="125"/>
  <c r="E12" i="125"/>
  <c r="E13" i="123"/>
  <c r="E10" i="123"/>
  <c r="E12" i="123"/>
  <c r="E7" i="123"/>
  <c r="E26" i="123"/>
  <c r="E13" i="121"/>
  <c r="E23" i="121"/>
  <c r="E6" i="119"/>
  <c r="E13" i="117"/>
  <c r="E22" i="117"/>
  <c r="E11" i="117"/>
  <c r="E21" i="117"/>
  <c r="E14" i="117"/>
  <c r="E24" i="117"/>
  <c r="E22" i="137"/>
  <c r="E9" i="137"/>
  <c r="E15" i="135"/>
  <c r="E22" i="135"/>
  <c r="E25" i="133"/>
  <c r="E5" i="131"/>
  <c r="E4" i="131"/>
  <c r="E17" i="127"/>
  <c r="E7" i="125"/>
  <c r="E16" i="123"/>
  <c r="E21" i="123"/>
  <c r="E17" i="121"/>
  <c r="E5" i="119"/>
  <c r="E15" i="117"/>
  <c r="E7" i="117"/>
  <c r="E20" i="137"/>
  <c r="E10" i="137"/>
  <c r="E18" i="135"/>
  <c r="E5" i="133"/>
  <c r="E20" i="131"/>
  <c r="E19" i="131"/>
  <c r="E11" i="127"/>
  <c r="E14" i="123"/>
  <c r="E4" i="123"/>
  <c r="E21" i="121"/>
  <c r="E26" i="117"/>
  <c r="E8" i="117"/>
  <c r="E12" i="137"/>
  <c r="E18" i="137"/>
  <c r="E23" i="137"/>
  <c r="E6" i="135"/>
  <c r="E16" i="135"/>
  <c r="E4" i="135"/>
  <c r="E9" i="135"/>
  <c r="E22" i="133"/>
  <c r="E26" i="133"/>
  <c r="E19" i="133"/>
  <c r="E9" i="131"/>
  <c r="E21" i="131"/>
  <c r="E25" i="131"/>
  <c r="E7" i="127"/>
  <c r="E10" i="127"/>
  <c r="E5" i="127"/>
  <c r="E25" i="127"/>
  <c r="E13" i="125"/>
  <c r="E4" i="125"/>
  <c r="E22" i="123"/>
  <c r="E8" i="123"/>
  <c r="E18" i="123"/>
  <c r="E11" i="123"/>
  <c r="E24" i="123"/>
  <c r="E25" i="123"/>
  <c r="E15" i="121"/>
  <c r="E25" i="121"/>
  <c r="E26" i="119"/>
  <c r="E13" i="119"/>
  <c r="E7" i="119"/>
  <c r="E20" i="117"/>
  <c r="E17" i="117"/>
  <c r="E10" i="119"/>
  <c r="E12" i="117"/>
  <c r="E9" i="117"/>
  <c r="E19" i="117"/>
  <c r="E14" i="135"/>
  <c r="E12" i="135"/>
  <c r="E21" i="133"/>
  <c r="E8" i="131"/>
  <c r="E15" i="127"/>
  <c r="E23" i="127"/>
  <c r="E18" i="125"/>
  <c r="E17" i="123"/>
  <c r="E23" i="123"/>
  <c r="E19" i="121"/>
  <c r="E4" i="117"/>
  <c r="E5" i="117"/>
  <c r="E25" i="117"/>
  <c r="E14" i="137"/>
  <c r="E11" i="135"/>
  <c r="E9" i="133"/>
  <c r="E23" i="131"/>
  <c r="E6" i="127"/>
  <c r="E17" i="125"/>
  <c r="E15" i="123"/>
  <c r="E19" i="123"/>
  <c r="E14" i="119"/>
  <c r="E3" i="117"/>
  <c r="E25" i="137"/>
  <c r="E26" i="131"/>
  <c r="E19" i="127"/>
  <c r="E6" i="123"/>
  <c r="E20" i="123"/>
  <c r="E10" i="117"/>
  <c r="E13" i="135"/>
  <c r="E24" i="133"/>
  <c r="E9" i="127"/>
  <c r="E16" i="125"/>
  <c r="E5" i="123"/>
  <c r="E6" i="117"/>
  <c r="E16" i="117"/>
  <c r="E23" i="117"/>
  <c r="Q12" i="93" l="1"/>
  <c r="S12" i="93"/>
  <c r="P12" i="93"/>
  <c r="O12" i="93"/>
  <c r="J12" i="93"/>
  <c r="F19" i="137"/>
  <c r="Q19" i="137"/>
  <c r="Q14" i="137"/>
  <c r="F14" i="137"/>
  <c r="F25" i="137"/>
  <c r="Q25" i="137"/>
  <c r="F23" i="137"/>
  <c r="Q23" i="137"/>
  <c r="F21" i="137"/>
  <c r="Q21" i="137"/>
  <c r="F10" i="137"/>
  <c r="Q10" i="137"/>
  <c r="F9" i="137"/>
  <c r="Q9" i="137"/>
  <c r="Q18" i="137"/>
  <c r="F18" i="137"/>
  <c r="Q24" i="137"/>
  <c r="F24" i="137"/>
  <c r="Q16" i="137"/>
  <c r="F16" i="137"/>
  <c r="Q22" i="137"/>
  <c r="F22" i="137"/>
  <c r="Q12" i="137"/>
  <c r="F12" i="137"/>
  <c r="F11" i="137"/>
  <c r="Q11" i="137"/>
  <c r="Q20" i="137"/>
  <c r="F20" i="137"/>
  <c r="F22" i="135"/>
  <c r="Q22" i="135"/>
  <c r="F9" i="135"/>
  <c r="Q9" i="135"/>
  <c r="F7" i="135"/>
  <c r="Q7" i="135"/>
  <c r="F11" i="135"/>
  <c r="Q11" i="135"/>
  <c r="F12" i="135"/>
  <c r="Q12" i="135"/>
  <c r="Q4" i="135"/>
  <c r="F4" i="135"/>
  <c r="F17" i="135"/>
  <c r="Q17" i="135"/>
  <c r="F18" i="135"/>
  <c r="Q18" i="135"/>
  <c r="F15" i="135"/>
  <c r="Q15" i="135"/>
  <c r="F16" i="135"/>
  <c r="Q16" i="135"/>
  <c r="Q8" i="135"/>
  <c r="F8" i="135"/>
  <c r="F13" i="135"/>
  <c r="Q13" i="135"/>
  <c r="F14" i="135"/>
  <c r="Q14" i="135"/>
  <c r="Q6" i="135"/>
  <c r="F6" i="135"/>
  <c r="F19" i="133"/>
  <c r="Q19" i="133"/>
  <c r="F20" i="133"/>
  <c r="Q20" i="133"/>
  <c r="Q9" i="133"/>
  <c r="F9" i="133"/>
  <c r="F25" i="133"/>
  <c r="Q25" i="133"/>
  <c r="F26" i="133"/>
  <c r="Q26" i="133"/>
  <c r="F23" i="133"/>
  <c r="Q23" i="133"/>
  <c r="F24" i="133"/>
  <c r="Q24" i="133"/>
  <c r="F21" i="133"/>
  <c r="Q21" i="133"/>
  <c r="F22" i="133"/>
  <c r="Q22" i="133"/>
  <c r="Q8" i="133"/>
  <c r="F8" i="133"/>
  <c r="Q5" i="133"/>
  <c r="F5" i="133"/>
  <c r="F19" i="131"/>
  <c r="Q19" i="131"/>
  <c r="F4" i="131"/>
  <c r="Q4" i="131"/>
  <c r="F25" i="131"/>
  <c r="Q25" i="131"/>
  <c r="F10" i="131"/>
  <c r="Q10" i="131"/>
  <c r="F23" i="131"/>
  <c r="Q23" i="131"/>
  <c r="Q8" i="131"/>
  <c r="F8" i="131"/>
  <c r="F21" i="131"/>
  <c r="Q21" i="131"/>
  <c r="Q6" i="131"/>
  <c r="F6" i="131"/>
  <c r="Q20" i="131"/>
  <c r="F20" i="131"/>
  <c r="Q26" i="131"/>
  <c r="F26" i="131"/>
  <c r="Q9" i="131"/>
  <c r="F9" i="131"/>
  <c r="Q24" i="131"/>
  <c r="F24" i="131"/>
  <c r="Q22" i="131"/>
  <c r="F22" i="131"/>
  <c r="Q5" i="131"/>
  <c r="F5" i="131"/>
  <c r="F5" i="129"/>
  <c r="Q5" i="129"/>
  <c r="F19" i="127"/>
  <c r="Q19" i="127"/>
  <c r="F25" i="127"/>
  <c r="Q25" i="127"/>
  <c r="F13" i="127"/>
  <c r="Q13" i="127"/>
  <c r="Q6" i="127"/>
  <c r="F6" i="127"/>
  <c r="F23" i="127"/>
  <c r="Q23" i="127"/>
  <c r="F5" i="127"/>
  <c r="Q5" i="127"/>
  <c r="F21" i="127"/>
  <c r="Q21" i="127"/>
  <c r="Q11" i="127"/>
  <c r="F11" i="127"/>
  <c r="F17" i="127"/>
  <c r="Q17" i="127"/>
  <c r="Q10" i="127"/>
  <c r="F10" i="127"/>
  <c r="Q16" i="127"/>
  <c r="F16" i="127"/>
  <c r="Q9" i="127"/>
  <c r="F9" i="127"/>
  <c r="Q15" i="127"/>
  <c r="F15" i="127"/>
  <c r="Q7" i="127"/>
  <c r="F7" i="127"/>
  <c r="F12" i="125"/>
  <c r="Q12" i="125"/>
  <c r="F17" i="125"/>
  <c r="Q17" i="125"/>
  <c r="F18" i="125"/>
  <c r="Q18" i="125"/>
  <c r="F4" i="125"/>
  <c r="Q4" i="125"/>
  <c r="F15" i="125"/>
  <c r="Q15" i="125"/>
  <c r="F16" i="125"/>
  <c r="Q16" i="125"/>
  <c r="F7" i="125"/>
  <c r="Q7" i="125"/>
  <c r="F13" i="125"/>
  <c r="Q13" i="125"/>
  <c r="F14" i="125"/>
  <c r="Q14" i="125"/>
  <c r="F5" i="125"/>
  <c r="Q5" i="125"/>
  <c r="F19" i="123"/>
  <c r="Q19" i="123"/>
  <c r="F20" i="123"/>
  <c r="Q20" i="123"/>
  <c r="F25" i="123"/>
  <c r="Q25" i="123"/>
  <c r="F26" i="123"/>
  <c r="Q26" i="123"/>
  <c r="F9" i="123"/>
  <c r="Q9" i="123"/>
  <c r="F23" i="123"/>
  <c r="Q23" i="123"/>
  <c r="F24" i="123"/>
  <c r="Q24" i="123"/>
  <c r="F7" i="123"/>
  <c r="Q7" i="123"/>
  <c r="F5" i="123"/>
  <c r="Q5" i="123"/>
  <c r="F21" i="123"/>
  <c r="Q21" i="123"/>
  <c r="F11" i="123"/>
  <c r="Q11" i="123"/>
  <c r="F12" i="123"/>
  <c r="Q12" i="123"/>
  <c r="F4" i="123"/>
  <c r="Q4" i="123"/>
  <c r="F17" i="123"/>
  <c r="Q17" i="123"/>
  <c r="F18" i="123"/>
  <c r="Q18" i="123"/>
  <c r="F10" i="123"/>
  <c r="Q10" i="123"/>
  <c r="F15" i="123"/>
  <c r="Q15" i="123"/>
  <c r="F16" i="123"/>
  <c r="Q16" i="123"/>
  <c r="F8" i="123"/>
  <c r="Q8" i="123"/>
  <c r="F13" i="123"/>
  <c r="Q13" i="123"/>
  <c r="F14" i="123"/>
  <c r="Q14" i="123"/>
  <c r="F6" i="123"/>
  <c r="Q6" i="123"/>
  <c r="F22" i="123"/>
  <c r="Q22" i="123"/>
  <c r="N29" i="87"/>
  <c r="S29" i="87"/>
  <c r="I32" i="84"/>
  <c r="M32" i="84"/>
  <c r="T32" i="84"/>
  <c r="F19" i="121"/>
  <c r="Q19" i="121"/>
  <c r="F25" i="121"/>
  <c r="Q25" i="121"/>
  <c r="F23" i="121"/>
  <c r="Q23" i="121"/>
  <c r="F21" i="121"/>
  <c r="Q21" i="121"/>
  <c r="F17" i="121"/>
  <c r="Q17" i="121"/>
  <c r="F15" i="121"/>
  <c r="Q15" i="121"/>
  <c r="F13" i="121"/>
  <c r="Q13" i="121"/>
  <c r="I10" i="119"/>
  <c r="F10" i="119"/>
  <c r="F26" i="119"/>
  <c r="I26" i="119"/>
  <c r="F6" i="119"/>
  <c r="I6" i="119"/>
  <c r="I7" i="119"/>
  <c r="F7" i="119"/>
  <c r="F14" i="119"/>
  <c r="I14" i="119"/>
  <c r="I5" i="119"/>
  <c r="F5" i="119"/>
  <c r="F13" i="119"/>
  <c r="I13" i="119"/>
  <c r="G29" i="87"/>
  <c r="P32" i="84"/>
  <c r="T21" i="93"/>
  <c r="F16" i="117"/>
  <c r="Q16" i="117"/>
  <c r="F5" i="117"/>
  <c r="Q5" i="117"/>
  <c r="F17" i="117"/>
  <c r="Q17" i="117"/>
  <c r="F20" i="117"/>
  <c r="Q20" i="117"/>
  <c r="U29" i="87"/>
  <c r="L29" i="87"/>
  <c r="K23" i="87"/>
  <c r="G32" i="84"/>
  <c r="V32" i="84"/>
  <c r="F19" i="117"/>
  <c r="Q19" i="117"/>
  <c r="F24" i="117"/>
  <c r="Q24" i="117"/>
  <c r="F8" i="117"/>
  <c r="Q8" i="117"/>
  <c r="F25" i="117"/>
  <c r="Q25" i="117"/>
  <c r="F9" i="117"/>
  <c r="Q9" i="117"/>
  <c r="F14" i="117"/>
  <c r="Q14" i="117"/>
  <c r="F23" i="117"/>
  <c r="Q23" i="117"/>
  <c r="F7" i="117"/>
  <c r="Q7" i="117"/>
  <c r="F12" i="117"/>
  <c r="Q12" i="117"/>
  <c r="F21" i="117"/>
  <c r="Q21" i="117"/>
  <c r="F26" i="117"/>
  <c r="Q26" i="117"/>
  <c r="F10" i="117"/>
  <c r="Q10" i="117"/>
  <c r="F11" i="117"/>
  <c r="Q11" i="117"/>
  <c r="F22" i="117"/>
  <c r="Q22" i="117"/>
  <c r="F15" i="117"/>
  <c r="Q15" i="117"/>
  <c r="F18" i="117"/>
  <c r="Q18" i="117"/>
  <c r="H29" i="87"/>
  <c r="I29" i="87"/>
  <c r="S23" i="87"/>
  <c r="N32" i="84"/>
  <c r="F13" i="117"/>
  <c r="Q13" i="117"/>
  <c r="F4" i="117"/>
  <c r="Q4" i="117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E5" i="137"/>
  <c r="E13" i="137"/>
  <c r="E6" i="137"/>
  <c r="E24" i="135"/>
  <c r="E10" i="135"/>
  <c r="E18" i="133"/>
  <c r="E14" i="133"/>
  <c r="E3" i="133"/>
  <c r="E12" i="131"/>
  <c r="E7" i="131"/>
  <c r="E14" i="131"/>
  <c r="E3" i="129"/>
  <c r="E26" i="129"/>
  <c r="E8" i="129"/>
  <c r="E11" i="129"/>
  <c r="E23" i="129"/>
  <c r="E13" i="129"/>
  <c r="E24" i="127"/>
  <c r="E18" i="127"/>
  <c r="E26" i="125"/>
  <c r="E9" i="125"/>
  <c r="E22" i="125"/>
  <c r="E8" i="125"/>
  <c r="E3" i="121"/>
  <c r="E12" i="121"/>
  <c r="E6" i="121"/>
  <c r="E24" i="121"/>
  <c r="E8" i="119"/>
  <c r="E17" i="137"/>
  <c r="E7" i="137"/>
  <c r="E19" i="135"/>
  <c r="E5" i="135"/>
  <c r="E26" i="135"/>
  <c r="E13" i="133"/>
  <c r="E10" i="133"/>
  <c r="E6" i="133"/>
  <c r="E3" i="131"/>
  <c r="E16" i="131"/>
  <c r="E17" i="131"/>
  <c r="E4" i="129"/>
  <c r="E7" i="129"/>
  <c r="E19" i="129"/>
  <c r="E18" i="129"/>
  <c r="E22" i="129"/>
  <c r="E22" i="127"/>
  <c r="E4" i="127"/>
  <c r="E26" i="127"/>
  <c r="E10" i="125"/>
  <c r="E11" i="125"/>
  <c r="E3" i="123"/>
  <c r="E4" i="121"/>
  <c r="E8" i="121"/>
  <c r="E26" i="121"/>
  <c r="E14" i="121"/>
  <c r="E11" i="119"/>
  <c r="E15" i="137"/>
  <c r="E20" i="135"/>
  <c r="E7" i="133"/>
  <c r="E18" i="131"/>
  <c r="E14" i="129"/>
  <c r="E20" i="129"/>
  <c r="E3" i="127"/>
  <c r="E23" i="125"/>
  <c r="E18" i="121"/>
  <c r="E20" i="121"/>
  <c r="E21" i="125"/>
  <c r="E26" i="137"/>
  <c r="E21" i="135"/>
  <c r="E15" i="133"/>
  <c r="E13" i="131"/>
  <c r="E16" i="129"/>
  <c r="E6" i="129"/>
  <c r="E19" i="125"/>
  <c r="E24" i="125"/>
  <c r="E11" i="121"/>
  <c r="E25" i="119"/>
  <c r="E8" i="137"/>
  <c r="E3" i="137"/>
  <c r="E23" i="135"/>
  <c r="E25" i="135"/>
  <c r="E3" i="135"/>
  <c r="E11" i="133"/>
  <c r="E12" i="133"/>
  <c r="E17" i="133"/>
  <c r="E15" i="131"/>
  <c r="E11" i="131"/>
  <c r="E25" i="129"/>
  <c r="E15" i="129"/>
  <c r="E17" i="129"/>
  <c r="E9" i="129"/>
  <c r="E10" i="129"/>
  <c r="E12" i="129"/>
  <c r="E14" i="127"/>
  <c r="E12" i="127"/>
  <c r="E20" i="127"/>
  <c r="E3" i="125"/>
  <c r="E6" i="125"/>
  <c r="E25" i="125"/>
  <c r="E9" i="121"/>
  <c r="E22" i="121"/>
  <c r="E7" i="121"/>
  <c r="E16" i="121"/>
  <c r="E5" i="121"/>
  <c r="E4" i="119"/>
  <c r="E4" i="137"/>
  <c r="E4" i="133"/>
  <c r="E16" i="133"/>
  <c r="E24" i="129"/>
  <c r="E21" i="129"/>
  <c r="E8" i="127"/>
  <c r="E20" i="125"/>
  <c r="E10" i="121"/>
  <c r="J10" i="119" l="1"/>
  <c r="N10" i="119"/>
  <c r="K10" i="119"/>
  <c r="O10" i="119"/>
  <c r="L10" i="119"/>
  <c r="M10" i="119"/>
  <c r="L13" i="119"/>
  <c r="M13" i="119"/>
  <c r="J13" i="119"/>
  <c r="N13" i="119"/>
  <c r="K13" i="119"/>
  <c r="O13" i="119"/>
  <c r="J14" i="119"/>
  <c r="N14" i="119"/>
  <c r="K14" i="119"/>
  <c r="O14" i="119"/>
  <c r="L14" i="119"/>
  <c r="M14" i="119"/>
  <c r="J6" i="119"/>
  <c r="N6" i="119"/>
  <c r="K6" i="119"/>
  <c r="O6" i="119"/>
  <c r="L6" i="119"/>
  <c r="M6" i="119"/>
  <c r="J26" i="119"/>
  <c r="N26" i="119"/>
  <c r="K26" i="119"/>
  <c r="O26" i="119"/>
  <c r="L26" i="119"/>
  <c r="M26" i="119"/>
  <c r="L5" i="119"/>
  <c r="M5" i="119"/>
  <c r="J5" i="119"/>
  <c r="N5" i="119"/>
  <c r="K5" i="119"/>
  <c r="O5" i="119"/>
  <c r="L7" i="119"/>
  <c r="M7" i="119"/>
  <c r="J7" i="119"/>
  <c r="N7" i="119"/>
  <c r="K7" i="119"/>
  <c r="O7" i="119"/>
  <c r="G10" i="119"/>
  <c r="G13" i="119"/>
  <c r="G14" i="119"/>
  <c r="G6" i="119"/>
  <c r="G5" i="119"/>
  <c r="G7" i="119"/>
  <c r="G26" i="119"/>
  <c r="F6" i="137"/>
  <c r="Q6" i="137"/>
  <c r="Q15" i="137"/>
  <c r="F15" i="137"/>
  <c r="F3" i="137"/>
  <c r="Q3" i="137"/>
  <c r="F7" i="137"/>
  <c r="Q7" i="137"/>
  <c r="Q13" i="137"/>
  <c r="F13" i="137"/>
  <c r="F4" i="137"/>
  <c r="Q4" i="137"/>
  <c r="F8" i="137"/>
  <c r="Q8" i="137"/>
  <c r="F17" i="137"/>
  <c r="Q17" i="137"/>
  <c r="F5" i="137"/>
  <c r="Q5" i="137"/>
  <c r="Q26" i="137"/>
  <c r="F26" i="137"/>
  <c r="O20" i="137"/>
  <c r="K20" i="137"/>
  <c r="G20" i="137"/>
  <c r="M20" i="137"/>
  <c r="I20" i="137"/>
  <c r="M12" i="137"/>
  <c r="O12" i="137"/>
  <c r="I12" i="137"/>
  <c r="G12" i="137"/>
  <c r="K12" i="137"/>
  <c r="M16" i="137"/>
  <c r="I16" i="137"/>
  <c r="K16" i="137"/>
  <c r="O16" i="137"/>
  <c r="G16" i="137"/>
  <c r="O18" i="137"/>
  <c r="K18" i="137"/>
  <c r="G18" i="137"/>
  <c r="M18" i="137"/>
  <c r="I18" i="137"/>
  <c r="V10" i="137"/>
  <c r="R10" i="137"/>
  <c r="U10" i="137"/>
  <c r="T10" i="137"/>
  <c r="W10" i="137"/>
  <c r="S10" i="137"/>
  <c r="V23" i="137"/>
  <c r="R23" i="137"/>
  <c r="U23" i="137"/>
  <c r="W23" i="137"/>
  <c r="S23" i="137"/>
  <c r="T23" i="137"/>
  <c r="M14" i="137"/>
  <c r="I14" i="137"/>
  <c r="G14" i="137"/>
  <c r="K14" i="137"/>
  <c r="O14" i="137"/>
  <c r="T20" i="137"/>
  <c r="W20" i="137"/>
  <c r="S20" i="137"/>
  <c r="U20" i="137"/>
  <c r="V20" i="137"/>
  <c r="R20" i="137"/>
  <c r="U12" i="137"/>
  <c r="T12" i="137"/>
  <c r="S12" i="137"/>
  <c r="W12" i="137"/>
  <c r="R12" i="137"/>
  <c r="V12" i="137"/>
  <c r="T16" i="137"/>
  <c r="U16" i="137"/>
  <c r="S16" i="137"/>
  <c r="R16" i="137"/>
  <c r="W16" i="137"/>
  <c r="V16" i="137"/>
  <c r="T18" i="137"/>
  <c r="W18" i="137"/>
  <c r="S18" i="137"/>
  <c r="U18" i="137"/>
  <c r="V18" i="137"/>
  <c r="R18" i="137"/>
  <c r="M10" i="137"/>
  <c r="I10" i="137"/>
  <c r="G10" i="137"/>
  <c r="K10" i="137"/>
  <c r="O10" i="137"/>
  <c r="M23" i="137"/>
  <c r="I23" i="137"/>
  <c r="O23" i="137"/>
  <c r="K23" i="137"/>
  <c r="G23" i="137"/>
  <c r="U14" i="137"/>
  <c r="S14" i="137"/>
  <c r="W14" i="137"/>
  <c r="R14" i="137"/>
  <c r="V14" i="137"/>
  <c r="T14" i="137"/>
  <c r="T11" i="137"/>
  <c r="W11" i="137"/>
  <c r="S11" i="137"/>
  <c r="V11" i="137"/>
  <c r="R11" i="137"/>
  <c r="U11" i="137"/>
  <c r="O22" i="137"/>
  <c r="K22" i="137"/>
  <c r="G22" i="137"/>
  <c r="M22" i="137"/>
  <c r="I22" i="137"/>
  <c r="O24" i="137"/>
  <c r="K24" i="137"/>
  <c r="G24" i="137"/>
  <c r="M24" i="137"/>
  <c r="I24" i="137"/>
  <c r="T9" i="137"/>
  <c r="W9" i="137"/>
  <c r="S9" i="137"/>
  <c r="V9" i="137"/>
  <c r="R9" i="137"/>
  <c r="U9" i="137"/>
  <c r="V21" i="137"/>
  <c r="R21" i="137"/>
  <c r="U21" i="137"/>
  <c r="W21" i="137"/>
  <c r="S21" i="137"/>
  <c r="T21" i="137"/>
  <c r="V25" i="137"/>
  <c r="R25" i="137"/>
  <c r="U25" i="137"/>
  <c r="W25" i="137"/>
  <c r="S25" i="137"/>
  <c r="T25" i="137"/>
  <c r="V19" i="137"/>
  <c r="R19" i="137"/>
  <c r="U19" i="137"/>
  <c r="W19" i="137"/>
  <c r="S19" i="137"/>
  <c r="T19" i="137"/>
  <c r="O11" i="137"/>
  <c r="K11" i="137"/>
  <c r="G11" i="137"/>
  <c r="M11" i="137"/>
  <c r="I11" i="137"/>
  <c r="T22" i="137"/>
  <c r="W22" i="137"/>
  <c r="S22" i="137"/>
  <c r="U22" i="137"/>
  <c r="V22" i="137"/>
  <c r="R22" i="137"/>
  <c r="T24" i="137"/>
  <c r="W24" i="137"/>
  <c r="S24" i="137"/>
  <c r="U24" i="137"/>
  <c r="V24" i="137"/>
  <c r="R24" i="137"/>
  <c r="O9" i="137"/>
  <c r="K9" i="137"/>
  <c r="G9" i="137"/>
  <c r="I9" i="137"/>
  <c r="M9" i="137"/>
  <c r="M21" i="137"/>
  <c r="I21" i="137"/>
  <c r="O21" i="137"/>
  <c r="K21" i="137"/>
  <c r="G21" i="137"/>
  <c r="M25" i="137"/>
  <c r="I25" i="137"/>
  <c r="O25" i="137"/>
  <c r="K25" i="137"/>
  <c r="G25" i="137"/>
  <c r="M19" i="137"/>
  <c r="I19" i="137"/>
  <c r="O19" i="137"/>
  <c r="K19" i="137"/>
  <c r="G19" i="137"/>
  <c r="F3" i="135"/>
  <c r="Q3" i="135"/>
  <c r="F26" i="135"/>
  <c r="Q26" i="135"/>
  <c r="Q10" i="135"/>
  <c r="F10" i="135"/>
  <c r="F21" i="135"/>
  <c r="Q21" i="135"/>
  <c r="F25" i="135"/>
  <c r="Q25" i="135"/>
  <c r="F5" i="135"/>
  <c r="Q5" i="135"/>
  <c r="F24" i="135"/>
  <c r="Q24" i="135"/>
  <c r="F20" i="135"/>
  <c r="Q20" i="135"/>
  <c r="F23" i="135"/>
  <c r="Q23" i="135"/>
  <c r="F19" i="135"/>
  <c r="Q19" i="135"/>
  <c r="M6" i="135"/>
  <c r="I6" i="135"/>
  <c r="O6" i="135"/>
  <c r="K6" i="135"/>
  <c r="G6" i="135"/>
  <c r="V13" i="135"/>
  <c r="R13" i="135"/>
  <c r="T13" i="135"/>
  <c r="U13" i="135"/>
  <c r="S13" i="135"/>
  <c r="W13" i="135"/>
  <c r="T16" i="135"/>
  <c r="W16" i="135"/>
  <c r="S16" i="135"/>
  <c r="V16" i="135"/>
  <c r="R16" i="135"/>
  <c r="U16" i="135"/>
  <c r="T18" i="135"/>
  <c r="W18" i="135"/>
  <c r="S18" i="135"/>
  <c r="V18" i="135"/>
  <c r="R18" i="135"/>
  <c r="U18" i="135"/>
  <c r="M4" i="135"/>
  <c r="I4" i="135"/>
  <c r="G4" i="135"/>
  <c r="K4" i="135"/>
  <c r="O4" i="135"/>
  <c r="V11" i="135"/>
  <c r="R11" i="135"/>
  <c r="T11" i="135"/>
  <c r="U11" i="135"/>
  <c r="S11" i="135"/>
  <c r="W11" i="135"/>
  <c r="W9" i="135"/>
  <c r="S9" i="135"/>
  <c r="V9" i="135"/>
  <c r="R9" i="135"/>
  <c r="T9" i="135"/>
  <c r="U9" i="135"/>
  <c r="U6" i="135"/>
  <c r="T6" i="135"/>
  <c r="V6" i="135"/>
  <c r="R6" i="135"/>
  <c r="W6" i="135"/>
  <c r="S6" i="135"/>
  <c r="M13" i="135"/>
  <c r="G13" i="135"/>
  <c r="K13" i="135"/>
  <c r="O13" i="135"/>
  <c r="I13" i="135"/>
  <c r="O16" i="135"/>
  <c r="K16" i="135"/>
  <c r="G16" i="135"/>
  <c r="I16" i="135"/>
  <c r="M16" i="135"/>
  <c r="O18" i="135"/>
  <c r="K18" i="135"/>
  <c r="G18" i="135"/>
  <c r="M18" i="135"/>
  <c r="I18" i="135"/>
  <c r="U4" i="135"/>
  <c r="T4" i="135"/>
  <c r="V4" i="135"/>
  <c r="R4" i="135"/>
  <c r="S4" i="135"/>
  <c r="W4" i="135"/>
  <c r="M11" i="135"/>
  <c r="G11" i="135"/>
  <c r="K11" i="135"/>
  <c r="O11" i="135"/>
  <c r="I11" i="135"/>
  <c r="O9" i="135"/>
  <c r="K9" i="135"/>
  <c r="G9" i="135"/>
  <c r="M9" i="135"/>
  <c r="I9" i="135"/>
  <c r="T14" i="135"/>
  <c r="V14" i="135"/>
  <c r="R14" i="135"/>
  <c r="U14" i="135"/>
  <c r="S14" i="135"/>
  <c r="W14" i="135"/>
  <c r="M8" i="135"/>
  <c r="I8" i="135"/>
  <c r="K8" i="135"/>
  <c r="G8" i="135"/>
  <c r="O8" i="135"/>
  <c r="V15" i="135"/>
  <c r="R15" i="135"/>
  <c r="T15" i="135"/>
  <c r="U15" i="135"/>
  <c r="S15" i="135"/>
  <c r="W15" i="135"/>
  <c r="V17" i="135"/>
  <c r="R17" i="135"/>
  <c r="U17" i="135"/>
  <c r="T17" i="135"/>
  <c r="W17" i="135"/>
  <c r="S17" i="135"/>
  <c r="T12" i="135"/>
  <c r="V12" i="135"/>
  <c r="R12" i="135"/>
  <c r="U12" i="135"/>
  <c r="S12" i="135"/>
  <c r="W12" i="135"/>
  <c r="W7" i="135"/>
  <c r="S7" i="135"/>
  <c r="V7" i="135"/>
  <c r="R7" i="135"/>
  <c r="T7" i="135"/>
  <c r="U7" i="135"/>
  <c r="T22" i="135"/>
  <c r="W22" i="135"/>
  <c r="S22" i="135"/>
  <c r="V22" i="135"/>
  <c r="R22" i="135"/>
  <c r="U22" i="135"/>
  <c r="M14" i="135"/>
  <c r="G14" i="135"/>
  <c r="I14" i="135"/>
  <c r="K14" i="135"/>
  <c r="O14" i="135"/>
  <c r="U8" i="135"/>
  <c r="W8" i="135"/>
  <c r="T8" i="135"/>
  <c r="V8" i="135"/>
  <c r="R8" i="135"/>
  <c r="S8" i="135"/>
  <c r="M15" i="135"/>
  <c r="G15" i="135"/>
  <c r="K15" i="135"/>
  <c r="O15" i="135"/>
  <c r="I15" i="135"/>
  <c r="M17" i="135"/>
  <c r="I17" i="135"/>
  <c r="G17" i="135"/>
  <c r="K17" i="135"/>
  <c r="O17" i="135"/>
  <c r="M12" i="135"/>
  <c r="G12" i="135"/>
  <c r="I12" i="135"/>
  <c r="K12" i="135"/>
  <c r="O12" i="135"/>
  <c r="O7" i="135"/>
  <c r="K7" i="135"/>
  <c r="G7" i="135"/>
  <c r="M7" i="135"/>
  <c r="I7" i="135"/>
  <c r="O22" i="135"/>
  <c r="K22" i="135"/>
  <c r="G22" i="135"/>
  <c r="M22" i="135"/>
  <c r="I22" i="135"/>
  <c r="F16" i="133"/>
  <c r="Q16" i="133"/>
  <c r="F17" i="133"/>
  <c r="Q17" i="133"/>
  <c r="F6" i="133"/>
  <c r="Q6" i="133"/>
  <c r="Q3" i="133"/>
  <c r="F3" i="133"/>
  <c r="F15" i="133"/>
  <c r="Q15" i="133"/>
  <c r="F12" i="133"/>
  <c r="Q12" i="133"/>
  <c r="Q10" i="133"/>
  <c r="F10" i="133"/>
  <c r="F14" i="133"/>
  <c r="Q14" i="133"/>
  <c r="Q7" i="133"/>
  <c r="F7" i="133"/>
  <c r="F11" i="133"/>
  <c r="Q11" i="133"/>
  <c r="F13" i="133"/>
  <c r="Q13" i="133"/>
  <c r="F18" i="133"/>
  <c r="Q18" i="133"/>
  <c r="F4" i="133"/>
  <c r="Q4" i="133"/>
  <c r="O8" i="133"/>
  <c r="K8" i="133"/>
  <c r="G8" i="133"/>
  <c r="M8" i="133"/>
  <c r="I8" i="133"/>
  <c r="V21" i="133"/>
  <c r="R21" i="133"/>
  <c r="U21" i="133"/>
  <c r="T21" i="133"/>
  <c r="W21" i="133"/>
  <c r="S21" i="133"/>
  <c r="V23" i="133"/>
  <c r="R23" i="133"/>
  <c r="U23" i="133"/>
  <c r="T23" i="133"/>
  <c r="S23" i="133"/>
  <c r="W23" i="133"/>
  <c r="V25" i="133"/>
  <c r="R25" i="133"/>
  <c r="U25" i="133"/>
  <c r="T25" i="133"/>
  <c r="W25" i="133"/>
  <c r="S25" i="133"/>
  <c r="T20" i="133"/>
  <c r="W20" i="133"/>
  <c r="S20" i="133"/>
  <c r="V20" i="133"/>
  <c r="R20" i="133"/>
  <c r="U20" i="133"/>
  <c r="W8" i="133"/>
  <c r="S8" i="133"/>
  <c r="R8" i="133"/>
  <c r="U8" i="133"/>
  <c r="T8" i="133"/>
  <c r="V8" i="133"/>
  <c r="M21" i="133"/>
  <c r="I21" i="133"/>
  <c r="O21" i="133"/>
  <c r="K21" i="133"/>
  <c r="G21" i="133"/>
  <c r="M23" i="133"/>
  <c r="I23" i="133"/>
  <c r="K23" i="133"/>
  <c r="G23" i="133"/>
  <c r="O23" i="133"/>
  <c r="M25" i="133"/>
  <c r="I25" i="133"/>
  <c r="G25" i="133"/>
  <c r="O25" i="133"/>
  <c r="K25" i="133"/>
  <c r="O20" i="133"/>
  <c r="K20" i="133"/>
  <c r="G20" i="133"/>
  <c r="I20" i="133"/>
  <c r="M20" i="133"/>
  <c r="M5" i="133"/>
  <c r="I5" i="133"/>
  <c r="O5" i="133"/>
  <c r="K5" i="133"/>
  <c r="G5" i="133"/>
  <c r="T22" i="133"/>
  <c r="W22" i="133"/>
  <c r="S22" i="133"/>
  <c r="V22" i="133"/>
  <c r="R22" i="133"/>
  <c r="U22" i="133"/>
  <c r="T24" i="133"/>
  <c r="W24" i="133"/>
  <c r="S24" i="133"/>
  <c r="V24" i="133"/>
  <c r="R24" i="133"/>
  <c r="U24" i="133"/>
  <c r="T26" i="133"/>
  <c r="W26" i="133"/>
  <c r="S26" i="133"/>
  <c r="V26" i="133"/>
  <c r="R26" i="133"/>
  <c r="U26" i="133"/>
  <c r="M9" i="133"/>
  <c r="I9" i="133"/>
  <c r="O9" i="133"/>
  <c r="K9" i="133"/>
  <c r="G9" i="133"/>
  <c r="V19" i="133"/>
  <c r="R19" i="133"/>
  <c r="U19" i="133"/>
  <c r="T19" i="133"/>
  <c r="S19" i="133"/>
  <c r="W19" i="133"/>
  <c r="U5" i="133"/>
  <c r="W5" i="133"/>
  <c r="S5" i="133"/>
  <c r="V5" i="133"/>
  <c r="R5" i="133"/>
  <c r="T5" i="133"/>
  <c r="O22" i="133"/>
  <c r="K22" i="133"/>
  <c r="G22" i="133"/>
  <c r="M22" i="133"/>
  <c r="I22" i="133"/>
  <c r="O24" i="133"/>
  <c r="K24" i="133"/>
  <c r="G24" i="133"/>
  <c r="M24" i="133"/>
  <c r="I24" i="133"/>
  <c r="O26" i="133"/>
  <c r="K26" i="133"/>
  <c r="G26" i="133"/>
  <c r="M26" i="133"/>
  <c r="I26" i="133"/>
  <c r="U9" i="133"/>
  <c r="T9" i="133"/>
  <c r="W9" i="133"/>
  <c r="S9" i="133"/>
  <c r="V9" i="133"/>
  <c r="R9" i="133"/>
  <c r="M19" i="133"/>
  <c r="I19" i="133"/>
  <c r="G19" i="133"/>
  <c r="O19" i="133"/>
  <c r="K19" i="133"/>
  <c r="F17" i="131"/>
  <c r="Q17" i="131"/>
  <c r="Q14" i="131"/>
  <c r="F14" i="131"/>
  <c r="F13" i="131"/>
  <c r="Q13" i="131"/>
  <c r="F11" i="131"/>
  <c r="Q11" i="131"/>
  <c r="Q16" i="131"/>
  <c r="F16" i="131"/>
  <c r="Q7" i="131"/>
  <c r="F7" i="131"/>
  <c r="Q18" i="131"/>
  <c r="F18" i="131"/>
  <c r="F15" i="131"/>
  <c r="Q15" i="131"/>
  <c r="Q3" i="131"/>
  <c r="F3" i="131"/>
  <c r="Q12" i="131"/>
  <c r="F12" i="131"/>
  <c r="M5" i="131"/>
  <c r="I5" i="131"/>
  <c r="K5" i="131"/>
  <c r="G5" i="131"/>
  <c r="O5" i="131"/>
  <c r="O24" i="131"/>
  <c r="K24" i="131"/>
  <c r="G24" i="131"/>
  <c r="M24" i="131"/>
  <c r="I24" i="131"/>
  <c r="O26" i="131"/>
  <c r="K26" i="131"/>
  <c r="G26" i="131"/>
  <c r="M26" i="131"/>
  <c r="I26" i="131"/>
  <c r="O6" i="131"/>
  <c r="K6" i="131"/>
  <c r="G6" i="131"/>
  <c r="I6" i="131"/>
  <c r="M6" i="131"/>
  <c r="O8" i="131"/>
  <c r="K8" i="131"/>
  <c r="G8" i="131"/>
  <c r="I8" i="131"/>
  <c r="M8" i="131"/>
  <c r="W10" i="131"/>
  <c r="S10" i="131"/>
  <c r="U10" i="131"/>
  <c r="V10" i="131"/>
  <c r="R10" i="131"/>
  <c r="T10" i="131"/>
  <c r="W4" i="131"/>
  <c r="S4" i="131"/>
  <c r="V4" i="131"/>
  <c r="T4" i="131"/>
  <c r="R4" i="131"/>
  <c r="U4" i="131"/>
  <c r="U5" i="131"/>
  <c r="T5" i="131"/>
  <c r="V5" i="131"/>
  <c r="R5" i="131"/>
  <c r="S5" i="131"/>
  <c r="W5" i="131"/>
  <c r="T24" i="131"/>
  <c r="W24" i="131"/>
  <c r="S24" i="131"/>
  <c r="U24" i="131"/>
  <c r="V24" i="131"/>
  <c r="R24" i="131"/>
  <c r="T26" i="131"/>
  <c r="W26" i="131"/>
  <c r="S26" i="131"/>
  <c r="U26" i="131"/>
  <c r="V26" i="131"/>
  <c r="R26" i="131"/>
  <c r="W6" i="131"/>
  <c r="S6" i="131"/>
  <c r="V6" i="131"/>
  <c r="R6" i="131"/>
  <c r="U6" i="131"/>
  <c r="T6" i="131"/>
  <c r="W8" i="131"/>
  <c r="S8" i="131"/>
  <c r="V8" i="131"/>
  <c r="R8" i="131"/>
  <c r="U8" i="131"/>
  <c r="T8" i="131"/>
  <c r="O10" i="131"/>
  <c r="K10" i="131"/>
  <c r="G10" i="131"/>
  <c r="I10" i="131"/>
  <c r="M10" i="131"/>
  <c r="O4" i="131"/>
  <c r="K4" i="131"/>
  <c r="G4" i="131"/>
  <c r="M4" i="131"/>
  <c r="I4" i="131"/>
  <c r="O22" i="131"/>
  <c r="K22" i="131"/>
  <c r="G22" i="131"/>
  <c r="M22" i="131"/>
  <c r="I22" i="131"/>
  <c r="M9" i="131"/>
  <c r="I9" i="131"/>
  <c r="G9" i="131"/>
  <c r="K9" i="131"/>
  <c r="O9" i="131"/>
  <c r="O20" i="131"/>
  <c r="K20" i="131"/>
  <c r="G20" i="131"/>
  <c r="M20" i="131"/>
  <c r="I20" i="131"/>
  <c r="V21" i="131"/>
  <c r="R21" i="131"/>
  <c r="U21" i="131"/>
  <c r="W21" i="131"/>
  <c r="S21" i="131"/>
  <c r="T21" i="131"/>
  <c r="V23" i="131"/>
  <c r="R23" i="131"/>
  <c r="U23" i="131"/>
  <c r="W23" i="131"/>
  <c r="S23" i="131"/>
  <c r="T23" i="131"/>
  <c r="V25" i="131"/>
  <c r="R25" i="131"/>
  <c r="U25" i="131"/>
  <c r="W25" i="131"/>
  <c r="S25" i="131"/>
  <c r="T25" i="131"/>
  <c r="V19" i="131"/>
  <c r="R19" i="131"/>
  <c r="U19" i="131"/>
  <c r="W19" i="131"/>
  <c r="S19" i="131"/>
  <c r="T19" i="131"/>
  <c r="T22" i="131"/>
  <c r="W22" i="131"/>
  <c r="S22" i="131"/>
  <c r="U22" i="131"/>
  <c r="R22" i="131"/>
  <c r="V22" i="131"/>
  <c r="U9" i="131"/>
  <c r="S9" i="131"/>
  <c r="T9" i="131"/>
  <c r="W9" i="131"/>
  <c r="V9" i="131"/>
  <c r="R9" i="131"/>
  <c r="T20" i="131"/>
  <c r="W20" i="131"/>
  <c r="S20" i="131"/>
  <c r="U20" i="131"/>
  <c r="V20" i="131"/>
  <c r="R20" i="131"/>
  <c r="M21" i="131"/>
  <c r="I21" i="131"/>
  <c r="O21" i="131"/>
  <c r="K21" i="131"/>
  <c r="G21" i="131"/>
  <c r="M23" i="131"/>
  <c r="I23" i="131"/>
  <c r="O23" i="131"/>
  <c r="K23" i="131"/>
  <c r="G23" i="131"/>
  <c r="M25" i="131"/>
  <c r="I25" i="131"/>
  <c r="O25" i="131"/>
  <c r="K25" i="131"/>
  <c r="G25" i="131"/>
  <c r="G27" i="131" s="1"/>
  <c r="M19" i="131"/>
  <c r="I19" i="131"/>
  <c r="O19" i="131"/>
  <c r="K19" i="131"/>
  <c r="G19" i="131"/>
  <c r="F13" i="129"/>
  <c r="Q13" i="129"/>
  <c r="F6" i="129"/>
  <c r="Q6" i="129"/>
  <c r="F12" i="129"/>
  <c r="Q12" i="129"/>
  <c r="F22" i="129"/>
  <c r="Q22" i="129"/>
  <c r="F23" i="129"/>
  <c r="Q23" i="129"/>
  <c r="F20" i="129"/>
  <c r="Q20" i="129"/>
  <c r="F10" i="129"/>
  <c r="Q10" i="129"/>
  <c r="F18" i="129"/>
  <c r="Q18" i="129"/>
  <c r="F11" i="129"/>
  <c r="Q11" i="129"/>
  <c r="F21" i="129"/>
  <c r="Q21" i="129"/>
  <c r="F9" i="129"/>
  <c r="Q9" i="129"/>
  <c r="F19" i="129"/>
  <c r="Q19" i="129"/>
  <c r="F8" i="129"/>
  <c r="Q8" i="129"/>
  <c r="F16" i="129"/>
  <c r="Q16" i="129"/>
  <c r="F17" i="129"/>
  <c r="Q17" i="129"/>
  <c r="F7" i="129"/>
  <c r="Q7" i="129"/>
  <c r="F26" i="129"/>
  <c r="Q26" i="129"/>
  <c r="F14" i="129"/>
  <c r="Q14" i="129"/>
  <c r="F15" i="129"/>
  <c r="Q15" i="129"/>
  <c r="Q4" i="129"/>
  <c r="F4" i="129"/>
  <c r="F3" i="129"/>
  <c r="Q3" i="129"/>
  <c r="F24" i="129"/>
  <c r="Q24" i="129"/>
  <c r="F25" i="129"/>
  <c r="Q25" i="129"/>
  <c r="V5" i="129"/>
  <c r="R5" i="129"/>
  <c r="U5" i="129"/>
  <c r="W5" i="129"/>
  <c r="S5" i="129"/>
  <c r="T5" i="129"/>
  <c r="M5" i="129"/>
  <c r="I5" i="129"/>
  <c r="O5" i="129"/>
  <c r="K5" i="129"/>
  <c r="G5" i="129"/>
  <c r="Q20" i="127"/>
  <c r="F20" i="127"/>
  <c r="Q26" i="127"/>
  <c r="F26" i="127"/>
  <c r="Q18" i="127"/>
  <c r="F18" i="127"/>
  <c r="Q3" i="127"/>
  <c r="F3" i="127"/>
  <c r="Q12" i="127"/>
  <c r="F12" i="127"/>
  <c r="Q4" i="127"/>
  <c r="F4" i="127"/>
  <c r="Q24" i="127"/>
  <c r="F24" i="127"/>
  <c r="Q8" i="127"/>
  <c r="F8" i="127"/>
  <c r="Q14" i="127"/>
  <c r="F14" i="127"/>
  <c r="Q22" i="127"/>
  <c r="F22" i="127"/>
  <c r="O9" i="127"/>
  <c r="K9" i="127"/>
  <c r="G9" i="127"/>
  <c r="I9" i="127"/>
  <c r="M9" i="127"/>
  <c r="M6" i="127"/>
  <c r="I6" i="127"/>
  <c r="K6" i="127"/>
  <c r="G6" i="127"/>
  <c r="O6" i="127"/>
  <c r="W7" i="127"/>
  <c r="S7" i="127"/>
  <c r="R7" i="127"/>
  <c r="U7" i="127"/>
  <c r="V7" i="127"/>
  <c r="T7" i="127"/>
  <c r="W9" i="127"/>
  <c r="S9" i="127"/>
  <c r="V9" i="127"/>
  <c r="U9" i="127"/>
  <c r="R9" i="127"/>
  <c r="T9" i="127"/>
  <c r="U10" i="127"/>
  <c r="V10" i="127"/>
  <c r="T10" i="127"/>
  <c r="W10" i="127"/>
  <c r="R10" i="127"/>
  <c r="S10" i="127"/>
  <c r="W11" i="127"/>
  <c r="S11" i="127"/>
  <c r="U11" i="127"/>
  <c r="R11" i="127"/>
  <c r="T11" i="127"/>
  <c r="V11" i="127"/>
  <c r="O5" i="127"/>
  <c r="K5" i="127"/>
  <c r="G5" i="127"/>
  <c r="I5" i="127"/>
  <c r="M5" i="127"/>
  <c r="U6" i="127"/>
  <c r="W6" i="127"/>
  <c r="R6" i="127"/>
  <c r="T6" i="127"/>
  <c r="S6" i="127"/>
  <c r="V6" i="127"/>
  <c r="M25" i="127"/>
  <c r="I25" i="127"/>
  <c r="O25" i="127"/>
  <c r="K25" i="127"/>
  <c r="G25" i="127"/>
  <c r="O7" i="127"/>
  <c r="K7" i="127"/>
  <c r="G7" i="127"/>
  <c r="I7" i="127"/>
  <c r="M7" i="127"/>
  <c r="M10" i="127"/>
  <c r="I10" i="127"/>
  <c r="K10" i="127"/>
  <c r="O10" i="127"/>
  <c r="G10" i="127"/>
  <c r="O11" i="127"/>
  <c r="K11" i="127"/>
  <c r="G11" i="127"/>
  <c r="I11" i="127"/>
  <c r="M11" i="127"/>
  <c r="W5" i="127"/>
  <c r="S5" i="127"/>
  <c r="R5" i="127"/>
  <c r="V5" i="127"/>
  <c r="U5" i="127"/>
  <c r="T5" i="127"/>
  <c r="V25" i="127"/>
  <c r="R25" i="127"/>
  <c r="U25" i="127"/>
  <c r="W25" i="127"/>
  <c r="S25" i="127"/>
  <c r="T25" i="127"/>
  <c r="O15" i="127"/>
  <c r="K15" i="127"/>
  <c r="G15" i="127"/>
  <c r="I15" i="127"/>
  <c r="M15" i="127"/>
  <c r="M16" i="127"/>
  <c r="I16" i="127"/>
  <c r="O16" i="127"/>
  <c r="G16" i="127"/>
  <c r="K16" i="127"/>
  <c r="V17" i="127"/>
  <c r="R17" i="127"/>
  <c r="U17" i="127"/>
  <c r="W17" i="127"/>
  <c r="S17" i="127"/>
  <c r="T17" i="127"/>
  <c r="V21" i="127"/>
  <c r="R21" i="127"/>
  <c r="U21" i="127"/>
  <c r="W21" i="127"/>
  <c r="S21" i="127"/>
  <c r="T21" i="127"/>
  <c r="V23" i="127"/>
  <c r="R23" i="127"/>
  <c r="U23" i="127"/>
  <c r="W23" i="127"/>
  <c r="S23" i="127"/>
  <c r="T23" i="127"/>
  <c r="W13" i="127"/>
  <c r="S13" i="127"/>
  <c r="U13" i="127"/>
  <c r="T13" i="127"/>
  <c r="R13" i="127"/>
  <c r="V13" i="127"/>
  <c r="V19" i="127"/>
  <c r="R19" i="127"/>
  <c r="U19" i="127"/>
  <c r="W19" i="127"/>
  <c r="S19" i="127"/>
  <c r="T19" i="127"/>
  <c r="W15" i="127"/>
  <c r="S15" i="127"/>
  <c r="T15" i="127"/>
  <c r="R15" i="127"/>
  <c r="V15" i="127"/>
  <c r="U15" i="127"/>
  <c r="T16" i="127"/>
  <c r="W16" i="127"/>
  <c r="U16" i="127"/>
  <c r="V16" i="127"/>
  <c r="S16" i="127"/>
  <c r="R16" i="127"/>
  <c r="M17" i="127"/>
  <c r="I17" i="127"/>
  <c r="O17" i="127"/>
  <c r="K17" i="127"/>
  <c r="G17" i="127"/>
  <c r="M21" i="127"/>
  <c r="I21" i="127"/>
  <c r="O21" i="127"/>
  <c r="K21" i="127"/>
  <c r="G21" i="127"/>
  <c r="M23" i="127"/>
  <c r="I23" i="127"/>
  <c r="O23" i="127"/>
  <c r="K23" i="127"/>
  <c r="G23" i="127"/>
  <c r="O13" i="127"/>
  <c r="K13" i="127"/>
  <c r="G13" i="127"/>
  <c r="I13" i="127"/>
  <c r="M13" i="127"/>
  <c r="M19" i="127"/>
  <c r="I19" i="127"/>
  <c r="O19" i="127"/>
  <c r="K19" i="127"/>
  <c r="G19" i="127"/>
  <c r="F8" i="125"/>
  <c r="Q8" i="125"/>
  <c r="F24" i="125"/>
  <c r="Q24" i="125"/>
  <c r="F25" i="125"/>
  <c r="Q25" i="125"/>
  <c r="F11" i="125"/>
  <c r="Q11" i="125"/>
  <c r="F22" i="125"/>
  <c r="Q22" i="125"/>
  <c r="F23" i="125"/>
  <c r="Q23" i="125"/>
  <c r="F6" i="125"/>
  <c r="Q6" i="125"/>
  <c r="F21" i="125"/>
  <c r="Q21" i="125"/>
  <c r="F9" i="125"/>
  <c r="Q9" i="125"/>
  <c r="F20" i="125"/>
  <c r="Q20" i="125"/>
  <c r="F3" i="125"/>
  <c r="Q3" i="125"/>
  <c r="F10" i="125"/>
  <c r="Q10" i="125"/>
  <c r="F26" i="125"/>
  <c r="Q26" i="125"/>
  <c r="F19" i="125"/>
  <c r="Q19" i="125"/>
  <c r="V5" i="125"/>
  <c r="T5" i="125"/>
  <c r="R5" i="125"/>
  <c r="W5" i="125"/>
  <c r="S5" i="125"/>
  <c r="U5" i="125"/>
  <c r="V13" i="125"/>
  <c r="R13" i="125"/>
  <c r="T13" i="125"/>
  <c r="W13" i="125"/>
  <c r="S13" i="125"/>
  <c r="U13" i="125"/>
  <c r="T16" i="125"/>
  <c r="V16" i="125"/>
  <c r="R16" i="125"/>
  <c r="U16" i="125"/>
  <c r="S16" i="125"/>
  <c r="W16" i="125"/>
  <c r="V4" i="125"/>
  <c r="R4" i="125"/>
  <c r="U4" i="125"/>
  <c r="T4" i="125"/>
  <c r="W4" i="125"/>
  <c r="S4" i="125"/>
  <c r="V17" i="125"/>
  <c r="R17" i="125"/>
  <c r="T17" i="125"/>
  <c r="W17" i="125"/>
  <c r="S17" i="125"/>
  <c r="U17" i="125"/>
  <c r="O5" i="125"/>
  <c r="K5" i="125"/>
  <c r="G5" i="125"/>
  <c r="I5" i="125"/>
  <c r="M5" i="125"/>
  <c r="O13" i="125"/>
  <c r="K13" i="125"/>
  <c r="G13" i="125"/>
  <c r="I13" i="125"/>
  <c r="M13" i="125"/>
  <c r="M16" i="125"/>
  <c r="I16" i="125"/>
  <c r="G16" i="125"/>
  <c r="K16" i="125"/>
  <c r="O16" i="125"/>
  <c r="M4" i="125"/>
  <c r="I4" i="125"/>
  <c r="O4" i="125"/>
  <c r="K4" i="125"/>
  <c r="G4" i="125"/>
  <c r="O17" i="125"/>
  <c r="K17" i="125"/>
  <c r="G17" i="125"/>
  <c r="I17" i="125"/>
  <c r="M17" i="125"/>
  <c r="T14" i="125"/>
  <c r="V14" i="125"/>
  <c r="R14" i="125"/>
  <c r="U14" i="125"/>
  <c r="W14" i="125"/>
  <c r="S14" i="125"/>
  <c r="V7" i="125"/>
  <c r="T7" i="125"/>
  <c r="R7" i="125"/>
  <c r="W7" i="125"/>
  <c r="S7" i="125"/>
  <c r="U7" i="125"/>
  <c r="V15" i="125"/>
  <c r="R15" i="125"/>
  <c r="T15" i="125"/>
  <c r="W15" i="125"/>
  <c r="S15" i="125"/>
  <c r="U15" i="125"/>
  <c r="T18" i="125"/>
  <c r="V18" i="125"/>
  <c r="R18" i="125"/>
  <c r="U18" i="125"/>
  <c r="W18" i="125"/>
  <c r="S18" i="125"/>
  <c r="T12" i="125"/>
  <c r="V12" i="125"/>
  <c r="R12" i="125"/>
  <c r="U12" i="125"/>
  <c r="S12" i="125"/>
  <c r="W12" i="125"/>
  <c r="M14" i="125"/>
  <c r="I14" i="125"/>
  <c r="O14" i="125"/>
  <c r="K14" i="125"/>
  <c r="G14" i="125"/>
  <c r="O7" i="125"/>
  <c r="K7" i="125"/>
  <c r="G7" i="125"/>
  <c r="I7" i="125"/>
  <c r="M7" i="125"/>
  <c r="O15" i="125"/>
  <c r="K15" i="125"/>
  <c r="G15" i="125"/>
  <c r="M15" i="125"/>
  <c r="I15" i="125"/>
  <c r="M18" i="125"/>
  <c r="I18" i="125"/>
  <c r="O18" i="125"/>
  <c r="K18" i="125"/>
  <c r="G18" i="125"/>
  <c r="M12" i="125"/>
  <c r="G12" i="125"/>
  <c r="I12" i="125"/>
  <c r="O12" i="125"/>
  <c r="K12" i="125"/>
  <c r="F3" i="123"/>
  <c r="Q3" i="123"/>
  <c r="T6" i="123"/>
  <c r="W6" i="123"/>
  <c r="S6" i="123"/>
  <c r="V6" i="123"/>
  <c r="R6" i="123"/>
  <c r="U6" i="123"/>
  <c r="V13" i="123"/>
  <c r="R13" i="123"/>
  <c r="T13" i="123"/>
  <c r="S13" i="123"/>
  <c r="U13" i="123"/>
  <c r="W13" i="123"/>
  <c r="T16" i="123"/>
  <c r="W16" i="123"/>
  <c r="S16" i="123"/>
  <c r="V16" i="123"/>
  <c r="R16" i="123"/>
  <c r="U16" i="123"/>
  <c r="V10" i="123"/>
  <c r="T10" i="123"/>
  <c r="S10" i="123"/>
  <c r="U10" i="123"/>
  <c r="W10" i="123"/>
  <c r="R10" i="123"/>
  <c r="V17" i="123"/>
  <c r="R17" i="123"/>
  <c r="U17" i="123"/>
  <c r="T17" i="123"/>
  <c r="S17" i="123"/>
  <c r="W17" i="123"/>
  <c r="T12" i="123"/>
  <c r="V12" i="123"/>
  <c r="R12" i="123"/>
  <c r="S12" i="123"/>
  <c r="U12" i="123"/>
  <c r="W12" i="123"/>
  <c r="V21" i="123"/>
  <c r="R21" i="123"/>
  <c r="U21" i="123"/>
  <c r="T21" i="123"/>
  <c r="W21" i="123"/>
  <c r="S21" i="123"/>
  <c r="V7" i="123"/>
  <c r="R7" i="123"/>
  <c r="U7" i="123"/>
  <c r="T7" i="123"/>
  <c r="S7" i="123"/>
  <c r="W7" i="123"/>
  <c r="V23" i="123"/>
  <c r="R23" i="123"/>
  <c r="U23" i="123"/>
  <c r="T23" i="123"/>
  <c r="W23" i="123"/>
  <c r="S23" i="123"/>
  <c r="T26" i="123"/>
  <c r="W26" i="123"/>
  <c r="S26" i="123"/>
  <c r="V26" i="123"/>
  <c r="R26" i="123"/>
  <c r="U26" i="123"/>
  <c r="T20" i="123"/>
  <c r="W20" i="123"/>
  <c r="S20" i="123"/>
  <c r="V20" i="123"/>
  <c r="R20" i="123"/>
  <c r="U20" i="123"/>
  <c r="O6" i="123"/>
  <c r="K6" i="123"/>
  <c r="G6" i="123"/>
  <c r="I6" i="123"/>
  <c r="M6" i="123"/>
  <c r="K13" i="123"/>
  <c r="I13" i="123"/>
  <c r="G13" i="123"/>
  <c r="O13" i="123"/>
  <c r="M13" i="123"/>
  <c r="O16" i="123"/>
  <c r="K16" i="123"/>
  <c r="G16" i="123"/>
  <c r="M16" i="123"/>
  <c r="I16" i="123"/>
  <c r="M10" i="123"/>
  <c r="O10" i="123"/>
  <c r="K10" i="123"/>
  <c r="G10" i="123"/>
  <c r="I10" i="123"/>
  <c r="M17" i="123"/>
  <c r="I17" i="123"/>
  <c r="G17" i="123"/>
  <c r="O17" i="123"/>
  <c r="K17" i="123"/>
  <c r="K12" i="123"/>
  <c r="M12" i="123"/>
  <c r="I12" i="123"/>
  <c r="O12" i="123"/>
  <c r="G12" i="123"/>
  <c r="M21" i="123"/>
  <c r="I21" i="123"/>
  <c r="K21" i="123"/>
  <c r="O21" i="123"/>
  <c r="G21" i="123"/>
  <c r="M7" i="123"/>
  <c r="I7" i="123"/>
  <c r="O7" i="123"/>
  <c r="K7" i="123"/>
  <c r="G7" i="123"/>
  <c r="M23" i="123"/>
  <c r="I23" i="123"/>
  <c r="G23" i="123"/>
  <c r="K23" i="123"/>
  <c r="O23" i="123"/>
  <c r="O26" i="123"/>
  <c r="K26" i="123"/>
  <c r="G26" i="123"/>
  <c r="I26" i="123"/>
  <c r="M26" i="123"/>
  <c r="O20" i="123"/>
  <c r="K20" i="123"/>
  <c r="G20" i="123"/>
  <c r="M20" i="123"/>
  <c r="I20" i="123"/>
  <c r="T22" i="123"/>
  <c r="W22" i="123"/>
  <c r="S22" i="123"/>
  <c r="V22" i="123"/>
  <c r="R22" i="123"/>
  <c r="U22" i="123"/>
  <c r="T14" i="123"/>
  <c r="W14" i="123"/>
  <c r="V14" i="123"/>
  <c r="R14" i="123"/>
  <c r="S14" i="123"/>
  <c r="U14" i="123"/>
  <c r="T8" i="123"/>
  <c r="W8" i="123"/>
  <c r="S8" i="123"/>
  <c r="V8" i="123"/>
  <c r="R8" i="123"/>
  <c r="U8" i="123"/>
  <c r="V15" i="123"/>
  <c r="R15" i="123"/>
  <c r="U15" i="123"/>
  <c r="T15" i="123"/>
  <c r="W15" i="123"/>
  <c r="S15" i="123"/>
  <c r="T18" i="123"/>
  <c r="W18" i="123"/>
  <c r="S18" i="123"/>
  <c r="V18" i="123"/>
  <c r="R18" i="123"/>
  <c r="U18" i="123"/>
  <c r="T4" i="123"/>
  <c r="W4" i="123"/>
  <c r="S4" i="123"/>
  <c r="V4" i="123"/>
  <c r="R4" i="123"/>
  <c r="U4" i="123"/>
  <c r="V11" i="123"/>
  <c r="R11" i="123"/>
  <c r="T11" i="123"/>
  <c r="S11" i="123"/>
  <c r="U11" i="123"/>
  <c r="W11" i="123"/>
  <c r="V5" i="123"/>
  <c r="R5" i="123"/>
  <c r="U5" i="123"/>
  <c r="T5" i="123"/>
  <c r="W5" i="123"/>
  <c r="S5" i="123"/>
  <c r="T24" i="123"/>
  <c r="W24" i="123"/>
  <c r="S24" i="123"/>
  <c r="V24" i="123"/>
  <c r="R24" i="123"/>
  <c r="U24" i="123"/>
  <c r="V9" i="123"/>
  <c r="R9" i="123"/>
  <c r="U9" i="123"/>
  <c r="T9" i="123"/>
  <c r="S9" i="123"/>
  <c r="W9" i="123"/>
  <c r="V25" i="123"/>
  <c r="R25" i="123"/>
  <c r="U25" i="123"/>
  <c r="T25" i="123"/>
  <c r="S25" i="123"/>
  <c r="W25" i="123"/>
  <c r="V19" i="123"/>
  <c r="R19" i="123"/>
  <c r="U19" i="123"/>
  <c r="T19" i="123"/>
  <c r="S19" i="123"/>
  <c r="W19" i="123"/>
  <c r="O22" i="123"/>
  <c r="K22" i="123"/>
  <c r="G22" i="123"/>
  <c r="M22" i="123"/>
  <c r="I22" i="123"/>
  <c r="K14" i="123"/>
  <c r="I14" i="123"/>
  <c r="G14" i="123"/>
  <c r="O14" i="123"/>
  <c r="M14" i="123"/>
  <c r="O8" i="123"/>
  <c r="K8" i="123"/>
  <c r="G8" i="123"/>
  <c r="M8" i="123"/>
  <c r="I8" i="123"/>
  <c r="M15" i="123"/>
  <c r="I15" i="123"/>
  <c r="G15" i="123"/>
  <c r="K15" i="123"/>
  <c r="O15" i="123"/>
  <c r="O18" i="123"/>
  <c r="K18" i="123"/>
  <c r="G18" i="123"/>
  <c r="I18" i="123"/>
  <c r="M18" i="123"/>
  <c r="O4" i="123"/>
  <c r="K4" i="123"/>
  <c r="G4" i="123"/>
  <c r="M4" i="123"/>
  <c r="I4" i="123"/>
  <c r="K11" i="123"/>
  <c r="G11" i="123"/>
  <c r="I11" i="123"/>
  <c r="O11" i="123"/>
  <c r="M11" i="123"/>
  <c r="M5" i="123"/>
  <c r="I5" i="123"/>
  <c r="G5" i="123"/>
  <c r="O5" i="123"/>
  <c r="K5" i="123"/>
  <c r="O24" i="123"/>
  <c r="K24" i="123"/>
  <c r="G24" i="123"/>
  <c r="M24" i="123"/>
  <c r="I24" i="123"/>
  <c r="M9" i="123"/>
  <c r="I9" i="123"/>
  <c r="K9" i="123"/>
  <c r="G9" i="123"/>
  <c r="O9" i="123"/>
  <c r="M25" i="123"/>
  <c r="I25" i="123"/>
  <c r="G25" i="123"/>
  <c r="G27" i="123" s="1"/>
  <c r="O25" i="123"/>
  <c r="K25" i="123"/>
  <c r="M19" i="123"/>
  <c r="I19" i="123"/>
  <c r="O19" i="123"/>
  <c r="G19" i="123"/>
  <c r="K19" i="123"/>
  <c r="F5" i="121"/>
  <c r="Q5" i="121"/>
  <c r="Q14" i="121"/>
  <c r="F14" i="121"/>
  <c r="Q24" i="121"/>
  <c r="F24" i="121"/>
  <c r="Q20" i="121"/>
  <c r="F20" i="121"/>
  <c r="Q16" i="121"/>
  <c r="F16" i="121"/>
  <c r="Q26" i="121"/>
  <c r="F26" i="121"/>
  <c r="F6" i="121"/>
  <c r="Q6" i="121"/>
  <c r="F11" i="121"/>
  <c r="Q11" i="121"/>
  <c r="F7" i="121"/>
  <c r="Q7" i="121"/>
  <c r="F8" i="121"/>
  <c r="Q8" i="121"/>
  <c r="Q12" i="121"/>
  <c r="F12" i="121"/>
  <c r="Q18" i="121"/>
  <c r="F18" i="121"/>
  <c r="Q22" i="121"/>
  <c r="F22" i="121"/>
  <c r="F4" i="121"/>
  <c r="Q4" i="121"/>
  <c r="F3" i="121"/>
  <c r="Q3" i="121"/>
  <c r="F10" i="121"/>
  <c r="Q10" i="121"/>
  <c r="F9" i="121"/>
  <c r="Q9" i="121"/>
  <c r="V15" i="121"/>
  <c r="R15" i="121"/>
  <c r="U15" i="121"/>
  <c r="W15" i="121"/>
  <c r="S15" i="121"/>
  <c r="T15" i="121"/>
  <c r="V21" i="121"/>
  <c r="R21" i="121"/>
  <c r="U21" i="121"/>
  <c r="W21" i="121"/>
  <c r="S21" i="121"/>
  <c r="T21" i="121"/>
  <c r="V25" i="121"/>
  <c r="R25" i="121"/>
  <c r="U25" i="121"/>
  <c r="W25" i="121"/>
  <c r="S25" i="121"/>
  <c r="T25" i="121"/>
  <c r="M15" i="121"/>
  <c r="I15" i="121"/>
  <c r="O15" i="121"/>
  <c r="K15" i="121"/>
  <c r="G15" i="121"/>
  <c r="M21" i="121"/>
  <c r="I21" i="121"/>
  <c r="O21" i="121"/>
  <c r="K21" i="121"/>
  <c r="G21" i="121"/>
  <c r="M25" i="121"/>
  <c r="I25" i="121"/>
  <c r="O25" i="121"/>
  <c r="K25" i="121"/>
  <c r="G25" i="121"/>
  <c r="V13" i="121"/>
  <c r="R13" i="121"/>
  <c r="U13" i="121"/>
  <c r="W13" i="121"/>
  <c r="S13" i="121"/>
  <c r="T13" i="121"/>
  <c r="V17" i="121"/>
  <c r="R17" i="121"/>
  <c r="U17" i="121"/>
  <c r="W17" i="121"/>
  <c r="S17" i="121"/>
  <c r="T17" i="121"/>
  <c r="V23" i="121"/>
  <c r="R23" i="121"/>
  <c r="U23" i="121"/>
  <c r="W23" i="121"/>
  <c r="S23" i="121"/>
  <c r="T23" i="121"/>
  <c r="V19" i="121"/>
  <c r="R19" i="121"/>
  <c r="U19" i="121"/>
  <c r="W19" i="121"/>
  <c r="S19" i="121"/>
  <c r="T19" i="121"/>
  <c r="O13" i="121"/>
  <c r="K13" i="121"/>
  <c r="G13" i="121"/>
  <c r="M13" i="121"/>
  <c r="I13" i="121"/>
  <c r="M17" i="121"/>
  <c r="I17" i="121"/>
  <c r="O17" i="121"/>
  <c r="K17" i="121"/>
  <c r="G17" i="121"/>
  <c r="M23" i="121"/>
  <c r="I23" i="121"/>
  <c r="O23" i="121"/>
  <c r="K23" i="121"/>
  <c r="G23" i="121"/>
  <c r="M19" i="121"/>
  <c r="I19" i="121"/>
  <c r="O19" i="121"/>
  <c r="K19" i="121"/>
  <c r="G19" i="121"/>
  <c r="F3" i="119"/>
  <c r="I3" i="119"/>
  <c r="F8" i="119"/>
  <c r="I8" i="119"/>
  <c r="F25" i="119"/>
  <c r="I25" i="119"/>
  <c r="I4" i="119"/>
  <c r="F4" i="119"/>
  <c r="I11" i="119"/>
  <c r="F11" i="119"/>
  <c r="O9" i="117"/>
  <c r="K9" i="117"/>
  <c r="G9" i="117"/>
  <c r="M9" i="117"/>
  <c r="I9" i="117"/>
  <c r="S4" i="117"/>
  <c r="V4" i="117"/>
  <c r="R4" i="117"/>
  <c r="U4" i="117"/>
  <c r="T4" i="117"/>
  <c r="W4" i="117"/>
  <c r="O18" i="117"/>
  <c r="M18" i="117"/>
  <c r="G18" i="117"/>
  <c r="K18" i="117"/>
  <c r="I18" i="117"/>
  <c r="O15" i="117"/>
  <c r="K15" i="117"/>
  <c r="G15" i="117"/>
  <c r="M15" i="117"/>
  <c r="I15" i="117"/>
  <c r="O22" i="117"/>
  <c r="K22" i="117"/>
  <c r="G22" i="117"/>
  <c r="M22" i="117"/>
  <c r="I22" i="117"/>
  <c r="O11" i="117"/>
  <c r="K11" i="117"/>
  <c r="G11" i="117"/>
  <c r="M11" i="117"/>
  <c r="I11" i="117"/>
  <c r="O10" i="117"/>
  <c r="K10" i="117"/>
  <c r="G10" i="117"/>
  <c r="M10" i="117"/>
  <c r="I10" i="117"/>
  <c r="M21" i="117"/>
  <c r="I21" i="117"/>
  <c r="O21" i="117"/>
  <c r="K21" i="117"/>
  <c r="G21" i="117"/>
  <c r="O12" i="117"/>
  <c r="K12" i="117"/>
  <c r="G12" i="117"/>
  <c r="M12" i="117"/>
  <c r="I12" i="117"/>
  <c r="M23" i="117"/>
  <c r="I23" i="117"/>
  <c r="K23" i="117"/>
  <c r="G23" i="117"/>
  <c r="O23" i="117"/>
  <c r="O14" i="117"/>
  <c r="K14" i="117"/>
  <c r="G14" i="117"/>
  <c r="M14" i="117"/>
  <c r="I14" i="117"/>
  <c r="M25" i="117"/>
  <c r="I25" i="117"/>
  <c r="G25" i="117"/>
  <c r="O25" i="117"/>
  <c r="K25" i="117"/>
  <c r="K8" i="117"/>
  <c r="M8" i="117"/>
  <c r="I8" i="117"/>
  <c r="O8" i="117"/>
  <c r="G8" i="117"/>
  <c r="M19" i="117"/>
  <c r="I19" i="117"/>
  <c r="G19" i="117"/>
  <c r="O19" i="117"/>
  <c r="K19" i="117"/>
  <c r="T20" i="117"/>
  <c r="W20" i="117"/>
  <c r="S20" i="117"/>
  <c r="V20" i="117"/>
  <c r="R20" i="117"/>
  <c r="U20" i="117"/>
  <c r="T5" i="117"/>
  <c r="W5" i="117"/>
  <c r="S5" i="117"/>
  <c r="V5" i="117"/>
  <c r="R5" i="117"/>
  <c r="U5" i="117"/>
  <c r="F3" i="117"/>
  <c r="Q3" i="117"/>
  <c r="G4" i="117"/>
  <c r="M4" i="117"/>
  <c r="I4" i="117"/>
  <c r="O4" i="117"/>
  <c r="K4" i="117"/>
  <c r="T26" i="117"/>
  <c r="W26" i="117"/>
  <c r="S26" i="117"/>
  <c r="V26" i="117"/>
  <c r="R26" i="117"/>
  <c r="U26" i="117"/>
  <c r="V7" i="117"/>
  <c r="R7" i="117"/>
  <c r="T7" i="117"/>
  <c r="U7" i="117"/>
  <c r="S7" i="117"/>
  <c r="W7" i="117"/>
  <c r="V9" i="117"/>
  <c r="R9" i="117"/>
  <c r="T9" i="117"/>
  <c r="S9" i="117"/>
  <c r="W9" i="117"/>
  <c r="U9" i="117"/>
  <c r="T24" i="117"/>
  <c r="W24" i="117"/>
  <c r="S24" i="117"/>
  <c r="V24" i="117"/>
  <c r="R24" i="117"/>
  <c r="U24" i="117"/>
  <c r="O20" i="117"/>
  <c r="K20" i="117"/>
  <c r="G20" i="117"/>
  <c r="I20" i="117"/>
  <c r="M20" i="117"/>
  <c r="M5" i="117"/>
  <c r="O5" i="117"/>
  <c r="K5" i="117"/>
  <c r="G5" i="117"/>
  <c r="I5" i="117"/>
  <c r="V13" i="117"/>
  <c r="R13" i="117"/>
  <c r="T13" i="117"/>
  <c r="U13" i="117"/>
  <c r="S13" i="117"/>
  <c r="W13" i="117"/>
  <c r="O26" i="117"/>
  <c r="K26" i="117"/>
  <c r="G26" i="117"/>
  <c r="M26" i="117"/>
  <c r="I26" i="117"/>
  <c r="K7" i="117"/>
  <c r="M7" i="117"/>
  <c r="I7" i="117"/>
  <c r="O7" i="117"/>
  <c r="G7" i="117"/>
  <c r="O24" i="117"/>
  <c r="K24" i="117"/>
  <c r="G24" i="117"/>
  <c r="M24" i="117"/>
  <c r="I24" i="117"/>
  <c r="V17" i="117"/>
  <c r="R17" i="117"/>
  <c r="T17" i="117"/>
  <c r="U17" i="117"/>
  <c r="S17" i="117"/>
  <c r="W17" i="117"/>
  <c r="T16" i="117"/>
  <c r="V16" i="117"/>
  <c r="R16" i="117"/>
  <c r="U16" i="117"/>
  <c r="S16" i="117"/>
  <c r="W16" i="117"/>
  <c r="F6" i="117"/>
  <c r="Q6" i="117"/>
  <c r="O13" i="117"/>
  <c r="K13" i="117"/>
  <c r="G13" i="117"/>
  <c r="M13" i="117"/>
  <c r="I13" i="117"/>
  <c r="T18" i="117"/>
  <c r="W18" i="117"/>
  <c r="S18" i="117"/>
  <c r="V18" i="117"/>
  <c r="R18" i="117"/>
  <c r="U18" i="117"/>
  <c r="V15" i="117"/>
  <c r="R15" i="117"/>
  <c r="T15" i="117"/>
  <c r="U15" i="117"/>
  <c r="S15" i="117"/>
  <c r="W15" i="117"/>
  <c r="T22" i="117"/>
  <c r="W22" i="117"/>
  <c r="S22" i="117"/>
  <c r="V22" i="117"/>
  <c r="R22" i="117"/>
  <c r="U22" i="117"/>
  <c r="V11" i="117"/>
  <c r="R11" i="117"/>
  <c r="T11" i="117"/>
  <c r="U11" i="117"/>
  <c r="S11" i="117"/>
  <c r="W11" i="117"/>
  <c r="T10" i="117"/>
  <c r="V10" i="117"/>
  <c r="R10" i="117"/>
  <c r="U10" i="117"/>
  <c r="S10" i="117"/>
  <c r="W10" i="117"/>
  <c r="V21" i="117"/>
  <c r="R21" i="117"/>
  <c r="U21" i="117"/>
  <c r="T21" i="117"/>
  <c r="W21" i="117"/>
  <c r="S21" i="117"/>
  <c r="T12" i="117"/>
  <c r="V12" i="117"/>
  <c r="R12" i="117"/>
  <c r="U12" i="117"/>
  <c r="S12" i="117"/>
  <c r="W12" i="117"/>
  <c r="V23" i="117"/>
  <c r="R23" i="117"/>
  <c r="U23" i="117"/>
  <c r="T23" i="117"/>
  <c r="W23" i="117"/>
  <c r="S23" i="117"/>
  <c r="T14" i="117"/>
  <c r="V14" i="117"/>
  <c r="R14" i="117"/>
  <c r="U14" i="117"/>
  <c r="S14" i="117"/>
  <c r="W14" i="117"/>
  <c r="V25" i="117"/>
  <c r="R25" i="117"/>
  <c r="U25" i="117"/>
  <c r="T25" i="117"/>
  <c r="W25" i="117"/>
  <c r="S25" i="117"/>
  <c r="T8" i="117"/>
  <c r="V8" i="117"/>
  <c r="R8" i="117"/>
  <c r="U8" i="117"/>
  <c r="S8" i="117"/>
  <c r="W8" i="117"/>
  <c r="V19" i="117"/>
  <c r="R19" i="117"/>
  <c r="U19" i="117"/>
  <c r="T19" i="117"/>
  <c r="S19" i="117"/>
  <c r="W19" i="117"/>
  <c r="M17" i="117"/>
  <c r="G17" i="117"/>
  <c r="K17" i="117"/>
  <c r="I17" i="117"/>
  <c r="O17" i="117"/>
  <c r="O16" i="117"/>
  <c r="K16" i="117"/>
  <c r="G16" i="117"/>
  <c r="M16" i="117"/>
  <c r="I16" i="117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E9" i="119"/>
  <c r="L11" i="119" l="1"/>
  <c r="M11" i="119"/>
  <c r="J11" i="119"/>
  <c r="N11" i="119"/>
  <c r="K11" i="119"/>
  <c r="O11" i="119"/>
  <c r="L25" i="119"/>
  <c r="M25" i="119"/>
  <c r="J25" i="119"/>
  <c r="N25" i="119"/>
  <c r="K25" i="119"/>
  <c r="O25" i="119"/>
  <c r="J8" i="119"/>
  <c r="N8" i="119"/>
  <c r="K8" i="119"/>
  <c r="O8" i="119"/>
  <c r="L8" i="119"/>
  <c r="M8" i="119"/>
  <c r="J4" i="119"/>
  <c r="N4" i="119"/>
  <c r="K4" i="119"/>
  <c r="O4" i="119"/>
  <c r="L4" i="119"/>
  <c r="M4" i="119"/>
  <c r="J3" i="119"/>
  <c r="K3" i="119"/>
  <c r="O3" i="119"/>
  <c r="N3" i="119"/>
  <c r="L3" i="119"/>
  <c r="M3" i="119"/>
  <c r="G3" i="119"/>
  <c r="G8" i="119"/>
  <c r="G4" i="119"/>
  <c r="G11" i="119"/>
  <c r="G25" i="119"/>
  <c r="I9" i="119"/>
  <c r="F9" i="119"/>
  <c r="D34" i="131"/>
  <c r="B34" i="131" s="1"/>
  <c r="G5" i="102"/>
  <c r="D34" i="123"/>
  <c r="B34" i="123" s="1"/>
  <c r="G5" i="90"/>
  <c r="O26" i="137"/>
  <c r="K26" i="137"/>
  <c r="G26" i="137"/>
  <c r="G27" i="137" s="1"/>
  <c r="M26" i="137"/>
  <c r="I26" i="137"/>
  <c r="V17" i="137"/>
  <c r="R17" i="137"/>
  <c r="U17" i="137"/>
  <c r="W17" i="137"/>
  <c r="S17" i="137"/>
  <c r="T17" i="137"/>
  <c r="V4" i="137"/>
  <c r="R4" i="137"/>
  <c r="U4" i="137"/>
  <c r="T4" i="137"/>
  <c r="W4" i="137"/>
  <c r="S4" i="137"/>
  <c r="T7" i="137"/>
  <c r="W7" i="137"/>
  <c r="S7" i="137"/>
  <c r="V7" i="137"/>
  <c r="R7" i="137"/>
  <c r="U7" i="137"/>
  <c r="O15" i="137"/>
  <c r="K15" i="137"/>
  <c r="G15" i="137"/>
  <c r="M15" i="137"/>
  <c r="I15" i="137"/>
  <c r="T26" i="137"/>
  <c r="W26" i="137"/>
  <c r="S26" i="137"/>
  <c r="U26" i="137"/>
  <c r="V26" i="137"/>
  <c r="R26" i="137"/>
  <c r="M17" i="137"/>
  <c r="I17" i="137"/>
  <c r="O17" i="137"/>
  <c r="K17" i="137"/>
  <c r="G17" i="137"/>
  <c r="M4" i="137"/>
  <c r="I4" i="137"/>
  <c r="G4" i="137"/>
  <c r="O4" i="137"/>
  <c r="K4" i="137"/>
  <c r="O7" i="137"/>
  <c r="K7" i="137"/>
  <c r="G7" i="137"/>
  <c r="M7" i="137"/>
  <c r="I7" i="137"/>
  <c r="V15" i="137"/>
  <c r="R15" i="137"/>
  <c r="W15" i="137"/>
  <c r="S15" i="137"/>
  <c r="T15" i="137"/>
  <c r="U15" i="137"/>
  <c r="T5" i="137"/>
  <c r="W5" i="137"/>
  <c r="S5" i="137"/>
  <c r="V5" i="137"/>
  <c r="R5" i="137"/>
  <c r="U5" i="137"/>
  <c r="V8" i="137"/>
  <c r="R8" i="137"/>
  <c r="U8" i="137"/>
  <c r="T8" i="137"/>
  <c r="W8" i="137"/>
  <c r="S8" i="137"/>
  <c r="O13" i="137"/>
  <c r="K13" i="137"/>
  <c r="G13" i="137"/>
  <c r="I13" i="137"/>
  <c r="M13" i="137"/>
  <c r="T3" i="137"/>
  <c r="W3" i="137"/>
  <c r="S3" i="137"/>
  <c r="V3" i="137"/>
  <c r="R3" i="137"/>
  <c r="U3" i="137"/>
  <c r="V6" i="137"/>
  <c r="R6" i="137"/>
  <c r="U6" i="137"/>
  <c r="T6" i="137"/>
  <c r="S6" i="137"/>
  <c r="W6" i="137"/>
  <c r="O5" i="137"/>
  <c r="K5" i="137"/>
  <c r="G5" i="137"/>
  <c r="M5" i="137"/>
  <c r="I5" i="137"/>
  <c r="M8" i="137"/>
  <c r="I8" i="137"/>
  <c r="O8" i="137"/>
  <c r="K8" i="137"/>
  <c r="G8" i="137"/>
  <c r="W13" i="137"/>
  <c r="S13" i="137"/>
  <c r="T13" i="137"/>
  <c r="R13" i="137"/>
  <c r="V13" i="137"/>
  <c r="U13" i="137"/>
  <c r="O3" i="137"/>
  <c r="K3" i="137"/>
  <c r="G3" i="137"/>
  <c r="M3" i="137"/>
  <c r="I3" i="137"/>
  <c r="M6" i="137"/>
  <c r="I6" i="137"/>
  <c r="G6" i="137"/>
  <c r="O6" i="137"/>
  <c r="K6" i="137"/>
  <c r="T20" i="135"/>
  <c r="W20" i="135"/>
  <c r="S20" i="135"/>
  <c r="V20" i="135"/>
  <c r="R20" i="135"/>
  <c r="U20" i="135"/>
  <c r="V21" i="135"/>
  <c r="R21" i="135"/>
  <c r="U21" i="135"/>
  <c r="T21" i="135"/>
  <c r="W21" i="135"/>
  <c r="S21" i="135"/>
  <c r="M19" i="135"/>
  <c r="I19" i="135"/>
  <c r="G19" i="135"/>
  <c r="O19" i="135"/>
  <c r="K19" i="135"/>
  <c r="O20" i="135"/>
  <c r="K20" i="135"/>
  <c r="G20" i="135"/>
  <c r="I20" i="135"/>
  <c r="M20" i="135"/>
  <c r="O5" i="135"/>
  <c r="K5" i="135"/>
  <c r="G5" i="135"/>
  <c r="I5" i="135"/>
  <c r="M5" i="135"/>
  <c r="M21" i="135"/>
  <c r="I21" i="135"/>
  <c r="O21" i="135"/>
  <c r="K21" i="135"/>
  <c r="G21" i="135"/>
  <c r="O26" i="135"/>
  <c r="K26" i="135"/>
  <c r="G26" i="135"/>
  <c r="M26" i="135"/>
  <c r="I26" i="135"/>
  <c r="V19" i="135"/>
  <c r="R19" i="135"/>
  <c r="U19" i="135"/>
  <c r="T19" i="135"/>
  <c r="S19" i="135"/>
  <c r="W19" i="135"/>
  <c r="W5" i="135"/>
  <c r="S5" i="135"/>
  <c r="V5" i="135"/>
  <c r="R5" i="135"/>
  <c r="T5" i="135"/>
  <c r="U5" i="135"/>
  <c r="T26" i="135"/>
  <c r="W26" i="135"/>
  <c r="S26" i="135"/>
  <c r="V26" i="135"/>
  <c r="R26" i="135"/>
  <c r="U26" i="135"/>
  <c r="V23" i="135"/>
  <c r="R23" i="135"/>
  <c r="U23" i="135"/>
  <c r="T23" i="135"/>
  <c r="S23" i="135"/>
  <c r="W23" i="135"/>
  <c r="T24" i="135"/>
  <c r="W24" i="135"/>
  <c r="S24" i="135"/>
  <c r="V24" i="135"/>
  <c r="R24" i="135"/>
  <c r="U24" i="135"/>
  <c r="V25" i="135"/>
  <c r="R25" i="135"/>
  <c r="U25" i="135"/>
  <c r="T25" i="135"/>
  <c r="W25" i="135"/>
  <c r="S25" i="135"/>
  <c r="M10" i="135"/>
  <c r="I10" i="135"/>
  <c r="O10" i="135"/>
  <c r="G10" i="135"/>
  <c r="K10" i="135"/>
  <c r="W3" i="135"/>
  <c r="S3" i="135"/>
  <c r="V3" i="135"/>
  <c r="R3" i="135"/>
  <c r="T3" i="135"/>
  <c r="U3" i="135"/>
  <c r="M23" i="135"/>
  <c r="I23" i="135"/>
  <c r="K23" i="135"/>
  <c r="O23" i="135"/>
  <c r="G23" i="135"/>
  <c r="O24" i="135"/>
  <c r="K24" i="135"/>
  <c r="G24" i="135"/>
  <c r="M24" i="135"/>
  <c r="I24" i="135"/>
  <c r="M25" i="135"/>
  <c r="I25" i="135"/>
  <c r="G25" i="135"/>
  <c r="K25" i="135"/>
  <c r="O25" i="135"/>
  <c r="V10" i="135"/>
  <c r="U10" i="135"/>
  <c r="T10" i="135"/>
  <c r="S10" i="135"/>
  <c r="W10" i="135"/>
  <c r="R10" i="135"/>
  <c r="O3" i="135"/>
  <c r="K3" i="135"/>
  <c r="G3" i="135"/>
  <c r="M3" i="135"/>
  <c r="I3" i="135"/>
  <c r="T18" i="133"/>
  <c r="W18" i="133"/>
  <c r="S18" i="133"/>
  <c r="V18" i="133"/>
  <c r="R18" i="133"/>
  <c r="U18" i="133"/>
  <c r="V11" i="133"/>
  <c r="R11" i="133"/>
  <c r="T11" i="133"/>
  <c r="U11" i="133"/>
  <c r="S11" i="133"/>
  <c r="W11" i="133"/>
  <c r="T14" i="133"/>
  <c r="W14" i="133"/>
  <c r="S14" i="133"/>
  <c r="V14" i="133"/>
  <c r="R14" i="133"/>
  <c r="U14" i="133"/>
  <c r="T12" i="133"/>
  <c r="W12" i="133"/>
  <c r="S12" i="133"/>
  <c r="V12" i="133"/>
  <c r="R12" i="133"/>
  <c r="U12" i="133"/>
  <c r="M3" i="133"/>
  <c r="I3" i="133"/>
  <c r="O3" i="133"/>
  <c r="K3" i="133"/>
  <c r="G3" i="133"/>
  <c r="V17" i="133"/>
  <c r="R17" i="133"/>
  <c r="U17" i="133"/>
  <c r="T17" i="133"/>
  <c r="W17" i="133"/>
  <c r="S17" i="133"/>
  <c r="O18" i="133"/>
  <c r="K18" i="133"/>
  <c r="G18" i="133"/>
  <c r="M18" i="133"/>
  <c r="I18" i="133"/>
  <c r="I11" i="133"/>
  <c r="M11" i="133"/>
  <c r="G11" i="133"/>
  <c r="O11" i="133"/>
  <c r="K11" i="133"/>
  <c r="O14" i="133"/>
  <c r="K14" i="133"/>
  <c r="G14" i="133"/>
  <c r="M14" i="133"/>
  <c r="I14" i="133"/>
  <c r="O12" i="133"/>
  <c r="K12" i="133"/>
  <c r="I12" i="133"/>
  <c r="G12" i="133"/>
  <c r="M12" i="133"/>
  <c r="U3" i="133"/>
  <c r="W3" i="133"/>
  <c r="S3" i="133"/>
  <c r="V3" i="133"/>
  <c r="R3" i="133"/>
  <c r="T3" i="133"/>
  <c r="M17" i="133"/>
  <c r="I17" i="133"/>
  <c r="O17" i="133"/>
  <c r="G17" i="133"/>
  <c r="K17" i="133"/>
  <c r="G27" i="133"/>
  <c r="W4" i="133"/>
  <c r="S4" i="133"/>
  <c r="V4" i="133"/>
  <c r="U4" i="133"/>
  <c r="T4" i="133"/>
  <c r="R4" i="133"/>
  <c r="V13" i="133"/>
  <c r="R13" i="133"/>
  <c r="U13" i="133"/>
  <c r="T13" i="133"/>
  <c r="W13" i="133"/>
  <c r="S13" i="133"/>
  <c r="M7" i="133"/>
  <c r="I7" i="133"/>
  <c r="O7" i="133"/>
  <c r="K7" i="133"/>
  <c r="G7" i="133"/>
  <c r="O10" i="133"/>
  <c r="K10" i="133"/>
  <c r="G10" i="133"/>
  <c r="M10" i="133"/>
  <c r="I10" i="133"/>
  <c r="V15" i="133"/>
  <c r="R15" i="133"/>
  <c r="U15" i="133"/>
  <c r="T15" i="133"/>
  <c r="W15" i="133"/>
  <c r="S15" i="133"/>
  <c r="W6" i="133"/>
  <c r="S6" i="133"/>
  <c r="U6" i="133"/>
  <c r="V6" i="133"/>
  <c r="T6" i="133"/>
  <c r="R6" i="133"/>
  <c r="T16" i="133"/>
  <c r="W16" i="133"/>
  <c r="S16" i="133"/>
  <c r="V16" i="133"/>
  <c r="R16" i="133"/>
  <c r="U16" i="133"/>
  <c r="O4" i="133"/>
  <c r="K4" i="133"/>
  <c r="G4" i="133"/>
  <c r="M4" i="133"/>
  <c r="I4" i="133"/>
  <c r="M13" i="133"/>
  <c r="I13" i="133"/>
  <c r="O13" i="133"/>
  <c r="K13" i="133"/>
  <c r="G13" i="133"/>
  <c r="U7" i="133"/>
  <c r="T7" i="133"/>
  <c r="W7" i="133"/>
  <c r="S7" i="133"/>
  <c r="V7" i="133"/>
  <c r="R7" i="133"/>
  <c r="V10" i="133"/>
  <c r="S10" i="133"/>
  <c r="R10" i="133"/>
  <c r="U10" i="133"/>
  <c r="T10" i="133"/>
  <c r="W10" i="133"/>
  <c r="M15" i="133"/>
  <c r="I15" i="133"/>
  <c r="K15" i="133"/>
  <c r="G15" i="133"/>
  <c r="O15" i="133"/>
  <c r="O6" i="133"/>
  <c r="K6" i="133"/>
  <c r="G6" i="133"/>
  <c r="M6" i="133"/>
  <c r="I6" i="133"/>
  <c r="O16" i="133"/>
  <c r="K16" i="133"/>
  <c r="G16" i="133"/>
  <c r="I16" i="133"/>
  <c r="M16" i="133"/>
  <c r="M12" i="131"/>
  <c r="O12" i="131"/>
  <c r="I12" i="131"/>
  <c r="K12" i="131"/>
  <c r="G12" i="131"/>
  <c r="V15" i="131"/>
  <c r="R15" i="131"/>
  <c r="U15" i="131"/>
  <c r="W15" i="131"/>
  <c r="S15" i="131"/>
  <c r="T15" i="131"/>
  <c r="M7" i="131"/>
  <c r="I7" i="131"/>
  <c r="O7" i="131"/>
  <c r="K7" i="131"/>
  <c r="G7" i="131"/>
  <c r="V11" i="131"/>
  <c r="R11" i="131"/>
  <c r="W11" i="131"/>
  <c r="U11" i="131"/>
  <c r="S11" i="131"/>
  <c r="T11" i="131"/>
  <c r="O14" i="131"/>
  <c r="K14" i="131"/>
  <c r="G14" i="131"/>
  <c r="M14" i="131"/>
  <c r="I14" i="131"/>
  <c r="T12" i="131"/>
  <c r="U12" i="131"/>
  <c r="R12" i="131"/>
  <c r="V12" i="131"/>
  <c r="W12" i="131"/>
  <c r="S12" i="131"/>
  <c r="M15" i="131"/>
  <c r="I15" i="131"/>
  <c r="O15" i="131"/>
  <c r="K15" i="131"/>
  <c r="G15" i="131"/>
  <c r="U7" i="131"/>
  <c r="T7" i="131"/>
  <c r="W7" i="131"/>
  <c r="V7" i="131"/>
  <c r="R7" i="131"/>
  <c r="S7" i="131"/>
  <c r="G11" i="131"/>
  <c r="O11" i="131"/>
  <c r="K11" i="131"/>
  <c r="I11" i="131"/>
  <c r="M11" i="131"/>
  <c r="T14" i="131"/>
  <c r="W14" i="131"/>
  <c r="S14" i="131"/>
  <c r="U14" i="131"/>
  <c r="V14" i="131"/>
  <c r="R14" i="131"/>
  <c r="M3" i="131"/>
  <c r="I3" i="131"/>
  <c r="O3" i="131"/>
  <c r="K3" i="131"/>
  <c r="G3" i="131"/>
  <c r="O18" i="131"/>
  <c r="K18" i="131"/>
  <c r="G18" i="131"/>
  <c r="M18" i="131"/>
  <c r="I18" i="131"/>
  <c r="O16" i="131"/>
  <c r="K16" i="131"/>
  <c r="G16" i="131"/>
  <c r="M16" i="131"/>
  <c r="I16" i="131"/>
  <c r="V13" i="131"/>
  <c r="R13" i="131"/>
  <c r="U13" i="131"/>
  <c r="W13" i="131"/>
  <c r="S13" i="131"/>
  <c r="T13" i="131"/>
  <c r="V17" i="131"/>
  <c r="R17" i="131"/>
  <c r="U17" i="131"/>
  <c r="W17" i="131"/>
  <c r="S17" i="131"/>
  <c r="T17" i="131"/>
  <c r="U3" i="131"/>
  <c r="T3" i="131"/>
  <c r="V3" i="131"/>
  <c r="R3" i="131"/>
  <c r="S3" i="131"/>
  <c r="W3" i="131"/>
  <c r="T18" i="131"/>
  <c r="W18" i="131"/>
  <c r="S18" i="131"/>
  <c r="U18" i="131"/>
  <c r="R18" i="131"/>
  <c r="V18" i="131"/>
  <c r="T16" i="131"/>
  <c r="W16" i="131"/>
  <c r="S16" i="131"/>
  <c r="U16" i="131"/>
  <c r="V16" i="131"/>
  <c r="R16" i="131"/>
  <c r="O13" i="131"/>
  <c r="K13" i="131"/>
  <c r="G13" i="131"/>
  <c r="I13" i="131"/>
  <c r="M13" i="131"/>
  <c r="M17" i="131"/>
  <c r="I17" i="131"/>
  <c r="O17" i="131"/>
  <c r="K17" i="131"/>
  <c r="G17" i="131"/>
  <c r="T24" i="129"/>
  <c r="W24" i="129"/>
  <c r="S24" i="129"/>
  <c r="V24" i="129"/>
  <c r="R24" i="129"/>
  <c r="U24" i="129"/>
  <c r="O4" i="129"/>
  <c r="K4" i="129"/>
  <c r="G4" i="129"/>
  <c r="M4" i="129"/>
  <c r="I4" i="129"/>
  <c r="T14" i="129"/>
  <c r="W14" i="129"/>
  <c r="S14" i="129"/>
  <c r="V14" i="129"/>
  <c r="R14" i="129"/>
  <c r="U14" i="129"/>
  <c r="V7" i="129"/>
  <c r="R7" i="129"/>
  <c r="U7" i="129"/>
  <c r="T7" i="129"/>
  <c r="W7" i="129"/>
  <c r="S7" i="129"/>
  <c r="T16" i="129"/>
  <c r="W16" i="129"/>
  <c r="S16" i="129"/>
  <c r="V16" i="129"/>
  <c r="R16" i="129"/>
  <c r="U16" i="129"/>
  <c r="V19" i="129"/>
  <c r="R19" i="129"/>
  <c r="U19" i="129"/>
  <c r="T19" i="129"/>
  <c r="S19" i="129"/>
  <c r="W19" i="129"/>
  <c r="V21" i="129"/>
  <c r="R21" i="129"/>
  <c r="U21" i="129"/>
  <c r="T21" i="129"/>
  <c r="S21" i="129"/>
  <c r="W21" i="129"/>
  <c r="T18" i="129"/>
  <c r="W18" i="129"/>
  <c r="S18" i="129"/>
  <c r="V18" i="129"/>
  <c r="R18" i="129"/>
  <c r="U18" i="129"/>
  <c r="T20" i="129"/>
  <c r="W20" i="129"/>
  <c r="S20" i="129"/>
  <c r="V20" i="129"/>
  <c r="R20" i="129"/>
  <c r="U20" i="129"/>
  <c r="T22" i="129"/>
  <c r="W22" i="129"/>
  <c r="S22" i="129"/>
  <c r="V22" i="129"/>
  <c r="R22" i="129"/>
  <c r="U22" i="129"/>
  <c r="T6" i="129"/>
  <c r="R6" i="129"/>
  <c r="W6" i="129"/>
  <c r="S6" i="129"/>
  <c r="V6" i="129"/>
  <c r="U6" i="129"/>
  <c r="O24" i="129"/>
  <c r="K24" i="129"/>
  <c r="G24" i="129"/>
  <c r="I24" i="129"/>
  <c r="M24" i="129"/>
  <c r="T4" i="129"/>
  <c r="W4" i="129"/>
  <c r="S4" i="129"/>
  <c r="U4" i="129"/>
  <c r="R4" i="129"/>
  <c r="V4" i="129"/>
  <c r="O14" i="129"/>
  <c r="K14" i="129"/>
  <c r="G14" i="129"/>
  <c r="I14" i="129"/>
  <c r="M14" i="129"/>
  <c r="M7" i="129"/>
  <c r="I7" i="129"/>
  <c r="O7" i="129"/>
  <c r="K7" i="129"/>
  <c r="G7" i="129"/>
  <c r="O16" i="129"/>
  <c r="K16" i="129"/>
  <c r="G16" i="129"/>
  <c r="I16" i="129"/>
  <c r="M16" i="129"/>
  <c r="M19" i="129"/>
  <c r="I19" i="129"/>
  <c r="G19" i="129"/>
  <c r="O19" i="129"/>
  <c r="K19" i="129"/>
  <c r="M21" i="129"/>
  <c r="I21" i="129"/>
  <c r="O21" i="129"/>
  <c r="K21" i="129"/>
  <c r="G21" i="129"/>
  <c r="O18" i="129"/>
  <c r="K18" i="129"/>
  <c r="G18" i="129"/>
  <c r="M18" i="129"/>
  <c r="I18" i="129"/>
  <c r="O20" i="129"/>
  <c r="K20" i="129"/>
  <c r="G20" i="129"/>
  <c r="I20" i="129"/>
  <c r="M20" i="129"/>
  <c r="O22" i="129"/>
  <c r="K22" i="129"/>
  <c r="G22" i="129"/>
  <c r="M22" i="129"/>
  <c r="I22" i="129"/>
  <c r="O6" i="129"/>
  <c r="K6" i="129"/>
  <c r="G6" i="129"/>
  <c r="M6" i="129"/>
  <c r="I6" i="129"/>
  <c r="V25" i="129"/>
  <c r="R25" i="129"/>
  <c r="U25" i="129"/>
  <c r="T25" i="129"/>
  <c r="W25" i="129"/>
  <c r="S25" i="129"/>
  <c r="V3" i="129"/>
  <c r="R3" i="129"/>
  <c r="U3" i="129"/>
  <c r="W3" i="129"/>
  <c r="S3" i="129"/>
  <c r="T3" i="129"/>
  <c r="V15" i="129"/>
  <c r="R15" i="129"/>
  <c r="U15" i="129"/>
  <c r="T15" i="129"/>
  <c r="W15" i="129"/>
  <c r="S15" i="129"/>
  <c r="T26" i="129"/>
  <c r="W26" i="129"/>
  <c r="S26" i="129"/>
  <c r="V26" i="129"/>
  <c r="R26" i="129"/>
  <c r="U26" i="129"/>
  <c r="V17" i="129"/>
  <c r="R17" i="129"/>
  <c r="U17" i="129"/>
  <c r="T17" i="129"/>
  <c r="W17" i="129"/>
  <c r="S17" i="129"/>
  <c r="T8" i="129"/>
  <c r="R8" i="129"/>
  <c r="W8" i="129"/>
  <c r="S8" i="129"/>
  <c r="V8" i="129"/>
  <c r="U8" i="129"/>
  <c r="V9" i="129"/>
  <c r="R9" i="129"/>
  <c r="T9" i="129"/>
  <c r="U9" i="129"/>
  <c r="W9" i="129"/>
  <c r="S9" i="129"/>
  <c r="V11" i="129"/>
  <c r="R11" i="129"/>
  <c r="T11" i="129"/>
  <c r="S11" i="129"/>
  <c r="W11" i="129"/>
  <c r="U11" i="129"/>
  <c r="V10" i="129"/>
  <c r="T10" i="129"/>
  <c r="R10" i="129"/>
  <c r="S10" i="129"/>
  <c r="W10" i="129"/>
  <c r="U10" i="129"/>
  <c r="V23" i="129"/>
  <c r="R23" i="129"/>
  <c r="U23" i="129"/>
  <c r="T23" i="129"/>
  <c r="W23" i="129"/>
  <c r="S23" i="129"/>
  <c r="T12" i="129"/>
  <c r="W12" i="129"/>
  <c r="S12" i="129"/>
  <c r="V12" i="129"/>
  <c r="R12" i="129"/>
  <c r="U12" i="129"/>
  <c r="V13" i="129"/>
  <c r="R13" i="129"/>
  <c r="U13" i="129"/>
  <c r="T13" i="129"/>
  <c r="W13" i="129"/>
  <c r="S13" i="129"/>
  <c r="M25" i="129"/>
  <c r="I25" i="129"/>
  <c r="O25" i="129"/>
  <c r="G25" i="129"/>
  <c r="K25" i="129"/>
  <c r="M3" i="129"/>
  <c r="I3" i="129"/>
  <c r="O3" i="129"/>
  <c r="K3" i="129"/>
  <c r="G3" i="129"/>
  <c r="M15" i="129"/>
  <c r="I15" i="129"/>
  <c r="K15" i="129"/>
  <c r="G15" i="129"/>
  <c r="O15" i="129"/>
  <c r="O26" i="129"/>
  <c r="K26" i="129"/>
  <c r="G26" i="129"/>
  <c r="M26" i="129"/>
  <c r="I26" i="129"/>
  <c r="M17" i="129"/>
  <c r="I17" i="129"/>
  <c r="G17" i="129"/>
  <c r="O17" i="129"/>
  <c r="K17" i="129"/>
  <c r="O8" i="129"/>
  <c r="K8" i="129"/>
  <c r="G8" i="129"/>
  <c r="M8" i="129"/>
  <c r="I8" i="129"/>
  <c r="M9" i="129"/>
  <c r="I9" i="129"/>
  <c r="O9" i="129"/>
  <c r="K9" i="129"/>
  <c r="G9" i="129"/>
  <c r="K11" i="129"/>
  <c r="I11" i="129"/>
  <c r="M11" i="129"/>
  <c r="G11" i="129"/>
  <c r="O11" i="129"/>
  <c r="O10" i="129"/>
  <c r="K10" i="129"/>
  <c r="G10" i="129"/>
  <c r="M10" i="129"/>
  <c r="I10" i="129"/>
  <c r="M23" i="129"/>
  <c r="I23" i="129"/>
  <c r="K23" i="129"/>
  <c r="G23" i="129"/>
  <c r="O23" i="129"/>
  <c r="O12" i="129"/>
  <c r="K12" i="129"/>
  <c r="I12" i="129"/>
  <c r="M12" i="129"/>
  <c r="G12" i="129"/>
  <c r="M13" i="129"/>
  <c r="I13" i="129"/>
  <c r="O13" i="129"/>
  <c r="K13" i="129"/>
  <c r="G13" i="129"/>
  <c r="M14" i="127"/>
  <c r="I14" i="127"/>
  <c r="O14" i="127"/>
  <c r="G14" i="127"/>
  <c r="K14" i="127"/>
  <c r="O20" i="127"/>
  <c r="K20" i="127"/>
  <c r="G20" i="127"/>
  <c r="M20" i="127"/>
  <c r="I20" i="127"/>
  <c r="O22" i="127"/>
  <c r="K22" i="127"/>
  <c r="G22" i="127"/>
  <c r="M22" i="127"/>
  <c r="I22" i="127"/>
  <c r="M8" i="127"/>
  <c r="I8" i="127"/>
  <c r="G8" i="127"/>
  <c r="O8" i="127"/>
  <c r="K8" i="127"/>
  <c r="M4" i="127"/>
  <c r="I4" i="127"/>
  <c r="K4" i="127"/>
  <c r="O4" i="127"/>
  <c r="G4" i="127"/>
  <c r="O3" i="127"/>
  <c r="K3" i="127"/>
  <c r="G3" i="127"/>
  <c r="I3" i="127"/>
  <c r="M3" i="127"/>
  <c r="O26" i="127"/>
  <c r="K26" i="127"/>
  <c r="G26" i="127"/>
  <c r="G27" i="127" s="1"/>
  <c r="M26" i="127"/>
  <c r="I26" i="127"/>
  <c r="T22" i="127"/>
  <c r="W22" i="127"/>
  <c r="S22" i="127"/>
  <c r="U22" i="127"/>
  <c r="V22" i="127"/>
  <c r="R22" i="127"/>
  <c r="U8" i="127"/>
  <c r="W8" i="127"/>
  <c r="V8" i="127"/>
  <c r="T8" i="127"/>
  <c r="S8" i="127"/>
  <c r="R8" i="127"/>
  <c r="U4" i="127"/>
  <c r="T4" i="127"/>
  <c r="R4" i="127"/>
  <c r="V4" i="127"/>
  <c r="S4" i="127"/>
  <c r="W4" i="127"/>
  <c r="W3" i="127"/>
  <c r="S3" i="127"/>
  <c r="R3" i="127"/>
  <c r="T3" i="127"/>
  <c r="V3" i="127"/>
  <c r="U3" i="127"/>
  <c r="T26" i="127"/>
  <c r="W26" i="127"/>
  <c r="S26" i="127"/>
  <c r="U26" i="127"/>
  <c r="V26" i="127"/>
  <c r="R26" i="127"/>
  <c r="O24" i="127"/>
  <c r="K24" i="127"/>
  <c r="G24" i="127"/>
  <c r="M24" i="127"/>
  <c r="I24" i="127"/>
  <c r="M12" i="127"/>
  <c r="K12" i="127"/>
  <c r="O12" i="127"/>
  <c r="I12" i="127"/>
  <c r="G12" i="127"/>
  <c r="O18" i="127"/>
  <c r="K18" i="127"/>
  <c r="G18" i="127"/>
  <c r="M18" i="127"/>
  <c r="I18" i="127"/>
  <c r="U14" i="127"/>
  <c r="T14" i="127"/>
  <c r="S14" i="127"/>
  <c r="W14" i="127"/>
  <c r="R14" i="127"/>
  <c r="V14" i="127"/>
  <c r="T24" i="127"/>
  <c r="W24" i="127"/>
  <c r="S24" i="127"/>
  <c r="U24" i="127"/>
  <c r="V24" i="127"/>
  <c r="R24" i="127"/>
  <c r="U12" i="127"/>
  <c r="V12" i="127"/>
  <c r="T12" i="127"/>
  <c r="S12" i="127"/>
  <c r="W12" i="127"/>
  <c r="R12" i="127"/>
  <c r="T18" i="127"/>
  <c r="W18" i="127"/>
  <c r="S18" i="127"/>
  <c r="U18" i="127"/>
  <c r="V18" i="127"/>
  <c r="R18" i="127"/>
  <c r="T20" i="127"/>
  <c r="W20" i="127"/>
  <c r="S20" i="127"/>
  <c r="U20" i="127"/>
  <c r="V20" i="127"/>
  <c r="R20" i="127"/>
  <c r="V19" i="125"/>
  <c r="R19" i="125"/>
  <c r="T19" i="125"/>
  <c r="W19" i="125"/>
  <c r="S19" i="125"/>
  <c r="U19" i="125"/>
  <c r="T10" i="125"/>
  <c r="V10" i="125"/>
  <c r="R10" i="125"/>
  <c r="U10" i="125"/>
  <c r="W10" i="125"/>
  <c r="S10" i="125"/>
  <c r="T20" i="125"/>
  <c r="V20" i="125"/>
  <c r="R20" i="125"/>
  <c r="U20" i="125"/>
  <c r="S20" i="125"/>
  <c r="W20" i="125"/>
  <c r="V21" i="125"/>
  <c r="R21" i="125"/>
  <c r="T21" i="125"/>
  <c r="W21" i="125"/>
  <c r="S21" i="125"/>
  <c r="U21" i="125"/>
  <c r="V23" i="125"/>
  <c r="R23" i="125"/>
  <c r="T23" i="125"/>
  <c r="W23" i="125"/>
  <c r="S23" i="125"/>
  <c r="U23" i="125"/>
  <c r="V11" i="125"/>
  <c r="R11" i="125"/>
  <c r="T11" i="125"/>
  <c r="U11" i="125"/>
  <c r="W11" i="125"/>
  <c r="S11" i="125"/>
  <c r="T24" i="125"/>
  <c r="V24" i="125"/>
  <c r="R24" i="125"/>
  <c r="U24" i="125"/>
  <c r="S24" i="125"/>
  <c r="W24" i="125"/>
  <c r="O19" i="125"/>
  <c r="K19" i="125"/>
  <c r="G19" i="125"/>
  <c r="M19" i="125"/>
  <c r="I19" i="125"/>
  <c r="M10" i="125"/>
  <c r="I10" i="125"/>
  <c r="K10" i="125"/>
  <c r="G10" i="125"/>
  <c r="O10" i="125"/>
  <c r="M20" i="125"/>
  <c r="I20" i="125"/>
  <c r="K20" i="125"/>
  <c r="G20" i="125"/>
  <c r="O20" i="125"/>
  <c r="O21" i="125"/>
  <c r="K21" i="125"/>
  <c r="G21" i="125"/>
  <c r="I21" i="125"/>
  <c r="M21" i="125"/>
  <c r="O23" i="125"/>
  <c r="K23" i="125"/>
  <c r="G23" i="125"/>
  <c r="M23" i="125"/>
  <c r="I23" i="125"/>
  <c r="M11" i="125"/>
  <c r="K11" i="125"/>
  <c r="O11" i="125"/>
  <c r="I11" i="125"/>
  <c r="G11" i="125"/>
  <c r="M24" i="125"/>
  <c r="I24" i="125"/>
  <c r="G24" i="125"/>
  <c r="K24" i="125"/>
  <c r="O24" i="125"/>
  <c r="T26" i="125"/>
  <c r="V26" i="125"/>
  <c r="R26" i="125"/>
  <c r="U26" i="125"/>
  <c r="W26" i="125"/>
  <c r="S26" i="125"/>
  <c r="V3" i="125"/>
  <c r="T3" i="125"/>
  <c r="R3" i="125"/>
  <c r="W3" i="125"/>
  <c r="S3" i="125"/>
  <c r="U3" i="125"/>
  <c r="V9" i="125"/>
  <c r="R9" i="125"/>
  <c r="T9" i="125"/>
  <c r="W9" i="125"/>
  <c r="S9" i="125"/>
  <c r="U9" i="125"/>
  <c r="V6" i="125"/>
  <c r="R6" i="125"/>
  <c r="U6" i="125"/>
  <c r="T6" i="125"/>
  <c r="W6" i="125"/>
  <c r="S6" i="125"/>
  <c r="T22" i="125"/>
  <c r="V22" i="125"/>
  <c r="R22" i="125"/>
  <c r="U22" i="125"/>
  <c r="W22" i="125"/>
  <c r="S22" i="125"/>
  <c r="V25" i="125"/>
  <c r="R25" i="125"/>
  <c r="T25" i="125"/>
  <c r="W25" i="125"/>
  <c r="S25" i="125"/>
  <c r="U25" i="125"/>
  <c r="V8" i="125"/>
  <c r="R8" i="125"/>
  <c r="T8" i="125"/>
  <c r="U8" i="125"/>
  <c r="W8" i="125"/>
  <c r="S8" i="125"/>
  <c r="M26" i="125"/>
  <c r="I26" i="125"/>
  <c r="O26" i="125"/>
  <c r="K26" i="125"/>
  <c r="G26" i="125"/>
  <c r="O3" i="125"/>
  <c r="K3" i="125"/>
  <c r="G3" i="125"/>
  <c r="I3" i="125"/>
  <c r="M3" i="125"/>
  <c r="O9" i="125"/>
  <c r="K9" i="125"/>
  <c r="G9" i="125"/>
  <c r="M9" i="125"/>
  <c r="I9" i="125"/>
  <c r="M6" i="125"/>
  <c r="I6" i="125"/>
  <c r="K6" i="125"/>
  <c r="G6" i="125"/>
  <c r="O6" i="125"/>
  <c r="M22" i="125"/>
  <c r="I22" i="125"/>
  <c r="O22" i="125"/>
  <c r="K22" i="125"/>
  <c r="G22" i="125"/>
  <c r="O25" i="125"/>
  <c r="K25" i="125"/>
  <c r="G25" i="125"/>
  <c r="I25" i="125"/>
  <c r="M25" i="125"/>
  <c r="M8" i="125"/>
  <c r="I8" i="125"/>
  <c r="O8" i="125"/>
  <c r="K8" i="125"/>
  <c r="G8" i="125"/>
  <c r="V3" i="123"/>
  <c r="V27" i="123" s="1"/>
  <c r="R3" i="123"/>
  <c r="R27" i="123" s="1"/>
  <c r="U3" i="123"/>
  <c r="U27" i="123" s="1"/>
  <c r="T3" i="123"/>
  <c r="T27" i="123" s="1"/>
  <c r="W3" i="123"/>
  <c r="W27" i="123" s="1"/>
  <c r="S3" i="123"/>
  <c r="S27" i="123" s="1"/>
  <c r="M3" i="123"/>
  <c r="I3" i="123"/>
  <c r="G3" i="123"/>
  <c r="O3" i="123"/>
  <c r="K3" i="123"/>
  <c r="T10" i="121"/>
  <c r="V10" i="121"/>
  <c r="R10" i="121"/>
  <c r="W10" i="121"/>
  <c r="U10" i="121"/>
  <c r="S10" i="121"/>
  <c r="T4" i="121"/>
  <c r="V4" i="121"/>
  <c r="R4" i="121"/>
  <c r="U4" i="121"/>
  <c r="S4" i="121"/>
  <c r="W4" i="121"/>
  <c r="O18" i="121"/>
  <c r="K18" i="121"/>
  <c r="G18" i="121"/>
  <c r="M18" i="121"/>
  <c r="I18" i="121"/>
  <c r="T8" i="121"/>
  <c r="S8" i="121"/>
  <c r="V8" i="121"/>
  <c r="R8" i="121"/>
  <c r="U8" i="121"/>
  <c r="W8" i="121"/>
  <c r="V11" i="121"/>
  <c r="W11" i="121"/>
  <c r="R11" i="121"/>
  <c r="T11" i="121"/>
  <c r="S11" i="121"/>
  <c r="U11" i="121"/>
  <c r="O26" i="121"/>
  <c r="K26" i="121"/>
  <c r="G26" i="121"/>
  <c r="G27" i="121" s="1"/>
  <c r="M26" i="121"/>
  <c r="I26" i="121"/>
  <c r="O20" i="121"/>
  <c r="K20" i="121"/>
  <c r="G20" i="121"/>
  <c r="M20" i="121"/>
  <c r="I20" i="121"/>
  <c r="O14" i="121"/>
  <c r="K14" i="121"/>
  <c r="G14" i="121"/>
  <c r="M14" i="121"/>
  <c r="I14" i="121"/>
  <c r="O10" i="121"/>
  <c r="K10" i="121"/>
  <c r="M10" i="121"/>
  <c r="I10" i="121"/>
  <c r="G10" i="121"/>
  <c r="M4" i="121"/>
  <c r="I4" i="121"/>
  <c r="G4" i="121"/>
  <c r="O4" i="121"/>
  <c r="K4" i="121"/>
  <c r="T18" i="121"/>
  <c r="W18" i="121"/>
  <c r="S18" i="121"/>
  <c r="U18" i="121"/>
  <c r="R18" i="121"/>
  <c r="V18" i="121"/>
  <c r="K8" i="121"/>
  <c r="O8" i="121"/>
  <c r="M8" i="121"/>
  <c r="I8" i="121"/>
  <c r="G8" i="121"/>
  <c r="M11" i="121"/>
  <c r="O11" i="121"/>
  <c r="K11" i="121"/>
  <c r="G11" i="121"/>
  <c r="I11" i="121"/>
  <c r="T26" i="121"/>
  <c r="W26" i="121"/>
  <c r="S26" i="121"/>
  <c r="U26" i="121"/>
  <c r="V26" i="121"/>
  <c r="R26" i="121"/>
  <c r="T20" i="121"/>
  <c r="W20" i="121"/>
  <c r="S20" i="121"/>
  <c r="U20" i="121"/>
  <c r="R20" i="121"/>
  <c r="V20" i="121"/>
  <c r="T14" i="121"/>
  <c r="W14" i="121"/>
  <c r="S14" i="121"/>
  <c r="U14" i="121"/>
  <c r="V14" i="121"/>
  <c r="R14" i="121"/>
  <c r="V9" i="121"/>
  <c r="R9" i="121"/>
  <c r="T9" i="121"/>
  <c r="U9" i="121"/>
  <c r="W9" i="121"/>
  <c r="S9" i="121"/>
  <c r="R3" i="121"/>
  <c r="T3" i="121"/>
  <c r="W3" i="121"/>
  <c r="S3" i="121"/>
  <c r="V3" i="121"/>
  <c r="U3" i="121"/>
  <c r="O22" i="121"/>
  <c r="K22" i="121"/>
  <c r="G22" i="121"/>
  <c r="M22" i="121"/>
  <c r="I22" i="121"/>
  <c r="M12" i="121"/>
  <c r="I12" i="121"/>
  <c r="O12" i="121"/>
  <c r="K12" i="121"/>
  <c r="G12" i="121"/>
  <c r="V7" i="121"/>
  <c r="R7" i="121"/>
  <c r="U7" i="121"/>
  <c r="T7" i="121"/>
  <c r="W7" i="121"/>
  <c r="S7" i="121"/>
  <c r="V6" i="121"/>
  <c r="R6" i="121"/>
  <c r="U6" i="121"/>
  <c r="T6" i="121"/>
  <c r="W6" i="121"/>
  <c r="S6" i="121"/>
  <c r="O16" i="121"/>
  <c r="K16" i="121"/>
  <c r="G16" i="121"/>
  <c r="M16" i="121"/>
  <c r="I16" i="121"/>
  <c r="O24" i="121"/>
  <c r="K24" i="121"/>
  <c r="G24" i="121"/>
  <c r="M24" i="121"/>
  <c r="I24" i="121"/>
  <c r="V5" i="121"/>
  <c r="T5" i="121"/>
  <c r="W5" i="121"/>
  <c r="S5" i="121"/>
  <c r="R5" i="121"/>
  <c r="U5" i="121"/>
  <c r="I9" i="121"/>
  <c r="O9" i="121"/>
  <c r="K9" i="121"/>
  <c r="G9" i="121"/>
  <c r="M9" i="121"/>
  <c r="O3" i="121"/>
  <c r="K3" i="121"/>
  <c r="G3" i="121"/>
  <c r="M3" i="121"/>
  <c r="I3" i="121"/>
  <c r="T22" i="121"/>
  <c r="W22" i="121"/>
  <c r="S22" i="121"/>
  <c r="U22" i="121"/>
  <c r="V22" i="121"/>
  <c r="R22" i="121"/>
  <c r="T12" i="121"/>
  <c r="U12" i="121"/>
  <c r="R12" i="121"/>
  <c r="W12" i="121"/>
  <c r="V12" i="121"/>
  <c r="S12" i="121"/>
  <c r="O7" i="121"/>
  <c r="K7" i="121"/>
  <c r="G7" i="121"/>
  <c r="M7" i="121"/>
  <c r="I7" i="121"/>
  <c r="M6" i="121"/>
  <c r="I6" i="121"/>
  <c r="O6" i="121"/>
  <c r="K6" i="121"/>
  <c r="G6" i="121"/>
  <c r="T16" i="121"/>
  <c r="W16" i="121"/>
  <c r="S16" i="121"/>
  <c r="U16" i="121"/>
  <c r="R16" i="121"/>
  <c r="V16" i="121"/>
  <c r="T24" i="121"/>
  <c r="W24" i="121"/>
  <c r="S24" i="121"/>
  <c r="U24" i="121"/>
  <c r="V24" i="121"/>
  <c r="R24" i="121"/>
  <c r="O5" i="121"/>
  <c r="K5" i="121"/>
  <c r="G5" i="121"/>
  <c r="I5" i="121"/>
  <c r="M5" i="121"/>
  <c r="S6" i="117"/>
  <c r="V6" i="117"/>
  <c r="R6" i="117"/>
  <c r="U6" i="117"/>
  <c r="T6" i="117"/>
  <c r="W6" i="117"/>
  <c r="U3" i="117"/>
  <c r="T3" i="117"/>
  <c r="W3" i="117"/>
  <c r="S3" i="117"/>
  <c r="V3" i="117"/>
  <c r="R3" i="117"/>
  <c r="K6" i="117"/>
  <c r="M6" i="117"/>
  <c r="I6" i="117"/>
  <c r="O6" i="117"/>
  <c r="G6" i="117"/>
  <c r="O3" i="117"/>
  <c r="G3" i="117"/>
  <c r="I3" i="117"/>
  <c r="K3" i="117"/>
  <c r="M3" i="117"/>
  <c r="G27" i="117"/>
  <c r="G5" i="81" s="1"/>
  <c r="L9" i="119" l="1"/>
  <c r="M9" i="119"/>
  <c r="J9" i="119"/>
  <c r="N9" i="119"/>
  <c r="K9" i="119"/>
  <c r="O9" i="119"/>
  <c r="G9" i="119"/>
  <c r="D34" i="137"/>
  <c r="B34" i="137" s="1"/>
  <c r="G5" i="111"/>
  <c r="D34" i="133"/>
  <c r="B34" i="133" s="1"/>
  <c r="G5" i="105"/>
  <c r="D34" i="127"/>
  <c r="B34" i="127" s="1"/>
  <c r="G5" i="96"/>
  <c r="D34" i="121"/>
  <c r="B34" i="121" s="1"/>
  <c r="G5" i="87"/>
  <c r="W27" i="137"/>
  <c r="V27" i="137"/>
  <c r="S27" i="137"/>
  <c r="U27" i="137"/>
  <c r="R27" i="137"/>
  <c r="T27" i="137"/>
  <c r="G27" i="135"/>
  <c r="U27" i="135"/>
  <c r="S27" i="135"/>
  <c r="T27" i="135"/>
  <c r="W27" i="135"/>
  <c r="R27" i="135"/>
  <c r="V27" i="135"/>
  <c r="R27" i="133"/>
  <c r="U27" i="133"/>
  <c r="V27" i="133"/>
  <c r="S27" i="133"/>
  <c r="T27" i="133"/>
  <c r="W27" i="133"/>
  <c r="W27" i="131"/>
  <c r="T27" i="131"/>
  <c r="S27" i="131"/>
  <c r="U27" i="131"/>
  <c r="R27" i="131"/>
  <c r="V27" i="131"/>
  <c r="S27" i="129"/>
  <c r="V27" i="129"/>
  <c r="W27" i="129"/>
  <c r="U27" i="129"/>
  <c r="G27" i="129"/>
  <c r="T27" i="129"/>
  <c r="R27" i="129"/>
  <c r="S27" i="127"/>
  <c r="R27" i="127"/>
  <c r="V27" i="127"/>
  <c r="W27" i="127"/>
  <c r="U27" i="127"/>
  <c r="T27" i="127"/>
  <c r="G27" i="125"/>
  <c r="S27" i="125"/>
  <c r="V27" i="125"/>
  <c r="W27" i="125"/>
  <c r="R27" i="125"/>
  <c r="U27" i="125"/>
  <c r="T27" i="125"/>
  <c r="B31" i="123"/>
  <c r="B32" i="123"/>
  <c r="V27" i="121"/>
  <c r="R27" i="121"/>
  <c r="S27" i="121"/>
  <c r="W27" i="121"/>
  <c r="U27" i="121"/>
  <c r="T27" i="121"/>
  <c r="T27" i="117"/>
  <c r="S27" i="117"/>
  <c r="V27" i="117"/>
  <c r="W27" i="117"/>
  <c r="R27" i="117"/>
  <c r="U27" i="117"/>
  <c r="D34" i="135" l="1"/>
  <c r="B34" i="135" s="1"/>
  <c r="G5" i="108"/>
  <c r="D34" i="129"/>
  <c r="B34" i="129" s="1"/>
  <c r="G5" i="99"/>
  <c r="D34" i="125"/>
  <c r="B34" i="125" s="1"/>
  <c r="G5" i="93"/>
  <c r="B31" i="137"/>
  <c r="B32" i="137"/>
  <c r="B32" i="135"/>
  <c r="B31" i="135"/>
  <c r="B32" i="133"/>
  <c r="B31" i="133"/>
  <c r="B32" i="131"/>
  <c r="B31" i="131"/>
  <c r="B31" i="129"/>
  <c r="B32" i="129"/>
  <c r="B32" i="127"/>
  <c r="B31" i="127"/>
  <c r="B31" i="125"/>
  <c r="B32" i="125"/>
  <c r="C33" i="123"/>
  <c r="D33" i="123" s="1"/>
  <c r="B33" i="123" s="1"/>
  <c r="B32" i="121"/>
  <c r="B31" i="121"/>
  <c r="B31" i="117"/>
  <c r="B32" i="117"/>
  <c r="C33" i="137" l="1"/>
  <c r="D33" i="137" s="1"/>
  <c r="B33" i="137" s="1"/>
  <c r="C33" i="135"/>
  <c r="D33" i="135" s="1"/>
  <c r="B33" i="135" s="1"/>
  <c r="C33" i="133"/>
  <c r="D33" i="133" s="1"/>
  <c r="B33" i="133" s="1"/>
  <c r="C33" i="131"/>
  <c r="D33" i="131" s="1"/>
  <c r="B33" i="131" s="1"/>
  <c r="C33" i="129"/>
  <c r="D33" i="129" s="1"/>
  <c r="B33" i="129" s="1"/>
  <c r="C33" i="125"/>
  <c r="D33" i="125" s="1"/>
  <c r="B33" i="125" s="1"/>
  <c r="C33" i="127"/>
  <c r="D33" i="127" s="1"/>
  <c r="B33" i="127" s="1"/>
  <c r="C33" i="121"/>
  <c r="D33" i="121" s="1"/>
  <c r="B33" i="121" s="1"/>
  <c r="C33" i="117"/>
  <c r="D33" i="117" s="1"/>
  <c r="B33" i="117" s="1"/>
  <c r="D12" i="119"/>
  <c r="E12" i="119"/>
  <c r="F12" i="119" l="1"/>
  <c r="I12" i="119"/>
  <c r="J12" i="119" l="1"/>
  <c r="N12" i="119"/>
  <c r="K12" i="119"/>
  <c r="O12" i="119"/>
  <c r="L12" i="119"/>
  <c r="M12" i="119"/>
  <c r="G12" i="119"/>
  <c r="D15" i="119"/>
  <c r="E15" i="119"/>
  <c r="F15" i="119" l="1"/>
  <c r="I15" i="119"/>
  <c r="L15" i="119" l="1"/>
  <c r="M15" i="119"/>
  <c r="J15" i="119"/>
  <c r="N15" i="119"/>
  <c r="K15" i="119"/>
  <c r="O15" i="119"/>
  <c r="G15" i="119"/>
  <c r="E17" i="119"/>
  <c r="I17" i="119" l="1"/>
  <c r="F17" i="119"/>
  <c r="D17" i="119"/>
  <c r="E22" i="119"/>
  <c r="L17" i="119" l="1"/>
  <c r="M17" i="119"/>
  <c r="J17" i="119"/>
  <c r="N17" i="119"/>
  <c r="K17" i="119"/>
  <c r="O17" i="119"/>
  <c r="G17" i="119"/>
  <c r="F22" i="119"/>
  <c r="I22" i="119"/>
  <c r="D22" i="119"/>
  <c r="E19" i="119"/>
  <c r="J22" i="119" l="1"/>
  <c r="N22" i="119"/>
  <c r="K22" i="119"/>
  <c r="O22" i="119"/>
  <c r="L22" i="119"/>
  <c r="M22" i="119"/>
  <c r="G22" i="119"/>
  <c r="I19" i="119"/>
  <c r="F19" i="119"/>
  <c r="D19" i="119"/>
  <c r="E24" i="119"/>
  <c r="L19" i="119" l="1"/>
  <c r="M19" i="119"/>
  <c r="J19" i="119"/>
  <c r="N19" i="119"/>
  <c r="K19" i="119"/>
  <c r="O19" i="119"/>
  <c r="G19" i="119"/>
  <c r="I24" i="119"/>
  <c r="F24" i="119"/>
  <c r="D24" i="119"/>
  <c r="E23" i="119"/>
  <c r="J24" i="119" l="1"/>
  <c r="N24" i="119"/>
  <c r="K24" i="119"/>
  <c r="O24" i="119"/>
  <c r="L24" i="119"/>
  <c r="M24" i="119"/>
  <c r="G24" i="119"/>
  <c r="I23" i="119"/>
  <c r="F23" i="119"/>
  <c r="D23" i="119"/>
  <c r="E21" i="119"/>
  <c r="L23" i="119" l="1"/>
  <c r="M23" i="119"/>
  <c r="J23" i="119"/>
  <c r="N23" i="119"/>
  <c r="K23" i="119"/>
  <c r="O23" i="119"/>
  <c r="G23" i="119"/>
  <c r="I21" i="119"/>
  <c r="F21" i="119"/>
  <c r="D21" i="119"/>
  <c r="E18" i="119"/>
  <c r="L21" i="119" l="1"/>
  <c r="M21" i="119"/>
  <c r="J21" i="119"/>
  <c r="N21" i="119"/>
  <c r="K21" i="119"/>
  <c r="O21" i="119"/>
  <c r="G21" i="119"/>
  <c r="I18" i="119"/>
  <c r="F18" i="119"/>
  <c r="D18" i="119"/>
  <c r="E20" i="119"/>
  <c r="J18" i="119" l="1"/>
  <c r="N18" i="119"/>
  <c r="K18" i="119"/>
  <c r="O18" i="119"/>
  <c r="L18" i="119"/>
  <c r="M18" i="119"/>
  <c r="G18" i="119"/>
  <c r="I20" i="119"/>
  <c r="F20" i="119"/>
  <c r="D20" i="119"/>
  <c r="B46" i="119"/>
  <c r="D16" i="119"/>
  <c r="E16" i="119"/>
  <c r="J20" i="119" l="1"/>
  <c r="N20" i="119"/>
  <c r="K20" i="119"/>
  <c r="O20" i="119"/>
  <c r="L20" i="119"/>
  <c r="M20" i="119"/>
  <c r="G20" i="119"/>
  <c r="F16" i="119"/>
  <c r="G5" i="84"/>
  <c r="D34" i="117" s="1"/>
  <c r="B34" i="117" s="1"/>
  <c r="I16" i="119"/>
  <c r="J16" i="119" l="1"/>
  <c r="J39" i="119" s="1"/>
  <c r="N16" i="119"/>
  <c r="N39" i="119" s="1"/>
  <c r="K16" i="119"/>
  <c r="K39" i="119" s="1"/>
  <c r="O16" i="119"/>
  <c r="O39" i="119" s="1"/>
  <c r="L16" i="119"/>
  <c r="L39" i="119" s="1"/>
  <c r="M16" i="119"/>
  <c r="M39" i="119" s="1"/>
  <c r="G16" i="119"/>
  <c r="B43" i="119" l="1"/>
  <c r="B44" i="119"/>
  <c r="C45" i="119" l="1"/>
  <c r="D45" i="119" s="1"/>
  <c r="B45" i="119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<sst xmlns="http://schemas.openxmlformats.org/spreadsheetml/2006/main" count="3529" uniqueCount="1476">
  <si>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</si>
  <si>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</si>
  <si>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</si>
  <si>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</si>
  <si>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</si>
  <si>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</si>
  <si>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</si>
  <si>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</si>
  <si>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</si>
  <si>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</si>
  <si>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</si>
  <si>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</si>
  <si>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</si>
  <si>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</si>
  <si>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</si>
  <si>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</si>
  <si>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</si>
  <si>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</si>
  <si>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</si>
  <si>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</si>
  <si>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</si>
  <si>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</si>
  <si>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</si>
  <si>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</si>
  <si>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</si>
  <si>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</si>
  <si>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</si>
  <si>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</si>
  <si>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</si>
  <si>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</si>
  <si>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</si>
  <si>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</si>
  <si>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</si>
  <si>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</si>
  <si>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</si>
  <si>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</si>
  <si>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</si>
  <si>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</si>
  <si>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</si>
  <si>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</si>
  <si>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</si>
  <si>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</si>
  <si>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</si>
  <si>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</si>
  <si>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</si>
  <si>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</si>
  <si>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</si>
  <si>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</si>
  <si>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</si>
  <si>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</si>
  <si>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</si>
  <si>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</si>
  <si>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</si>
  <si>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</si>
  <si>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</si>
  <si>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</si>
  <si>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</si>
  <si>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</si>
  <si>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</si>
  <si>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</si>
  <si>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</si>
  <si>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</si>
  <si>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</si>
  <si>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</si>
  <si>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</si>
  <si>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</si>
  <si>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</si>
  <si>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</si>
  <si>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</si>
  <si>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</si>
  <si>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</si>
  <si>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</si>
  <si>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</si>
  <si>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</si>
  <si>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</si>
  <si>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</si>
  <si>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</si>
  <si>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</si>
  <si>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</si>
  <si>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</si>
  <si>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</si>
  <si>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</si>
  <si>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</si>
  <si>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</si>
  <si>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</si>
  <si>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</si>
  <si>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</si>
  <si>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</si>
  <si>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</si>
  <si>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</si>
  <si>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</si>
  <si>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</si>
  <si>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</si>
  <si>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</si>
  <si>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</si>
  <si>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</si>
  <si>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</si>
  <si>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</si>
  <si>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</si>
  <si>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</si>
  <si>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</si>
  <si>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</si>
  <si>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</si>
  <si>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</si>
  <si>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</si>
  <si>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</si>
  <si>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</si>
  <si>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</si>
  <si>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</si>
  <si>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</si>
  <si>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</si>
  <si>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</si>
  <si>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</si>
  <si>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</si>
  <si>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</si>
  <si>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</si>
  <si>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</si>
  <si>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</si>
  <si>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</si>
  <si>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</si>
  <si>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</si>
  <si>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</si>
  <si>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</si>
  <si>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</si>
  <si>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</si>
  <si>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</si>
  <si>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</si>
  <si>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</si>
  <si>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</si>
  <si>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</si>
  <si>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</si>
  <si>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</si>
  <si>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</si>
  <si>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</si>
  <si>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</si>
  <si>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</si>
  <si>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</si>
  <si>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</si>
  <si>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</si>
  <si>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</si>
  <si>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</si>
  <si>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</si>
  <si>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</si>
  <si>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</si>
  <si>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</si>
  <si>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</si>
  <si>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</si>
  <si>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</si>
  <si>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</si>
  <si>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</si>
  <si>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</si>
  <si>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</si>
  <si>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</si>
  <si>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</si>
  <si>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</si>
  <si>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</si>
  <si>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</si>
  <si>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</si>
  <si>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</si>
  <si>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</si>
  <si>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</si>
  <si>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</si>
  <si>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</si>
  <si>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</si>
  <si>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</si>
  <si>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</si>
  <si>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</si>
  <si>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</si>
  <si>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</si>
  <si>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</si>
  <si>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</si>
  <si>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</si>
  <si>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</si>
  <si>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</si>
  <si>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</si>
  <si>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</si>
  <si>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</si>
  <si>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</si>
  <si>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</si>
  <si>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</si>
  <si>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</si>
  <si>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</si>
  <si>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</si>
  <si>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</si>
  <si>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</si>
  <si>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</si>
  <si>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</si>
  <si>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</si>
  <si>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</si>
  <si>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</si>
  <si>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</si>
  <si>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</si>
  <si>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</si>
  <si>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</si>
  <si>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</si>
  <si>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</si>
  <si>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</si>
  <si>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</si>
  <si>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</si>
  <si>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</si>
  <si>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</si>
  <si>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</si>
  <si>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</si>
  <si>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</si>
  <si>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</si>
  <si>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</si>
  <si>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</si>
  <si>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</si>
  <si>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</si>
  <si>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</si>
  <si>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</si>
  <si>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</si>
  <si>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</si>
  <si>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</si>
  <si>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</si>
  <si>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</si>
  <si>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</si>
  <si>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</si>
  <si>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</si>
  <si>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</si>
  <si>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</si>
  <si>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</si>
  <si>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</si>
  <si>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</si>
  <si>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</si>
  <si>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</si>
  <si>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</si>
  <si>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</si>
  <si>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</si>
  <si>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</si>
  <si>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</si>
  <si>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</si>
  <si>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</si>
  <si>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</si>
  <si>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</si>
  <si>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</si>
  <si>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</si>
  <si>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</si>
  <si>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</si>
  <si>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</si>
  <si>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</si>
  <si>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</si>
  <si>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</si>
  <si>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</si>
  <si>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</si>
  <si>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</si>
  <si>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</si>
  <si>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</si>
  <si>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</si>
  <si>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</si>
  <si>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</si>
  <si>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</si>
  <si>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</si>
  <si>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</si>
  <si>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</si>
  <si>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</si>
  <si>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</si>
  <si>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</si>
  <si>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</si>
  <si>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</si>
  <si>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</si>
  <si>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</si>
  <si>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</si>
  <si>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</si>
  <si>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</si>
  <si>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</si>
  <si>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</si>
  <si>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</si>
  <si>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</si>
  <si>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</si>
  <si>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</si>
  <si>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</si>
  <si>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</si>
  <si>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</si>
  <si>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</si>
  <si>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</si>
  <si>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</si>
  <si>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</si>
  <si>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</si>
  <si>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</si>
  <si>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</si>
  <si>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</si>
  <si>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</si>
  <si>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</si>
  <si>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</si>
  <si>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</si>
  <si>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</si>
  <si>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</si>
  <si>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</si>
  <si>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</si>
  <si>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</si>
  <si>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</si>
  <si>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</si>
  <si>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</si>
  <si>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</si>
  <si>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</si>
  <si>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</si>
  <si>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</si>
  <si>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</si>
  <si>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</si>
  <si>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</si>
  <si>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</si>
  <si>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</si>
  <si>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</si>
  <si>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</si>
  <si>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</si>
  <si>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</si>
  <si>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</si>
  <si>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</si>
  <si>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</si>
  <si>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</si>
  <si>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</si>
  <si>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</si>
  <si>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</si>
  <si>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</si>
  <si>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</si>
  <si>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</si>
  <si>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</si>
  <si>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</si>
  <si>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</si>
  <si>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</si>
  <si>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</si>
  <si>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</si>
  <si>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</si>
  <si>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</si>
  <si>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</si>
  <si>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</si>
  <si>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</si>
  <si>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</si>
  <si>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</si>
  <si>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</si>
  <si>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</si>
  <si>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</si>
  <si>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</si>
  <si>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</si>
  <si>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</si>
  <si>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</si>
  <si>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</si>
  <si>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</si>
  <si>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</si>
  <si>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</si>
  <si>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</si>
  <si>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</si>
  <si>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</si>
  <si>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</si>
  <si>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</si>
  <si>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</si>
  <si>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</si>
  <si>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</si>
  <si>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</si>
  <si>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</si>
  <si>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</si>
  <si>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</si>
  <si>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</si>
  <si>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</si>
  <si>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</si>
  <si>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</si>
  <si>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</si>
  <si>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</si>
  <si>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</si>
  <si>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</si>
  <si>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</si>
  <si>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</si>
  <si>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</si>
  <si>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</si>
  <si>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</si>
  <si>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</si>
  <si>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</si>
  <si>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</si>
  <si>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</si>
  <si>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</si>
  <si>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</si>
  <si>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</si>
  <si>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</si>
  <si>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</si>
  <si>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</si>
  <si>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</si>
  <si>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</si>
  <si>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</si>
  <si>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</si>
  <si>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</si>
  <si>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</si>
  <si>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</si>
  <si>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</si>
  <si>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</si>
  <si>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</si>
  <si>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</si>
  <si>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</si>
  <si>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</si>
  <si>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</si>
  <si>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</si>
  <si>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</si>
  <si>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</si>
  <si>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</si>
  <si>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</si>
  <si>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</si>
  <si>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</si>
  <si>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</si>
  <si>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</si>
  <si>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</si>
  <si>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</si>
  <si>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</si>
  <si>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</si>
  <si>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</si>
  <si>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</si>
  <si>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</si>
  <si>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</si>
  <si>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</si>
  <si>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</si>
  <si>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</si>
  <si>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</si>
  <si>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</si>
  <si>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</si>
  <si>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</si>
  <si>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</si>
  <si>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</si>
  <si>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</si>
  <si>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</si>
  <si>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</si>
  <si>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</si>
  <si>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</si>
  <si>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</si>
  <si>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</si>
  <si>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</si>
  <si>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</si>
  <si>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</si>
  <si>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</si>
  <si>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</si>
  <si>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</si>
  <si>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</si>
  <si>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</si>
  <si>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</si>
  <si>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</si>
  <si>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</si>
  <si>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</si>
  <si>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</si>
  <si>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</si>
  <si>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</si>
  <si>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</si>
  <si>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</si>
  <si>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</si>
  <si>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</si>
  <si>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</si>
  <si>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</si>
  <si>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</si>
  <si>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</si>
  <si>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</si>
  <si>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</si>
  <si>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</si>
  <si>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</si>
  <si>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</si>
  <si>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</si>
  <si>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</si>
  <si>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</si>
  <si>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</si>
  <si>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</si>
  <si>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</si>
  <si>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</si>
  <si>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</si>
  <si>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</si>
  <si>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</si>
  <si>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</si>
  <si>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</si>
  <si>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</si>
  <si>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</si>
  <si>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</si>
  <si>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</si>
  <si>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</si>
  <si>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</si>
  <si>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</si>
  <si>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</si>
  <si>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</si>
  <si>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</si>
  <si>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</si>
  <si>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</si>
  <si>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</si>
  <si>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</si>
  <si>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</si>
  <si>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</si>
  <si>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</si>
  <si>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</si>
  <si>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</si>
  <si>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</si>
  <si>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</si>
  <si>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</si>
  <si>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</si>
  <si>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</si>
  <si>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</si>
  <si>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</si>
  <si>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</si>
  <si>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</si>
  <si>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</si>
  <si>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</si>
  <si>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</si>
  <si>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</si>
  <si>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</si>
  <si>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</si>
  <si>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</si>
  <si>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</si>
  <si>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</si>
  <si>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</si>
  <si>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</si>
  <si>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</si>
  <si>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</si>
  <si>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</si>
  <si>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</si>
  <si>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</si>
  <si>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</si>
  <si>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</si>
  <si>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</si>
  <si>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</si>
  <si>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</si>
  <si>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</si>
  <si>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</si>
  <si>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</si>
  <si>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</si>
  <si>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</si>
  <si>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</si>
  <si>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</si>
  <si>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</si>
  <si>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</si>
  <si>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</si>
  <si>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</si>
  <si>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</si>
  <si>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</si>
  <si>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</si>
  <si>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</si>
  <si>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</si>
  <si>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</si>
  <si>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</si>
  <si>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</si>
  <si>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</si>
  <si>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</si>
  <si>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</si>
  <si>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</si>
  <si>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</si>
  <si>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</si>
  <si>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</si>
  <si>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</si>
  <si>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</si>
  <si>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</si>
  <si>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</si>
  <si>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</si>
  <si>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</si>
  <si>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</si>
  <si>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</si>
  <si>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</si>
  <si>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</si>
  <si>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</si>
  <si>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</si>
  <si>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</si>
  <si>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</si>
  <si>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</si>
  <si>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</si>
  <si>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</si>
  <si>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</si>
  <si>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</si>
  <si>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</si>
  <si>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</si>
  <si>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</si>
  <si>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</si>
  <si>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</si>
  <si>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</si>
  <si>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</si>
  <si>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</si>
  <si>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</si>
  <si>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</si>
  <si>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</si>
  <si>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</si>
  <si>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</si>
  <si>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</si>
  <si>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</si>
  <si>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</si>
  <si>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</si>
  <si>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</si>
  <si>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</si>
  <si>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</si>
  <si>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</si>
  <si>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</si>
  <si>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</si>
  <si>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</si>
  <si>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</si>
  <si>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</si>
  <si>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</si>
  <si>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</si>
  <si>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</si>
  <si>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</si>
  <si>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</si>
  <si>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</si>
  <si>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</si>
  <si>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</si>
  <si>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</si>
  <si>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</si>
  <si>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</si>
  <si>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</si>
  <si>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</si>
  <si>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</si>
  <si>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</si>
  <si>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</si>
  <si>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</si>
  <si>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</si>
  <si>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</si>
  <si>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</si>
  <si>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</si>
  <si>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</si>
  <si>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</si>
  <si>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</si>
  <si>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</si>
  <si>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</si>
  <si>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</si>
  <si>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</si>
  <si>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</si>
  <si>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</si>
  <si>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</si>
  <si>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</si>
  <si>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</si>
  <si>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</si>
  <si>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</si>
  <si>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</si>
  <si>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</si>
  <si>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</si>
  <si>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</si>
  <si>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</si>
  <si>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</si>
  <si>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</si>
  <si>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</si>
  <si>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</si>
  <si>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</si>
  <si>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</si>
  <si>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</si>
  <si>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</si>
  <si>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</si>
  <si>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</si>
  <si>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</si>
  <si>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</si>
  <si>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</si>
  <si>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</si>
  <si>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</si>
  <si>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</si>
  <si>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</si>
  <si>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</si>
  <si>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</si>
  <si>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</si>
  <si>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</si>
  <si>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</si>
  <si>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</si>
  <si>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</si>
  <si>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</si>
  <si>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</si>
  <si>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</si>
  <si>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</si>
  <si>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</si>
  <si>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</si>
  <si>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</si>
  <si>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</si>
  <si>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</si>
  <si>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</si>
  <si>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</si>
  <si>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</si>
  <si>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</si>
  <si>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</si>
  <si>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</si>
  <si>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</si>
  <si>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</si>
  <si>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</si>
  <si>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</si>
  <si>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</si>
  <si>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</si>
  <si>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</si>
  <si>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</si>
  <si>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</si>
  <si>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</si>
  <si>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</si>
  <si>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</si>
  <si>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</si>
  <si>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</si>
  <si>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</si>
  <si>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</si>
  <si>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</si>
  <si>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</si>
  <si>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</si>
  <si>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</si>
  <si>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</si>
  <si>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</si>
  <si>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</si>
  <si>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</si>
  <si>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</si>
  <si>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</si>
  <si>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</si>
  <si>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</si>
  <si>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</si>
  <si>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</si>
  <si>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</si>
  <si>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</si>
  <si>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</si>
  <si>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</si>
  <si>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</si>
  <si>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</si>
  <si>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</si>
  <si>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</si>
  <si>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</si>
  <si>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</si>
  <si>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</si>
  <si>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</si>
  <si>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</si>
  <si>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</si>
  <si>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</si>
  <si>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</si>
  <si>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</si>
  <si>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</si>
  <si>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</si>
  <si>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</si>
  <si>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</si>
  <si>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</si>
  <si>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</si>
  <si>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</si>
  <si>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</si>
  <si>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</si>
  <si>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</si>
  <si>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</si>
  <si>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</si>
  <si>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</si>
  <si>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</si>
  <si>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</si>
  <si>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</si>
  <si>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</si>
  <si>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</si>
  <si>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</si>
  <si>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</si>
  <si>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</si>
  <si>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</si>
  <si>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</si>
  <si>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</si>
  <si>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</si>
  <si>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</si>
  <si>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</si>
  <si>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</si>
  <si>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</si>
  <si>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</si>
  <si>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</si>
  <si>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</si>
  <si>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</si>
  <si>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</si>
  <si>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</si>
  <si>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</si>
  <si>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</si>
  <si>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</si>
  <si>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</si>
  <si>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</si>
  <si>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</si>
  <si>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</si>
  <si>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</si>
  <si>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</si>
  <si>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</si>
  <si>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</si>
  <si>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</si>
  <si>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</si>
  <si>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</si>
  <si>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</si>
  <si>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</si>
  <si>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</si>
  <si>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</si>
  <si>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</si>
  <si>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</si>
  <si>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</si>
  <si>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</si>
  <si>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</si>
  <si>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</si>
  <si>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</si>
  <si>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</si>
  <si>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</si>
  <si>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</si>
  <si>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</si>
  <si>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</si>
  <si>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</si>
  <si>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</si>
  <si>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</si>
  <si>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</si>
  <si>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</si>
  <si>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</si>
  <si>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</si>
  <si>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</si>
  <si>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</si>
  <si>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</si>
  <si>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</si>
  <si>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</si>
  <si>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</si>
  <si>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</si>
  <si>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</si>
  <si>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</si>
  <si>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</si>
  <si>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</si>
  <si>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</si>
  <si>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</si>
  <si>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</si>
  <si>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</si>
  <si>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</si>
  <si>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</si>
  <si>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</si>
  <si>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</si>
  <si>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</si>
  <si>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</si>
  <si>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</si>
  <si>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</si>
  <si>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</si>
  <si>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</si>
  <si>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</si>
  <si>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</si>
  <si>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</si>
  <si>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</si>
  <si>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</si>
  <si>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</si>
  <si>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</si>
  <si>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</si>
  <si>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</si>
  <si>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</si>
  <si>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</si>
  <si>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</si>
  <si>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</si>
  <si>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</si>
  <si>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</si>
  <si>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</si>
  <si>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</si>
  <si>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</si>
  <si>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</si>
  <si>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</si>
  <si>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</si>
  <si>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</si>
  <si>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</si>
  <si>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</si>
  <si>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</si>
  <si>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</si>
  <si>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</si>
  <si>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</si>
  <si>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</si>
  <si>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</si>
  <si>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</si>
  <si>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</si>
  <si>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</si>
  <si>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</si>
  <si>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</si>
  <si>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</si>
  <si>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</si>
  <si>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</si>
  <si>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</si>
  <si>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</si>
  <si>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</si>
  <si>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</si>
  <si>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</si>
  <si>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</si>
  <si>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</si>
  <si>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</si>
  <si>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</si>
  <si>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</si>
  <si>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</si>
  <si>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</si>
  <si>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</si>
  <si>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</si>
  <si>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</si>
  <si>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</si>
  <si>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</si>
  <si>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</si>
  <si>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</si>
  <si>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</si>
  <si>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</si>
  <si>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</si>
  <si>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</si>
  <si>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</si>
  <si>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</si>
  <si>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</si>
  <si>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</si>
  <si>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</si>
  <si>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</si>
  <si>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</si>
  <si>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</si>
  <si>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</si>
  <si>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</si>
  <si>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</si>
  <si>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</si>
  <si>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</si>
  <si>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</si>
  <si>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</si>
  <si>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</si>
  <si>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</si>
  <si>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</si>
  <si>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</si>
  <si>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</si>
  <si>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</si>
  <si>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</si>
  <si>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</si>
  <si>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</si>
  <si>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</si>
  <si>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</si>
  <si>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</si>
  <si>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</si>
  <si>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</si>
  <si>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</si>
  <si>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</si>
  <si>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</si>
  <si>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</si>
  <si>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</si>
  <si>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</si>
  <si>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</si>
  <si>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</si>
  <si>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</si>
  <si>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</si>
  <si>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</si>
  <si>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</si>
  <si>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</si>
  <si>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</si>
  <si>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</si>
  <si>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</si>
  <si>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</si>
  <si>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</si>
  <si>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</si>
  <si>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</si>
  <si>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</si>
  <si>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</si>
  <si>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</si>
  <si>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</si>
  <si>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</si>
  <si>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</si>
  <si>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</si>
  <si>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</si>
  <si>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</si>
  <si>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</si>
  <si>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</si>
  <si>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</si>
  <si>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</si>
  <si>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</si>
  <si>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</si>
  <si>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</si>
  <si>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</si>
  <si>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</si>
  <si>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</si>
  <si>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</si>
  <si>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</si>
  <si>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</si>
  <si>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</si>
  <si>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</si>
  <si>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</si>
  <si>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</si>
  <si>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</si>
  <si>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</si>
  <si>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</si>
  <si>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</si>
  <si>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</si>
  <si>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</si>
  <si>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</si>
  <si>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</si>
  <si>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</si>
  <si>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</si>
  <si>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</si>
  <si>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</si>
  <si>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</si>
  <si>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</si>
  <si>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</si>
  <si>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</si>
  <si>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</si>
  <si>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</si>
  <si>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</si>
  <si>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</si>
  <si>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</si>
  <si>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</si>
  <si>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</si>
  <si>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</si>
  <si>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</si>
  <si>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</si>
  <si>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</si>
  <si>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</si>
  <si>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</si>
  <si>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</si>
  <si>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</si>
  <si>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</si>
  <si>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</si>
  <si>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</si>
  <si>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</si>
  <si>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</si>
  <si>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</si>
  <si>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</si>
  <si>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</si>
  <si>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</si>
  <si>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</si>
  <si>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</si>
  <si>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</si>
  <si>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</si>
  <si>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</si>
  <si>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</si>
  <si>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</si>
  <si>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</si>
  <si>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</si>
  <si>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</si>
  <si>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</si>
  <si>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</si>
  <si>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</si>
  <si>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</si>
  <si>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</si>
  <si>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</si>
  <si>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</si>
  <si>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</si>
  <si>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</si>
  <si>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</si>
  <si>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</si>
  <si>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</si>
  <si>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</si>
  <si>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</si>
  <si>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</si>
  <si>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</si>
  <si>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</si>
  <si>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</si>
  <si>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</si>
  <si>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</si>
  <si>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</si>
  <si>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</si>
  <si>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</si>
  <si>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</si>
  <si>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</si>
  <si>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</si>
  <si>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</si>
  <si>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</si>
  <si>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</si>
  <si>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</si>
  <si>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</si>
  <si>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</si>
  <si>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</si>
  <si>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</si>
  <si>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</si>
  <si>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</si>
  <si>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</si>
  <si>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</si>
  <si>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</si>
  <si>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</si>
  <si>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</si>
  <si>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</si>
  <si>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</si>
  <si>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</si>
  <si>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</si>
  <si>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</si>
  <si>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</si>
  <si>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</si>
  <si>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</si>
  <si>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</si>
  <si>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</si>
  <si>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</si>
  <si>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</si>
  <si>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</si>
  <si>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</si>
  <si>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</si>
  <si>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</si>
  <si>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</si>
  <si>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</si>
  <si>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</si>
  <si>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</si>
  <si>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</si>
  <si>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</si>
  <si>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</si>
  <si>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</si>
  <si>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</si>
  <si>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</si>
  <si>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</si>
  <si>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</si>
  <si>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</si>
  <si>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</si>
  <si>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</si>
  <si>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</si>
  <si>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</si>
  <si>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</si>
  <si>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</si>
  <si>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</si>
  <si>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</si>
  <si>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</si>
  <si>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</si>
  <si>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</si>
  <si>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</si>
  <si>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</si>
  <si>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</si>
  <si>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</si>
  <si>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</si>
  <si>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</si>
  <si>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</si>
  <si>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</si>
  <si>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</si>
  <si>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</si>
  <si>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</si>
  <si>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</si>
  <si>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</si>
  <si>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</si>
  <si>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</si>
  <si>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</si>
  <si>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</si>
  <si>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</si>
  <si>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</si>
  <si>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</si>
  <si>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</si>
  <si>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</si>
  <si>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</si>
  <si>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</si>
  <si>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</si>
  <si>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</si>
  <si>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</si>
  <si>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</si>
  <si>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</si>
  <si>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</si>
  <si>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</si>
  <si>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</si>
  <si>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</si>
  <si>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</si>
  <si>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</si>
  <si>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</si>
  <si>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</si>
  <si>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</si>
  <si>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</si>
  <si>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</si>
  <si>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</si>
  <si>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</si>
  <si>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</si>
  <si>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</si>
  <si>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</si>
  <si>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</si>
  <si>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</si>
  <si>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</si>
  <si>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</si>
  <si>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</si>
  <si>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</si>
  <si>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</si>
  <si>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</si>
  <si>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</si>
  <si>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</si>
  <si>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</si>
  <si>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</si>
  <si>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</si>
  <si>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</si>
  <si>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</si>
  <si>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</si>
  <si>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</si>
  <si>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</si>
  <si>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</si>
  <si>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</si>
  <si>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</si>
  <si>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</si>
  <si>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</si>
  <si>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</si>
  <si>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</si>
  <si>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</si>
  <si>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</si>
  <si>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</si>
  <si>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</si>
  <si>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</si>
  <si>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</si>
  <si>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</si>
  <si>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</si>
  <si>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</si>
  <si>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</si>
  <si>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</si>
  <si>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</si>
  <si>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</si>
  <si>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</si>
  <si>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</si>
  <si>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</si>
  <si>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</si>
  <si>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</si>
  <si>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</si>
  <si>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</si>
  <si>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</si>
  <si>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</si>
  <si>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</si>
  <si>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</si>
  <si>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</si>
  <si>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</si>
  <si>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</si>
  <si>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</si>
  <si>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</si>
  <si>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</si>
  <si>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</si>
  <si>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</si>
  <si>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</si>
  <si>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</si>
  <si>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</si>
  <si>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</si>
  <si>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</si>
  <si>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</si>
  <si>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</si>
  <si>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</si>
  <si>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</si>
  <si>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</si>
  <si>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</si>
  <si>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</si>
  <si>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</si>
  <si>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</si>
  <si>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</si>
  <si>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</si>
  <si>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</si>
  <si>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</si>
  <si>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</si>
  <si>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</si>
  <si>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</si>
  <si>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</si>
  <si>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</si>
  <si>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</si>
  <si>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</si>
  <si>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</si>
  <si>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</si>
  <si>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</si>
  <si>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</si>
  <si>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</si>
  <si>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</si>
  <si>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</si>
  <si>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</si>
  <si>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</si>
  <si>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</si>
  <si>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</si>
  <si>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</si>
  <si>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</si>
  <si>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</si>
  <si>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</si>
  <si>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</si>
  <si>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</si>
  <si>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</si>
  <si>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</si>
  <si>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</si>
  <si>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</si>
  <si>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</si>
  <si>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</si>
  <si>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</si>
  <si>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</si>
  <si>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</si>
  <si>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</si>
  <si>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</si>
  <si>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</si>
  <si>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</si>
  <si>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</si>
  <si>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</si>
  <si>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</si>
  <si>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</si>
  <si>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</si>
  <si>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</si>
  <si>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</si>
  <si>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</si>
  <si>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</si>
  <si>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</si>
  <si>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</si>
  <si>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</si>
  <si>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</si>
  <si>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</si>
  <si>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</si>
  <si>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</si>
  <si>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</si>
  <si>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</si>
  <si>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</si>
  <si>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</si>
  <si>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</si>
  <si>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</si>
  <si>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</si>
  <si>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</si>
  <si>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</si>
  <si>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</si>
  <si>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</si>
  <si>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</si>
  <si>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</si>
  <si>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</si>
  <si>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</si>
  <si>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</si>
  <si>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</si>
  <si>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</si>
  <si>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</si>
  <si>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</si>
  <si>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</si>
  <si>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</si>
  <si>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</si>
  <si>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</si>
  <si>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</si>
  <si>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</si>
  <si>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</si>
  <si>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</si>
  <si>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</si>
  <si>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</si>
  <si>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</si>
  <si>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</si>
  <si>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</si>
  <si>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</si>
  <si>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</si>
  <si>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</si>
  <si>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</si>
  <si>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</si>
  <si>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</si>
  <si>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</si>
  <si>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</si>
  <si>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</si>
  <si>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</si>
  <si>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</si>
  <si>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</si>
  <si>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</si>
  <si>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</si>
  <si>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</si>
  <si>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</si>
  <si>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</si>
  <si>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</si>
  <si>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</si>
  <si>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</si>
  <si>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</si>
  <si>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</si>
  <si>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</si>
  <si>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</si>
  <si>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</si>
  <si>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</si>
  <si>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</si>
  <si>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</si>
  <si>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</si>
  <si>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</si>
  <si>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</si>
  <si>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</si>
  <si>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</si>
  <si>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</si>
  <si>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</si>
  <si>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</si>
  <si>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</si>
  <si>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</si>
  <si>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</si>
  <si>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</si>
  <si>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</si>
  <si>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</si>
  <si>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</si>
  <si>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</si>
  <si>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</si>
  <si>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</si>
  <si>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</si>
  <si>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</si>
  <si>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</si>
  <si>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</si>
  <si>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</si>
  <si>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</si>
  <si>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</si>
  <si>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</si>
  <si>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</si>
  <si>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</si>
  <si>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</si>
  <si>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</si>
  <si>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</si>
  <si>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</si>
  <si>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</si>
  <si>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</si>
  <si>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</si>
  <si>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</si>
  <si>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</si>
  <si>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</si>
  <si>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</si>
  <si>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</si>
  <si>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</si>
  <si>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</si>
  <si>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</si>
  <si>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</si>
  <si>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</si>
  <si>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</si>
  <si>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</si>
  <si>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</si>
  <si>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</si>
  <si>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</si>
  <si>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</si>
  <si>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</si>
  <si>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</si>
  <si>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</si>
  <si>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</si>
  <si>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</si>
  <si>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</si>
  <si>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</si>
  <si>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</si>
  <si>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</si>
  <si>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</si>
  <si>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</si>
  <si>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</si>
  <si>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</si>
  <si>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</si>
  <si>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</si>
  <si>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</si>
  <si>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</si>
  <si>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</si>
  <si>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</si>
  <si>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</si>
  <si>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</si>
  <si>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</si>
  <si>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</si>
  <si>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</si>
  <si>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</si>
  <si>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</si>
  <si>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</si>
  <si>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</si>
  <si>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</si>
  <si>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</si>
  <si>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</si>
  <si>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</si>
  <si>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</si>
  <si>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</si>
  <si>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</si>
  <si>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</si>
  <si>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</si>
  <si>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</si>
  <si>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</si>
  <si>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</si>
  <si>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</si>
  <si>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</si>
  <si>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</si>
  <si>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</si>
  <si>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</si>
  <si>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</si>
  <si>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</si>
  <si>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</si>
  <si>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</si>
  <si>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</si>
  <si>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</si>
  <si>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</si>
  <si>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</si>
  <si>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</si>
  <si>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</si>
  <si>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</si>
  <si>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</si>
  <si>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</si>
  <si>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</si>
  <si>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</si>
  <si>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</si>
  <si>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</si>
  <si>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</si>
  <si>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</si>
  <si>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</si>
  <si>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</si>
  <si>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</si>
  <si>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</si>
  <si>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</si>
  <si>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</si>
  <si>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</si>
  <si>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</si>
  <si>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</si>
  <si>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</si>
  <si>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</si>
  <si>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</si>
  <si>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</si>
  <si>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</si>
  <si>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</si>
  <si>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</si>
  <si>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</si>
  <si>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</si>
  <si>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</si>
  <si>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</si>
  <si>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</si>
  <si>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</si>
  <si>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</si>
  <si>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</si>
  <si>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</si>
  <si>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</si>
  <si>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</si>
  <si>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</si>
  <si>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</si>
  <si>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</si>
  <si>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</si>
  <si>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</si>
  <si>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</si>
  <si>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</si>
  <si>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</si>
  <si>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</si>
  <si>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</si>
  <si>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</si>
  <si>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</si>
  <si>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</si>
  <si>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ZONE_SHEET</t>
  </si>
  <si>
    <t>OFFICE!</t>
  </si>
  <si>
    <t>NUM_COMPANIONSHIPS</t>
  </si>
  <si>
    <t>TAOYUAN!</t>
  </si>
  <si>
    <t>EAST!</t>
  </si>
  <si>
    <t>HUALIAN!</t>
  </si>
  <si>
    <t>TAIDONG!</t>
  </si>
  <si>
    <t>ZHUNAN!</t>
  </si>
  <si>
    <t>XINZHU!</t>
  </si>
  <si>
    <t>NORTH!</t>
  </si>
  <si>
    <t>SOUTH!</t>
  </si>
  <si>
    <t>WEST!</t>
  </si>
  <si>
    <t>CENTRAL!</t>
  </si>
  <si>
    <t>YEAR_OFFSET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</si>
</sst>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OFFICE_GRAPH_DATA!$G$3:$G$14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OFFICE_GRAPH_DATA!$H$15:$H$26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2360"/>
        <c:axId val="410804920"/>
      </c:lineChart>
      <c:dateAx>
        <c:axId val="844523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4920"/>
        <c:crosses val="autoZero"/>
        <c:auto val="1"/>
        <c:lblOffset val="100"/>
        <c:baseTimeUnit val="months"/>
      </c:dateAx>
      <c:valAx>
        <c:axId val="410804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3658285558670105"/>
          <c:w val="0.10054512416717142"/>
          <c:h val="0.1401317500786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HUALIAN_GRAPH_DATA!$H$15:$H$26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90120"/>
        <c:axId val="411290512"/>
      </c:lineChart>
      <c:dateAx>
        <c:axId val="4112901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0512"/>
        <c:crosses val="autoZero"/>
        <c:auto val="1"/>
        <c:lblOffset val="100"/>
        <c:baseTimeUnit val="months"/>
      </c:dateAx>
      <c:valAx>
        <c:axId val="4112905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0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2942722052408919"/>
          <c:w val="0.10054512416717142"/>
          <c:h val="0.1472873851412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HUALIAN_GRAPH_DATA!$L$14:$L$26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HUALIAN_GRAPH_DATA!$N$14:$N$26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HUALIAN_GRAPH_DATA!$P$14:$P$26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HUALIAN_GRAPH_DATA!$J$14:$J$26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39648"/>
        <c:axId val="413840040"/>
      </c:lineChart>
      <c:dateAx>
        <c:axId val="4138396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0040"/>
        <c:crosses val="autoZero"/>
        <c:auto val="1"/>
        <c:lblOffset val="100"/>
        <c:baseTimeUnit val="months"/>
      </c:dateAx>
      <c:valAx>
        <c:axId val="4138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TAIDONG_GRAPH_DATA!$H$15:$H$26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41216"/>
        <c:axId val="413841608"/>
      </c:lineChart>
      <c:dateAx>
        <c:axId val="4138412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1608"/>
        <c:crosses val="autoZero"/>
        <c:auto val="1"/>
        <c:lblOffset val="100"/>
        <c:baseTimeUnit val="months"/>
      </c:dateAx>
      <c:valAx>
        <c:axId val="413841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1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273073871132835"/>
          <c:w val="0.10054512416717142"/>
          <c:h val="0.1639838669540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TAIDONG_GRAPH_DATA!$R$1:$W$1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TAIDONG_GRAPH_DATA!$R$27:$W$27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05312"/>
        <c:axId val="412582800"/>
      </c:lineChart>
      <c:dateAx>
        <c:axId val="41080531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2800"/>
        <c:crosses val="autoZero"/>
        <c:auto val="1"/>
        <c:lblOffset val="100"/>
        <c:baseTimeUnit val="months"/>
      </c:dateAx>
      <c:valAx>
        <c:axId val="4125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ZHUNAN_GRAPH_DATA!$H$15:$H$26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42392"/>
        <c:axId val="413842000"/>
      </c:lineChart>
      <c:dateAx>
        <c:axId val="4138423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2000"/>
        <c:crosses val="autoZero"/>
        <c:auto val="1"/>
        <c:lblOffset val="100"/>
        <c:baseTimeUnit val="months"/>
      </c:dateAx>
      <c:valAx>
        <c:axId val="413842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2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03455270237911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64976"/>
        <c:axId val="414065368"/>
      </c:lineChart>
      <c:dateAx>
        <c:axId val="41406497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5368"/>
        <c:crosses val="autoZero"/>
        <c:auto val="1"/>
        <c:lblOffset val="100"/>
        <c:baseTimeUnit val="months"/>
      </c:dateAx>
      <c:valAx>
        <c:axId val="4140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XINZHU_GRAPH_DATA!$G$3:$G$14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XINZHU_GRAPH_DATA!$H$15:$H$26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63408"/>
        <c:axId val="414063016"/>
      </c:lineChart>
      <c:dateAx>
        <c:axId val="4140634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3016"/>
        <c:crosses val="autoZero"/>
        <c:auto val="1"/>
        <c:lblOffset val="100"/>
        <c:baseTimeUnit val="months"/>
      </c:dateAx>
      <c:valAx>
        <c:axId val="414063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46741171664812026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OFFICE_GRAPH_DATA!$R$27:$W$27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84488"/>
        <c:axId val="415384880"/>
      </c:lineChart>
      <c:dateAx>
        <c:axId val="41538448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4880"/>
        <c:crosses val="autoZero"/>
        <c:auto val="1"/>
        <c:lblOffset val="100"/>
        <c:baseTimeUnit val="months"/>
      </c:dateAx>
      <c:valAx>
        <c:axId val="415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CENTRAL_GRAPH_DATA!$G$3:$G$14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CENTRAL_GRAPH_DATA!$H$15:$H$26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85664"/>
        <c:axId val="415386056"/>
      </c:lineChart>
      <c:dateAx>
        <c:axId val="4153856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6056"/>
        <c:crosses val="autoZero"/>
        <c:auto val="1"/>
        <c:lblOffset val="100"/>
        <c:baseTimeUnit val="months"/>
      </c:dateAx>
      <c:valAx>
        <c:axId val="4153860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5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51273073871132835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07272"/>
        <c:axId val="414808944"/>
      </c:lineChart>
      <c:dateAx>
        <c:axId val="41080727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8944"/>
        <c:crosses val="autoZero"/>
        <c:auto val="1"/>
        <c:lblOffset val="100"/>
        <c:baseTimeUnit val="months"/>
      </c:dateAx>
      <c:valAx>
        <c:axId val="4148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NORTH_GRAPH_DATA!$H$15:$H$26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0120"/>
        <c:axId val="414810512"/>
      </c:lineChart>
      <c:dateAx>
        <c:axId val="4148101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0512"/>
        <c:crosses val="autoZero"/>
        <c:auto val="1"/>
        <c:lblOffset val="100"/>
        <c:baseTimeUnit val="months"/>
      </c:dateAx>
      <c:valAx>
        <c:axId val="4148105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0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50317989097517"/>
          <c:y val="0.41016663614722576"/>
          <c:w val="0.10054512416717142"/>
          <c:h val="0.16398386695401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NORTH_GRAPH_DATA!$R$27:$W$27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4040"/>
        <c:axId val="414814432"/>
      </c:lineChart>
      <c:dateAx>
        <c:axId val="41481404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4432"/>
        <c:crosses val="autoZero"/>
        <c:auto val="1"/>
        <c:lblOffset val="100"/>
        <c:baseTimeUnit val="months"/>
      </c:dateAx>
      <c:valAx>
        <c:axId val="414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SOUTH_GRAPH_DATA!$H$15:$H$26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2472"/>
        <c:axId val="414812080"/>
      </c:lineChart>
      <c:dateAx>
        <c:axId val="414812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2080"/>
        <c:crosses val="autoZero"/>
        <c:auto val="1"/>
        <c:lblOffset val="100"/>
        <c:baseTimeUnit val="months"/>
      </c:dateAx>
      <c:valAx>
        <c:axId val="414812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2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42447790627244941"/>
          <c:w val="0.10054512416717142"/>
          <c:h val="0.175909925391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OFFICE_GRAPH_DATA!$L$14:$L$26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OFFICE_GRAPH_DATA!$N$14:$N$26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OFFICE_GRAPH_DATA!$P$14:$P$26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OFFICE_GRAPH_DATA!$J$14:$J$26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08448"/>
        <c:axId val="411287376"/>
      </c:lineChart>
      <c:dateAx>
        <c:axId val="4108084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7376"/>
        <c:crosses val="autoZero"/>
        <c:auto val="1"/>
        <c:lblOffset val="100"/>
        <c:baseTimeUnit val="months"/>
      </c:dateAx>
      <c:valAx>
        <c:axId val="4112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87232"/>
        <c:axId val="415386840"/>
      </c:lineChart>
      <c:dateAx>
        <c:axId val="4153872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6840"/>
        <c:crosses val="autoZero"/>
        <c:auto val="1"/>
        <c:lblOffset val="100"/>
        <c:baseTimeUnit val="months"/>
      </c:dateAx>
      <c:valAx>
        <c:axId val="4153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WEST_GRAPH_DATA!$G$3:$G$14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WEST_GRAPH_DATA!$G$15:$G$26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5608"/>
        <c:axId val="414815216"/>
      </c:lineChart>
      <c:dateAx>
        <c:axId val="4148156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5216"/>
        <c:crosses val="autoZero"/>
        <c:auto val="1"/>
        <c:lblOffset val="100"/>
        <c:baseTimeUnit val="months"/>
      </c:dateAx>
      <c:valAx>
        <c:axId val="4148152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5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98394912174441"/>
          <c:y val="0.57236103089976009"/>
          <c:w val="0.10054512416717142"/>
          <c:h val="0.14967259682879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68808"/>
        <c:axId val="434269200"/>
      </c:lineChart>
      <c:dateAx>
        <c:axId val="43426880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69200"/>
        <c:crosses val="autoZero"/>
        <c:auto val="1"/>
        <c:lblOffset val="100"/>
        <c:baseTimeUnit val="months"/>
      </c:dateAx>
      <c:valAx>
        <c:axId val="434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6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79938761861498076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2 years ago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1 year ago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v>This year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06488"/>
        <c:axId val="410806096"/>
      </c:lineChart>
      <c:dateAx>
        <c:axId val="4108064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6096"/>
        <c:crosses val="autoZero"/>
        <c:auto val="1"/>
        <c:lblOffset val="100"/>
        <c:baseTimeUnit val="months"/>
      </c:dateAx>
      <c:valAx>
        <c:axId val="4108060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6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TAOYUAN_GRAPH_DATA!$T$1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TAOYUAN_GRAPH_DATA!$Q$3:$Q$38</c:f>
              <c:numCache>
                <c:formatCode>m/d/yyyy</c:formatCode>
                <c:ptCount val="36"/>
                <c:pt idx="0">
                  <c:v>41340</c:v>
                </c:pt>
                <c:pt idx="1">
                  <c:v>41371</c:v>
                </c:pt>
                <c:pt idx="2">
                  <c:v>41401</c:v>
                </c:pt>
                <c:pt idx="3">
                  <c:v>41432</c:v>
                </c:pt>
                <c:pt idx="4">
                  <c:v>41462</c:v>
                </c:pt>
                <c:pt idx="5">
                  <c:v>41493</c:v>
                </c:pt>
                <c:pt idx="6">
                  <c:v>41524</c:v>
                </c:pt>
                <c:pt idx="7">
                  <c:v>41554</c:v>
                </c:pt>
                <c:pt idx="8">
                  <c:v>41585</c:v>
                </c:pt>
                <c:pt idx="9">
                  <c:v>41615</c:v>
                </c:pt>
                <c:pt idx="10">
                  <c:v>41646</c:v>
                </c:pt>
                <c:pt idx="11">
                  <c:v>41677</c:v>
                </c:pt>
                <c:pt idx="12">
                  <c:v>41705</c:v>
                </c:pt>
                <c:pt idx="13">
                  <c:v>41736</c:v>
                </c:pt>
                <c:pt idx="14">
                  <c:v>41766</c:v>
                </c:pt>
                <c:pt idx="15">
                  <c:v>41797</c:v>
                </c:pt>
                <c:pt idx="16">
                  <c:v>41827</c:v>
                </c:pt>
                <c:pt idx="17">
                  <c:v>41858</c:v>
                </c:pt>
                <c:pt idx="18">
                  <c:v>41889</c:v>
                </c:pt>
                <c:pt idx="19">
                  <c:v>41919</c:v>
                </c:pt>
                <c:pt idx="20">
                  <c:v>41950</c:v>
                </c:pt>
                <c:pt idx="21">
                  <c:v>41980</c:v>
                </c:pt>
                <c:pt idx="22">
                  <c:v>42011</c:v>
                </c:pt>
                <c:pt idx="23">
                  <c:v>42042</c:v>
                </c:pt>
                <c:pt idx="24">
                  <c:v>42070</c:v>
                </c:pt>
                <c:pt idx="25">
                  <c:v>42101</c:v>
                </c:pt>
                <c:pt idx="26">
                  <c:v>42131</c:v>
                </c:pt>
                <c:pt idx="27">
                  <c:v>42162</c:v>
                </c:pt>
                <c:pt idx="28">
                  <c:v>42192</c:v>
                </c:pt>
                <c:pt idx="29">
                  <c:v>42223</c:v>
                </c:pt>
                <c:pt idx="30">
                  <c:v>42254</c:v>
                </c:pt>
                <c:pt idx="31">
                  <c:v>42284</c:v>
                </c:pt>
                <c:pt idx="32">
                  <c:v>42315</c:v>
                </c:pt>
                <c:pt idx="33">
                  <c:v>42345</c:v>
                </c:pt>
                <c:pt idx="34">
                  <c:v>42376</c:v>
                </c:pt>
                <c:pt idx="35">
                  <c:v>42407</c:v>
                </c:pt>
              </c:numCache>
            </c:numRef>
          </c:cat>
          <c:val>
            <c:numRef>
              <c:f>TAOYUAN_GRAPH_DATA!$T$27:$T$38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</c:v>
                </c:pt>
                <c:pt idx="11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TAOYUAN_GRAPH_DATA!$U$1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TAOYUAN_GRAPH_DATA!$Q$3:$Q$38</c:f>
              <c:numCache>
                <c:formatCode>m/d/yyyy</c:formatCode>
                <c:ptCount val="36"/>
                <c:pt idx="0">
                  <c:v>41340</c:v>
                </c:pt>
                <c:pt idx="1">
                  <c:v>41371</c:v>
                </c:pt>
                <c:pt idx="2">
                  <c:v>41401</c:v>
                </c:pt>
                <c:pt idx="3">
                  <c:v>41432</c:v>
                </c:pt>
                <c:pt idx="4">
                  <c:v>41462</c:v>
                </c:pt>
                <c:pt idx="5">
                  <c:v>41493</c:v>
                </c:pt>
                <c:pt idx="6">
                  <c:v>41524</c:v>
                </c:pt>
                <c:pt idx="7">
                  <c:v>41554</c:v>
                </c:pt>
                <c:pt idx="8">
                  <c:v>41585</c:v>
                </c:pt>
                <c:pt idx="9">
                  <c:v>41615</c:v>
                </c:pt>
                <c:pt idx="10">
                  <c:v>41646</c:v>
                </c:pt>
                <c:pt idx="11">
                  <c:v>41677</c:v>
                </c:pt>
                <c:pt idx="12">
                  <c:v>41705</c:v>
                </c:pt>
                <c:pt idx="13">
                  <c:v>41736</c:v>
                </c:pt>
                <c:pt idx="14">
                  <c:v>41766</c:v>
                </c:pt>
                <c:pt idx="15">
                  <c:v>41797</c:v>
                </c:pt>
                <c:pt idx="16">
                  <c:v>41827</c:v>
                </c:pt>
                <c:pt idx="17">
                  <c:v>41858</c:v>
                </c:pt>
                <c:pt idx="18">
                  <c:v>41889</c:v>
                </c:pt>
                <c:pt idx="19">
                  <c:v>41919</c:v>
                </c:pt>
                <c:pt idx="20">
                  <c:v>41950</c:v>
                </c:pt>
                <c:pt idx="21">
                  <c:v>41980</c:v>
                </c:pt>
                <c:pt idx="22">
                  <c:v>42011</c:v>
                </c:pt>
                <c:pt idx="23">
                  <c:v>42042</c:v>
                </c:pt>
                <c:pt idx="24">
                  <c:v>42070</c:v>
                </c:pt>
                <c:pt idx="25">
                  <c:v>42101</c:v>
                </c:pt>
                <c:pt idx="26">
                  <c:v>42131</c:v>
                </c:pt>
                <c:pt idx="27">
                  <c:v>42162</c:v>
                </c:pt>
                <c:pt idx="28">
                  <c:v>42192</c:v>
                </c:pt>
                <c:pt idx="29">
                  <c:v>42223</c:v>
                </c:pt>
                <c:pt idx="30">
                  <c:v>42254</c:v>
                </c:pt>
                <c:pt idx="31">
                  <c:v>42284</c:v>
                </c:pt>
                <c:pt idx="32">
                  <c:v>42315</c:v>
                </c:pt>
                <c:pt idx="33">
                  <c:v>42345</c:v>
                </c:pt>
                <c:pt idx="34">
                  <c:v>42376</c:v>
                </c:pt>
                <c:pt idx="35">
                  <c:v>42407</c:v>
                </c:pt>
              </c:numCache>
            </c:numRef>
          </c:cat>
          <c:val>
            <c:numRef>
              <c:f>TAOYUAN_GRAPH_DATA!$U$27:$U$38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TAOYUAN_GRAPH_DATA!$V$1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TAOYUAN_GRAPH_DATA!$Q$3:$Q$38</c:f>
              <c:numCache>
                <c:formatCode>m/d/yyyy</c:formatCode>
                <c:ptCount val="36"/>
                <c:pt idx="0">
                  <c:v>41340</c:v>
                </c:pt>
                <c:pt idx="1">
                  <c:v>41371</c:v>
                </c:pt>
                <c:pt idx="2">
                  <c:v>41401</c:v>
                </c:pt>
                <c:pt idx="3">
                  <c:v>41432</c:v>
                </c:pt>
                <c:pt idx="4">
                  <c:v>41462</c:v>
                </c:pt>
                <c:pt idx="5">
                  <c:v>41493</c:v>
                </c:pt>
                <c:pt idx="6">
                  <c:v>41524</c:v>
                </c:pt>
                <c:pt idx="7">
                  <c:v>41554</c:v>
                </c:pt>
                <c:pt idx="8">
                  <c:v>41585</c:v>
                </c:pt>
                <c:pt idx="9">
                  <c:v>41615</c:v>
                </c:pt>
                <c:pt idx="10">
                  <c:v>41646</c:v>
                </c:pt>
                <c:pt idx="11">
                  <c:v>41677</c:v>
                </c:pt>
                <c:pt idx="12">
                  <c:v>41705</c:v>
                </c:pt>
                <c:pt idx="13">
                  <c:v>41736</c:v>
                </c:pt>
                <c:pt idx="14">
                  <c:v>41766</c:v>
                </c:pt>
                <c:pt idx="15">
                  <c:v>41797</c:v>
                </c:pt>
                <c:pt idx="16">
                  <c:v>41827</c:v>
                </c:pt>
                <c:pt idx="17">
                  <c:v>41858</c:v>
                </c:pt>
                <c:pt idx="18">
                  <c:v>41889</c:v>
                </c:pt>
                <c:pt idx="19">
                  <c:v>41919</c:v>
                </c:pt>
                <c:pt idx="20">
                  <c:v>41950</c:v>
                </c:pt>
                <c:pt idx="21">
                  <c:v>41980</c:v>
                </c:pt>
                <c:pt idx="22">
                  <c:v>42011</c:v>
                </c:pt>
                <c:pt idx="23">
                  <c:v>42042</c:v>
                </c:pt>
                <c:pt idx="24">
                  <c:v>42070</c:v>
                </c:pt>
                <c:pt idx="25">
                  <c:v>42101</c:v>
                </c:pt>
                <c:pt idx="26">
                  <c:v>42131</c:v>
                </c:pt>
                <c:pt idx="27">
                  <c:v>42162</c:v>
                </c:pt>
                <c:pt idx="28">
                  <c:v>42192</c:v>
                </c:pt>
                <c:pt idx="29">
                  <c:v>42223</c:v>
                </c:pt>
                <c:pt idx="30">
                  <c:v>42254</c:v>
                </c:pt>
                <c:pt idx="31">
                  <c:v>42284</c:v>
                </c:pt>
                <c:pt idx="32">
                  <c:v>42315</c:v>
                </c:pt>
                <c:pt idx="33">
                  <c:v>42345</c:v>
                </c:pt>
                <c:pt idx="34">
                  <c:v>42376</c:v>
                </c:pt>
                <c:pt idx="35">
                  <c:v>42407</c:v>
                </c:pt>
              </c:numCache>
            </c:numRef>
          </c:cat>
          <c:val>
            <c:numRef>
              <c:f>TAOYUAN_GRAPH_DATA!$V$27:$V$38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155</c:v>
                </c:pt>
                <c:pt idx="11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TAOYUAN_GRAPH_DATA!$Q$3:$Q$38</c:f>
              <c:numCache>
                <c:formatCode>m/d/yyyy</c:formatCode>
                <c:ptCount val="36"/>
                <c:pt idx="0">
                  <c:v>41340</c:v>
                </c:pt>
                <c:pt idx="1">
                  <c:v>41371</c:v>
                </c:pt>
                <c:pt idx="2">
                  <c:v>41401</c:v>
                </c:pt>
                <c:pt idx="3">
                  <c:v>41432</c:v>
                </c:pt>
                <c:pt idx="4">
                  <c:v>41462</c:v>
                </c:pt>
                <c:pt idx="5">
                  <c:v>41493</c:v>
                </c:pt>
                <c:pt idx="6">
                  <c:v>41524</c:v>
                </c:pt>
                <c:pt idx="7">
                  <c:v>41554</c:v>
                </c:pt>
                <c:pt idx="8">
                  <c:v>41585</c:v>
                </c:pt>
                <c:pt idx="9">
                  <c:v>41615</c:v>
                </c:pt>
                <c:pt idx="10">
                  <c:v>41646</c:v>
                </c:pt>
                <c:pt idx="11">
                  <c:v>41677</c:v>
                </c:pt>
                <c:pt idx="12">
                  <c:v>41705</c:v>
                </c:pt>
                <c:pt idx="13">
                  <c:v>41736</c:v>
                </c:pt>
                <c:pt idx="14">
                  <c:v>41766</c:v>
                </c:pt>
                <c:pt idx="15">
                  <c:v>41797</c:v>
                </c:pt>
                <c:pt idx="16">
                  <c:v>41827</c:v>
                </c:pt>
                <c:pt idx="17">
                  <c:v>41858</c:v>
                </c:pt>
                <c:pt idx="18">
                  <c:v>41889</c:v>
                </c:pt>
                <c:pt idx="19">
                  <c:v>41919</c:v>
                </c:pt>
                <c:pt idx="20">
                  <c:v>41950</c:v>
                </c:pt>
                <c:pt idx="21">
                  <c:v>41980</c:v>
                </c:pt>
                <c:pt idx="22">
                  <c:v>42011</c:v>
                </c:pt>
                <c:pt idx="23">
                  <c:v>42042</c:v>
                </c:pt>
                <c:pt idx="24">
                  <c:v>42070</c:v>
                </c:pt>
                <c:pt idx="25">
                  <c:v>42101</c:v>
                </c:pt>
                <c:pt idx="26">
                  <c:v>42131</c:v>
                </c:pt>
                <c:pt idx="27">
                  <c:v>42162</c:v>
                </c:pt>
                <c:pt idx="28">
                  <c:v>42192</c:v>
                </c:pt>
                <c:pt idx="29">
                  <c:v>42223</c:v>
                </c:pt>
                <c:pt idx="30">
                  <c:v>42254</c:v>
                </c:pt>
                <c:pt idx="31">
                  <c:v>42284</c:v>
                </c:pt>
                <c:pt idx="32">
                  <c:v>42315</c:v>
                </c:pt>
                <c:pt idx="33">
                  <c:v>42345</c:v>
                </c:pt>
                <c:pt idx="34">
                  <c:v>42376</c:v>
                </c:pt>
                <c:pt idx="35">
                  <c:v>42407</c:v>
                </c:pt>
              </c:numCache>
            </c:numRef>
          </c:cat>
          <c:val>
            <c:numRef>
              <c:f>TAOYUAN_GRAPH_DATA!$W$27:$W$38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TAOYUAN_GRAPH_DATA!$X$2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1132FAA-AE1C-471C-AD9E-B63F1D1A6E5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TAOYUAN_GRAPH_DATA!$X$27:$X$38</c:f>
              <c:numCache>
                <c:formatCode>General</c:formatCode>
                <c:ptCount val="12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TAOYUAN_GRAPH_DATA!$Y$2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0D97283-3501-422C-BBE5-8F8F33F28FA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TAOYUAN_GRAPH_DATA!$Y$27:$Y$38</c:f>
              <c:numCache>
                <c:formatCode>General</c:formatCode>
                <c:ptCount val="12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TAOYUAN_GRAPH_DATA!$Z$2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FE60661-8377-4C5B-BA0D-04AA0828F2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TAOYUAN_GRAPH_DATA!$Z$27:$Z$38</c:f>
              <c:numCache>
                <c:formatCode>General</c:formatCode>
                <c:ptCount val="1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TAOYUAN_GRAPH_DATA!$AA$2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3568306-1AE2-47E3-A03F-9A11A6330BD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TAOYUAN_GRAPH_DATA!$AA$27:$AA$38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0056"/>
        <c:axId val="412580448"/>
      </c:lineChart>
      <c:dateAx>
        <c:axId val="41258005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0448"/>
        <c:crosses val="autoZero"/>
        <c:auto val="1"/>
        <c:lblOffset val="100"/>
        <c:baseTimeUnit val="months"/>
      </c:dateAx>
      <c:valAx>
        <c:axId val="41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1232"/>
        <c:axId val="412581624"/>
      </c:lineChart>
      <c:dateAx>
        <c:axId val="4125812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1624"/>
        <c:crosses val="autoZero"/>
        <c:auto val="1"/>
        <c:lblOffset val="100"/>
        <c:baseTimeUnit val="months"/>
      </c:dateAx>
      <c:valAx>
        <c:axId val="4125816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988637377394009"/>
          <c:w val="0.10054512416717142"/>
          <c:h val="0.156828231891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EAST_GRAPH_DATA!$L$14:$L$26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EAST_GRAPH_DATA!$N$14:$N$26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EAST_GRAPH_DATA!$P$14:$P$26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EAST_GRAPH_DATA!$J$14:$J$26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2016"/>
        <c:axId val="412582408"/>
      </c:lineChart>
      <c:dateAx>
        <c:axId val="41258201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2408"/>
        <c:crosses val="autoZero"/>
        <c:auto val="1"/>
        <c:lblOffset val="100"/>
        <c:baseTimeUnit val="months"/>
      </c:dateAx>
      <c:valAx>
        <c:axId val="4125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GRAPH_DATA!$B$35:$B$39" spid="_x0000_s1638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35:$B$39" spid="_x0000_s16897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35:$B$39" spid="_x0000_s1700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35:$B$39" spid="_x0000_s1710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35:$B$39" spid="_x0000_s1720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35:$B$39" spid="_x0000_s1730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35:$B$39" spid="_x0000_s1740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35:$B$39" spid="_x0000_s1751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35:$B$39" spid="_x0000_s1761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GRAPH_DATA!$B$47:$B$51" spid="_x0000_s1659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Since 10/2015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35:$B$39" spid="_x0000_s1679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G5" sqref="G5:J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1423</v>
      </c>
      <c r="C2" s="35" t="s">
        <v>1400</v>
      </c>
      <c r="D2" s="79">
        <v>100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17</v>
      </c>
      <c r="H4" s="69"/>
      <c r="I4" s="69"/>
      <c r="J4" s="70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TAOYUAN_GRAPH_DATA!$G$39</f>
        <v>6</v>
      </c>
      <c r="H5" s="82"/>
      <c r="I5" s="82"/>
      <c r="J5" s="83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702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654</v>
      </c>
      <c r="B10" s="27" t="s">
        <v>638</v>
      </c>
      <c r="C10" s="4" t="s">
        <v>670</v>
      </c>
      <c r="D10" s="4" t="s">
        <v>671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655</v>
      </c>
      <c r="B11" s="27" t="s">
        <v>639</v>
      </c>
      <c r="C11" s="4" t="s">
        <v>672</v>
      </c>
      <c r="D11" s="4" t="s">
        <v>673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656</v>
      </c>
      <c r="B12" s="27" t="s">
        <v>640</v>
      </c>
      <c r="C12" s="4" t="s">
        <v>674</v>
      </c>
      <c r="D12" s="4" t="s">
        <v>675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657</v>
      </c>
      <c r="B13" s="27" t="s">
        <v>641</v>
      </c>
      <c r="C13" s="4" t="s">
        <v>676</v>
      </c>
      <c r="D13" s="4" t="s">
        <v>677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658</v>
      </c>
      <c r="B16" s="27" t="s">
        <v>642</v>
      </c>
      <c r="C16" s="4" t="s">
        <v>678</v>
      </c>
      <c r="D16" s="4" t="s">
        <v>679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659</v>
      </c>
      <c r="B17" s="27" t="s">
        <v>643</v>
      </c>
      <c r="C17" s="4" t="s">
        <v>680</v>
      </c>
      <c r="D17" s="4" t="s">
        <v>681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660</v>
      </c>
      <c r="B18" s="27" t="s">
        <v>644</v>
      </c>
      <c r="C18" s="4" t="s">
        <v>682</v>
      </c>
      <c r="D18" s="4" t="s">
        <v>683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661</v>
      </c>
      <c r="B19" s="27" t="s">
        <v>645</v>
      </c>
      <c r="C19" s="4" t="s">
        <v>684</v>
      </c>
      <c r="D19" s="4" t="s">
        <v>685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662</v>
      </c>
      <c r="B20" s="27" t="s">
        <v>646</v>
      </c>
      <c r="C20" s="4" t="s">
        <v>686</v>
      </c>
      <c r="D20" s="4" t="s">
        <v>687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663</v>
      </c>
      <c r="B23" s="27" t="s">
        <v>647</v>
      </c>
      <c r="C23" s="4" t="s">
        <v>688</v>
      </c>
      <c r="D23" s="4" t="s">
        <v>689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664</v>
      </c>
      <c r="B24" s="27" t="s">
        <v>648</v>
      </c>
      <c r="C24" s="4" t="s">
        <v>690</v>
      </c>
      <c r="D24" s="4" t="s">
        <v>691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665</v>
      </c>
      <c r="B25" s="27" t="s">
        <v>649</v>
      </c>
      <c r="C25" s="4" t="s">
        <v>692</v>
      </c>
      <c r="D25" s="4" t="s">
        <v>693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666</v>
      </c>
      <c r="B26" s="27" t="s">
        <v>650</v>
      </c>
      <c r="C26" s="4" t="s">
        <v>694</v>
      </c>
      <c r="D26" s="4" t="s">
        <v>695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1419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667</v>
      </c>
      <c r="B29" s="27" t="s">
        <v>651</v>
      </c>
      <c r="C29" s="4" t="s">
        <v>696</v>
      </c>
      <c r="D29" s="4" t="s">
        <v>697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668</v>
      </c>
      <c r="B30" s="27" t="s">
        <v>652</v>
      </c>
      <c r="C30" s="4" t="s">
        <v>698</v>
      </c>
      <c r="D30" s="4" t="s">
        <v>699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669</v>
      </c>
      <c r="B31" s="27" t="s">
        <v>653</v>
      </c>
      <c r="C31" s="4" t="s">
        <v>700</v>
      </c>
      <c r="D31" s="4" t="s">
        <v>701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1399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1388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1387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1389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1390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1391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P56" sqref="P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8" workbookViewId="0">
      <selection activeCell="G37" sqref="G3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9" width="11.140625" style="8" customWidth="1"/>
    <col min="20" max="16384" width="9.140625" style="8"/>
  </cols>
  <sheetData>
    <row r="1" spans="1:27" ht="135">
      <c r="G1" s="39" t="s">
        <v>632</v>
      </c>
      <c r="J1" s="39" t="s">
        <v>74</v>
      </c>
      <c r="K1" s="39" t="s">
        <v>72</v>
      </c>
      <c r="L1" s="39" t="s">
        <v>73</v>
      </c>
      <c r="M1" s="39" t="s">
        <v>85</v>
      </c>
      <c r="N1" s="39" t="s">
        <v>86</v>
      </c>
      <c r="O1" s="39" t="s">
        <v>84</v>
      </c>
      <c r="T1" s="39" t="s">
        <v>29</v>
      </c>
      <c r="U1" s="39" t="s">
        <v>635</v>
      </c>
      <c r="V1" s="39" t="s">
        <v>64</v>
      </c>
      <c r="W1" s="39" t="s">
        <v>65</v>
      </c>
    </row>
    <row r="2" spans="1:27">
      <c r="A2" s="8" t="s">
        <v>1475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1461</v>
      </c>
      <c r="J2" s="8" t="s">
        <v>78</v>
      </c>
      <c r="K2" s="8" t="s">
        <v>82</v>
      </c>
      <c r="L2" s="8" t="s">
        <v>83</v>
      </c>
      <c r="M2" s="8" t="s">
        <v>79</v>
      </c>
      <c r="N2" s="8" t="s">
        <v>80</v>
      </c>
      <c r="O2" s="8" t="s">
        <v>81</v>
      </c>
      <c r="P2" s="8" t="s">
        <v>71</v>
      </c>
      <c r="Q2" s="8" t="s">
        <v>16</v>
      </c>
      <c r="S2" s="8" t="s">
        <v>76</v>
      </c>
      <c r="T2" s="37" t="s">
        <v>7</v>
      </c>
      <c r="U2" s="37" t="s">
        <v>8</v>
      </c>
      <c r="V2" s="37" t="s">
        <v>63</v>
      </c>
      <c r="W2" s="37" t="s">
        <v>62</v>
      </c>
      <c r="X2" s="37" t="s">
        <v>88</v>
      </c>
      <c r="Y2" s="37" t="s">
        <v>89</v>
      </c>
      <c r="Z2" s="37" t="s">
        <v>90</v>
      </c>
      <c r="AA2" s="37" t="s">
        <v>91</v>
      </c>
    </row>
    <row r="3" spans="1:27">
      <c r="A3" s="8">
        <v>-2</v>
      </c>
      <c r="B3" s="37">
        <f>YEAR+A3</f>
        <v>2014</v>
      </c>
      <c r="C3" s="37">
        <v>1</v>
      </c>
      <c r="D3" s="38">
        <f>DATE(B3, C3, 1)</f>
        <v>41640</v>
      </c>
      <c r="E3" s="38" t="str">
        <f ca="1">CONCATENATE($B3,":",$C3,":0:0:", INDIRECT(CONCATENATE($B$39, "$A$1")))</f>
        <v>2014:1:0:0:TAOYUAN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0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P3" s="8">
        <v>-35</v>
      </c>
      <c r="Q3" s="38">
        <f>DATE(YEAR, MONTH+P3,DAY)</f>
        <v>41340</v>
      </c>
      <c r="R3" s="38" t="str">
        <f t="shared" ref="R3:R37" ca="1" si="1">CONCATENATE(YEAR(Q3),":",MONTH(Q3),":0:0:", INDIRECT(CONCATENATE($B$39, "$A$1")))</f>
        <v>2013:3:0:0:TAOYUAN</v>
      </c>
      <c r="S3" s="37" t="e">
        <f ca="1">MATCH(R3,REPORT_DATA_BY_ZONE_MONTH!$A:$A, 0)</f>
        <v>#N/A</v>
      </c>
      <c r="T3" s="30" t="e">
        <f ca="1">INDEX(REPORT_DATA_BY_ZONE_MONTH!$A:$AG,$S3,MATCH(T$2,REPORT_DATA_BY_ZONE_MONTH!$A$1:$AG$1,0))</f>
        <v>#N/A</v>
      </c>
      <c r="U3" s="30" t="e">
        <f ca="1">INDEX(REPORT_DATA_BY_ZONE_MONTH!$A:$AG,$S3,MATCH(U$2,REPORT_DATA_BY_ZONE_MONTH!$A$1:$AG$1,0))</f>
        <v>#N/A</v>
      </c>
      <c r="V3" s="30" t="e">
        <f ca="1">INDEX(REPORT_DATA_BY_ZONE_MONTH!$A:$AG,$S3,MATCH(V$2,REPORT_DATA_BY_ZONE_MONTH!$A$1:$AG$1,0))</f>
        <v>#N/A</v>
      </c>
      <c r="W3" s="30" t="e">
        <f ca="1">INDEX(REPORT_DATA_BY_ZONE_MONTH!$A:$AG,$S3,MATCH(W$2,REPORT_DATA_BY_ZONE_MONTH!$A$1:$AG$1,0))</f>
        <v>#N/A</v>
      </c>
      <c r="X3" s="30">
        <f t="shared" ref="X3:X38" ca="1" si="2">6*$B$41*$B$42</f>
        <v>384</v>
      </c>
      <c r="Y3" s="30">
        <f t="shared" ref="Y3:Y38" ca="1" si="3">3*$B$41*$B$42</f>
        <v>192</v>
      </c>
      <c r="Z3" s="30">
        <f t="shared" ref="Z3:Z38" ca="1" si="4">5*$B$41*$B$42</f>
        <v>320</v>
      </c>
      <c r="AA3" s="30">
        <f t="shared" ref="AA3:AA38" ca="1" si="5">1*$B$41*$B$42</f>
        <v>64</v>
      </c>
    </row>
    <row r="4" spans="1:27">
      <c r="A4" s="8">
        <v>-2</v>
      </c>
      <c r="B4" s="37">
        <f>YEAR+A4</f>
        <v>2014</v>
      </c>
      <c r="C4" s="37">
        <v>2</v>
      </c>
      <c r="D4" s="38">
        <f>DATE(B4, C4, 1)</f>
        <v>41671</v>
      </c>
      <c r="E4" s="38" t="str">
        <f ca="1">CONCATENATE($B4,":",$C4,":0:0:", INDIRECT(CONCATENATE($B$39, "$A$1")))</f>
        <v>2014:2:0:0:TAOYUAN</v>
      </c>
      <c r="F4" s="37">
        <f ca="1">MATCH($E4,REPORT_DATA_BY_ZONE_MONTH!$A:$A, 0)</f>
        <v>34</v>
      </c>
      <c r="G4" s="30">
        <f ca="1">INDEX(REPORT_DATA_BY_ZONE_MONTH!$A:$AG,$F4,MATCH(G$2,REPORT_DATA_BY_ZONE_MONTH!$A$1:$AG$1,0))</f>
        <v>6</v>
      </c>
      <c r="H4" s="30">
        <f t="shared" si="0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P4" s="8">
        <v>-34</v>
      </c>
      <c r="Q4" s="38">
        <f>DATE(YEAR, MONTH+P4,DAY)</f>
        <v>41371</v>
      </c>
      <c r="R4" s="38" t="str">
        <f t="shared" ca="1" si="1"/>
        <v>2013:4:0:0:TAOYUAN</v>
      </c>
      <c r="S4" s="37" t="e">
        <f ca="1">MATCH(R4,REPORT_DATA_BY_ZONE_MONTH!$A:$A, 0)</f>
        <v>#N/A</v>
      </c>
      <c r="T4" s="30" t="e">
        <f ca="1">INDEX(REPORT_DATA_BY_ZONE_MONTH!$A:$AG,$S4,MATCH(T$2,REPORT_DATA_BY_ZONE_MONTH!$A$1:$AG$1,0))</f>
        <v>#N/A</v>
      </c>
      <c r="U4" s="30" t="e">
        <f ca="1">INDEX(REPORT_DATA_BY_ZONE_MONTH!$A:$AG,$S4,MATCH(U$2,REPORT_DATA_BY_ZONE_MONTH!$A$1:$AG$1,0))</f>
        <v>#N/A</v>
      </c>
      <c r="V4" s="30" t="e">
        <f ca="1">INDEX(REPORT_DATA_BY_ZONE_MONTH!$A:$AG,$S4,MATCH(V$2,REPORT_DATA_BY_ZONE_MONTH!$A$1:$AG$1,0))</f>
        <v>#N/A</v>
      </c>
      <c r="W4" s="30" t="e">
        <f ca="1">INDEX(REPORT_DATA_BY_ZONE_MONTH!$A:$AG,$S4,MATCH(W$2,REPORT_DATA_BY_ZONE_MONTH!$A$1:$AG$1,0))</f>
        <v>#N/A</v>
      </c>
      <c r="X4" s="30">
        <f t="shared" ca="1" si="2"/>
        <v>384</v>
      </c>
      <c r="Y4" s="30">
        <f t="shared" ca="1" si="3"/>
        <v>192</v>
      </c>
      <c r="Z4" s="30">
        <f t="shared" ca="1" si="4"/>
        <v>320</v>
      </c>
      <c r="AA4" s="30">
        <f t="shared" ca="1" si="5"/>
        <v>64</v>
      </c>
    </row>
    <row r="5" spans="1:27">
      <c r="A5" s="8">
        <v>-2</v>
      </c>
      <c r="B5" s="37">
        <f>YEAR+A5</f>
        <v>2014</v>
      </c>
      <c r="C5" s="37">
        <v>3</v>
      </c>
      <c r="D5" s="38">
        <f>DATE(B5, C5, 1)</f>
        <v>41699</v>
      </c>
      <c r="E5" s="38" t="str">
        <f ca="1">CONCATENATE($B5,":",$C5,":0:0:", INDIRECT(CONCATENATE($B$39, "$A$1")))</f>
        <v>2014:3:0:0:TAOYUAN</v>
      </c>
      <c r="F5" s="37">
        <f ca="1">MATCH($E5,REPORT_DATA_BY_ZONE_MONTH!$A:$A, 0)</f>
        <v>42</v>
      </c>
      <c r="G5" s="30">
        <f ca="1">INDEX(REPORT_DATA_BY_ZONE_MONTH!$A:$AG,$F5,MATCH(G$2,REPORT_DATA_BY_ZONE_MONTH!$A$1:$AG$1,0))</f>
        <v>10</v>
      </c>
      <c r="H5" s="30">
        <f t="shared" si="0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P5" s="8">
        <v>-33</v>
      </c>
      <c r="Q5" s="38">
        <f>DATE(YEAR, MONTH+P5,DAY)</f>
        <v>41401</v>
      </c>
      <c r="R5" s="38" t="str">
        <f t="shared" ca="1" si="1"/>
        <v>2013:5:0:0:TAOYUAN</v>
      </c>
      <c r="S5" s="37" t="e">
        <f ca="1">MATCH(R5,REPORT_DATA_BY_ZONE_MONTH!$A:$A, 0)</f>
        <v>#N/A</v>
      </c>
      <c r="T5" s="30" t="e">
        <f ca="1">INDEX(REPORT_DATA_BY_ZONE_MONTH!$A:$AG,$S5,MATCH(T$2,REPORT_DATA_BY_ZONE_MONTH!$A$1:$AG$1,0))</f>
        <v>#N/A</v>
      </c>
      <c r="U5" s="30" t="e">
        <f ca="1">INDEX(REPORT_DATA_BY_ZONE_MONTH!$A:$AG,$S5,MATCH(U$2,REPORT_DATA_BY_ZONE_MONTH!$A$1:$AG$1,0))</f>
        <v>#N/A</v>
      </c>
      <c r="V5" s="30" t="e">
        <f ca="1">INDEX(REPORT_DATA_BY_ZONE_MONTH!$A:$AG,$S5,MATCH(V$2,REPORT_DATA_BY_ZONE_MONTH!$A$1:$AG$1,0))</f>
        <v>#N/A</v>
      </c>
      <c r="W5" s="30" t="e">
        <f ca="1">INDEX(REPORT_DATA_BY_ZONE_MONTH!$A:$AG,$S5,MATCH(W$2,REPORT_DATA_BY_ZONE_MONTH!$A$1:$AG$1,0))</f>
        <v>#N/A</v>
      </c>
      <c r="X5" s="30">
        <f t="shared" ca="1" si="2"/>
        <v>384</v>
      </c>
      <c r="Y5" s="30">
        <f t="shared" ca="1" si="3"/>
        <v>192</v>
      </c>
      <c r="Z5" s="30">
        <f t="shared" ca="1" si="4"/>
        <v>320</v>
      </c>
      <c r="AA5" s="30">
        <f t="shared" ca="1" si="5"/>
        <v>64</v>
      </c>
    </row>
    <row r="6" spans="1:27">
      <c r="A6" s="8">
        <v>-2</v>
      </c>
      <c r="B6" s="37">
        <f>YEAR+A6</f>
        <v>2014</v>
      </c>
      <c r="C6" s="37">
        <v>4</v>
      </c>
      <c r="D6" s="38">
        <f>DATE(B6, C6, 1)</f>
        <v>41730</v>
      </c>
      <c r="E6" s="38" t="str">
        <f ca="1">CONCATENATE($B6,":",$C6,":0:0:", INDIRECT(CONCATENATE($B$39, "$A$1")))</f>
        <v>2014:4:0:0:TAOYUAN</v>
      </c>
      <c r="F6" s="37">
        <f ca="1">MATCH($E6,REPORT_DATA_BY_ZONE_MONTH!$A:$A, 0)</f>
        <v>50</v>
      </c>
      <c r="G6" s="30">
        <f ca="1">INDEX(REPORT_DATA_BY_ZONE_MONTH!$A:$AG,$F6,MATCH(G$2,REPORT_DATA_BY_ZONE_MONTH!$A$1:$AG$1,0))</f>
        <v>6</v>
      </c>
      <c r="H6" s="30">
        <f t="shared" si="0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P6" s="8">
        <v>-32</v>
      </c>
      <c r="Q6" s="38">
        <f>DATE(YEAR, MONTH+P6,DAY)</f>
        <v>41432</v>
      </c>
      <c r="R6" s="38" t="str">
        <f t="shared" ca="1" si="1"/>
        <v>2013:6:0:0:TAOYUAN</v>
      </c>
      <c r="S6" s="37" t="e">
        <f ca="1">MATCH(R6,REPORT_DATA_BY_ZONE_MONTH!$A:$A, 0)</f>
        <v>#N/A</v>
      </c>
      <c r="T6" s="30" t="e">
        <f ca="1">INDEX(REPORT_DATA_BY_ZONE_MONTH!$A:$AG,$S6,MATCH(T$2,REPORT_DATA_BY_ZONE_MONTH!$A$1:$AG$1,0))</f>
        <v>#N/A</v>
      </c>
      <c r="U6" s="30" t="e">
        <f ca="1">INDEX(REPORT_DATA_BY_ZONE_MONTH!$A:$AG,$S6,MATCH(U$2,REPORT_DATA_BY_ZONE_MONTH!$A$1:$AG$1,0))</f>
        <v>#N/A</v>
      </c>
      <c r="V6" s="30" t="e">
        <f ca="1">INDEX(REPORT_DATA_BY_ZONE_MONTH!$A:$AG,$S6,MATCH(V$2,REPORT_DATA_BY_ZONE_MONTH!$A$1:$AG$1,0))</f>
        <v>#N/A</v>
      </c>
      <c r="W6" s="30" t="e">
        <f ca="1">INDEX(REPORT_DATA_BY_ZONE_MONTH!$A:$AG,$S6,MATCH(W$2,REPORT_DATA_BY_ZONE_MONTH!$A$1:$AG$1,0))</f>
        <v>#N/A</v>
      </c>
      <c r="X6" s="30">
        <f t="shared" ca="1" si="2"/>
        <v>384</v>
      </c>
      <c r="Y6" s="30">
        <f t="shared" ca="1" si="3"/>
        <v>192</v>
      </c>
      <c r="Z6" s="30">
        <f t="shared" ca="1" si="4"/>
        <v>320</v>
      </c>
      <c r="AA6" s="30">
        <f t="shared" ca="1" si="5"/>
        <v>64</v>
      </c>
    </row>
    <row r="7" spans="1:27">
      <c r="A7" s="8">
        <v>-2</v>
      </c>
      <c r="B7" s="37">
        <f>YEAR+A7</f>
        <v>2014</v>
      </c>
      <c r="C7" s="37">
        <v>5</v>
      </c>
      <c r="D7" s="38">
        <f>DATE(B7, C7, 1)</f>
        <v>41760</v>
      </c>
      <c r="E7" s="38" t="str">
        <f ca="1">CONCATENATE($B7,":",$C7,":0:0:", INDIRECT(CONCATENATE($B$39, "$A$1")))</f>
        <v>2014:5:0:0:TAOYUAN</v>
      </c>
      <c r="F7" s="37">
        <f ca="1">MATCH($E7,REPORT_DATA_BY_ZONE_MONTH!$A:$A, 0)</f>
        <v>58</v>
      </c>
      <c r="G7" s="30">
        <f ca="1">INDEX(REPORT_DATA_BY_ZONE_MONTH!$A:$AG,$F7,MATCH(G$2,REPORT_DATA_BY_ZONE_MONTH!$A$1:$AG$1,0))</f>
        <v>3</v>
      </c>
      <c r="H7" s="30">
        <f t="shared" si="0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P7" s="8">
        <v>-31</v>
      </c>
      <c r="Q7" s="38">
        <f>DATE(YEAR, MONTH+P7,DAY)</f>
        <v>41462</v>
      </c>
      <c r="R7" s="38" t="str">
        <f t="shared" ca="1" si="1"/>
        <v>2013:7:0:0:TAOYUAN</v>
      </c>
      <c r="S7" s="37" t="e">
        <f ca="1">MATCH(R7,REPORT_DATA_BY_ZONE_MONTH!$A:$A, 0)</f>
        <v>#N/A</v>
      </c>
      <c r="T7" s="30" t="e">
        <f ca="1">INDEX(REPORT_DATA_BY_ZONE_MONTH!$A:$AG,$S7,MATCH(T$2,REPORT_DATA_BY_ZONE_MONTH!$A$1:$AG$1,0))</f>
        <v>#N/A</v>
      </c>
      <c r="U7" s="30" t="e">
        <f ca="1">INDEX(REPORT_DATA_BY_ZONE_MONTH!$A:$AG,$S7,MATCH(U$2,REPORT_DATA_BY_ZONE_MONTH!$A$1:$AG$1,0))</f>
        <v>#N/A</v>
      </c>
      <c r="V7" s="30" t="e">
        <f ca="1">INDEX(REPORT_DATA_BY_ZONE_MONTH!$A:$AG,$S7,MATCH(V$2,REPORT_DATA_BY_ZONE_MONTH!$A$1:$AG$1,0))</f>
        <v>#N/A</v>
      </c>
      <c r="W7" s="30" t="e">
        <f ca="1">INDEX(REPORT_DATA_BY_ZONE_MONTH!$A:$AG,$S7,MATCH(W$2,REPORT_DATA_BY_ZONE_MONTH!$A$1:$AG$1,0))</f>
        <v>#N/A</v>
      </c>
      <c r="X7" s="30">
        <f t="shared" ca="1" si="2"/>
        <v>384</v>
      </c>
      <c r="Y7" s="30">
        <f t="shared" ca="1" si="3"/>
        <v>192</v>
      </c>
      <c r="Z7" s="30">
        <f t="shared" ca="1" si="4"/>
        <v>320</v>
      </c>
      <c r="AA7" s="30">
        <f t="shared" ca="1" si="5"/>
        <v>64</v>
      </c>
    </row>
    <row r="8" spans="1:27">
      <c r="A8" s="8">
        <v>-2</v>
      </c>
      <c r="B8" s="37">
        <f>YEAR+A8</f>
        <v>2014</v>
      </c>
      <c r="C8" s="37">
        <v>6</v>
      </c>
      <c r="D8" s="38">
        <f>DATE(B8, C8, 1)</f>
        <v>41791</v>
      </c>
      <c r="E8" s="38" t="str">
        <f ca="1">CONCATENATE($B8,":",$C8,":0:0:", INDIRECT(CONCATENATE($B$39, "$A$1")))</f>
        <v>2014:6:0:0:TAOYUAN</v>
      </c>
      <c r="F8" s="37">
        <f ca="1">MATCH($E8,REPORT_DATA_BY_ZONE_MONTH!$A:$A, 0)</f>
        <v>66</v>
      </c>
      <c r="G8" s="30">
        <f ca="1">INDEX(REPORT_DATA_BY_ZONE_MONTH!$A:$AG,$F8,MATCH(G$2,REPORT_DATA_BY_ZONE_MONTH!$A$1:$AG$1,0))</f>
        <v>9</v>
      </c>
      <c r="H8" s="30">
        <f t="shared" si="0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P8" s="8">
        <v>-30</v>
      </c>
      <c r="Q8" s="38">
        <f>DATE(YEAR, MONTH+P8,DAY)</f>
        <v>41493</v>
      </c>
      <c r="R8" s="38" t="str">
        <f t="shared" ca="1" si="1"/>
        <v>2013:8:0:0:TAOYUAN</v>
      </c>
      <c r="S8" s="37" t="e">
        <f ca="1">MATCH(R8,REPORT_DATA_BY_ZONE_MONTH!$A:$A, 0)</f>
        <v>#N/A</v>
      </c>
      <c r="T8" s="30" t="e">
        <f ca="1">INDEX(REPORT_DATA_BY_ZONE_MONTH!$A:$AG,$S8,MATCH(T$2,REPORT_DATA_BY_ZONE_MONTH!$A$1:$AG$1,0))</f>
        <v>#N/A</v>
      </c>
      <c r="U8" s="30" t="e">
        <f ca="1">INDEX(REPORT_DATA_BY_ZONE_MONTH!$A:$AG,$S8,MATCH(U$2,REPORT_DATA_BY_ZONE_MONTH!$A$1:$AG$1,0))</f>
        <v>#N/A</v>
      </c>
      <c r="V8" s="30" t="e">
        <f ca="1">INDEX(REPORT_DATA_BY_ZONE_MONTH!$A:$AG,$S8,MATCH(V$2,REPORT_DATA_BY_ZONE_MONTH!$A$1:$AG$1,0))</f>
        <v>#N/A</v>
      </c>
      <c r="W8" s="30" t="e">
        <f ca="1">INDEX(REPORT_DATA_BY_ZONE_MONTH!$A:$AG,$S8,MATCH(W$2,REPORT_DATA_BY_ZONE_MONTH!$A$1:$AG$1,0))</f>
        <v>#N/A</v>
      </c>
      <c r="X8" s="30">
        <f t="shared" ca="1" si="2"/>
        <v>384</v>
      </c>
      <c r="Y8" s="30">
        <f t="shared" ca="1" si="3"/>
        <v>192</v>
      </c>
      <c r="Z8" s="30">
        <f t="shared" ca="1" si="4"/>
        <v>320</v>
      </c>
      <c r="AA8" s="30">
        <f t="shared" ca="1" si="5"/>
        <v>64</v>
      </c>
    </row>
    <row r="9" spans="1:27">
      <c r="A9" s="8">
        <v>-2</v>
      </c>
      <c r="B9" s="37">
        <f>YEAR+A9</f>
        <v>2014</v>
      </c>
      <c r="C9" s="37">
        <v>7</v>
      </c>
      <c r="D9" s="38">
        <f>DATE(B9, C9, 1)</f>
        <v>41821</v>
      </c>
      <c r="E9" s="38" t="str">
        <f ca="1">CONCATENATE($B9,":",$C9,":0:0:", INDIRECT(CONCATENATE($B$39, "$A$1")))</f>
        <v>2014:7:0:0:TAOYUAN</v>
      </c>
      <c r="F9" s="37">
        <f ca="1">MATCH($E9,REPORT_DATA_BY_ZONE_MONTH!$A:$A, 0)</f>
        <v>74</v>
      </c>
      <c r="G9" s="30">
        <f ca="1">INDEX(REPORT_DATA_BY_ZONE_MONTH!$A:$AG,$F9,MATCH(G$2,REPORT_DATA_BY_ZONE_MONTH!$A$1:$AG$1,0))</f>
        <v>11</v>
      </c>
      <c r="H9" s="30">
        <f t="shared" si="0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P9" s="8">
        <v>-29</v>
      </c>
      <c r="Q9" s="38">
        <f>DATE(YEAR, MONTH+P9,DAY)</f>
        <v>41524</v>
      </c>
      <c r="R9" s="38" t="str">
        <f t="shared" ca="1" si="1"/>
        <v>2013:9:0:0:TAOYUAN</v>
      </c>
      <c r="S9" s="37" t="e">
        <f ca="1">MATCH(R9,REPORT_DATA_BY_ZONE_MONTH!$A:$A, 0)</f>
        <v>#N/A</v>
      </c>
      <c r="T9" s="30" t="e">
        <f ca="1">INDEX(REPORT_DATA_BY_ZONE_MONTH!$A:$AG,$S9,MATCH(T$2,REPORT_DATA_BY_ZONE_MONTH!$A$1:$AG$1,0))</f>
        <v>#N/A</v>
      </c>
      <c r="U9" s="30" t="e">
        <f ca="1">INDEX(REPORT_DATA_BY_ZONE_MONTH!$A:$AG,$S9,MATCH(U$2,REPORT_DATA_BY_ZONE_MONTH!$A$1:$AG$1,0))</f>
        <v>#N/A</v>
      </c>
      <c r="V9" s="30" t="e">
        <f ca="1">INDEX(REPORT_DATA_BY_ZONE_MONTH!$A:$AG,$S9,MATCH(V$2,REPORT_DATA_BY_ZONE_MONTH!$A$1:$AG$1,0))</f>
        <v>#N/A</v>
      </c>
      <c r="W9" s="30" t="e">
        <f ca="1">INDEX(REPORT_DATA_BY_ZONE_MONTH!$A:$AG,$S9,MATCH(W$2,REPORT_DATA_BY_ZONE_MONTH!$A$1:$AG$1,0))</f>
        <v>#N/A</v>
      </c>
      <c r="X9" s="30">
        <f t="shared" ca="1" si="2"/>
        <v>384</v>
      </c>
      <c r="Y9" s="30">
        <f t="shared" ca="1" si="3"/>
        <v>192</v>
      </c>
      <c r="Z9" s="30">
        <f t="shared" ca="1" si="4"/>
        <v>320</v>
      </c>
      <c r="AA9" s="30">
        <f t="shared" ca="1" si="5"/>
        <v>64</v>
      </c>
    </row>
    <row r="10" spans="1:27">
      <c r="A10" s="8">
        <v>-2</v>
      </c>
      <c r="B10" s="37">
        <f>YEAR+A10</f>
        <v>2014</v>
      </c>
      <c r="C10" s="37">
        <v>8</v>
      </c>
      <c r="D10" s="38">
        <f>DATE(B10, C10, 1)</f>
        <v>41852</v>
      </c>
      <c r="E10" s="38" t="str">
        <f ca="1">CONCATENATE($B10,":",$C10,":0:0:", INDIRECT(CONCATENATE($B$39, "$A$1")))</f>
        <v>2014:8:0:0:TAOYUAN</v>
      </c>
      <c r="F10" s="37">
        <f ca="1">MATCH($E10,REPORT_DATA_BY_ZONE_MONTH!$A:$A, 0)</f>
        <v>82</v>
      </c>
      <c r="G10" s="30">
        <f ca="1">INDEX(REPORT_DATA_BY_ZONE_MONTH!$A:$AG,$F10,MATCH(G$2,REPORT_DATA_BY_ZONE_MONTH!$A$1:$AG$1,0))</f>
        <v>6</v>
      </c>
      <c r="H10" s="30">
        <f t="shared" si="0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P10" s="8">
        <v>-28</v>
      </c>
      <c r="Q10" s="38">
        <f>DATE(YEAR, MONTH+P10,DAY)</f>
        <v>41554</v>
      </c>
      <c r="R10" s="38" t="str">
        <f t="shared" ca="1" si="1"/>
        <v>2013:10:0:0:TAOYUAN</v>
      </c>
      <c r="S10" s="37" t="e">
        <f ca="1">MATCH(R10,REPORT_DATA_BY_ZONE_MONTH!$A:$A, 0)</f>
        <v>#N/A</v>
      </c>
      <c r="T10" s="30" t="e">
        <f ca="1">INDEX(REPORT_DATA_BY_ZONE_MONTH!$A:$AG,$S10,MATCH(T$2,REPORT_DATA_BY_ZONE_MONTH!$A$1:$AG$1,0))</f>
        <v>#N/A</v>
      </c>
      <c r="U10" s="30" t="e">
        <f ca="1">INDEX(REPORT_DATA_BY_ZONE_MONTH!$A:$AG,$S10,MATCH(U$2,REPORT_DATA_BY_ZONE_MONTH!$A$1:$AG$1,0))</f>
        <v>#N/A</v>
      </c>
      <c r="V10" s="30" t="e">
        <f ca="1">INDEX(REPORT_DATA_BY_ZONE_MONTH!$A:$AG,$S10,MATCH(V$2,REPORT_DATA_BY_ZONE_MONTH!$A$1:$AG$1,0))</f>
        <v>#N/A</v>
      </c>
      <c r="W10" s="30" t="e">
        <f ca="1">INDEX(REPORT_DATA_BY_ZONE_MONTH!$A:$AG,$S10,MATCH(W$2,REPORT_DATA_BY_ZONE_MONTH!$A$1:$AG$1,0))</f>
        <v>#N/A</v>
      </c>
      <c r="X10" s="30">
        <f t="shared" ca="1" si="2"/>
        <v>384</v>
      </c>
      <c r="Y10" s="30">
        <f t="shared" ca="1" si="3"/>
        <v>192</v>
      </c>
      <c r="Z10" s="30">
        <f t="shared" ca="1" si="4"/>
        <v>320</v>
      </c>
      <c r="AA10" s="30">
        <f t="shared" ca="1" si="5"/>
        <v>64</v>
      </c>
    </row>
    <row r="11" spans="1:27">
      <c r="A11" s="8">
        <v>-2</v>
      </c>
      <c r="B11" s="37">
        <f>YEAR+A11</f>
        <v>2014</v>
      </c>
      <c r="C11" s="37">
        <v>9</v>
      </c>
      <c r="D11" s="38">
        <f>DATE(B11, C11, 1)</f>
        <v>41883</v>
      </c>
      <c r="E11" s="38" t="str">
        <f ca="1">CONCATENATE($B11,":",$C11,":0:0:", INDIRECT(CONCATENATE($B$39, "$A$1")))</f>
        <v>2014:9:0:0:TAOYUAN</v>
      </c>
      <c r="F11" s="37">
        <f ca="1">MATCH($E11,REPORT_DATA_BY_ZONE_MONTH!$A:$A, 0)</f>
        <v>90</v>
      </c>
      <c r="G11" s="30">
        <f ca="1">INDEX(REPORT_DATA_BY_ZONE_MONTH!$A:$AG,$F11,MATCH(G$2,REPORT_DATA_BY_ZONE_MONTH!$A$1:$AG$1,0))</f>
        <v>7</v>
      </c>
      <c r="H11" s="30">
        <f t="shared" si="0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P11" s="8">
        <v>-27</v>
      </c>
      <c r="Q11" s="38">
        <f>DATE(YEAR, MONTH+P11,DAY)</f>
        <v>41585</v>
      </c>
      <c r="R11" s="38" t="str">
        <f t="shared" ca="1" si="1"/>
        <v>2013:11:0:0:TAOYUAN</v>
      </c>
      <c r="S11" s="37" t="e">
        <f ca="1">MATCH(R11,REPORT_DATA_BY_ZONE_MONTH!$A:$A, 0)</f>
        <v>#N/A</v>
      </c>
      <c r="T11" s="30" t="e">
        <f ca="1">INDEX(REPORT_DATA_BY_ZONE_MONTH!$A:$AG,$S11,MATCH(T$2,REPORT_DATA_BY_ZONE_MONTH!$A$1:$AG$1,0))</f>
        <v>#N/A</v>
      </c>
      <c r="U11" s="30" t="e">
        <f ca="1">INDEX(REPORT_DATA_BY_ZONE_MONTH!$A:$AG,$S11,MATCH(U$2,REPORT_DATA_BY_ZONE_MONTH!$A$1:$AG$1,0))</f>
        <v>#N/A</v>
      </c>
      <c r="V11" s="30" t="e">
        <f ca="1">INDEX(REPORT_DATA_BY_ZONE_MONTH!$A:$AG,$S11,MATCH(V$2,REPORT_DATA_BY_ZONE_MONTH!$A$1:$AG$1,0))</f>
        <v>#N/A</v>
      </c>
      <c r="W11" s="30" t="e">
        <f ca="1">INDEX(REPORT_DATA_BY_ZONE_MONTH!$A:$AG,$S11,MATCH(W$2,REPORT_DATA_BY_ZONE_MONTH!$A$1:$AG$1,0))</f>
        <v>#N/A</v>
      </c>
      <c r="X11" s="30">
        <f t="shared" ca="1" si="2"/>
        <v>384</v>
      </c>
      <c r="Y11" s="30">
        <f t="shared" ca="1" si="3"/>
        <v>192</v>
      </c>
      <c r="Z11" s="30">
        <f t="shared" ca="1" si="4"/>
        <v>320</v>
      </c>
      <c r="AA11" s="30">
        <f t="shared" ca="1" si="5"/>
        <v>64</v>
      </c>
    </row>
    <row r="12" spans="1:27">
      <c r="A12" s="8">
        <v>-2</v>
      </c>
      <c r="B12" s="37">
        <f>YEAR+A12</f>
        <v>2014</v>
      </c>
      <c r="C12" s="37">
        <v>10</v>
      </c>
      <c r="D12" s="38">
        <f>DATE(B12, C12, 1)</f>
        <v>41913</v>
      </c>
      <c r="E12" s="38" t="str">
        <f ca="1">CONCATENATE($B12,":",$C12,":0:0:", INDIRECT(CONCATENATE($B$39, "$A$1")))</f>
        <v>2014:10:0:0:TAOYUAN</v>
      </c>
      <c r="F12" s="37">
        <f ca="1">MATCH($E12,REPORT_DATA_BY_ZONE_MONTH!$A:$A, 0)</f>
        <v>7</v>
      </c>
      <c r="G12" s="30">
        <f ca="1">INDEX(REPORT_DATA_BY_ZONE_MONTH!$A:$AG,$F12,MATCH(G$2,REPORT_DATA_BY_ZONE_MONTH!$A$1:$AG$1,0))</f>
        <v>9</v>
      </c>
      <c r="H12" s="30">
        <f t="shared" si="0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P12" s="8">
        <v>-26</v>
      </c>
      <c r="Q12" s="38">
        <f>DATE(YEAR, MONTH+P12,DAY)</f>
        <v>41615</v>
      </c>
      <c r="R12" s="38" t="str">
        <f t="shared" ca="1" si="1"/>
        <v>2013:12:0:0:TAOYUAN</v>
      </c>
      <c r="S12" s="37" t="e">
        <f ca="1">MATCH(R12,REPORT_DATA_BY_ZONE_MONTH!$A:$A, 0)</f>
        <v>#N/A</v>
      </c>
      <c r="T12" s="30" t="e">
        <f ca="1">INDEX(REPORT_DATA_BY_ZONE_MONTH!$A:$AG,$S12,MATCH(T$2,REPORT_DATA_BY_ZONE_MONTH!$A$1:$AG$1,0))</f>
        <v>#N/A</v>
      </c>
      <c r="U12" s="30" t="e">
        <f ca="1">INDEX(REPORT_DATA_BY_ZONE_MONTH!$A:$AG,$S12,MATCH(U$2,REPORT_DATA_BY_ZONE_MONTH!$A$1:$AG$1,0))</f>
        <v>#N/A</v>
      </c>
      <c r="V12" s="30" t="e">
        <f ca="1">INDEX(REPORT_DATA_BY_ZONE_MONTH!$A:$AG,$S12,MATCH(V$2,REPORT_DATA_BY_ZONE_MONTH!$A$1:$AG$1,0))</f>
        <v>#N/A</v>
      </c>
      <c r="W12" s="30" t="e">
        <f ca="1">INDEX(REPORT_DATA_BY_ZONE_MONTH!$A:$AG,$S12,MATCH(W$2,REPORT_DATA_BY_ZONE_MONTH!$A$1:$AG$1,0))</f>
        <v>#N/A</v>
      </c>
      <c r="X12" s="30">
        <f t="shared" ca="1" si="2"/>
        <v>384</v>
      </c>
      <c r="Y12" s="30">
        <f t="shared" ca="1" si="3"/>
        <v>192</v>
      </c>
      <c r="Z12" s="30">
        <f t="shared" ca="1" si="4"/>
        <v>320</v>
      </c>
      <c r="AA12" s="30">
        <f t="shared" ca="1" si="5"/>
        <v>64</v>
      </c>
    </row>
    <row r="13" spans="1:27">
      <c r="A13" s="8">
        <v>-2</v>
      </c>
      <c r="B13" s="37">
        <f>YEAR+A13</f>
        <v>2014</v>
      </c>
      <c r="C13" s="37">
        <v>11</v>
      </c>
      <c r="D13" s="38">
        <f>DATE(B13, C13, 1)</f>
        <v>41944</v>
      </c>
      <c r="E13" s="38" t="str">
        <f ca="1">CONCATENATE($B13,":",$C13,":0:0:", INDIRECT(CONCATENATE($B$39, "$A$1")))</f>
        <v>2014:11:0:0:TAOYUAN</v>
      </c>
      <c r="F13" s="37">
        <f ca="1">MATCH($E13,REPORT_DATA_BY_ZONE_MONTH!$A:$A, 0)</f>
        <v>16</v>
      </c>
      <c r="G13" s="30">
        <f ca="1">INDEX(REPORT_DATA_BY_ZONE_MONTH!$A:$AG,$F13,MATCH(G$2,REPORT_DATA_BY_ZONE_MONTH!$A$1:$AG$1,0))</f>
        <v>6</v>
      </c>
      <c r="H13" s="30">
        <f t="shared" si="0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P13" s="8">
        <v>-25</v>
      </c>
      <c r="Q13" s="38">
        <f>DATE(YEAR, MONTH+P13,DAY)</f>
        <v>41646</v>
      </c>
      <c r="R13" s="38" t="str">
        <f t="shared" ca="1" si="1"/>
        <v>2014:1:0:0:TAOYUAN</v>
      </c>
      <c r="S13" s="37" t="e">
        <f ca="1">MATCH(R13,REPORT_DATA_BY_ZONE_MONTH!$A:$A, 0)</f>
        <v>#N/A</v>
      </c>
      <c r="T13" s="30" t="e">
        <f ca="1">INDEX(REPORT_DATA_BY_ZONE_MONTH!$A:$AG,$S13,MATCH(T$2,REPORT_DATA_BY_ZONE_MONTH!$A$1:$AG$1,0))</f>
        <v>#N/A</v>
      </c>
      <c r="U13" s="30" t="e">
        <f ca="1">INDEX(REPORT_DATA_BY_ZONE_MONTH!$A:$AG,$S13,MATCH(U$2,REPORT_DATA_BY_ZONE_MONTH!$A$1:$AG$1,0))</f>
        <v>#N/A</v>
      </c>
      <c r="V13" s="30" t="e">
        <f ca="1">INDEX(REPORT_DATA_BY_ZONE_MONTH!$A:$AG,$S13,MATCH(V$2,REPORT_DATA_BY_ZONE_MONTH!$A$1:$AG$1,0))</f>
        <v>#N/A</v>
      </c>
      <c r="W13" s="30" t="e">
        <f ca="1">INDEX(REPORT_DATA_BY_ZONE_MONTH!$A:$AG,$S13,MATCH(W$2,REPORT_DATA_BY_ZONE_MONTH!$A$1:$AG$1,0))</f>
        <v>#N/A</v>
      </c>
      <c r="X13" s="30">
        <f t="shared" ca="1" si="2"/>
        <v>384</v>
      </c>
      <c r="Y13" s="30">
        <f t="shared" ca="1" si="3"/>
        <v>192</v>
      </c>
      <c r="Z13" s="30">
        <f t="shared" ca="1" si="4"/>
        <v>320</v>
      </c>
      <c r="AA13" s="30">
        <f t="shared" ca="1" si="5"/>
        <v>64</v>
      </c>
    </row>
    <row r="14" spans="1:27">
      <c r="A14" s="8">
        <v>-2</v>
      </c>
      <c r="B14" s="37">
        <f>YEAR+A14</f>
        <v>2014</v>
      </c>
      <c r="C14" s="37">
        <v>12</v>
      </c>
      <c r="D14" s="38">
        <f>DATE(B14, C14, 1)</f>
        <v>41974</v>
      </c>
      <c r="E14" s="38" t="str">
        <f ca="1">CONCATENATE($B14,":",$C14,":0:0:", INDIRECT(CONCATENATE($B$39, "$A$1")))</f>
        <v>2014:12:0:0:TAOYUAN</v>
      </c>
      <c r="F14" s="37">
        <f ca="1">MATCH($E14,REPORT_DATA_BY_ZONE_MONTH!$A:$A, 0)</f>
        <v>25</v>
      </c>
      <c r="G14" s="30">
        <f ca="1">INDEX(REPORT_DATA_BY_ZONE_MONTH!$A:$AG,$F14,MATCH(G$2,REPORT_DATA_BY_ZONE_MONTH!$A$1:$AG$1,0))</f>
        <v>7</v>
      </c>
      <c r="H14" s="30">
        <f t="shared" si="0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P14" s="8">
        <v>-24</v>
      </c>
      <c r="Q14" s="38">
        <f>DATE(YEAR, MONTH+P14,DAY)</f>
        <v>41677</v>
      </c>
      <c r="R14" s="38" t="str">
        <f t="shared" ca="1" si="1"/>
        <v>2014:2:0:0:TAOYUAN</v>
      </c>
      <c r="S14" s="37">
        <f ca="1">MATCH(R14,REPORT_DATA_BY_ZONE_MONTH!$A:$A, 0)</f>
        <v>34</v>
      </c>
      <c r="T14" s="30">
        <f ca="1">INDEX(REPORT_DATA_BY_ZONE_MONTH!$A:$AG,$S14,MATCH(T$2,REPORT_DATA_BY_ZONE_MONTH!$A$1:$AG$1,0))</f>
        <v>0</v>
      </c>
      <c r="U14" s="30">
        <f ca="1">INDEX(REPORT_DATA_BY_ZONE_MONTH!$A:$AG,$S14,MATCH(U$2,REPORT_DATA_BY_ZONE_MONTH!$A$1:$AG$1,0))</f>
        <v>0</v>
      </c>
      <c r="V14" s="30">
        <f ca="1">INDEX(REPORT_DATA_BY_ZONE_MONTH!$A:$AG,$S14,MATCH(V$2,REPORT_DATA_BY_ZONE_MONTH!$A$1:$AG$1,0))</f>
        <v>0</v>
      </c>
      <c r="W14" s="30">
        <f ca="1">INDEX(REPORT_DATA_BY_ZONE_MONTH!$A:$AG,$S14,MATCH(W$2,REPORT_DATA_BY_ZONE_MONTH!$A$1:$AG$1,0))</f>
        <v>0</v>
      </c>
      <c r="X14" s="30">
        <f t="shared" ca="1" si="2"/>
        <v>384</v>
      </c>
      <c r="Y14" s="30">
        <f t="shared" ca="1" si="3"/>
        <v>192</v>
      </c>
      <c r="Z14" s="30">
        <f t="shared" ca="1" si="4"/>
        <v>320</v>
      </c>
      <c r="AA14" s="30">
        <f t="shared" ca="1" si="5"/>
        <v>64</v>
      </c>
    </row>
    <row r="15" spans="1:27">
      <c r="A15" s="8">
        <v>-1</v>
      </c>
      <c r="B15" s="37">
        <f>YEAR+A15</f>
        <v>2015</v>
      </c>
      <c r="C15" s="37">
        <v>1</v>
      </c>
      <c r="D15" s="38">
        <f>DATE(B15, C15, 1)</f>
        <v>42005</v>
      </c>
      <c r="E15" s="38" t="str">
        <f ca="1">CONCATENATE($B15,":",$C15,":0:0:", INDIRECT(CONCATENATE($B$39, "$A$1")))</f>
        <v>2015:1:0:0:TAOYUAN</v>
      </c>
      <c r="F15" s="37">
        <f ca="1">MATCH($E15,REPORT_DATA_BY_ZONE_MONTH!$A:$A, 0)</f>
        <v>129</v>
      </c>
      <c r="G15" s="30">
        <f ca="1">INDEX(REPORT_DATA_BY_ZONE_MONTH!$A:$AG,$F15,MATCH(G$2,REPORT_DATA_BY_ZONE_MONTH!$A$1:$AG$1,0))</f>
        <v>6</v>
      </c>
      <c r="H15" s="30">
        <f t="shared" si="0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P15" s="8">
        <v>-23</v>
      </c>
      <c r="Q15" s="38">
        <f>DATE(YEAR, MONTH+P15,DAY)</f>
        <v>41705</v>
      </c>
      <c r="R15" s="38" t="str">
        <f t="shared" ca="1" si="1"/>
        <v>2014:3:0:0:TAOYUAN</v>
      </c>
      <c r="S15" s="37">
        <f ca="1">MATCH(R15,REPORT_DATA_BY_ZONE_MONTH!$A:$A, 0)</f>
        <v>42</v>
      </c>
      <c r="T15" s="30">
        <f ca="1">INDEX(REPORT_DATA_BY_ZONE_MONTH!$A:$AG,$S15,MATCH(T$2,REPORT_DATA_BY_ZONE_MONTH!$A$1:$AG$1,0))</f>
        <v>0</v>
      </c>
      <c r="U15" s="30">
        <f ca="1">INDEX(REPORT_DATA_BY_ZONE_MONTH!$A:$AG,$S15,MATCH(U$2,REPORT_DATA_BY_ZONE_MONTH!$A$1:$AG$1,0))</f>
        <v>0</v>
      </c>
      <c r="V15" s="30">
        <f ca="1">INDEX(REPORT_DATA_BY_ZONE_MONTH!$A:$AG,$S15,MATCH(V$2,REPORT_DATA_BY_ZONE_MONTH!$A$1:$AG$1,0))</f>
        <v>0</v>
      </c>
      <c r="W15" s="30">
        <f ca="1">INDEX(REPORT_DATA_BY_ZONE_MONTH!$A:$AG,$S15,MATCH(W$2,REPORT_DATA_BY_ZONE_MONTH!$A$1:$AG$1,0))</f>
        <v>0</v>
      </c>
      <c r="X15" s="30">
        <f t="shared" ca="1" si="2"/>
        <v>384</v>
      </c>
      <c r="Y15" s="30">
        <f t="shared" ca="1" si="3"/>
        <v>192</v>
      </c>
      <c r="Z15" s="30">
        <f t="shared" ca="1" si="4"/>
        <v>320</v>
      </c>
      <c r="AA15" s="30">
        <f t="shared" ca="1" si="5"/>
        <v>64</v>
      </c>
    </row>
    <row r="16" spans="1:27">
      <c r="A16" s="8">
        <v>-1</v>
      </c>
      <c r="B16" s="37">
        <f>YEAR+A16</f>
        <v>2015</v>
      </c>
      <c r="C16" s="37">
        <v>2</v>
      </c>
      <c r="D16" s="38">
        <f>DATE(B16, C16, 1)</f>
        <v>42036</v>
      </c>
      <c r="E16" s="38" t="str">
        <f ca="1">CONCATENATE($B16,":",$C16,":0:0:", INDIRECT(CONCATENATE($B$39, "$A$1")))</f>
        <v>2015:2:0:0:TAOYUAN</v>
      </c>
      <c r="F16" s="37">
        <f ca="1">MATCH($E16,REPORT_DATA_BY_ZONE_MONTH!$A:$A, 0)</f>
        <v>139</v>
      </c>
      <c r="G16" s="30">
        <f ca="1">INDEX(REPORT_DATA_BY_ZONE_MONTH!$A:$AG,$F16,MATCH(G$2,REPORT_DATA_BY_ZONE_MONTH!$A$1:$AG$1,0))</f>
        <v>7</v>
      </c>
      <c r="H16" s="30">
        <f t="shared" si="0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P16" s="8">
        <v>-22</v>
      </c>
      <c r="Q16" s="38">
        <f>DATE(YEAR, MONTH+P16,DAY)</f>
        <v>41736</v>
      </c>
      <c r="R16" s="38" t="str">
        <f t="shared" ca="1" si="1"/>
        <v>2014:4:0:0:TAOYUAN</v>
      </c>
      <c r="S16" s="37">
        <f ca="1">MATCH(R16,REPORT_DATA_BY_ZONE_MONTH!$A:$A, 0)</f>
        <v>50</v>
      </c>
      <c r="T16" s="30">
        <f ca="1">INDEX(REPORT_DATA_BY_ZONE_MONTH!$A:$AG,$S16,MATCH(T$2,REPORT_DATA_BY_ZONE_MONTH!$A$1:$AG$1,0))</f>
        <v>0</v>
      </c>
      <c r="U16" s="30">
        <f ca="1">INDEX(REPORT_DATA_BY_ZONE_MONTH!$A:$AG,$S16,MATCH(U$2,REPORT_DATA_BY_ZONE_MONTH!$A$1:$AG$1,0))</f>
        <v>0</v>
      </c>
      <c r="V16" s="30">
        <f ca="1">INDEX(REPORT_DATA_BY_ZONE_MONTH!$A:$AG,$S16,MATCH(V$2,REPORT_DATA_BY_ZONE_MONTH!$A$1:$AG$1,0))</f>
        <v>0</v>
      </c>
      <c r="W16" s="30">
        <f ca="1">INDEX(REPORT_DATA_BY_ZONE_MONTH!$A:$AG,$S16,MATCH(W$2,REPORT_DATA_BY_ZONE_MONTH!$A$1:$AG$1,0))</f>
        <v>0</v>
      </c>
      <c r="X16" s="30">
        <f t="shared" ca="1" si="2"/>
        <v>384</v>
      </c>
      <c r="Y16" s="30">
        <f t="shared" ca="1" si="3"/>
        <v>192</v>
      </c>
      <c r="Z16" s="30">
        <f t="shared" ca="1" si="4"/>
        <v>320</v>
      </c>
      <c r="AA16" s="30">
        <f t="shared" ca="1" si="5"/>
        <v>64</v>
      </c>
    </row>
    <row r="17" spans="1:27">
      <c r="A17" s="8">
        <v>-1</v>
      </c>
      <c r="B17" s="37">
        <f>YEAR+A17</f>
        <v>2015</v>
      </c>
      <c r="C17" s="37">
        <v>3</v>
      </c>
      <c r="D17" s="38">
        <f>DATE(B17, C17, 1)</f>
        <v>42064</v>
      </c>
      <c r="E17" s="38" t="str">
        <f ca="1">CONCATENATE($B17,":",$C17,":0:0:", INDIRECT(CONCATENATE($B$39, "$A$1")))</f>
        <v>2015:3:0:0:TAOYUAN</v>
      </c>
      <c r="F17" s="37">
        <f ca="1">MATCH($E17,REPORT_DATA_BY_ZONE_MONTH!$A:$A, 0)</f>
        <v>149</v>
      </c>
      <c r="G17" s="30">
        <f ca="1">INDEX(REPORT_DATA_BY_ZONE_MONTH!$A:$AG,$F17,MATCH(G$2,REPORT_DATA_BY_ZONE_MONTH!$A$1:$AG$1,0))</f>
        <v>4</v>
      </c>
      <c r="H17" s="30">
        <f t="shared" si="0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P17" s="8">
        <v>-21</v>
      </c>
      <c r="Q17" s="38">
        <f>DATE(YEAR, MONTH+P17,DAY)</f>
        <v>41766</v>
      </c>
      <c r="R17" s="38" t="str">
        <f t="shared" ca="1" si="1"/>
        <v>2014:5:0:0:TAOYUAN</v>
      </c>
      <c r="S17" s="37">
        <f ca="1">MATCH(R17,REPORT_DATA_BY_ZONE_MONTH!$A:$A, 0)</f>
        <v>58</v>
      </c>
      <c r="T17" s="30">
        <f ca="1">INDEX(REPORT_DATA_BY_ZONE_MONTH!$A:$AG,$S17,MATCH(T$2,REPORT_DATA_BY_ZONE_MONTH!$A$1:$AG$1,0))</f>
        <v>0</v>
      </c>
      <c r="U17" s="30">
        <f ca="1">INDEX(REPORT_DATA_BY_ZONE_MONTH!$A:$AG,$S17,MATCH(U$2,REPORT_DATA_BY_ZONE_MONTH!$A$1:$AG$1,0))</f>
        <v>0</v>
      </c>
      <c r="V17" s="30">
        <f ca="1">INDEX(REPORT_DATA_BY_ZONE_MONTH!$A:$AG,$S17,MATCH(V$2,REPORT_DATA_BY_ZONE_MONTH!$A$1:$AG$1,0))</f>
        <v>0</v>
      </c>
      <c r="W17" s="30">
        <f ca="1">INDEX(REPORT_DATA_BY_ZONE_MONTH!$A:$AG,$S17,MATCH(W$2,REPORT_DATA_BY_ZONE_MONTH!$A$1:$AG$1,0))</f>
        <v>0</v>
      </c>
      <c r="X17" s="30">
        <f t="shared" ca="1" si="2"/>
        <v>384</v>
      </c>
      <c r="Y17" s="30">
        <f t="shared" ca="1" si="3"/>
        <v>192</v>
      </c>
      <c r="Z17" s="30">
        <f t="shared" ca="1" si="4"/>
        <v>320</v>
      </c>
      <c r="AA17" s="30">
        <f t="shared" ca="1" si="5"/>
        <v>64</v>
      </c>
    </row>
    <row r="18" spans="1:27">
      <c r="A18" s="8">
        <v>-1</v>
      </c>
      <c r="B18" s="37">
        <f>YEAR+A18</f>
        <v>2015</v>
      </c>
      <c r="C18" s="37">
        <v>4</v>
      </c>
      <c r="D18" s="38">
        <f>DATE(B18, C18, 1)</f>
        <v>42095</v>
      </c>
      <c r="E18" s="38" t="str">
        <f ca="1">CONCATENATE($B18,":",$C18,":0:0:", INDIRECT(CONCATENATE($B$39, "$A$1")))</f>
        <v>2015:4:0:0:TAOYUAN</v>
      </c>
      <c r="F18" s="37">
        <f ca="1">MATCH($E18,REPORT_DATA_BY_ZONE_MONTH!$A:$A, 0)</f>
        <v>159</v>
      </c>
      <c r="G18" s="30">
        <f ca="1">INDEX(REPORT_DATA_BY_ZONE_MONTH!$A:$AG,$F18,MATCH(G$2,REPORT_DATA_BY_ZONE_MONTH!$A$1:$AG$1,0))</f>
        <v>6</v>
      </c>
      <c r="H18" s="30">
        <f t="shared" si="0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P18" s="8">
        <v>-20</v>
      </c>
      <c r="Q18" s="38">
        <f>DATE(YEAR, MONTH+P18,DAY)</f>
        <v>41797</v>
      </c>
      <c r="R18" s="38" t="str">
        <f t="shared" ca="1" si="1"/>
        <v>2014:6:0:0:TAOYUAN</v>
      </c>
      <c r="S18" s="37">
        <f ca="1">MATCH(R18,REPORT_DATA_BY_ZONE_MONTH!$A:$A, 0)</f>
        <v>66</v>
      </c>
      <c r="T18" s="30">
        <f ca="1">INDEX(REPORT_DATA_BY_ZONE_MONTH!$A:$AG,$S18,MATCH(T$2,REPORT_DATA_BY_ZONE_MONTH!$A$1:$AG$1,0))</f>
        <v>0</v>
      </c>
      <c r="U18" s="30">
        <f ca="1">INDEX(REPORT_DATA_BY_ZONE_MONTH!$A:$AG,$S18,MATCH(U$2,REPORT_DATA_BY_ZONE_MONTH!$A$1:$AG$1,0))</f>
        <v>0</v>
      </c>
      <c r="V18" s="30">
        <f ca="1">INDEX(REPORT_DATA_BY_ZONE_MONTH!$A:$AG,$S18,MATCH(V$2,REPORT_DATA_BY_ZONE_MONTH!$A$1:$AG$1,0))</f>
        <v>0</v>
      </c>
      <c r="W18" s="30">
        <f ca="1">INDEX(REPORT_DATA_BY_ZONE_MONTH!$A:$AG,$S18,MATCH(W$2,REPORT_DATA_BY_ZONE_MONTH!$A$1:$AG$1,0))</f>
        <v>0</v>
      </c>
      <c r="X18" s="30">
        <f t="shared" ca="1" si="2"/>
        <v>384</v>
      </c>
      <c r="Y18" s="30">
        <f t="shared" ca="1" si="3"/>
        <v>192</v>
      </c>
      <c r="Z18" s="30">
        <f t="shared" ca="1" si="4"/>
        <v>320</v>
      </c>
      <c r="AA18" s="30">
        <f t="shared" ca="1" si="5"/>
        <v>64</v>
      </c>
    </row>
    <row r="19" spans="1:27">
      <c r="A19" s="8">
        <v>-1</v>
      </c>
      <c r="B19" s="37">
        <f>YEAR+A19</f>
        <v>2015</v>
      </c>
      <c r="C19" s="37">
        <v>5</v>
      </c>
      <c r="D19" s="38">
        <f>DATE(B19, C19, 1)</f>
        <v>42125</v>
      </c>
      <c r="E19" s="38" t="str">
        <f ca="1">CONCATENATE($B19,":",$C19,":0:0:", INDIRECT(CONCATENATE($B$39, "$A$1")))</f>
        <v>2015:5:0:0:TAOYUAN</v>
      </c>
      <c r="F19" s="37">
        <f ca="1">MATCH($E19,REPORT_DATA_BY_ZONE_MONTH!$A:$A, 0)</f>
        <v>169</v>
      </c>
      <c r="G19" s="30">
        <f ca="1">INDEX(REPORT_DATA_BY_ZONE_MONTH!$A:$AG,$F19,MATCH(G$2,REPORT_DATA_BY_ZONE_MONTH!$A$1:$AG$1,0))</f>
        <v>6</v>
      </c>
      <c r="H19" s="30">
        <f t="shared" si="0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P19" s="8">
        <v>-19</v>
      </c>
      <c r="Q19" s="38">
        <f>DATE(YEAR, MONTH+P19,DAY)</f>
        <v>41827</v>
      </c>
      <c r="R19" s="38" t="str">
        <f t="shared" ca="1" si="1"/>
        <v>2014:7:0:0:TAOYUAN</v>
      </c>
      <c r="S19" s="37">
        <f ca="1">MATCH(R19,REPORT_DATA_BY_ZONE_MONTH!$A:$A, 0)</f>
        <v>74</v>
      </c>
      <c r="T19" s="30">
        <f ca="1">INDEX(REPORT_DATA_BY_ZONE_MONTH!$A:$AG,$S19,MATCH(T$2,REPORT_DATA_BY_ZONE_MONTH!$A$1:$AG$1,0))</f>
        <v>0</v>
      </c>
      <c r="U19" s="30">
        <f ca="1">INDEX(REPORT_DATA_BY_ZONE_MONTH!$A:$AG,$S19,MATCH(U$2,REPORT_DATA_BY_ZONE_MONTH!$A$1:$AG$1,0))</f>
        <v>0</v>
      </c>
      <c r="V19" s="30">
        <f ca="1">INDEX(REPORT_DATA_BY_ZONE_MONTH!$A:$AG,$S19,MATCH(V$2,REPORT_DATA_BY_ZONE_MONTH!$A$1:$AG$1,0))</f>
        <v>0</v>
      </c>
      <c r="W19" s="30">
        <f ca="1">INDEX(REPORT_DATA_BY_ZONE_MONTH!$A:$AG,$S19,MATCH(W$2,REPORT_DATA_BY_ZONE_MONTH!$A$1:$AG$1,0))</f>
        <v>0</v>
      </c>
      <c r="X19" s="30">
        <f t="shared" ca="1" si="2"/>
        <v>384</v>
      </c>
      <c r="Y19" s="30">
        <f t="shared" ca="1" si="3"/>
        <v>192</v>
      </c>
      <c r="Z19" s="30">
        <f t="shared" ca="1" si="4"/>
        <v>320</v>
      </c>
      <c r="AA19" s="30">
        <f t="shared" ca="1" si="5"/>
        <v>64</v>
      </c>
    </row>
    <row r="20" spans="1:27">
      <c r="A20" s="8">
        <v>-1</v>
      </c>
      <c r="B20" s="37">
        <f>YEAR+A20</f>
        <v>2015</v>
      </c>
      <c r="C20" s="37">
        <v>6</v>
      </c>
      <c r="D20" s="38">
        <f>DATE(B20, C20, 1)</f>
        <v>42156</v>
      </c>
      <c r="E20" s="38" t="str">
        <f ca="1">CONCATENATE($B20,":",$C20,":0:0:", INDIRECT(CONCATENATE($B$39, "$A$1")))</f>
        <v>2015:6:0:0:TAOYUAN</v>
      </c>
      <c r="F20" s="37">
        <f ca="1">MATCH($E20,REPORT_DATA_BY_ZONE_MONTH!$A:$A, 0)</f>
        <v>179</v>
      </c>
      <c r="G20" s="30">
        <f ca="1">INDEX(REPORT_DATA_BY_ZONE_MONTH!$A:$AG,$F20,MATCH(G$2,REPORT_DATA_BY_ZONE_MONTH!$A$1:$AG$1,0))</f>
        <v>11</v>
      </c>
      <c r="H20" s="30">
        <f t="shared" si="0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P20" s="8">
        <v>-18</v>
      </c>
      <c r="Q20" s="38">
        <f>DATE(YEAR, MONTH+P20,DAY)</f>
        <v>41858</v>
      </c>
      <c r="R20" s="38" t="str">
        <f t="shared" ca="1" si="1"/>
        <v>2014:8:0:0:TAOYUAN</v>
      </c>
      <c r="S20" s="37">
        <f ca="1">MATCH(R20,REPORT_DATA_BY_ZONE_MONTH!$A:$A, 0)</f>
        <v>82</v>
      </c>
      <c r="T20" s="30">
        <f ca="1">INDEX(REPORT_DATA_BY_ZONE_MONTH!$A:$AG,$S20,MATCH(T$2,REPORT_DATA_BY_ZONE_MONTH!$A$1:$AG$1,0))</f>
        <v>0</v>
      </c>
      <c r="U20" s="30">
        <f ca="1">INDEX(REPORT_DATA_BY_ZONE_MONTH!$A:$AG,$S20,MATCH(U$2,REPORT_DATA_BY_ZONE_MONTH!$A$1:$AG$1,0))</f>
        <v>0</v>
      </c>
      <c r="V20" s="30">
        <f ca="1">INDEX(REPORT_DATA_BY_ZONE_MONTH!$A:$AG,$S20,MATCH(V$2,REPORT_DATA_BY_ZONE_MONTH!$A$1:$AG$1,0))</f>
        <v>0</v>
      </c>
      <c r="W20" s="30">
        <f ca="1">INDEX(REPORT_DATA_BY_ZONE_MONTH!$A:$AG,$S20,MATCH(W$2,REPORT_DATA_BY_ZONE_MONTH!$A$1:$AG$1,0))</f>
        <v>0</v>
      </c>
      <c r="X20" s="30">
        <f t="shared" ca="1" si="2"/>
        <v>384</v>
      </c>
      <c r="Y20" s="30">
        <f t="shared" ca="1" si="3"/>
        <v>192</v>
      </c>
      <c r="Z20" s="30">
        <f t="shared" ca="1" si="4"/>
        <v>320</v>
      </c>
      <c r="AA20" s="30">
        <f t="shared" ca="1" si="5"/>
        <v>64</v>
      </c>
    </row>
    <row r="21" spans="1:27">
      <c r="A21" s="8">
        <v>-1</v>
      </c>
      <c r="B21" s="37">
        <f>YEAR+A21</f>
        <v>2015</v>
      </c>
      <c r="C21" s="37">
        <v>7</v>
      </c>
      <c r="D21" s="38">
        <f>DATE(B21, C21, 1)</f>
        <v>42186</v>
      </c>
      <c r="E21" s="38" t="str">
        <f ca="1">CONCATENATE($B21,":",$C21,":0:0:", INDIRECT(CONCATENATE($B$39, "$A$1")))</f>
        <v>2015:7:0:0:TAOYUAN</v>
      </c>
      <c r="F21" s="37">
        <f ca="1">MATCH($E21,REPORT_DATA_BY_ZONE_MONTH!$A:$A, 0)</f>
        <v>189</v>
      </c>
      <c r="G21" s="30">
        <f ca="1">INDEX(REPORT_DATA_BY_ZONE_MONTH!$A:$AG,$F21,MATCH(G$2,REPORT_DATA_BY_ZONE_MONTH!$A$1:$AG$1,0))</f>
        <v>8</v>
      </c>
      <c r="H21" s="30">
        <f t="shared" si="0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P21" s="8">
        <v>-17</v>
      </c>
      <c r="Q21" s="38">
        <f>DATE(YEAR, MONTH+P21,DAY)</f>
        <v>41889</v>
      </c>
      <c r="R21" s="38" t="str">
        <f t="shared" ca="1" si="1"/>
        <v>2014:9:0:0:TAOYUAN</v>
      </c>
      <c r="S21" s="37">
        <f ca="1">MATCH(R21,REPORT_DATA_BY_ZONE_MONTH!$A:$A, 0)</f>
        <v>90</v>
      </c>
      <c r="T21" s="30">
        <f ca="1">INDEX(REPORT_DATA_BY_ZONE_MONTH!$A:$AG,$S21,MATCH(T$2,REPORT_DATA_BY_ZONE_MONTH!$A$1:$AG$1,0))</f>
        <v>0</v>
      </c>
      <c r="U21" s="30">
        <f ca="1">INDEX(REPORT_DATA_BY_ZONE_MONTH!$A:$AG,$S21,MATCH(U$2,REPORT_DATA_BY_ZONE_MONTH!$A$1:$AG$1,0))</f>
        <v>0</v>
      </c>
      <c r="V21" s="30">
        <f ca="1">INDEX(REPORT_DATA_BY_ZONE_MONTH!$A:$AG,$S21,MATCH(V$2,REPORT_DATA_BY_ZONE_MONTH!$A$1:$AG$1,0))</f>
        <v>0</v>
      </c>
      <c r="W21" s="30">
        <f ca="1">INDEX(REPORT_DATA_BY_ZONE_MONTH!$A:$AG,$S21,MATCH(W$2,REPORT_DATA_BY_ZONE_MONTH!$A$1:$AG$1,0))</f>
        <v>0</v>
      </c>
      <c r="X21" s="30">
        <f t="shared" ca="1" si="2"/>
        <v>384</v>
      </c>
      <c r="Y21" s="30">
        <f t="shared" ca="1" si="3"/>
        <v>192</v>
      </c>
      <c r="Z21" s="30">
        <f t="shared" ca="1" si="4"/>
        <v>320</v>
      </c>
      <c r="AA21" s="30">
        <f t="shared" ca="1" si="5"/>
        <v>64</v>
      </c>
    </row>
    <row r="22" spans="1:27">
      <c r="A22" s="8">
        <v>-1</v>
      </c>
      <c r="B22" s="37">
        <f>YEAR+A22</f>
        <v>2015</v>
      </c>
      <c r="C22" s="37">
        <v>8</v>
      </c>
      <c r="D22" s="38">
        <f>DATE(B22, C22, 1)</f>
        <v>42217</v>
      </c>
      <c r="E22" s="38" t="str">
        <f ca="1">CONCATENATE($B22,":",$C22,":0:0:", INDIRECT(CONCATENATE($B$39, "$A$1")))</f>
        <v>2015:8:0:0:TAOYUAN</v>
      </c>
      <c r="F22" s="37">
        <f ca="1">MATCH($E22,REPORT_DATA_BY_ZONE_MONTH!$A:$A, 0)</f>
        <v>199</v>
      </c>
      <c r="G22" s="30">
        <f ca="1">INDEX(REPORT_DATA_BY_ZONE_MONTH!$A:$AG,$F22,MATCH(G$2,REPORT_DATA_BY_ZONE_MONTH!$A$1:$AG$1,0))</f>
        <v>10</v>
      </c>
      <c r="H22" s="30">
        <f t="shared" si="0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P22" s="8">
        <v>-16</v>
      </c>
      <c r="Q22" s="38">
        <f>DATE(YEAR, MONTH+P22,DAY)</f>
        <v>41919</v>
      </c>
      <c r="R22" s="38" t="str">
        <f t="shared" ca="1" si="1"/>
        <v>2014:10:0:0:TAOYUAN</v>
      </c>
      <c r="S22" s="37">
        <f ca="1">MATCH(R22,REPORT_DATA_BY_ZONE_MONTH!$A:$A, 0)</f>
        <v>7</v>
      </c>
      <c r="T22" s="30">
        <f ca="1">INDEX(REPORT_DATA_BY_ZONE_MONTH!$A:$AG,$S22,MATCH(T$2,REPORT_DATA_BY_ZONE_MONTH!$A$1:$AG$1,0))</f>
        <v>0</v>
      </c>
      <c r="U22" s="30">
        <f ca="1">INDEX(REPORT_DATA_BY_ZONE_MONTH!$A:$AG,$S22,MATCH(U$2,REPORT_DATA_BY_ZONE_MONTH!$A$1:$AG$1,0))</f>
        <v>0</v>
      </c>
      <c r="V22" s="30">
        <f ca="1">INDEX(REPORT_DATA_BY_ZONE_MONTH!$A:$AG,$S22,MATCH(V$2,REPORT_DATA_BY_ZONE_MONTH!$A$1:$AG$1,0))</f>
        <v>0</v>
      </c>
      <c r="W22" s="30">
        <f ca="1">INDEX(REPORT_DATA_BY_ZONE_MONTH!$A:$AG,$S22,MATCH(W$2,REPORT_DATA_BY_ZONE_MONTH!$A$1:$AG$1,0))</f>
        <v>0</v>
      </c>
      <c r="X22" s="30">
        <f t="shared" ca="1" si="2"/>
        <v>384</v>
      </c>
      <c r="Y22" s="30">
        <f t="shared" ca="1" si="3"/>
        <v>192</v>
      </c>
      <c r="Z22" s="30">
        <f t="shared" ca="1" si="4"/>
        <v>320</v>
      </c>
      <c r="AA22" s="30">
        <f t="shared" ca="1" si="5"/>
        <v>64</v>
      </c>
    </row>
    <row r="23" spans="1:27">
      <c r="A23" s="8">
        <v>-1</v>
      </c>
      <c r="B23" s="37">
        <f>YEAR+A23</f>
        <v>2015</v>
      </c>
      <c r="C23" s="37">
        <v>9</v>
      </c>
      <c r="D23" s="38">
        <f>DATE(B23, C23, 1)</f>
        <v>42248</v>
      </c>
      <c r="E23" s="38" t="str">
        <f ca="1">CONCATENATE($B23,":",$C23,":0:0:", INDIRECT(CONCATENATE($B$39, "$A$1")))</f>
        <v>2015:9:0:0:TAOYUAN</v>
      </c>
      <c r="F23" s="37">
        <f ca="1">MATCH($E23,REPORT_DATA_BY_ZONE_MONTH!$A:$A, 0)</f>
        <v>209</v>
      </c>
      <c r="G23" s="30">
        <f ca="1">INDEX(REPORT_DATA_BY_ZONE_MONTH!$A:$AG,$F23,MATCH(G$2,REPORT_DATA_BY_ZONE_MONTH!$A$1:$AG$1,0))</f>
        <v>5</v>
      </c>
      <c r="H23" s="30">
        <f t="shared" si="0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P23" s="8">
        <v>-15</v>
      </c>
      <c r="Q23" s="38">
        <f>DATE(YEAR, MONTH+P23,DAY)</f>
        <v>41950</v>
      </c>
      <c r="R23" s="38" t="str">
        <f t="shared" ca="1" si="1"/>
        <v>2014:11:0:0:TAOYUAN</v>
      </c>
      <c r="S23" s="37">
        <f ca="1">MATCH(R23,REPORT_DATA_BY_ZONE_MONTH!$A:$A, 0)</f>
        <v>16</v>
      </c>
      <c r="T23" s="30">
        <f ca="1">INDEX(REPORT_DATA_BY_ZONE_MONTH!$A:$AG,$S23,MATCH(T$2,REPORT_DATA_BY_ZONE_MONTH!$A$1:$AG$1,0))</f>
        <v>0</v>
      </c>
      <c r="U23" s="30">
        <f ca="1">INDEX(REPORT_DATA_BY_ZONE_MONTH!$A:$AG,$S23,MATCH(U$2,REPORT_DATA_BY_ZONE_MONTH!$A$1:$AG$1,0))</f>
        <v>0</v>
      </c>
      <c r="V23" s="30">
        <f ca="1">INDEX(REPORT_DATA_BY_ZONE_MONTH!$A:$AG,$S23,MATCH(V$2,REPORT_DATA_BY_ZONE_MONTH!$A$1:$AG$1,0))</f>
        <v>0</v>
      </c>
      <c r="W23" s="30">
        <f ca="1">INDEX(REPORT_DATA_BY_ZONE_MONTH!$A:$AG,$S23,MATCH(W$2,REPORT_DATA_BY_ZONE_MONTH!$A$1:$AG$1,0))</f>
        <v>0</v>
      </c>
      <c r="X23" s="30">
        <f t="shared" ca="1" si="2"/>
        <v>384</v>
      </c>
      <c r="Y23" s="30">
        <f t="shared" ca="1" si="3"/>
        <v>192</v>
      </c>
      <c r="Z23" s="30">
        <f t="shared" ca="1" si="4"/>
        <v>320</v>
      </c>
      <c r="AA23" s="30">
        <f t="shared" ca="1" si="5"/>
        <v>64</v>
      </c>
    </row>
    <row r="24" spans="1:27">
      <c r="A24" s="8">
        <v>-1</v>
      </c>
      <c r="B24" s="37">
        <f>YEAR+A24</f>
        <v>2015</v>
      </c>
      <c r="C24" s="37">
        <v>10</v>
      </c>
      <c r="D24" s="38">
        <f>DATE(B24, C24, 1)</f>
        <v>42278</v>
      </c>
      <c r="E24" s="38" t="str">
        <f ca="1">CONCATENATE($B24,":",$C24,":0:0:", INDIRECT(CONCATENATE($B$39, "$A$1")))</f>
        <v>2015:10:0:0:TAOYUAN</v>
      </c>
      <c r="F24" s="37">
        <f ca="1">MATCH($E24,REPORT_DATA_BY_ZONE_MONTH!$A:$A, 0)</f>
        <v>99</v>
      </c>
      <c r="G24" s="30">
        <f ca="1">INDEX(REPORT_DATA_BY_ZONE_MONTH!$A:$AG,$F24,MATCH(G$2,REPORT_DATA_BY_ZONE_MONTH!$A$1:$AG$1,0))</f>
        <v>5</v>
      </c>
      <c r="H24" s="30">
        <f t="shared" si="0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P24" s="8">
        <v>-14</v>
      </c>
      <c r="Q24" s="38">
        <f>DATE(YEAR, MONTH+P24,DAY)</f>
        <v>41980</v>
      </c>
      <c r="R24" s="38" t="str">
        <f t="shared" ca="1" si="1"/>
        <v>2014:12:0:0:TAOYUAN</v>
      </c>
      <c r="S24" s="37">
        <f ca="1">MATCH(R24,REPORT_DATA_BY_ZONE_MONTH!$A:$A, 0)</f>
        <v>25</v>
      </c>
      <c r="T24" s="30">
        <f ca="1">INDEX(REPORT_DATA_BY_ZONE_MONTH!$A:$AG,$S24,MATCH(T$2,REPORT_DATA_BY_ZONE_MONTH!$A$1:$AG$1,0))</f>
        <v>0</v>
      </c>
      <c r="U24" s="30">
        <f ca="1">INDEX(REPORT_DATA_BY_ZONE_MONTH!$A:$AG,$S24,MATCH(U$2,REPORT_DATA_BY_ZONE_MONTH!$A$1:$AG$1,0))</f>
        <v>0</v>
      </c>
      <c r="V24" s="30">
        <f ca="1">INDEX(REPORT_DATA_BY_ZONE_MONTH!$A:$AG,$S24,MATCH(V$2,REPORT_DATA_BY_ZONE_MONTH!$A$1:$AG$1,0))</f>
        <v>0</v>
      </c>
      <c r="W24" s="30">
        <f ca="1">INDEX(REPORT_DATA_BY_ZONE_MONTH!$A:$AG,$S24,MATCH(W$2,REPORT_DATA_BY_ZONE_MONTH!$A$1:$AG$1,0))</f>
        <v>0</v>
      </c>
      <c r="X24" s="30">
        <f t="shared" ca="1" si="2"/>
        <v>384</v>
      </c>
      <c r="Y24" s="30">
        <f t="shared" ca="1" si="3"/>
        <v>192</v>
      </c>
      <c r="Z24" s="30">
        <f t="shared" ca="1" si="4"/>
        <v>320</v>
      </c>
      <c r="AA24" s="30">
        <f t="shared" ca="1" si="5"/>
        <v>64</v>
      </c>
    </row>
    <row r="25" spans="1:27">
      <c r="A25" s="8">
        <v>-1</v>
      </c>
      <c r="B25" s="37">
        <f>YEAR+A25</f>
        <v>2015</v>
      </c>
      <c r="C25" s="37">
        <v>11</v>
      </c>
      <c r="D25" s="38">
        <f>DATE(B25, C25, 1)</f>
        <v>42309</v>
      </c>
      <c r="E25" s="38" t="str">
        <f ca="1">CONCATENATE($B25,":",$C25,":0:0:", INDIRECT(CONCATENATE($B$39, "$A$1")))</f>
        <v>2015:11:0:0:TAOYUAN</v>
      </c>
      <c r="F25" s="37">
        <f ca="1">MATCH($E25,REPORT_DATA_BY_ZONE_MONTH!$A:$A, 0)</f>
        <v>109</v>
      </c>
      <c r="G25" s="30">
        <f ca="1">INDEX(REPORT_DATA_BY_ZONE_MONTH!$A:$AG,$F25,MATCH(G$2,REPORT_DATA_BY_ZONE_MONTH!$A$1:$AG$1,0))</f>
        <v>9</v>
      </c>
      <c r="H25" s="30">
        <f t="shared" si="0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P25" s="8">
        <v>-13</v>
      </c>
      <c r="Q25" s="38">
        <f>DATE(YEAR, MONTH+P25,DAY)</f>
        <v>42011</v>
      </c>
      <c r="R25" s="38" t="str">
        <f t="shared" ca="1" si="1"/>
        <v>2015:1:0:0:TAOYUAN</v>
      </c>
      <c r="S25" s="37">
        <f ca="1">MATCH(R25,REPORT_DATA_BY_ZONE_MONTH!$A:$A, 0)</f>
        <v>129</v>
      </c>
      <c r="T25" s="30">
        <f ca="1">INDEX(REPORT_DATA_BY_ZONE_MONTH!$A:$AG,$S25,MATCH(T$2,REPORT_DATA_BY_ZONE_MONTH!$A$1:$AG$1,0))</f>
        <v>0</v>
      </c>
      <c r="U25" s="30">
        <f ca="1">INDEX(REPORT_DATA_BY_ZONE_MONTH!$A:$AG,$S25,MATCH(U$2,REPORT_DATA_BY_ZONE_MONTH!$A$1:$AG$1,0))</f>
        <v>0</v>
      </c>
      <c r="V25" s="30">
        <f ca="1">INDEX(REPORT_DATA_BY_ZONE_MONTH!$A:$AG,$S25,MATCH(V$2,REPORT_DATA_BY_ZONE_MONTH!$A$1:$AG$1,0))</f>
        <v>0</v>
      </c>
      <c r="W25" s="30">
        <f ca="1">INDEX(REPORT_DATA_BY_ZONE_MONTH!$A:$AG,$S25,MATCH(W$2,REPORT_DATA_BY_ZONE_MONTH!$A$1:$AG$1,0))</f>
        <v>0</v>
      </c>
      <c r="X25" s="30">
        <f t="shared" ca="1" si="2"/>
        <v>384</v>
      </c>
      <c r="Y25" s="30">
        <f t="shared" ca="1" si="3"/>
        <v>192</v>
      </c>
      <c r="Z25" s="30">
        <f t="shared" ca="1" si="4"/>
        <v>320</v>
      </c>
      <c r="AA25" s="30">
        <f t="shared" ca="1" si="5"/>
        <v>64</v>
      </c>
    </row>
    <row r="26" spans="1:27">
      <c r="A26" s="8">
        <v>-1</v>
      </c>
      <c r="B26" s="37">
        <f>YEAR+A26</f>
        <v>2015</v>
      </c>
      <c r="C26" s="37">
        <v>12</v>
      </c>
      <c r="D26" s="38">
        <f>DATE(B26, C26, 1)</f>
        <v>42339</v>
      </c>
      <c r="E26" s="38" t="str">
        <f ca="1">CONCATENATE($B26,":",$C26,":0:0:", INDIRECT(CONCATENATE($B$39, "$A$1")))</f>
        <v>2015:12:0:0:TAOYUAN</v>
      </c>
      <c r="F26" s="37">
        <f ca="1">MATCH($E26,REPORT_DATA_BY_ZONE_MONTH!$A:$A, 0)</f>
        <v>120</v>
      </c>
      <c r="G26" s="30">
        <f ca="1">INDEX(REPORT_DATA_BY_ZONE_MONTH!$A:$AG,$F26,MATCH(G$2,REPORT_DATA_BY_ZONE_MONTH!$A$1:$AG$1,0))</f>
        <v>11</v>
      </c>
      <c r="H26" s="30">
        <f t="shared" si="0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P26" s="8">
        <v>-12</v>
      </c>
      <c r="Q26" s="38">
        <f>DATE(YEAR, MONTH+P26,DAY)</f>
        <v>42042</v>
      </c>
      <c r="R26" s="38" t="str">
        <f t="shared" ca="1" si="1"/>
        <v>2015:2:0:0:TAOYUAN</v>
      </c>
      <c r="S26" s="37">
        <f ca="1">MATCH(R26,REPORT_DATA_BY_ZONE_MONTH!$A:$A, 0)</f>
        <v>139</v>
      </c>
      <c r="T26" s="30">
        <f ca="1">INDEX(REPORT_DATA_BY_ZONE_MONTH!$A:$AG,$S26,MATCH(T$2,REPORT_DATA_BY_ZONE_MONTH!$A$1:$AG$1,0))</f>
        <v>0</v>
      </c>
      <c r="U26" s="30">
        <f ca="1">INDEX(REPORT_DATA_BY_ZONE_MONTH!$A:$AG,$S26,MATCH(U$2,REPORT_DATA_BY_ZONE_MONTH!$A$1:$AG$1,0))</f>
        <v>0</v>
      </c>
      <c r="V26" s="30">
        <f ca="1">INDEX(REPORT_DATA_BY_ZONE_MONTH!$A:$AG,$S26,MATCH(V$2,REPORT_DATA_BY_ZONE_MONTH!$A$1:$AG$1,0))</f>
        <v>0</v>
      </c>
      <c r="W26" s="30">
        <f ca="1">INDEX(REPORT_DATA_BY_ZONE_MONTH!$A:$AG,$S26,MATCH(W$2,REPORT_DATA_BY_ZONE_MONTH!$A$1:$AG$1,0))</f>
        <v>0</v>
      </c>
      <c r="X26" s="30">
        <f t="shared" ca="1" si="2"/>
        <v>384</v>
      </c>
      <c r="Y26" s="30">
        <f t="shared" ca="1" si="3"/>
        <v>192</v>
      </c>
      <c r="Z26" s="30">
        <f t="shared" ca="1" si="4"/>
        <v>320</v>
      </c>
      <c r="AA26" s="30">
        <f t="shared" ca="1" si="5"/>
        <v>64</v>
      </c>
    </row>
    <row r="27" spans="1:27">
      <c r="A27" s="8">
        <v>0</v>
      </c>
      <c r="B27" s="37">
        <f>YEAR+A27</f>
        <v>2016</v>
      </c>
      <c r="C27" s="37">
        <v>1</v>
      </c>
      <c r="D27" s="38">
        <f>DATE(B27, C27, 1)</f>
        <v>42370</v>
      </c>
      <c r="E27" s="38" t="str">
        <f ca="1">CONCATENATE($B27,":",$C27,":0:0:", INDIRECT(CONCATENATE($B$39, "$A$1")))</f>
        <v>2016:1:0:0:TAOYUAN</v>
      </c>
      <c r="F27" s="37">
        <f ca="1">MATCH($E27,REPORT_DATA_BY_ZONE_MONTH!$A:$A, 0)</f>
        <v>220</v>
      </c>
      <c r="G27" s="30">
        <f ca="1">INDEX(REPORT_DATA_BY_ZONE_MONTH!$A:$AG,$F27,MATCH(G$2,REPORT_DATA_BY_ZONE_MONTH!$A$1:$AG$1,0))</f>
        <v>4</v>
      </c>
      <c r="H27" s="30">
        <f t="shared" si="0"/>
        <v>8</v>
      </c>
      <c r="I27" s="37">
        <f ca="1">MATCH($E27,BAPTISM_SOURCE_ZONE_MONTH!$A:$A, 0)</f>
        <v>9</v>
      </c>
      <c r="J27" s="11">
        <f ca="1">IFERROR(INDEX(BAPTISM_SOURCE_ZONE_MONTH!$A:$Z,$I27,MATCH(J$2,BAPTISM_SOURCE_ZONE_MONTH!$A$1:$Z$1,0)),"")</f>
        <v>10</v>
      </c>
      <c r="K27" s="11">
        <f ca="1">IFERROR(INDEX(BAPTISM_SOURCE_ZONE_MONTH!$A:$Z,$I27,MATCH(K$2,BAPTISM_SOURCE_ZONE_MONTH!$A$1:$Z$1,0)),"")</f>
        <v>2</v>
      </c>
      <c r="L27" s="11">
        <f ca="1">IFERROR(INDEX(BAPTISM_SOURCE_ZONE_MONTH!$A:$Z,$I27,MATCH(L$2,BAPTISM_SOURCE_ZONE_MONTH!$A$1:$Z$1,0)),"")</f>
        <v>1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10</v>
      </c>
      <c r="P27" s="8">
        <v>-11</v>
      </c>
      <c r="Q27" s="38">
        <f>DATE(YEAR, MONTH+P27,DAY)</f>
        <v>42070</v>
      </c>
      <c r="R27" s="38" t="str">
        <f t="shared" ca="1" si="1"/>
        <v>2015:3:0:0:TAOYUAN</v>
      </c>
      <c r="S27" s="37">
        <f ca="1">MATCH(R27,REPORT_DATA_BY_ZONE_MONTH!$A:$A, 0)</f>
        <v>149</v>
      </c>
      <c r="T27" s="30">
        <f ca="1">INDEX(REPORT_DATA_BY_ZONE_MONTH!$A:$AG,$S27,MATCH(T$2,REPORT_DATA_BY_ZONE_MONTH!$A$1:$AG$1,0))</f>
        <v>0</v>
      </c>
      <c r="U27" s="30">
        <f ca="1">INDEX(REPORT_DATA_BY_ZONE_MONTH!$A:$AG,$S27,MATCH(U$2,REPORT_DATA_BY_ZONE_MONTH!$A$1:$AG$1,0))</f>
        <v>0</v>
      </c>
      <c r="V27" s="30">
        <f ca="1">INDEX(REPORT_DATA_BY_ZONE_MONTH!$A:$AG,$S27,MATCH(V$2,REPORT_DATA_BY_ZONE_MONTH!$A$1:$AG$1,0))</f>
        <v>0</v>
      </c>
      <c r="W27" s="30">
        <f ca="1">INDEX(REPORT_DATA_BY_ZONE_MONTH!$A:$AG,$S27,MATCH(W$2,REPORT_DATA_BY_ZONE_MONTH!$A$1:$AG$1,0))</f>
        <v>0</v>
      </c>
      <c r="X27" s="30">
        <f t="shared" ca="1" si="2"/>
        <v>384</v>
      </c>
      <c r="Y27" s="30">
        <f t="shared" ca="1" si="3"/>
        <v>192</v>
      </c>
      <c r="Z27" s="30">
        <f t="shared" ca="1" si="4"/>
        <v>320</v>
      </c>
      <c r="AA27" s="30">
        <f t="shared" ca="1" si="5"/>
        <v>64</v>
      </c>
    </row>
    <row r="28" spans="1:27">
      <c r="A28" s="8">
        <v>0</v>
      </c>
      <c r="B28" s="37">
        <f>YEAR+A28</f>
        <v>2016</v>
      </c>
      <c r="C28" s="37">
        <v>2</v>
      </c>
      <c r="D28" s="38">
        <f>DATE(B28, C28, 1)</f>
        <v>42401</v>
      </c>
      <c r="E28" s="38" t="str">
        <f ca="1">CONCATENATE($B28,":",$C28,":0:0:", INDIRECT(CONCATENATE($B$39, "$A$1")))</f>
        <v>2016:2:0:0:TAOYUAN</v>
      </c>
      <c r="F28" s="37">
        <f ca="1">MATCH($E28,REPORT_DATA_BY_ZONE_MONTH!$A:$A, 0)</f>
        <v>231</v>
      </c>
      <c r="G28" s="30">
        <f ca="1">INDEX(REPORT_DATA_BY_ZONE_MONTH!$A:$AG,$F28,MATCH(G$2,REPORT_DATA_BY_ZONE_MONTH!$A$1:$AG$1,0))</f>
        <v>2</v>
      </c>
      <c r="H28" s="30">
        <f t="shared" si="0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MONTH+P28,DAY)</f>
        <v>42101</v>
      </c>
      <c r="R28" s="38" t="str">
        <f t="shared" ca="1" si="1"/>
        <v>2015:4:0:0:TAOYUAN</v>
      </c>
      <c r="S28" s="37">
        <f ca="1">MATCH(R28,REPORT_DATA_BY_ZONE_MONTH!$A:$A, 0)</f>
        <v>159</v>
      </c>
      <c r="T28" s="30">
        <f ca="1">INDEX(REPORT_DATA_BY_ZONE_MONTH!$A:$AG,$S28,MATCH(T$2,REPORT_DATA_BY_ZONE_MONTH!$A$1:$AG$1,0))</f>
        <v>0</v>
      </c>
      <c r="U28" s="30">
        <f ca="1">INDEX(REPORT_DATA_BY_ZONE_MONTH!$A:$AG,$S28,MATCH(U$2,REPORT_DATA_BY_ZONE_MONTH!$A$1:$AG$1,0))</f>
        <v>0</v>
      </c>
      <c r="V28" s="30">
        <f ca="1">INDEX(REPORT_DATA_BY_ZONE_MONTH!$A:$AG,$S28,MATCH(V$2,REPORT_DATA_BY_ZONE_MONTH!$A$1:$AG$1,0))</f>
        <v>0</v>
      </c>
      <c r="W28" s="30">
        <f ca="1">INDEX(REPORT_DATA_BY_ZONE_MONTH!$A:$AG,$S28,MATCH(W$2,REPORT_DATA_BY_ZONE_MONTH!$A$1:$AG$1,0))</f>
        <v>0</v>
      </c>
      <c r="X28" s="30">
        <f t="shared" ca="1" si="2"/>
        <v>384</v>
      </c>
      <c r="Y28" s="30">
        <f t="shared" ca="1" si="3"/>
        <v>192</v>
      </c>
      <c r="Z28" s="30">
        <f t="shared" ca="1" si="4"/>
        <v>320</v>
      </c>
      <c r="AA28" s="30">
        <f t="shared" ca="1" si="5"/>
        <v>64</v>
      </c>
    </row>
    <row r="29" spans="1:27">
      <c r="A29" s="8">
        <v>0</v>
      </c>
      <c r="B29" s="37">
        <f>YEAR+A29</f>
        <v>2016</v>
      </c>
      <c r="C29" s="37">
        <v>3</v>
      </c>
      <c r="D29" s="38">
        <f>DATE(B29, C29, 1)</f>
        <v>42430</v>
      </c>
      <c r="E29" s="38" t="str">
        <f ca="1">CONCATENATE($B29,":",$C29,":0:0:", INDIRECT(CONCATENATE($B$39, "$A$1")))</f>
        <v>2016:3:0:0:TAOYUAN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0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MONTH+P29,DAY)</f>
        <v>42131</v>
      </c>
      <c r="R29" s="38" t="str">
        <f t="shared" ca="1" si="1"/>
        <v>2015:5:0:0:TAOYUAN</v>
      </c>
      <c r="S29" s="37">
        <f ca="1">MATCH(R29,REPORT_DATA_BY_ZONE_MONTH!$A:$A, 0)</f>
        <v>169</v>
      </c>
      <c r="T29" s="30">
        <f ca="1">INDEX(REPORT_DATA_BY_ZONE_MONTH!$A:$AG,$S29,MATCH(T$2,REPORT_DATA_BY_ZONE_MONTH!$A$1:$AG$1,0))</f>
        <v>0</v>
      </c>
      <c r="U29" s="30">
        <f ca="1">INDEX(REPORT_DATA_BY_ZONE_MONTH!$A:$AG,$S29,MATCH(U$2,REPORT_DATA_BY_ZONE_MONTH!$A$1:$AG$1,0))</f>
        <v>0</v>
      </c>
      <c r="V29" s="30">
        <f ca="1">INDEX(REPORT_DATA_BY_ZONE_MONTH!$A:$AG,$S29,MATCH(V$2,REPORT_DATA_BY_ZONE_MONTH!$A$1:$AG$1,0))</f>
        <v>0</v>
      </c>
      <c r="W29" s="30">
        <f ca="1">INDEX(REPORT_DATA_BY_ZONE_MONTH!$A:$AG,$S29,MATCH(W$2,REPORT_DATA_BY_ZONE_MONTH!$A$1:$AG$1,0))</f>
        <v>0</v>
      </c>
      <c r="X29" s="30">
        <f t="shared" ca="1" si="2"/>
        <v>384</v>
      </c>
      <c r="Y29" s="30">
        <f t="shared" ca="1" si="3"/>
        <v>192</v>
      </c>
      <c r="Z29" s="30">
        <f t="shared" ca="1" si="4"/>
        <v>320</v>
      </c>
      <c r="AA29" s="30">
        <f t="shared" ca="1" si="5"/>
        <v>64</v>
      </c>
    </row>
    <row r="30" spans="1:27">
      <c r="A30" s="8">
        <v>0</v>
      </c>
      <c r="B30" s="37">
        <f>YEAR+A30</f>
        <v>2016</v>
      </c>
      <c r="C30" s="37">
        <v>4</v>
      </c>
      <c r="D30" s="38">
        <f>DATE(B30, C30, 1)</f>
        <v>42461</v>
      </c>
      <c r="E30" s="38" t="str">
        <f ca="1">CONCATENATE($B30,":",$C30,":0:0:", INDIRECT(CONCATENATE($B$39, "$A$1")))</f>
        <v>2016:4:0:0:TAOYUAN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0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MONTH+P30,DAY)</f>
        <v>42162</v>
      </c>
      <c r="R30" s="38" t="str">
        <f t="shared" ca="1" si="1"/>
        <v>2015:6:0:0:TAOYUAN</v>
      </c>
      <c r="S30" s="37">
        <f ca="1">MATCH(R30,REPORT_DATA_BY_ZONE_MONTH!$A:$A, 0)</f>
        <v>179</v>
      </c>
      <c r="T30" s="30">
        <f ca="1">INDEX(REPORT_DATA_BY_ZONE_MONTH!$A:$AG,$S30,MATCH(T$2,REPORT_DATA_BY_ZONE_MONTH!$A$1:$AG$1,0))</f>
        <v>0</v>
      </c>
      <c r="U30" s="30">
        <f ca="1">INDEX(REPORT_DATA_BY_ZONE_MONTH!$A:$AG,$S30,MATCH(U$2,REPORT_DATA_BY_ZONE_MONTH!$A$1:$AG$1,0))</f>
        <v>0</v>
      </c>
      <c r="V30" s="30">
        <f ca="1">INDEX(REPORT_DATA_BY_ZONE_MONTH!$A:$AG,$S30,MATCH(V$2,REPORT_DATA_BY_ZONE_MONTH!$A$1:$AG$1,0))</f>
        <v>0</v>
      </c>
      <c r="W30" s="30">
        <f ca="1">INDEX(REPORT_DATA_BY_ZONE_MONTH!$A:$AG,$S30,MATCH(W$2,REPORT_DATA_BY_ZONE_MONTH!$A$1:$AG$1,0))</f>
        <v>0</v>
      </c>
      <c r="X30" s="30">
        <f t="shared" ca="1" si="2"/>
        <v>384</v>
      </c>
      <c r="Y30" s="30">
        <f t="shared" ca="1" si="3"/>
        <v>192</v>
      </c>
      <c r="Z30" s="30">
        <f t="shared" ca="1" si="4"/>
        <v>320</v>
      </c>
      <c r="AA30" s="30">
        <f t="shared" ca="1" si="5"/>
        <v>64</v>
      </c>
    </row>
    <row r="31" spans="1:27">
      <c r="A31" s="8">
        <v>0</v>
      </c>
      <c r="B31" s="37">
        <f>YEAR+A31</f>
        <v>2016</v>
      </c>
      <c r="C31" s="37">
        <v>5</v>
      </c>
      <c r="D31" s="38">
        <f>DATE(B31, C31, 1)</f>
        <v>42491</v>
      </c>
      <c r="E31" s="38" t="str">
        <f ca="1">CONCATENATE($B31,":",$C31,":0:0:", INDIRECT(CONCATENATE($B$39, "$A$1")))</f>
        <v>2016:5:0:0:TAOYUAN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0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MONTH+P31,DAY)</f>
        <v>42192</v>
      </c>
      <c r="R31" s="38" t="str">
        <f t="shared" ca="1" si="1"/>
        <v>2015:7:0:0:TAOYUAN</v>
      </c>
      <c r="S31" s="37">
        <f ca="1">MATCH(R31,REPORT_DATA_BY_ZONE_MONTH!$A:$A, 0)</f>
        <v>189</v>
      </c>
      <c r="T31" s="30">
        <f ca="1">INDEX(REPORT_DATA_BY_ZONE_MONTH!$A:$AG,$S31,MATCH(T$2,REPORT_DATA_BY_ZONE_MONTH!$A$1:$AG$1,0))</f>
        <v>0</v>
      </c>
      <c r="U31" s="30">
        <f ca="1">INDEX(REPORT_DATA_BY_ZONE_MONTH!$A:$AG,$S31,MATCH(U$2,REPORT_DATA_BY_ZONE_MONTH!$A$1:$AG$1,0))</f>
        <v>0</v>
      </c>
      <c r="V31" s="30">
        <f ca="1">INDEX(REPORT_DATA_BY_ZONE_MONTH!$A:$AG,$S31,MATCH(V$2,REPORT_DATA_BY_ZONE_MONTH!$A$1:$AG$1,0))</f>
        <v>0</v>
      </c>
      <c r="W31" s="30">
        <f ca="1">INDEX(REPORT_DATA_BY_ZONE_MONTH!$A:$AG,$S31,MATCH(W$2,REPORT_DATA_BY_ZONE_MONTH!$A$1:$AG$1,0))</f>
        <v>0</v>
      </c>
      <c r="X31" s="30">
        <f t="shared" ca="1" si="2"/>
        <v>384</v>
      </c>
      <c r="Y31" s="30">
        <f t="shared" ca="1" si="3"/>
        <v>192</v>
      </c>
      <c r="Z31" s="30">
        <f t="shared" ca="1" si="4"/>
        <v>320</v>
      </c>
      <c r="AA31" s="30">
        <f t="shared" ca="1" si="5"/>
        <v>64</v>
      </c>
    </row>
    <row r="32" spans="1:27">
      <c r="A32" s="8">
        <v>0</v>
      </c>
      <c r="B32" s="37">
        <f>YEAR+A32</f>
        <v>2016</v>
      </c>
      <c r="C32" s="37">
        <v>6</v>
      </c>
      <c r="D32" s="38">
        <f>DATE(B32, C32, 1)</f>
        <v>42522</v>
      </c>
      <c r="E32" s="38" t="str">
        <f ca="1">CONCATENATE($B32,":",$C32,":0:0:", INDIRECT(CONCATENATE($B$39, "$A$1")))</f>
        <v>2016:6:0:0:TAOYUAN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0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MONTH+P32,DAY)</f>
        <v>42223</v>
      </c>
      <c r="R32" s="38" t="str">
        <f t="shared" ca="1" si="1"/>
        <v>2015:8:0:0:TAOYUAN</v>
      </c>
      <c r="S32" s="37">
        <f ca="1">MATCH(R32,REPORT_DATA_BY_ZONE_MONTH!$A:$A, 0)</f>
        <v>199</v>
      </c>
      <c r="T32" s="30">
        <f ca="1">INDEX(REPORT_DATA_BY_ZONE_MONTH!$A:$AG,$S32,MATCH(T$2,REPORT_DATA_BY_ZONE_MONTH!$A$1:$AG$1,0))</f>
        <v>0</v>
      </c>
      <c r="U32" s="30">
        <f ca="1">INDEX(REPORT_DATA_BY_ZONE_MONTH!$A:$AG,$S32,MATCH(U$2,REPORT_DATA_BY_ZONE_MONTH!$A$1:$AG$1,0))</f>
        <v>0</v>
      </c>
      <c r="V32" s="30">
        <f ca="1">INDEX(REPORT_DATA_BY_ZONE_MONTH!$A:$AG,$S32,MATCH(V$2,REPORT_DATA_BY_ZONE_MONTH!$A$1:$AG$1,0))</f>
        <v>0</v>
      </c>
      <c r="W32" s="30">
        <f ca="1">INDEX(REPORT_DATA_BY_ZONE_MONTH!$A:$AG,$S32,MATCH(W$2,REPORT_DATA_BY_ZONE_MONTH!$A$1:$AG$1,0))</f>
        <v>0</v>
      </c>
      <c r="X32" s="30">
        <f t="shared" ca="1" si="2"/>
        <v>384</v>
      </c>
      <c r="Y32" s="30">
        <f t="shared" ca="1" si="3"/>
        <v>192</v>
      </c>
      <c r="Z32" s="30">
        <f t="shared" ca="1" si="4"/>
        <v>320</v>
      </c>
      <c r="AA32" s="30">
        <f t="shared" ca="1" si="5"/>
        <v>64</v>
      </c>
    </row>
    <row r="33" spans="1:27">
      <c r="A33" s="8">
        <v>0</v>
      </c>
      <c r="B33" s="37">
        <f>YEAR+A33</f>
        <v>2016</v>
      </c>
      <c r="C33" s="37">
        <v>7</v>
      </c>
      <c r="D33" s="38">
        <f>DATE(B33, C33, 1)</f>
        <v>42552</v>
      </c>
      <c r="E33" s="38" t="str">
        <f ca="1">CONCATENATE($B33,":",$C33,":0:0:", INDIRECT(CONCATENATE($B$39, "$A$1")))</f>
        <v>2016:7:0:0:TAOYUAN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0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MONTH+P33,DAY)</f>
        <v>42254</v>
      </c>
      <c r="R33" s="38" t="str">
        <f t="shared" ca="1" si="1"/>
        <v>2015:9:0:0:TAOYUAN</v>
      </c>
      <c r="S33" s="37">
        <f ca="1">MATCH(R33,REPORT_DATA_BY_ZONE_MONTH!$A:$A, 0)</f>
        <v>209</v>
      </c>
      <c r="T33" s="30">
        <f ca="1">INDEX(REPORT_DATA_BY_ZONE_MONTH!$A:$AG,$S33,MATCH(T$2,REPORT_DATA_BY_ZONE_MONTH!$A$1:$AG$1,0))</f>
        <v>0</v>
      </c>
      <c r="U33" s="30">
        <f ca="1">INDEX(REPORT_DATA_BY_ZONE_MONTH!$A:$AG,$S33,MATCH(U$2,REPORT_DATA_BY_ZONE_MONTH!$A$1:$AG$1,0))</f>
        <v>0</v>
      </c>
      <c r="V33" s="30">
        <f ca="1">INDEX(REPORT_DATA_BY_ZONE_MONTH!$A:$AG,$S33,MATCH(V$2,REPORT_DATA_BY_ZONE_MONTH!$A$1:$AG$1,0))</f>
        <v>0</v>
      </c>
      <c r="W33" s="30">
        <f ca="1">INDEX(REPORT_DATA_BY_ZONE_MONTH!$A:$AG,$S33,MATCH(W$2,REPORT_DATA_BY_ZONE_MONTH!$A$1:$AG$1,0))</f>
        <v>0</v>
      </c>
      <c r="X33" s="30">
        <f t="shared" ca="1" si="2"/>
        <v>384</v>
      </c>
      <c r="Y33" s="30">
        <f t="shared" ca="1" si="3"/>
        <v>192</v>
      </c>
      <c r="Z33" s="30">
        <f t="shared" ca="1" si="4"/>
        <v>320</v>
      </c>
      <c r="AA33" s="30">
        <f t="shared" ca="1" si="5"/>
        <v>64</v>
      </c>
    </row>
    <row r="34" spans="1:27">
      <c r="A34" s="8">
        <v>0</v>
      </c>
      <c r="B34" s="37">
        <f>YEAR+A34</f>
        <v>2016</v>
      </c>
      <c r="C34" s="37">
        <v>8</v>
      </c>
      <c r="D34" s="38">
        <f>DATE(B34, C34, 1)</f>
        <v>42583</v>
      </c>
      <c r="E34" s="38" t="str">
        <f ca="1">CONCATENATE($B34,":",$C34,":0:0:", INDIRECT(CONCATENATE($B$39, "$A$1")))</f>
        <v>2016:8:0:0:TAOYUAN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0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MONTH+P34,DAY)</f>
        <v>42284</v>
      </c>
      <c r="R34" s="38" t="str">
        <f t="shared" ca="1" si="1"/>
        <v>2015:10:0:0:TAOYUAN</v>
      </c>
      <c r="S34" s="37">
        <f ca="1">MATCH(R34,REPORT_DATA_BY_ZONE_MONTH!$A:$A, 0)</f>
        <v>99</v>
      </c>
      <c r="T34" s="30">
        <f ca="1">INDEX(REPORT_DATA_BY_ZONE_MONTH!$A:$AG,$S34,MATCH(T$2,REPORT_DATA_BY_ZONE_MONTH!$A$1:$AG$1,0))</f>
        <v>0</v>
      </c>
      <c r="U34" s="30">
        <f ca="1">INDEX(REPORT_DATA_BY_ZONE_MONTH!$A:$AG,$S34,MATCH(U$2,REPORT_DATA_BY_ZONE_MONTH!$A$1:$AG$1,0))</f>
        <v>0</v>
      </c>
      <c r="V34" s="30">
        <f ca="1">INDEX(REPORT_DATA_BY_ZONE_MONTH!$A:$AG,$S34,MATCH(V$2,REPORT_DATA_BY_ZONE_MONTH!$A$1:$AG$1,0))</f>
        <v>0</v>
      </c>
      <c r="W34" s="30">
        <f ca="1">INDEX(REPORT_DATA_BY_ZONE_MONTH!$A:$AG,$S34,MATCH(W$2,REPORT_DATA_BY_ZONE_MONTH!$A$1:$AG$1,0))</f>
        <v>0</v>
      </c>
      <c r="X34" s="30">
        <f t="shared" ca="1" si="2"/>
        <v>384</v>
      </c>
      <c r="Y34" s="30">
        <f t="shared" ca="1" si="3"/>
        <v>192</v>
      </c>
      <c r="Z34" s="30">
        <f t="shared" ca="1" si="4"/>
        <v>320</v>
      </c>
      <c r="AA34" s="30">
        <f t="shared" ca="1" si="5"/>
        <v>64</v>
      </c>
    </row>
    <row r="35" spans="1:27">
      <c r="A35" s="8">
        <v>0</v>
      </c>
      <c r="B35" s="37">
        <f>YEAR+A35</f>
        <v>2016</v>
      </c>
      <c r="C35" s="37">
        <v>9</v>
      </c>
      <c r="D35" s="38">
        <f>DATE(B35, C35, 1)</f>
        <v>42614</v>
      </c>
      <c r="E35" s="38" t="str">
        <f ca="1">CONCATENATE($B35,":",$C35,":0:0:", INDIRECT(CONCATENATE($B$39, "$A$1")))</f>
        <v>2016:9:0:0:TAOYUAN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0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MONTH+P35,DAY)</f>
        <v>42315</v>
      </c>
      <c r="R35" s="38" t="str">
        <f t="shared" ca="1" si="1"/>
        <v>2015:11:0:0:TAOYUAN</v>
      </c>
      <c r="S35" s="37">
        <f ca="1">MATCH(R35,REPORT_DATA_BY_ZONE_MONTH!$A:$A, 0)</f>
        <v>109</v>
      </c>
      <c r="T35" s="30">
        <f ca="1">INDEX(REPORT_DATA_BY_ZONE_MONTH!$A:$AG,$S35,MATCH(T$2,REPORT_DATA_BY_ZONE_MONTH!$A$1:$AG$1,0))</f>
        <v>0</v>
      </c>
      <c r="U35" s="30">
        <f ca="1">INDEX(REPORT_DATA_BY_ZONE_MONTH!$A:$AG,$S35,MATCH(U$2,REPORT_DATA_BY_ZONE_MONTH!$A$1:$AG$1,0))</f>
        <v>0</v>
      </c>
      <c r="V35" s="30">
        <f ca="1">INDEX(REPORT_DATA_BY_ZONE_MONTH!$A:$AG,$S35,MATCH(V$2,REPORT_DATA_BY_ZONE_MONTH!$A$1:$AG$1,0))</f>
        <v>0</v>
      </c>
      <c r="W35" s="30">
        <f ca="1">INDEX(REPORT_DATA_BY_ZONE_MONTH!$A:$AG,$S35,MATCH(W$2,REPORT_DATA_BY_ZONE_MONTH!$A$1:$AG$1,0))</f>
        <v>0</v>
      </c>
      <c r="X35" s="30">
        <f t="shared" ca="1" si="2"/>
        <v>384</v>
      </c>
      <c r="Y35" s="30">
        <f t="shared" ca="1" si="3"/>
        <v>192</v>
      </c>
      <c r="Z35" s="30">
        <f t="shared" ca="1" si="4"/>
        <v>320</v>
      </c>
      <c r="AA35" s="30">
        <f t="shared" ca="1" si="5"/>
        <v>64</v>
      </c>
    </row>
    <row r="36" spans="1:27">
      <c r="A36" s="8">
        <v>0</v>
      </c>
      <c r="B36" s="37">
        <f>YEAR+A36</f>
        <v>2016</v>
      </c>
      <c r="C36" s="37">
        <v>10</v>
      </c>
      <c r="D36" s="38">
        <f>DATE(B36, C36, 1)</f>
        <v>42644</v>
      </c>
      <c r="E36" s="38" t="str">
        <f ca="1">CONCATENATE($B36,":",$C36,":0:0:", INDIRECT(CONCATENATE($B$39, "$A$1")))</f>
        <v>2016:10:0:0:TAOYUAN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0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MONTH+P36,DAY)</f>
        <v>42345</v>
      </c>
      <c r="R36" s="38" t="str">
        <f t="shared" ca="1" si="1"/>
        <v>2015:12:0:0:TAOYUAN</v>
      </c>
      <c r="S36" s="37">
        <f ca="1">MATCH(R36,REPORT_DATA_BY_ZONE_MONTH!$A:$A, 0)</f>
        <v>120</v>
      </c>
      <c r="T36" s="30">
        <f ca="1">INDEX(REPORT_DATA_BY_ZONE_MONTH!$A:$AG,$S36,MATCH(T$2,REPORT_DATA_BY_ZONE_MONTH!$A$1:$AG$1,0))</f>
        <v>0</v>
      </c>
      <c r="U36" s="30">
        <f ca="1">INDEX(REPORT_DATA_BY_ZONE_MONTH!$A:$AG,$S36,MATCH(U$2,REPORT_DATA_BY_ZONE_MONTH!$A$1:$AG$1,0))</f>
        <v>0</v>
      </c>
      <c r="V36" s="30">
        <f ca="1">INDEX(REPORT_DATA_BY_ZONE_MONTH!$A:$AG,$S36,MATCH(V$2,REPORT_DATA_BY_ZONE_MONTH!$A$1:$AG$1,0))</f>
        <v>0</v>
      </c>
      <c r="W36" s="30">
        <f ca="1">INDEX(REPORT_DATA_BY_ZONE_MONTH!$A:$AG,$S36,MATCH(W$2,REPORT_DATA_BY_ZONE_MONTH!$A$1:$AG$1,0))</f>
        <v>0</v>
      </c>
      <c r="X36" s="30">
        <f t="shared" ca="1" si="2"/>
        <v>384</v>
      </c>
      <c r="Y36" s="30">
        <f t="shared" ca="1" si="3"/>
        <v>192</v>
      </c>
      <c r="Z36" s="30">
        <f t="shared" ca="1" si="4"/>
        <v>320</v>
      </c>
      <c r="AA36" s="30">
        <f t="shared" ca="1" si="5"/>
        <v>64</v>
      </c>
    </row>
    <row r="37" spans="1:27">
      <c r="A37" s="8">
        <v>0</v>
      </c>
      <c r="B37" s="37">
        <f>YEAR+A37</f>
        <v>2016</v>
      </c>
      <c r="C37" s="37">
        <v>11</v>
      </c>
      <c r="D37" s="38">
        <f>DATE(B37, C37, 1)</f>
        <v>42675</v>
      </c>
      <c r="E37" s="38" t="str">
        <f ca="1">CONCATENATE($B37,":",$C37,":0:0:", INDIRECT(CONCATENATE($B$39, "$A$1")))</f>
        <v>2016:11:0:0:TAOYUAN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0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MONTH+P37,DAY)</f>
        <v>42376</v>
      </c>
      <c r="R37" s="38" t="str">
        <f t="shared" ca="1" si="1"/>
        <v>2016:1:0:0:TAOYUAN</v>
      </c>
      <c r="S37" s="37">
        <f ca="1">MATCH(R37,REPORT_DATA_BY_ZONE_MONTH!$A:$A, 0)</f>
        <v>220</v>
      </c>
      <c r="T37" s="30">
        <f ca="1">INDEX(REPORT_DATA_BY_ZONE_MONTH!$A:$AG,$S37,MATCH(T$2,REPORT_DATA_BY_ZONE_MONTH!$A$1:$AG$1,0))</f>
        <v>249</v>
      </c>
      <c r="U37" s="30">
        <f ca="1">INDEX(REPORT_DATA_BY_ZONE_MONTH!$A:$AG,$S37,MATCH(U$2,REPORT_DATA_BY_ZONE_MONTH!$A$1:$AG$1,0))</f>
        <v>36</v>
      </c>
      <c r="V37" s="30">
        <f ca="1">INDEX(REPORT_DATA_BY_ZONE_MONTH!$A:$AG,$S37,MATCH(V$2,REPORT_DATA_BY_ZONE_MONTH!$A$1:$AG$1,0))</f>
        <v>155</v>
      </c>
      <c r="W37" s="30">
        <f ca="1">INDEX(REPORT_DATA_BY_ZONE_MONTH!$A:$AG,$S37,MATCH(W$2,REPORT_DATA_BY_ZONE_MONTH!$A$1:$AG$1,0))</f>
        <v>0</v>
      </c>
      <c r="X37" s="30">
        <f t="shared" ca="1" si="2"/>
        <v>384</v>
      </c>
      <c r="Y37" s="30">
        <f t="shared" ca="1" si="3"/>
        <v>192</v>
      </c>
      <c r="Z37" s="30">
        <f t="shared" ca="1" si="4"/>
        <v>320</v>
      </c>
      <c r="AA37" s="30">
        <f t="shared" ca="1" si="5"/>
        <v>64</v>
      </c>
    </row>
    <row r="38" spans="1:27">
      <c r="A38" s="8">
        <v>0</v>
      </c>
      <c r="B38" s="37">
        <f>YEAR+A38</f>
        <v>2016</v>
      </c>
      <c r="C38" s="37">
        <v>12</v>
      </c>
      <c r="D38" s="38">
        <f>DATE(B38, C38, 1)</f>
        <v>42705</v>
      </c>
      <c r="E38" s="38" t="str">
        <f ca="1">CONCATENATE($B38,":",$C38,":0:0:", INDIRECT(CONCATENATE($B$39, "$A$1")))</f>
        <v>2016:12:0:0:TAOYUAN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0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MONTH+P38,DAY)</f>
        <v>42407</v>
      </c>
      <c r="R38" s="38" t="str">
        <f ca="1">CONCATENATE(YEAR(Q38),":",MONTH(Q38),":0:0:", INDIRECT(CONCATENATE($B$39, "$A$1")))</f>
        <v>2016:2:0:0:TAOYUAN</v>
      </c>
      <c r="S38" s="37">
        <f ca="1">MATCH(R38,REPORT_DATA_BY_ZONE_MONTH!$A:$A, 0)</f>
        <v>231</v>
      </c>
      <c r="T38" s="30">
        <f ca="1">INDEX(REPORT_DATA_BY_ZONE_MONTH!$A:$AG,$S38,MATCH(T$2,REPORT_DATA_BY_ZONE_MONTH!$A$1:$AG$1,0))</f>
        <v>162</v>
      </c>
      <c r="U38" s="30">
        <f ca="1">INDEX(REPORT_DATA_BY_ZONE_MONTH!$A:$AG,$S38,MATCH(U$2,REPORT_DATA_BY_ZONE_MONTH!$A$1:$AG$1,0))</f>
        <v>43</v>
      </c>
      <c r="V38" s="30">
        <f ca="1">INDEX(REPORT_DATA_BY_ZONE_MONTH!$A:$AG,$S38,MATCH(V$2,REPORT_DATA_BY_ZONE_MONTH!$A$1:$AG$1,0))</f>
        <v>125</v>
      </c>
      <c r="W38" s="30">
        <f ca="1">INDEX(REPORT_DATA_BY_ZONE_MONTH!$A:$AG,$S38,MATCH(W$2,REPORT_DATA_BY_ZONE_MONTH!$A$1:$AG$1,0))</f>
        <v>5</v>
      </c>
      <c r="X38" s="30">
        <f t="shared" ca="1" si="2"/>
        <v>384</v>
      </c>
      <c r="Y38" s="30">
        <f t="shared" ca="1" si="3"/>
        <v>192</v>
      </c>
      <c r="Z38" s="30">
        <f t="shared" ca="1" si="4"/>
        <v>320</v>
      </c>
      <c r="AA38" s="30">
        <f t="shared" ca="1" si="5"/>
        <v>64</v>
      </c>
    </row>
    <row r="39" spans="1:27">
      <c r="A39" s="8" t="s">
        <v>1462</v>
      </c>
      <c r="B39" s="38" t="s">
        <v>1465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10</v>
      </c>
      <c r="K39" s="8">
        <f t="shared" ref="K39:O39" ca="1" si="6">SUM(K3:K38)</f>
        <v>2</v>
      </c>
      <c r="L39" s="8">
        <f t="shared" ca="1" si="6"/>
        <v>1</v>
      </c>
      <c r="M39" s="8">
        <f t="shared" ca="1" si="6"/>
        <v>0</v>
      </c>
      <c r="N39" s="8">
        <f t="shared" ca="1" si="6"/>
        <v>0</v>
      </c>
      <c r="O39" s="8">
        <f t="shared" ca="1" si="6"/>
        <v>10</v>
      </c>
    </row>
    <row r="40" spans="1:27">
      <c r="A40" s="8" t="s">
        <v>1422</v>
      </c>
      <c r="B40" s="8">
        <v>8</v>
      </c>
      <c r="H40" s="37"/>
      <c r="I40" s="37"/>
      <c r="J40" s="37"/>
      <c r="K40" s="37"/>
      <c r="L40" s="37"/>
      <c r="M40" s="37"/>
    </row>
    <row r="41" spans="1:27">
      <c r="A41" s="8" t="s">
        <v>1421</v>
      </c>
      <c r="B41" s="8">
        <v>4</v>
      </c>
      <c r="H41" s="37"/>
      <c r="I41" s="37"/>
      <c r="J41" s="37"/>
      <c r="K41" s="37"/>
      <c r="L41" s="37"/>
      <c r="M41" s="37"/>
    </row>
    <row r="42" spans="1:27">
      <c r="A42" s="8" t="s">
        <v>1464</v>
      </c>
      <c r="B42" s="37">
        <f ca="1">COUNTA(INDIRECT(CONCATENATE($B$39,"$A:$A")))-1</f>
        <v>16</v>
      </c>
    </row>
    <row r="43" spans="1:27">
      <c r="A43" s="8" t="s">
        <v>633</v>
      </c>
      <c r="B43" s="8">
        <f ca="1">SUM(J39:L39)</f>
        <v>13</v>
      </c>
    </row>
    <row r="44" spans="1:27">
      <c r="A44" s="8" t="s">
        <v>634</v>
      </c>
      <c r="B44" s="8">
        <f ca="1">SUM(M39:O39)</f>
        <v>10</v>
      </c>
    </row>
    <row r="45" spans="1:27" ht="60">
      <c r="A45" s="8" t="s">
        <v>636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43%</v>
      </c>
      <c r="C45" s="40">
        <f ca="1">IFERROR(B44/SUM(B43:B44),"0")</f>
        <v>0.43478260869565216</v>
      </c>
      <c r="D45" s="8" t="str">
        <f ca="1">TEXT(C45,"00%")</f>
        <v>43%</v>
      </c>
      <c r="U45" s="39"/>
      <c r="W45" s="39"/>
      <c r="Y45" s="39"/>
    </row>
    <row r="46" spans="1:27" ht="30">
      <c r="A46" s="8" t="s">
        <v>637</v>
      </c>
      <c r="B46" s="39" t="str">
        <f ca="1">CONCATENATE("Annual Goal 年度目標:  ",C46,"
Actual YTD 年度實際:    ",D46)</f>
        <v>Annual Goal 年度目標:  100
Actual YTD 年度實際:    6</v>
      </c>
      <c r="C46" s="8">
        <f>TAOYUAN!$D$2</f>
        <v>100</v>
      </c>
      <c r="D46" s="8">
        <f ca="1">$G$39</f>
        <v>6</v>
      </c>
    </row>
    <row r="47" spans="1:27" ht="23.25">
      <c r="A47" s="8" t="s">
        <v>1420</v>
      </c>
      <c r="B47" s="64" t="str">
        <f ca="1">INDIRECT(CONCATENATE($B$39, "$B$1"))</f>
        <v>Taoyuan Zone</v>
      </c>
    </row>
    <row r="48" spans="1:27">
      <c r="B48" s="62" t="str">
        <f ca="1">INDIRECT(CONCATENATE($B$39, "$B$2"))</f>
        <v>桃園地帶</v>
      </c>
    </row>
    <row r="49" spans="2:2">
      <c r="B49" s="62" t="str">
        <f ca="1">INDIRECT(CONCATENATE($B$39, "$B$6"))</f>
        <v>Taoyuan Stake</v>
      </c>
    </row>
    <row r="50" spans="2:2">
      <c r="B50" s="62" t="str">
        <f ca="1">INDIRECT(CONCATENATE($B$39, "$B$7"))</f>
        <v>桃園支聯會</v>
      </c>
    </row>
    <row r="51" spans="2:2">
      <c r="B51" s="63">
        <f ca="1">INDIRECT(CONCATENATE($B$39,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707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1424</v>
      </c>
      <c r="C2" s="35" t="s">
        <v>1400</v>
      </c>
      <c r="D2" s="79">
        <v>88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EAST_GRAPH_DATA!$G$27</f>
        <v>8</v>
      </c>
      <c r="H5" s="82"/>
      <c r="I5" s="82"/>
      <c r="J5" s="83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705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706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708</v>
      </c>
      <c r="B10" s="27" t="s">
        <v>709</v>
      </c>
      <c r="C10" s="4" t="s">
        <v>734</v>
      </c>
      <c r="D10" s="4" t="s">
        <v>735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710</v>
      </c>
      <c r="B11" s="27" t="s">
        <v>711</v>
      </c>
      <c r="C11" s="4" t="s">
        <v>736</v>
      </c>
      <c r="D11" s="4" t="s">
        <v>737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712</v>
      </c>
      <c r="B12" s="27" t="s">
        <v>713</v>
      </c>
      <c r="C12" s="4" t="s">
        <v>738</v>
      </c>
      <c r="D12" s="4" t="s">
        <v>739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714</v>
      </c>
      <c r="B13" s="27" t="s">
        <v>715</v>
      </c>
      <c r="C13" s="4" t="s">
        <v>740</v>
      </c>
      <c r="D13" s="4" t="s">
        <v>741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716</v>
      </c>
      <c r="B16" s="27" t="s">
        <v>717</v>
      </c>
      <c r="C16" s="4" t="s">
        <v>742</v>
      </c>
      <c r="D16" s="4" t="s">
        <v>743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718</v>
      </c>
      <c r="B17" s="27" t="s">
        <v>719</v>
      </c>
      <c r="C17" s="4" t="s">
        <v>744</v>
      </c>
      <c r="D17" s="4" t="s">
        <v>745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720</v>
      </c>
      <c r="B20" s="27" t="s">
        <v>721</v>
      </c>
      <c r="C20" s="4" t="s">
        <v>746</v>
      </c>
      <c r="D20" s="4" t="s">
        <v>747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722</v>
      </c>
      <c r="B21" s="27" t="s">
        <v>723</v>
      </c>
      <c r="C21" s="4" t="s">
        <v>748</v>
      </c>
      <c r="D21" s="4" t="s">
        <v>749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724</v>
      </c>
      <c r="B22" s="27" t="s">
        <v>725</v>
      </c>
      <c r="C22" s="4" t="s">
        <v>750</v>
      </c>
      <c r="D22" s="4" t="s">
        <v>751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1419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726</v>
      </c>
      <c r="B25" s="27" t="s">
        <v>727</v>
      </c>
      <c r="C25" s="4" t="s">
        <v>752</v>
      </c>
      <c r="D25" s="4" t="s">
        <v>753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728</v>
      </c>
      <c r="B26" s="27" t="s">
        <v>729</v>
      </c>
      <c r="C26" s="4" t="s">
        <v>754</v>
      </c>
      <c r="D26" s="4" t="s">
        <v>755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730</v>
      </c>
      <c r="B27" s="27" t="s">
        <v>731</v>
      </c>
      <c r="C27" s="4" t="s">
        <v>756</v>
      </c>
      <c r="D27" s="4" t="s">
        <v>757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732</v>
      </c>
      <c r="B28" s="27" t="s">
        <v>733</v>
      </c>
      <c r="C28" s="4" t="s">
        <v>758</v>
      </c>
      <c r="D28" s="4" t="s">
        <v>759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1419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1388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1387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1389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1390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1391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1419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6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2014:3:0:0:EAST</v>
      </c>
      <c r="F3" s="37">
        <f ca="1">MATCH($E3,REPORT_DATA_BY_ZONE_MONTH!$A:$A, 0)</f>
        <v>38</v>
      </c>
      <c r="G3" s="30">
        <f ca="1">IFERROR(INDEX(REPORT_DATA_BY_ZONE_MONTH!$A:$AG,$F3,MATCH(G$2,REPORT_DATA_BY_ZONE_MONTH!$A$1:$AG$1,0)), "")</f>
        <v>4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312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156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260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52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2014:4:0:0:EAST</v>
      </c>
      <c r="F4" s="37">
        <f ca="1">MATCH($E4,REPORT_DATA_BY_ZONE_MONTH!$A:$A, 0)</f>
        <v>46</v>
      </c>
      <c r="G4" s="30">
        <f ca="1">IFERROR(INDEX(REPORT_DATA_BY_ZONE_MONTH!$A:$AG,$F4,MATCH(G$2,REPORT_DATA_BY_ZONE_MONTH!$A$1:$AG$1,0)), "")</f>
        <v>7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312</v>
      </c>
      <c r="K4" s="30">
        <f ca="1">IFERROR(INDEX(REPORT_DATA_BY_ZONE_MONTH!$A:$AG,$F4,MATCH(K$2,REPORT_DATA_BY_ZONE_MONTH!$A$1:$AG$1,0)), "")</f>
        <v>0</v>
      </c>
      <c r="L4" s="30">
        <f t="shared" ca="1" si="5"/>
        <v>156</v>
      </c>
      <c r="M4" s="30">
        <f ca="1">IFERROR(INDEX(REPORT_DATA_BY_ZONE_MONTH!$A:$AG,$F4,MATCH(M$2,REPORT_DATA_BY_ZONE_MONTH!$A$1:$AG$1,0)), "")</f>
        <v>0</v>
      </c>
      <c r="N4" s="30">
        <f t="shared" ca="1" si="6"/>
        <v>260</v>
      </c>
      <c r="O4" s="30">
        <f ca="1">IFERROR(INDEX(REPORT_DATA_BY_ZONE_MONTH!$A:$AG,$F4,MATCH(O$2,REPORT_DATA_BY_ZONE_MONTH!$A$1:$AG$1,0)), "")</f>
        <v>0</v>
      </c>
      <c r="P4" s="30">
        <f t="shared" ca="1" si="7"/>
        <v>52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2014:5:0:0:EAST</v>
      </c>
      <c r="F5" s="37">
        <f ca="1">MATCH($E5,REPORT_DATA_BY_ZONE_MONTH!$A:$A, 0)</f>
        <v>54</v>
      </c>
      <c r="G5" s="30">
        <f ca="1">IFERROR(INDEX(REPORT_DATA_BY_ZONE_MONTH!$A:$AG,$F5,MATCH(G$2,REPORT_DATA_BY_ZONE_MONTH!$A$1:$AG$1,0)), "")</f>
        <v>1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312</v>
      </c>
      <c r="K5" s="30">
        <f ca="1">IFERROR(INDEX(REPORT_DATA_BY_ZONE_MONTH!$A:$AG,$F5,MATCH(K$2,REPORT_DATA_BY_ZONE_MONTH!$A$1:$AG$1,0)), "")</f>
        <v>0</v>
      </c>
      <c r="L5" s="30">
        <f t="shared" ca="1" si="5"/>
        <v>156</v>
      </c>
      <c r="M5" s="30">
        <f ca="1">IFERROR(INDEX(REPORT_DATA_BY_ZONE_MONTH!$A:$AG,$F5,MATCH(M$2,REPORT_DATA_BY_ZONE_MONTH!$A$1:$AG$1,0)), "")</f>
        <v>0</v>
      </c>
      <c r="N5" s="30">
        <f t="shared" ca="1" si="6"/>
        <v>260</v>
      </c>
      <c r="O5" s="30">
        <f ca="1">IFERROR(INDEX(REPORT_DATA_BY_ZONE_MONTH!$A:$AG,$F5,MATCH(O$2,REPORT_DATA_BY_ZONE_MONTH!$A$1:$AG$1,0)), "")</f>
        <v>0</v>
      </c>
      <c r="P5" s="30">
        <f t="shared" ca="1" si="7"/>
        <v>52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2014:6:0:0:EAST</v>
      </c>
      <c r="F6" s="37">
        <f ca="1">MATCH($E6,REPORT_DATA_BY_ZONE_MONTH!$A:$A, 0)</f>
        <v>62</v>
      </c>
      <c r="G6" s="30">
        <f ca="1">IFERROR(INDEX(REPORT_DATA_BY_ZONE_MONTH!$A:$AG,$F6,MATCH(G$2,REPORT_DATA_BY_ZONE_MONTH!$A$1:$AG$1,0)), "")</f>
        <v>8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312</v>
      </c>
      <c r="K6" s="30">
        <f ca="1">IFERROR(INDEX(REPORT_DATA_BY_ZONE_MONTH!$A:$AG,$F6,MATCH(K$2,REPORT_DATA_BY_ZONE_MONTH!$A$1:$AG$1,0)), "")</f>
        <v>0</v>
      </c>
      <c r="L6" s="30">
        <f t="shared" ca="1" si="5"/>
        <v>156</v>
      </c>
      <c r="M6" s="30">
        <f ca="1">IFERROR(INDEX(REPORT_DATA_BY_ZONE_MONTH!$A:$AG,$F6,MATCH(M$2,REPORT_DATA_BY_ZONE_MONTH!$A$1:$AG$1,0)), "")</f>
        <v>0</v>
      </c>
      <c r="N6" s="30">
        <f t="shared" ca="1" si="6"/>
        <v>260</v>
      </c>
      <c r="O6" s="30">
        <f ca="1">IFERROR(INDEX(REPORT_DATA_BY_ZONE_MONTH!$A:$AG,$F6,MATCH(O$2,REPORT_DATA_BY_ZONE_MONTH!$A$1:$AG$1,0)), "")</f>
        <v>0</v>
      </c>
      <c r="P6" s="30">
        <f t="shared" ca="1" si="7"/>
        <v>52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2014:7:0:0:EAST</v>
      </c>
      <c r="F7" s="37">
        <f ca="1">MATCH($E7,REPORT_DATA_BY_ZONE_MONTH!$A:$A, 0)</f>
        <v>70</v>
      </c>
      <c r="G7" s="30">
        <f ca="1">IFERROR(INDEX(REPORT_DATA_BY_ZONE_MONTH!$A:$AG,$F7,MATCH(G$2,REPORT_DATA_BY_ZONE_MONTH!$A$1:$AG$1,0)), "")</f>
        <v>4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312</v>
      </c>
      <c r="K7" s="30">
        <f ca="1">IFERROR(INDEX(REPORT_DATA_BY_ZONE_MONTH!$A:$AG,$F7,MATCH(K$2,REPORT_DATA_BY_ZONE_MONTH!$A$1:$AG$1,0)), "")</f>
        <v>0</v>
      </c>
      <c r="L7" s="30">
        <f t="shared" ca="1" si="5"/>
        <v>156</v>
      </c>
      <c r="M7" s="30">
        <f ca="1">IFERROR(INDEX(REPORT_DATA_BY_ZONE_MONTH!$A:$AG,$F7,MATCH(M$2,REPORT_DATA_BY_ZONE_MONTH!$A$1:$AG$1,0)), "")</f>
        <v>0</v>
      </c>
      <c r="N7" s="30">
        <f t="shared" ca="1" si="6"/>
        <v>260</v>
      </c>
      <c r="O7" s="30">
        <f ca="1">IFERROR(INDEX(REPORT_DATA_BY_ZONE_MONTH!$A:$AG,$F7,MATCH(O$2,REPORT_DATA_BY_ZONE_MONTH!$A$1:$AG$1,0)), "")</f>
        <v>0</v>
      </c>
      <c r="P7" s="30">
        <f t="shared" ca="1" si="7"/>
        <v>52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2014:8:0:0:EAST</v>
      </c>
      <c r="F8" s="37">
        <f ca="1">MATCH($E8,REPORT_DATA_BY_ZONE_MONTH!$A:$A, 0)</f>
        <v>78</v>
      </c>
      <c r="G8" s="30">
        <f ca="1">IFERROR(INDEX(REPORT_DATA_BY_ZONE_MONTH!$A:$AG,$F8,MATCH(G$2,REPORT_DATA_BY_ZONE_MONTH!$A$1:$AG$1,0)), "")</f>
        <v>2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312</v>
      </c>
      <c r="K8" s="30">
        <f ca="1">IFERROR(INDEX(REPORT_DATA_BY_ZONE_MONTH!$A:$AG,$F8,MATCH(K$2,REPORT_DATA_BY_ZONE_MONTH!$A$1:$AG$1,0)), "")</f>
        <v>0</v>
      </c>
      <c r="L8" s="30">
        <f t="shared" ca="1" si="5"/>
        <v>156</v>
      </c>
      <c r="M8" s="30">
        <f ca="1">IFERROR(INDEX(REPORT_DATA_BY_ZONE_MONTH!$A:$AG,$F8,MATCH(M$2,REPORT_DATA_BY_ZONE_MONTH!$A$1:$AG$1,0)), "")</f>
        <v>0</v>
      </c>
      <c r="N8" s="30">
        <f t="shared" ca="1" si="6"/>
        <v>260</v>
      </c>
      <c r="O8" s="30">
        <f ca="1">IFERROR(INDEX(REPORT_DATA_BY_ZONE_MONTH!$A:$AG,$F8,MATCH(O$2,REPORT_DATA_BY_ZONE_MONTH!$A$1:$AG$1,0)), "")</f>
        <v>0</v>
      </c>
      <c r="P8" s="30">
        <f t="shared" ca="1" si="7"/>
        <v>52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2014:9:0:0:EAST</v>
      </c>
      <c r="F9" s="37">
        <f ca="1">MATCH($E9,REPORT_DATA_BY_ZONE_MONTH!$A:$A, 0)</f>
        <v>86</v>
      </c>
      <c r="G9" s="30">
        <f ca="1">IFERROR(INDEX(REPORT_DATA_BY_ZONE_MONTH!$A:$AG,$F9,MATCH(G$2,REPORT_DATA_BY_ZONE_MONTH!$A$1:$AG$1,0)), "")</f>
        <v>5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312</v>
      </c>
      <c r="K9" s="30">
        <f ca="1">IFERROR(INDEX(REPORT_DATA_BY_ZONE_MONTH!$A:$AG,$F9,MATCH(K$2,REPORT_DATA_BY_ZONE_MONTH!$A$1:$AG$1,0)), "")</f>
        <v>0</v>
      </c>
      <c r="L9" s="30">
        <f t="shared" ca="1" si="5"/>
        <v>156</v>
      </c>
      <c r="M9" s="30">
        <f ca="1">IFERROR(INDEX(REPORT_DATA_BY_ZONE_MONTH!$A:$AG,$F9,MATCH(M$2,REPORT_DATA_BY_ZONE_MONTH!$A$1:$AG$1,0)), "")</f>
        <v>0</v>
      </c>
      <c r="N9" s="30">
        <f t="shared" ca="1" si="6"/>
        <v>260</v>
      </c>
      <c r="O9" s="30">
        <f ca="1">IFERROR(INDEX(REPORT_DATA_BY_ZONE_MONTH!$A:$AG,$F9,MATCH(O$2,REPORT_DATA_BY_ZONE_MONTH!$A$1:$AG$1,0)), "")</f>
        <v>0</v>
      </c>
      <c r="P9" s="30">
        <f t="shared" ca="1" si="7"/>
        <v>52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2014:10:0:0:EAST</v>
      </c>
      <c r="F10" s="37">
        <f ca="1">MATCH($E10,REPORT_DATA_BY_ZONE_MONTH!$A:$A, 0)</f>
        <v>3</v>
      </c>
      <c r="G10" s="30">
        <f ca="1">IFERROR(INDEX(REPORT_DATA_BY_ZONE_MONTH!$A:$AG,$F10,MATCH(G$2,REPORT_DATA_BY_ZONE_MONTH!$A$1:$AG$1,0)), "")</f>
        <v>5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312</v>
      </c>
      <c r="K10" s="30">
        <f ca="1">IFERROR(INDEX(REPORT_DATA_BY_ZONE_MONTH!$A:$AG,$F10,MATCH(K$2,REPORT_DATA_BY_ZONE_MONTH!$A$1:$AG$1,0)), "")</f>
        <v>0</v>
      </c>
      <c r="L10" s="30">
        <f t="shared" ca="1" si="5"/>
        <v>156</v>
      </c>
      <c r="M10" s="30">
        <f ca="1">IFERROR(INDEX(REPORT_DATA_BY_ZONE_MONTH!$A:$AG,$F10,MATCH(M$2,REPORT_DATA_BY_ZONE_MONTH!$A$1:$AG$1,0)), "")</f>
        <v>0</v>
      </c>
      <c r="N10" s="30">
        <f t="shared" ca="1" si="6"/>
        <v>260</v>
      </c>
      <c r="O10" s="30">
        <f ca="1">IFERROR(INDEX(REPORT_DATA_BY_ZONE_MONTH!$A:$AG,$F10,MATCH(O$2,REPORT_DATA_BY_ZONE_MONTH!$A$1:$AG$1,0)), "")</f>
        <v>0</v>
      </c>
      <c r="P10" s="30">
        <f t="shared" ca="1" si="7"/>
        <v>52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2014:11:0:0:EAST</v>
      </c>
      <c r="F11" s="37">
        <f ca="1">MATCH($E11,REPORT_DATA_BY_ZONE_MONTH!$A:$A, 0)</f>
        <v>12</v>
      </c>
      <c r="G11" s="30">
        <f ca="1">IFERROR(INDEX(REPORT_DATA_BY_ZONE_MONTH!$A:$AG,$F11,MATCH(G$2,REPORT_DATA_BY_ZONE_MONTH!$A$1:$AG$1,0)), "")</f>
        <v>6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312</v>
      </c>
      <c r="K11" s="30">
        <f ca="1">IFERROR(INDEX(REPORT_DATA_BY_ZONE_MONTH!$A:$AG,$F11,MATCH(K$2,REPORT_DATA_BY_ZONE_MONTH!$A$1:$AG$1,0)), "")</f>
        <v>0</v>
      </c>
      <c r="L11" s="30">
        <f t="shared" ca="1" si="5"/>
        <v>156</v>
      </c>
      <c r="M11" s="30">
        <f ca="1">IFERROR(INDEX(REPORT_DATA_BY_ZONE_MONTH!$A:$AG,$F11,MATCH(M$2,REPORT_DATA_BY_ZONE_MONTH!$A$1:$AG$1,0)), "")</f>
        <v>0</v>
      </c>
      <c r="N11" s="30">
        <f t="shared" ca="1" si="6"/>
        <v>260</v>
      </c>
      <c r="O11" s="30">
        <f ca="1">IFERROR(INDEX(REPORT_DATA_BY_ZONE_MONTH!$A:$AG,$F11,MATCH(O$2,REPORT_DATA_BY_ZONE_MONTH!$A$1:$AG$1,0)), "")</f>
        <v>0</v>
      </c>
      <c r="P11" s="30">
        <f t="shared" ca="1" si="7"/>
        <v>52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2014:12:0:0:EAST</v>
      </c>
      <c r="F12" s="37">
        <f ca="1">MATCH($E12,REPORT_DATA_BY_ZONE_MONTH!$A:$A, 0)</f>
        <v>21</v>
      </c>
      <c r="G12" s="30">
        <f ca="1">IFERROR(INDEX(REPORT_DATA_BY_ZONE_MONTH!$A:$AG,$F12,MATCH(G$2,REPORT_DATA_BY_ZONE_MONTH!$A$1:$AG$1,0)), "")</f>
        <v>10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312</v>
      </c>
      <c r="K12" s="30">
        <f ca="1">IFERROR(INDEX(REPORT_DATA_BY_ZONE_MONTH!$A:$AG,$F12,MATCH(K$2,REPORT_DATA_BY_ZONE_MONTH!$A$1:$AG$1,0)), "")</f>
        <v>0</v>
      </c>
      <c r="L12" s="30">
        <f t="shared" ca="1" si="5"/>
        <v>156</v>
      </c>
      <c r="M12" s="30">
        <f ca="1">IFERROR(INDEX(REPORT_DATA_BY_ZONE_MONTH!$A:$AG,$F12,MATCH(M$2,REPORT_DATA_BY_ZONE_MONTH!$A$1:$AG$1,0)), "")</f>
        <v>0</v>
      </c>
      <c r="N12" s="30">
        <f t="shared" ca="1" si="6"/>
        <v>260</v>
      </c>
      <c r="O12" s="30">
        <f ca="1">IFERROR(INDEX(REPORT_DATA_BY_ZONE_MONTH!$A:$AG,$F12,MATCH(O$2,REPORT_DATA_BY_ZONE_MONTH!$A$1:$AG$1,0)), "")</f>
        <v>0</v>
      </c>
      <c r="P12" s="30">
        <f t="shared" ca="1" si="7"/>
        <v>52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2015:1:0:0:EAST</v>
      </c>
      <c r="F13" s="37">
        <f ca="1">MATCH($E13,REPORT_DATA_BY_ZONE_MONTH!$A:$A, 0)</f>
        <v>125</v>
      </c>
      <c r="G13" s="30">
        <f ca="1">IFERROR(INDEX(REPORT_DATA_BY_ZONE_MONTH!$A:$AG,$F13,MATCH(G$2,REPORT_DATA_BY_ZONE_MONTH!$A$1:$AG$1,0)), "")</f>
        <v>1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312</v>
      </c>
      <c r="K13" s="30">
        <f ca="1">IFERROR(INDEX(REPORT_DATA_BY_ZONE_MONTH!$A:$AG,$F13,MATCH(K$2,REPORT_DATA_BY_ZONE_MONTH!$A$1:$AG$1,0)), "")</f>
        <v>0</v>
      </c>
      <c r="L13" s="30">
        <f t="shared" ca="1" si="5"/>
        <v>156</v>
      </c>
      <c r="M13" s="30">
        <f ca="1">IFERROR(INDEX(REPORT_DATA_BY_ZONE_MONTH!$A:$AG,$F13,MATCH(M$2,REPORT_DATA_BY_ZONE_MONTH!$A$1:$AG$1,0)), "")</f>
        <v>0</v>
      </c>
      <c r="N13" s="30">
        <f t="shared" ca="1" si="6"/>
        <v>260</v>
      </c>
      <c r="O13" s="30">
        <f ca="1">IFERROR(INDEX(REPORT_DATA_BY_ZONE_MONTH!$A:$AG,$F13,MATCH(O$2,REPORT_DATA_BY_ZONE_MONTH!$A$1:$AG$1,0)), "")</f>
        <v>0</v>
      </c>
      <c r="P13" s="30">
        <f t="shared" ca="1" si="7"/>
        <v>52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2015:2:0:0:EAST</v>
      </c>
      <c r="F14" s="37">
        <f ca="1">MATCH($E14,REPORT_DATA_BY_ZONE_MONTH!$A:$A, 0)</f>
        <v>134</v>
      </c>
      <c r="G14" s="30">
        <f ca="1">IFERROR(INDEX(REPORT_DATA_BY_ZONE_MONTH!$A:$AG,$F14,MATCH(G$2,REPORT_DATA_BY_ZONE_MONTH!$A$1:$AG$1,0)), "")</f>
        <v>5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312</v>
      </c>
      <c r="K14" s="30">
        <f ca="1">IFERROR(INDEX(REPORT_DATA_BY_ZONE_MONTH!$A:$AG,$F14,MATCH(K$2,REPORT_DATA_BY_ZONE_MONTH!$A$1:$AG$1,0)), "")</f>
        <v>0</v>
      </c>
      <c r="L14" s="30">
        <f t="shared" ca="1" si="5"/>
        <v>156</v>
      </c>
      <c r="M14" s="30">
        <f ca="1">IFERROR(INDEX(REPORT_DATA_BY_ZONE_MONTH!$A:$AG,$F14,MATCH(M$2,REPORT_DATA_BY_ZONE_MONTH!$A$1:$AG$1,0)), "")</f>
        <v>0</v>
      </c>
      <c r="N14" s="30">
        <f t="shared" ca="1" si="6"/>
        <v>260</v>
      </c>
      <c r="O14" s="30">
        <f ca="1">IFERROR(INDEX(REPORT_DATA_BY_ZONE_MONTH!$A:$AG,$F14,MATCH(O$2,REPORT_DATA_BY_ZONE_MONTH!$A$1:$AG$1,0)), "")</f>
        <v>0</v>
      </c>
      <c r="P14" s="30">
        <f t="shared" ca="1" si="7"/>
        <v>52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2015:3:0:0:EAST</v>
      </c>
      <c r="F15" s="37">
        <f ca="1">MATCH($E15,REPORT_DATA_BY_ZONE_MONTH!$A:$A, 0)</f>
        <v>144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312</v>
      </c>
      <c r="K15" s="30">
        <f ca="1">IFERROR(INDEX(REPORT_DATA_BY_ZONE_MONTH!$A:$AG,$F15,MATCH(K$2,REPORT_DATA_BY_ZONE_MONTH!$A$1:$AG$1,0)), "")</f>
        <v>0</v>
      </c>
      <c r="L15" s="30">
        <f t="shared" ca="1" si="5"/>
        <v>156</v>
      </c>
      <c r="M15" s="30">
        <f ca="1">IFERROR(INDEX(REPORT_DATA_BY_ZONE_MONTH!$A:$AG,$F15,MATCH(M$2,REPORT_DATA_BY_ZONE_MONTH!$A$1:$AG$1,0)), "")</f>
        <v>0</v>
      </c>
      <c r="N15" s="30">
        <f t="shared" ca="1" si="6"/>
        <v>260</v>
      </c>
      <c r="O15" s="30">
        <f ca="1">IFERROR(INDEX(REPORT_DATA_BY_ZONE_MONTH!$A:$AG,$F15,MATCH(O$2,REPORT_DATA_BY_ZONE_MONTH!$A$1:$AG$1,0)), "")</f>
        <v>0</v>
      </c>
      <c r="P15" s="30">
        <f t="shared" ca="1" si="7"/>
        <v>52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2015:4:0:0:EAST</v>
      </c>
      <c r="F16" s="37">
        <f ca="1">MATCH($E16,REPORT_DATA_BY_ZONE_MONTH!$A:$A, 0)</f>
        <v>154</v>
      </c>
      <c r="G16" s="30">
        <f ca="1">IFERROR(INDEX(REPORT_DATA_BY_ZONE_MONTH!$A:$AG,$F16,MATCH(G$2,REPORT_DATA_BY_ZONE_MONTH!$A$1:$AG$1,0)), "")</f>
        <v>5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312</v>
      </c>
      <c r="K16" s="30">
        <f ca="1">IFERROR(INDEX(REPORT_DATA_BY_ZONE_MONTH!$A:$AG,$F16,MATCH(K$2,REPORT_DATA_BY_ZONE_MONTH!$A$1:$AG$1,0)), "")</f>
        <v>0</v>
      </c>
      <c r="L16" s="30">
        <f t="shared" ca="1" si="5"/>
        <v>156</v>
      </c>
      <c r="M16" s="30">
        <f ca="1">IFERROR(INDEX(REPORT_DATA_BY_ZONE_MONTH!$A:$AG,$F16,MATCH(M$2,REPORT_DATA_BY_ZONE_MONTH!$A$1:$AG$1,0)), "")</f>
        <v>0</v>
      </c>
      <c r="N16" s="30">
        <f t="shared" ca="1" si="6"/>
        <v>260</v>
      </c>
      <c r="O16" s="30">
        <f ca="1">IFERROR(INDEX(REPORT_DATA_BY_ZONE_MONTH!$A:$AG,$F16,MATCH(O$2,REPORT_DATA_BY_ZONE_MONTH!$A$1:$AG$1,0)), "")</f>
        <v>0</v>
      </c>
      <c r="P16" s="30">
        <f t="shared" ca="1" si="7"/>
        <v>52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2015:5:0:0:EAST</v>
      </c>
      <c r="F17" s="37">
        <f ca="1">MATCH($E17,REPORT_DATA_BY_ZONE_MONTH!$A:$A, 0)</f>
        <v>164</v>
      </c>
      <c r="G17" s="30">
        <f ca="1">IFERROR(INDEX(REPORT_DATA_BY_ZONE_MONTH!$A:$AG,$F17,MATCH(G$2,REPORT_DATA_BY_ZONE_MONTH!$A$1:$AG$1,0)), "")</f>
        <v>5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312</v>
      </c>
      <c r="K17" s="30">
        <f ca="1">IFERROR(INDEX(REPORT_DATA_BY_ZONE_MONTH!$A:$AG,$F17,MATCH(K$2,REPORT_DATA_BY_ZONE_MONTH!$A$1:$AG$1,0)), "")</f>
        <v>0</v>
      </c>
      <c r="L17" s="30">
        <f t="shared" ca="1" si="5"/>
        <v>156</v>
      </c>
      <c r="M17" s="30">
        <f ca="1">IFERROR(INDEX(REPORT_DATA_BY_ZONE_MONTH!$A:$AG,$F17,MATCH(M$2,REPORT_DATA_BY_ZONE_MONTH!$A$1:$AG$1,0)), "")</f>
        <v>0</v>
      </c>
      <c r="N17" s="30">
        <f t="shared" ca="1" si="6"/>
        <v>260</v>
      </c>
      <c r="O17" s="30">
        <f ca="1">IFERROR(INDEX(REPORT_DATA_BY_ZONE_MONTH!$A:$AG,$F17,MATCH(O$2,REPORT_DATA_BY_ZONE_MONTH!$A$1:$AG$1,0)), "")</f>
        <v>0</v>
      </c>
      <c r="P17" s="30">
        <f t="shared" ca="1" si="7"/>
        <v>52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2015:6:0:0:EAST</v>
      </c>
      <c r="F18" s="37">
        <f ca="1">MATCH($E18,REPORT_DATA_BY_ZONE_MONTH!$A:$A, 0)</f>
        <v>174</v>
      </c>
      <c r="G18" s="30">
        <f ca="1">IFERROR(INDEX(REPORT_DATA_BY_ZONE_MONTH!$A:$AG,$F18,MATCH(G$2,REPORT_DATA_BY_ZONE_MONTH!$A$1:$AG$1,0)), "")</f>
        <v>4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312</v>
      </c>
      <c r="K18" s="30">
        <f ca="1">IFERROR(INDEX(REPORT_DATA_BY_ZONE_MONTH!$A:$AG,$F18,MATCH(K$2,REPORT_DATA_BY_ZONE_MONTH!$A$1:$AG$1,0)), "")</f>
        <v>0</v>
      </c>
      <c r="L18" s="30">
        <f t="shared" ca="1" si="5"/>
        <v>156</v>
      </c>
      <c r="M18" s="30">
        <f ca="1">IFERROR(INDEX(REPORT_DATA_BY_ZONE_MONTH!$A:$AG,$F18,MATCH(M$2,REPORT_DATA_BY_ZONE_MONTH!$A$1:$AG$1,0)), "")</f>
        <v>0</v>
      </c>
      <c r="N18" s="30">
        <f t="shared" ca="1" si="6"/>
        <v>260</v>
      </c>
      <c r="O18" s="30">
        <f ca="1">IFERROR(INDEX(REPORT_DATA_BY_ZONE_MONTH!$A:$AG,$F18,MATCH(O$2,REPORT_DATA_BY_ZONE_MONTH!$A$1:$AG$1,0)), "")</f>
        <v>0</v>
      </c>
      <c r="P18" s="30">
        <f t="shared" ca="1" si="7"/>
        <v>52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2015:7:0:0:EAST</v>
      </c>
      <c r="F19" s="37">
        <f ca="1">MATCH($E19,REPORT_DATA_BY_ZONE_MONTH!$A:$A, 0)</f>
        <v>184</v>
      </c>
      <c r="G19" s="30">
        <f ca="1">IFERROR(INDEX(REPORT_DATA_BY_ZONE_MONTH!$A:$AG,$F19,MATCH(G$2,REPORT_DATA_BY_ZONE_MONTH!$A$1:$AG$1,0)), "")</f>
        <v>6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312</v>
      </c>
      <c r="K19" s="30">
        <f ca="1">IFERROR(INDEX(REPORT_DATA_BY_ZONE_MONTH!$A:$AG,$F19,MATCH(K$2,REPORT_DATA_BY_ZONE_MONTH!$A$1:$AG$1,0)), "")</f>
        <v>0</v>
      </c>
      <c r="L19" s="30">
        <f t="shared" ca="1" si="5"/>
        <v>156</v>
      </c>
      <c r="M19" s="30">
        <f ca="1">IFERROR(INDEX(REPORT_DATA_BY_ZONE_MONTH!$A:$AG,$F19,MATCH(M$2,REPORT_DATA_BY_ZONE_MONTH!$A$1:$AG$1,0)), "")</f>
        <v>0</v>
      </c>
      <c r="N19" s="30">
        <f t="shared" ca="1" si="6"/>
        <v>260</v>
      </c>
      <c r="O19" s="30">
        <f ca="1">IFERROR(INDEX(REPORT_DATA_BY_ZONE_MONTH!$A:$AG,$F19,MATCH(O$2,REPORT_DATA_BY_ZONE_MONTH!$A$1:$AG$1,0)), "")</f>
        <v>0</v>
      </c>
      <c r="P19" s="30">
        <f t="shared" ca="1" si="7"/>
        <v>52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2015:8:0:0:EAST</v>
      </c>
      <c r="F20" s="37">
        <f ca="1">MATCH($E20,REPORT_DATA_BY_ZONE_MONTH!$A:$A, 0)</f>
        <v>194</v>
      </c>
      <c r="G20" s="30">
        <f ca="1">IFERROR(INDEX(REPORT_DATA_BY_ZONE_MONTH!$A:$AG,$F20,MATCH(G$2,REPORT_DATA_BY_ZONE_MONTH!$A$1:$AG$1,0)), "")</f>
        <v>7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312</v>
      </c>
      <c r="K20" s="30">
        <f ca="1">IFERROR(INDEX(REPORT_DATA_BY_ZONE_MONTH!$A:$AG,$F20,MATCH(K$2,REPORT_DATA_BY_ZONE_MONTH!$A$1:$AG$1,0)), "")</f>
        <v>0</v>
      </c>
      <c r="L20" s="30">
        <f t="shared" ca="1" si="5"/>
        <v>156</v>
      </c>
      <c r="M20" s="30">
        <f ca="1">IFERROR(INDEX(REPORT_DATA_BY_ZONE_MONTH!$A:$AG,$F20,MATCH(M$2,REPORT_DATA_BY_ZONE_MONTH!$A$1:$AG$1,0)), "")</f>
        <v>0</v>
      </c>
      <c r="N20" s="30">
        <f t="shared" ca="1" si="6"/>
        <v>260</v>
      </c>
      <c r="O20" s="30">
        <f ca="1">IFERROR(INDEX(REPORT_DATA_BY_ZONE_MONTH!$A:$AG,$F20,MATCH(O$2,REPORT_DATA_BY_ZONE_MONTH!$A$1:$AG$1,0)), "")</f>
        <v>0</v>
      </c>
      <c r="P20" s="30">
        <f t="shared" ca="1" si="7"/>
        <v>52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2015:9:0:0:EAST</v>
      </c>
      <c r="F21" s="37">
        <f ca="1">MATCH($E21,REPORT_DATA_BY_ZONE_MONTH!$A:$A, 0)</f>
        <v>204</v>
      </c>
      <c r="G21" s="30">
        <f ca="1">IFERROR(INDEX(REPORT_DATA_BY_ZONE_MONTH!$A:$AG,$F21,MATCH(G$2,REPORT_DATA_BY_ZONE_MONTH!$A$1:$AG$1,0)), "")</f>
        <v>7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312</v>
      </c>
      <c r="K21" s="30">
        <f ca="1">IFERROR(INDEX(REPORT_DATA_BY_ZONE_MONTH!$A:$AG,$F21,MATCH(K$2,REPORT_DATA_BY_ZONE_MONTH!$A$1:$AG$1,0)), "")</f>
        <v>0</v>
      </c>
      <c r="L21" s="30">
        <f t="shared" ca="1" si="5"/>
        <v>156</v>
      </c>
      <c r="M21" s="30">
        <f ca="1">IFERROR(INDEX(REPORT_DATA_BY_ZONE_MONTH!$A:$AG,$F21,MATCH(M$2,REPORT_DATA_BY_ZONE_MONTH!$A$1:$AG$1,0)), "")</f>
        <v>0</v>
      </c>
      <c r="N21" s="30">
        <f t="shared" ca="1" si="6"/>
        <v>260</v>
      </c>
      <c r="O21" s="30">
        <f ca="1">IFERROR(INDEX(REPORT_DATA_BY_ZONE_MONTH!$A:$AG,$F21,MATCH(O$2,REPORT_DATA_BY_ZONE_MONTH!$A$1:$AG$1,0)), "")</f>
        <v>0</v>
      </c>
      <c r="P21" s="30">
        <f t="shared" ca="1" si="7"/>
        <v>52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2015:10:0:0:EAST</v>
      </c>
      <c r="F22" s="37">
        <f ca="1">MATCH($E22,REPORT_DATA_BY_ZONE_MONTH!$A:$A, 0)</f>
        <v>94</v>
      </c>
      <c r="G22" s="30">
        <f ca="1">IFERROR(INDEX(REPORT_DATA_BY_ZONE_MONTH!$A:$AG,$F22,MATCH(G$2,REPORT_DATA_BY_ZONE_MONTH!$A$1:$AG$1,0)), "")</f>
        <v>6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312</v>
      </c>
      <c r="K22" s="30">
        <f ca="1">IFERROR(INDEX(REPORT_DATA_BY_ZONE_MONTH!$A:$AG,$F22,MATCH(K$2,REPORT_DATA_BY_ZONE_MONTH!$A$1:$AG$1,0)), "")</f>
        <v>0</v>
      </c>
      <c r="L22" s="30">
        <f t="shared" ca="1" si="5"/>
        <v>156</v>
      </c>
      <c r="M22" s="30">
        <f ca="1">IFERROR(INDEX(REPORT_DATA_BY_ZONE_MONTH!$A:$AG,$F22,MATCH(M$2,REPORT_DATA_BY_ZONE_MONTH!$A$1:$AG$1,0)), "")</f>
        <v>0</v>
      </c>
      <c r="N22" s="30">
        <f t="shared" ca="1" si="6"/>
        <v>260</v>
      </c>
      <c r="O22" s="30">
        <f ca="1">IFERROR(INDEX(REPORT_DATA_BY_ZONE_MONTH!$A:$AG,$F22,MATCH(O$2,REPORT_DATA_BY_ZONE_MONTH!$A$1:$AG$1,0)), "")</f>
        <v>0</v>
      </c>
      <c r="P22" s="30">
        <f t="shared" ca="1" si="7"/>
        <v>52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2015:11:0:0:EAST</v>
      </c>
      <c r="F23" s="37">
        <f ca="1">MATCH($E23,REPORT_DATA_BY_ZONE_MONTH!$A:$A, 0)</f>
        <v>104</v>
      </c>
      <c r="G23" s="30">
        <f ca="1">IFERROR(INDEX(REPORT_DATA_BY_ZONE_MONTH!$A:$AG,$F23,MATCH(G$2,REPORT_DATA_BY_ZONE_MONTH!$A$1:$AG$1,0)), "")</f>
        <v>5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312</v>
      </c>
      <c r="K23" s="30">
        <f ca="1">IFERROR(INDEX(REPORT_DATA_BY_ZONE_MONTH!$A:$AG,$F23,MATCH(K$2,REPORT_DATA_BY_ZONE_MONTH!$A$1:$AG$1,0)), "")</f>
        <v>0</v>
      </c>
      <c r="L23" s="30">
        <f t="shared" ca="1" si="5"/>
        <v>156</v>
      </c>
      <c r="M23" s="30">
        <f ca="1">IFERROR(INDEX(REPORT_DATA_BY_ZONE_MONTH!$A:$AG,$F23,MATCH(M$2,REPORT_DATA_BY_ZONE_MONTH!$A$1:$AG$1,0)), "")</f>
        <v>0</v>
      </c>
      <c r="N23" s="30">
        <f t="shared" ca="1" si="6"/>
        <v>260</v>
      </c>
      <c r="O23" s="30">
        <f ca="1">IFERROR(INDEX(REPORT_DATA_BY_ZONE_MONTH!$A:$AG,$F23,MATCH(O$2,REPORT_DATA_BY_ZONE_MONTH!$A$1:$AG$1,0)), "")</f>
        <v>0</v>
      </c>
      <c r="P23" s="30">
        <f t="shared" ca="1" si="7"/>
        <v>52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2015:12:0:0:EAST</v>
      </c>
      <c r="F24" s="37">
        <f ca="1">MATCH($E24,REPORT_DATA_BY_ZONE_MONTH!$A:$A, 0)</f>
        <v>114</v>
      </c>
      <c r="G24" s="30">
        <f ca="1">IFERROR(INDEX(REPORT_DATA_BY_ZONE_MONTH!$A:$AG,$F24,MATCH(G$2,REPORT_DATA_BY_ZONE_MONTH!$A$1:$AG$1,0)), "")</f>
        <v>4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312</v>
      </c>
      <c r="K24" s="30">
        <f ca="1">IFERROR(INDEX(REPORT_DATA_BY_ZONE_MONTH!$A:$AG,$F24,MATCH(K$2,REPORT_DATA_BY_ZONE_MONTH!$A$1:$AG$1,0)), "")</f>
        <v>0</v>
      </c>
      <c r="L24" s="30">
        <f t="shared" ca="1" si="5"/>
        <v>156</v>
      </c>
      <c r="M24" s="30">
        <f ca="1">IFERROR(INDEX(REPORT_DATA_BY_ZONE_MONTH!$A:$AG,$F24,MATCH(M$2,REPORT_DATA_BY_ZONE_MONTH!$A$1:$AG$1,0)), "")</f>
        <v>0</v>
      </c>
      <c r="N24" s="30">
        <f t="shared" ca="1" si="6"/>
        <v>260</v>
      </c>
      <c r="O24" s="30">
        <f ca="1">IFERROR(INDEX(REPORT_DATA_BY_ZONE_MONTH!$A:$AG,$F24,MATCH(O$2,REPORT_DATA_BY_ZONE_MONTH!$A$1:$AG$1,0)), "")</f>
        <v>0</v>
      </c>
      <c r="P24" s="30">
        <f t="shared" ca="1" si="7"/>
        <v>52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2016:1:0:0:EAST</v>
      </c>
      <c r="F25" s="37">
        <f ca="1">MATCH($E25,REPORT_DATA_BY_ZONE_MONTH!$A:$A, 0)</f>
        <v>214</v>
      </c>
      <c r="G25" s="30">
        <f ca="1">IFERROR(INDEX(REPORT_DATA_BY_ZONE_MONTH!$A:$AG,$F25,MATCH(G$2,REPORT_DATA_BY_ZONE_MONTH!$A$1:$AG$1,0)), "")</f>
        <v>6</v>
      </c>
      <c r="H25" s="30">
        <f t="shared" si="3"/>
        <v>8</v>
      </c>
      <c r="I25" s="30">
        <f ca="1">IFERROR(INDEX(REPORT_DATA_BY_ZONE_MONTH!$A:$AG,$F25,MATCH(I$2,REPORT_DATA_BY_ZONE_MONTH!$A$1:$AG$1,0)), "")</f>
        <v>185</v>
      </c>
      <c r="J25" s="30">
        <f t="shared" ca="1" si="4"/>
        <v>312</v>
      </c>
      <c r="K25" s="30">
        <f ca="1">IFERROR(INDEX(REPORT_DATA_BY_ZONE_MONTH!$A:$AG,$F25,MATCH(K$2,REPORT_DATA_BY_ZONE_MONTH!$A$1:$AG$1,0)), "")</f>
        <v>48</v>
      </c>
      <c r="L25" s="30">
        <f t="shared" ca="1" si="5"/>
        <v>156</v>
      </c>
      <c r="M25" s="30">
        <f ca="1">IFERROR(INDEX(REPORT_DATA_BY_ZONE_MONTH!$A:$AG,$F25,MATCH(M$2,REPORT_DATA_BY_ZONE_MONTH!$A$1:$AG$1,0)), "")</f>
        <v>134</v>
      </c>
      <c r="N25" s="30">
        <f t="shared" ca="1" si="6"/>
        <v>260</v>
      </c>
      <c r="O25" s="30">
        <f ca="1">IFERROR(INDEX(REPORT_DATA_BY_ZONE_MONTH!$A:$AG,$F25,MATCH(O$2,REPORT_DATA_BY_ZONE_MONTH!$A$1:$AG$1,0)), "")</f>
        <v>0</v>
      </c>
      <c r="P25" s="30">
        <f t="shared" ca="1" si="7"/>
        <v>52</v>
      </c>
      <c r="Q25" s="37">
        <f ca="1">MATCH($E25,BAPTISM_SOURCE_ZONE_MONTH!$A:$A, 0)</f>
        <v>3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2016:2:0:0:EAST</v>
      </c>
      <c r="F26" s="37">
        <f ca="1">MATCH($E26,REPORT_DATA_BY_ZONE_MONTH!$A:$A, 0)</f>
        <v>225</v>
      </c>
      <c r="G26" s="30">
        <f ca="1">IFERROR(INDEX(REPORT_DATA_BY_ZONE_MONTH!$A:$AG,$F26,MATCH(G$2,REPORT_DATA_BY_ZONE_MONTH!$A$1:$AG$1,0)), "")</f>
        <v>2</v>
      </c>
      <c r="H26" s="30">
        <f t="shared" si="3"/>
        <v>8</v>
      </c>
      <c r="I26" s="30">
        <f ca="1">IFERROR(INDEX(REPORT_DATA_BY_ZONE_MONTH!$A:$AG,$F26,MATCH(I$2,REPORT_DATA_BY_ZONE_MONTH!$A$1:$AG$1,0)), "")</f>
        <v>133</v>
      </c>
      <c r="J26" s="30">
        <f t="shared" ca="1" si="4"/>
        <v>312</v>
      </c>
      <c r="K26" s="30">
        <f ca="1">IFERROR(INDEX(REPORT_DATA_BY_ZONE_MONTH!$A:$AG,$F26,MATCH(K$2,REPORT_DATA_BY_ZONE_MONTH!$A$1:$AG$1,0)), "")</f>
        <v>45</v>
      </c>
      <c r="L26" s="30">
        <f t="shared" ca="1" si="5"/>
        <v>156</v>
      </c>
      <c r="M26" s="30">
        <f ca="1">IFERROR(INDEX(REPORT_DATA_BY_ZONE_MONTH!$A:$AG,$F26,MATCH(M$2,REPORT_DATA_BY_ZONE_MONTH!$A$1:$AG$1,0)), "")</f>
        <v>115</v>
      </c>
      <c r="N26" s="30">
        <f t="shared" ca="1" si="6"/>
        <v>260</v>
      </c>
      <c r="O26" s="30">
        <f ca="1">IFERROR(INDEX(REPORT_DATA_BY_ZONE_MONTH!$A:$AG,$F26,MATCH(O$2,REPORT_DATA_BY_ZONE_MONTH!$A$1:$AG$1,0)), "")</f>
        <v>2</v>
      </c>
      <c r="P26" s="30">
        <f t="shared" ca="1" si="7"/>
        <v>52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1466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13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42%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East Zone</v>
      </c>
    </row>
    <row r="36" spans="1:4">
      <c r="B36" s="62" t="str">
        <f ca="1">INDIRECT(CONCATENATE($B$27, "$B$2"))</f>
        <v>臺北東地帶</v>
      </c>
    </row>
    <row r="37" spans="1:4">
      <c r="B37" s="62" t="str">
        <f ca="1">INDIRECT(CONCATENATE($B$27, "$B$6"))</f>
        <v>East Stake</v>
      </c>
    </row>
    <row r="38" spans="1:4">
      <c r="B38" s="62" t="str">
        <f ca="1">INDIRECT(CONCATENATE($B$27, "$B$7"))</f>
        <v>臺北東支聯會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1425</v>
      </c>
      <c r="C2" s="35" t="s">
        <v>1400</v>
      </c>
      <c r="D2" s="79">
        <v>65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11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HUALIAN_GRAPH_DATA!$G$27</f>
        <v>1</v>
      </c>
      <c r="H5" s="82"/>
      <c r="I5" s="82"/>
      <c r="J5" s="83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760</v>
      </c>
      <c r="B10" s="27" t="s">
        <v>761</v>
      </c>
      <c r="C10" s="4" t="s">
        <v>772</v>
      </c>
      <c r="D10" s="4" t="s">
        <v>773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762</v>
      </c>
      <c r="B11" s="27" t="s">
        <v>763</v>
      </c>
      <c r="C11" s="4" t="s">
        <v>774</v>
      </c>
      <c r="D11" s="4" t="s">
        <v>775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770</v>
      </c>
      <c r="B12" s="27" t="s">
        <v>765</v>
      </c>
      <c r="C12" s="4" t="s">
        <v>1175</v>
      </c>
      <c r="D12" s="4" t="s">
        <v>779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766</v>
      </c>
      <c r="B15" s="27" t="s">
        <v>767</v>
      </c>
      <c r="C15" s="4" t="s">
        <v>1439</v>
      </c>
      <c r="D15" s="4" t="s">
        <v>777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768</v>
      </c>
      <c r="B16" s="27" t="s">
        <v>769</v>
      </c>
      <c r="C16" s="4" t="s">
        <v>1440</v>
      </c>
      <c r="D16" s="4" t="s">
        <v>778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764</v>
      </c>
      <c r="B17" s="27" t="s">
        <v>771</v>
      </c>
      <c r="C17" s="4" t="s">
        <v>1441</v>
      </c>
      <c r="D17" s="4" t="s">
        <v>776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1388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1387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1389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1390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1391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1419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J7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2014:3:0:0:HUALIAN</v>
      </c>
      <c r="F3" s="37">
        <f ca="1">MATCH($E3,REPORT_DATA_BY_ZONE_MONTH!$A:$A, 0)</f>
        <v>39</v>
      </c>
      <c r="G3" s="30">
        <f ca="1">IFERROR(INDEX(REPORT_DATA_BY_ZONE_MONTH!$A:$AG,$F3,MATCH(G$2,REPORT_DATA_BY_ZONE_MONTH!$A$1:$AG$1,0)), "")</f>
        <v>4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144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72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120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24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2014:4:0:0:HUALIAN</v>
      </c>
      <c r="F4" s="37">
        <f ca="1">MATCH($E4,REPORT_DATA_BY_ZONE_MONTH!$A:$A, 0)</f>
        <v>47</v>
      </c>
      <c r="G4" s="30">
        <f ca="1">IFERROR(INDEX(REPORT_DATA_BY_ZONE_MONTH!$A:$AG,$F4,MATCH(G$2,REPORT_DATA_BY_ZONE_MONTH!$A$1:$AG$1,0)), "")</f>
        <v>6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144</v>
      </c>
      <c r="K4" s="30">
        <f ca="1">IFERROR(INDEX(REPORT_DATA_BY_ZONE_MONTH!$A:$AG,$F4,MATCH(K$2,REPORT_DATA_BY_ZONE_MONTH!$A$1:$AG$1,0)), "")</f>
        <v>0</v>
      </c>
      <c r="L4" s="30">
        <f t="shared" ca="1" si="5"/>
        <v>72</v>
      </c>
      <c r="M4" s="30">
        <f ca="1">IFERROR(INDEX(REPORT_DATA_BY_ZONE_MONTH!$A:$AG,$F4,MATCH(M$2,REPORT_DATA_BY_ZONE_MONTH!$A$1:$AG$1,0)), "")</f>
        <v>0</v>
      </c>
      <c r="N4" s="30">
        <f t="shared" ca="1" si="6"/>
        <v>120</v>
      </c>
      <c r="O4" s="30">
        <f ca="1">IFERROR(INDEX(REPORT_DATA_BY_ZONE_MONTH!$A:$AG,$F4,MATCH(O$2,REPORT_DATA_BY_ZONE_MONTH!$A$1:$AG$1,0)), "")</f>
        <v>0</v>
      </c>
      <c r="P4" s="30">
        <f t="shared" ca="1" si="7"/>
        <v>24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2014:5:0:0:HUALIAN</v>
      </c>
      <c r="F5" s="37">
        <f ca="1">MATCH($E5,REPORT_DATA_BY_ZONE_MONTH!$A:$A, 0)</f>
        <v>55</v>
      </c>
      <c r="G5" s="30">
        <f ca="1">IFERROR(INDEX(REPORT_DATA_BY_ZONE_MONTH!$A:$AG,$F5,MATCH(G$2,REPORT_DATA_BY_ZONE_MONTH!$A$1:$AG$1,0)), "")</f>
        <v>4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144</v>
      </c>
      <c r="K5" s="30">
        <f ca="1">IFERROR(INDEX(REPORT_DATA_BY_ZONE_MONTH!$A:$AG,$F5,MATCH(K$2,REPORT_DATA_BY_ZONE_MONTH!$A$1:$AG$1,0)), "")</f>
        <v>0</v>
      </c>
      <c r="L5" s="30">
        <f t="shared" ca="1" si="5"/>
        <v>72</v>
      </c>
      <c r="M5" s="30">
        <f ca="1">IFERROR(INDEX(REPORT_DATA_BY_ZONE_MONTH!$A:$AG,$F5,MATCH(M$2,REPORT_DATA_BY_ZONE_MONTH!$A$1:$AG$1,0)), "")</f>
        <v>0</v>
      </c>
      <c r="N5" s="30">
        <f t="shared" ca="1" si="6"/>
        <v>120</v>
      </c>
      <c r="O5" s="30">
        <f ca="1">IFERROR(INDEX(REPORT_DATA_BY_ZONE_MONTH!$A:$AG,$F5,MATCH(O$2,REPORT_DATA_BY_ZONE_MONTH!$A$1:$AG$1,0)), "")</f>
        <v>0</v>
      </c>
      <c r="P5" s="30">
        <f t="shared" ca="1" si="7"/>
        <v>24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2014:6:0:0:HUALIAN</v>
      </c>
      <c r="F6" s="37">
        <f ca="1">MATCH($E6,REPORT_DATA_BY_ZONE_MONTH!$A:$A, 0)</f>
        <v>63</v>
      </c>
      <c r="G6" s="30">
        <f ca="1">IFERROR(INDEX(REPORT_DATA_BY_ZONE_MONTH!$A:$AG,$F6,MATCH(G$2,REPORT_DATA_BY_ZONE_MONTH!$A$1:$AG$1,0)), "")</f>
        <v>4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144</v>
      </c>
      <c r="K6" s="30">
        <f ca="1">IFERROR(INDEX(REPORT_DATA_BY_ZONE_MONTH!$A:$AG,$F6,MATCH(K$2,REPORT_DATA_BY_ZONE_MONTH!$A$1:$AG$1,0)), "")</f>
        <v>0</v>
      </c>
      <c r="L6" s="30">
        <f t="shared" ca="1" si="5"/>
        <v>72</v>
      </c>
      <c r="M6" s="30">
        <f ca="1">IFERROR(INDEX(REPORT_DATA_BY_ZONE_MONTH!$A:$AG,$F6,MATCH(M$2,REPORT_DATA_BY_ZONE_MONTH!$A$1:$AG$1,0)), "")</f>
        <v>0</v>
      </c>
      <c r="N6" s="30">
        <f t="shared" ca="1" si="6"/>
        <v>120</v>
      </c>
      <c r="O6" s="30">
        <f ca="1">IFERROR(INDEX(REPORT_DATA_BY_ZONE_MONTH!$A:$AG,$F6,MATCH(O$2,REPORT_DATA_BY_ZONE_MONTH!$A$1:$AG$1,0)), "")</f>
        <v>0</v>
      </c>
      <c r="P6" s="30">
        <f t="shared" ca="1" si="7"/>
        <v>24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2014:7:0:0:HUALIAN</v>
      </c>
      <c r="F7" s="37">
        <f ca="1">MATCH($E7,REPORT_DATA_BY_ZONE_MONTH!$A:$A, 0)</f>
        <v>71</v>
      </c>
      <c r="G7" s="30">
        <f ca="1">IFERROR(INDEX(REPORT_DATA_BY_ZONE_MONTH!$A:$AG,$F7,MATCH(G$2,REPORT_DATA_BY_ZONE_MONTH!$A$1:$AG$1,0)), "")</f>
        <v>2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144</v>
      </c>
      <c r="K7" s="30">
        <f ca="1">IFERROR(INDEX(REPORT_DATA_BY_ZONE_MONTH!$A:$AG,$F7,MATCH(K$2,REPORT_DATA_BY_ZONE_MONTH!$A$1:$AG$1,0)), "")</f>
        <v>0</v>
      </c>
      <c r="L7" s="30">
        <f t="shared" ca="1" si="5"/>
        <v>72</v>
      </c>
      <c r="M7" s="30">
        <f ca="1">IFERROR(INDEX(REPORT_DATA_BY_ZONE_MONTH!$A:$AG,$F7,MATCH(M$2,REPORT_DATA_BY_ZONE_MONTH!$A$1:$AG$1,0)), "")</f>
        <v>0</v>
      </c>
      <c r="N7" s="30">
        <f t="shared" ca="1" si="6"/>
        <v>120</v>
      </c>
      <c r="O7" s="30">
        <f ca="1">IFERROR(INDEX(REPORT_DATA_BY_ZONE_MONTH!$A:$AG,$F7,MATCH(O$2,REPORT_DATA_BY_ZONE_MONTH!$A$1:$AG$1,0)), "")</f>
        <v>0</v>
      </c>
      <c r="P7" s="30">
        <f t="shared" ca="1" si="7"/>
        <v>24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2014:8:0:0:HUALIAN</v>
      </c>
      <c r="F8" s="37">
        <f ca="1">MATCH($E8,REPORT_DATA_BY_ZONE_MONTH!$A:$A, 0)</f>
        <v>79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144</v>
      </c>
      <c r="K8" s="30">
        <f ca="1">IFERROR(INDEX(REPORT_DATA_BY_ZONE_MONTH!$A:$AG,$F8,MATCH(K$2,REPORT_DATA_BY_ZONE_MONTH!$A$1:$AG$1,0)), "")</f>
        <v>0</v>
      </c>
      <c r="L8" s="30">
        <f t="shared" ca="1" si="5"/>
        <v>72</v>
      </c>
      <c r="M8" s="30">
        <f ca="1">IFERROR(INDEX(REPORT_DATA_BY_ZONE_MONTH!$A:$AG,$F8,MATCH(M$2,REPORT_DATA_BY_ZONE_MONTH!$A$1:$AG$1,0)), "")</f>
        <v>0</v>
      </c>
      <c r="N8" s="30">
        <f t="shared" ca="1" si="6"/>
        <v>120</v>
      </c>
      <c r="O8" s="30">
        <f ca="1">IFERROR(INDEX(REPORT_DATA_BY_ZONE_MONTH!$A:$AG,$F8,MATCH(O$2,REPORT_DATA_BY_ZONE_MONTH!$A$1:$AG$1,0)), "")</f>
        <v>0</v>
      </c>
      <c r="P8" s="30">
        <f t="shared" ca="1" si="7"/>
        <v>24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2014:9:0:0:HUALIAN</v>
      </c>
      <c r="F9" s="37">
        <f ca="1">MATCH($E9,REPORT_DATA_BY_ZONE_MONTH!$A:$A, 0)</f>
        <v>87</v>
      </c>
      <c r="G9" s="30">
        <f ca="1">IFERROR(INDEX(REPORT_DATA_BY_ZONE_MONTH!$A:$AG,$F9,MATCH(G$2,REPORT_DATA_BY_ZONE_MONTH!$A$1:$AG$1,0)), "")</f>
        <v>3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144</v>
      </c>
      <c r="K9" s="30">
        <f ca="1">IFERROR(INDEX(REPORT_DATA_BY_ZONE_MONTH!$A:$AG,$F9,MATCH(K$2,REPORT_DATA_BY_ZONE_MONTH!$A$1:$AG$1,0)), "")</f>
        <v>0</v>
      </c>
      <c r="L9" s="30">
        <f t="shared" ca="1" si="5"/>
        <v>72</v>
      </c>
      <c r="M9" s="30">
        <f ca="1">IFERROR(INDEX(REPORT_DATA_BY_ZONE_MONTH!$A:$AG,$F9,MATCH(M$2,REPORT_DATA_BY_ZONE_MONTH!$A$1:$AG$1,0)), "")</f>
        <v>0</v>
      </c>
      <c r="N9" s="30">
        <f t="shared" ca="1" si="6"/>
        <v>120</v>
      </c>
      <c r="O9" s="30">
        <f ca="1">IFERROR(INDEX(REPORT_DATA_BY_ZONE_MONTH!$A:$AG,$F9,MATCH(O$2,REPORT_DATA_BY_ZONE_MONTH!$A$1:$AG$1,0)), "")</f>
        <v>0</v>
      </c>
      <c r="P9" s="30">
        <f t="shared" ca="1" si="7"/>
        <v>24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2014:10:0:0:HUALIAN</v>
      </c>
      <c r="F10" s="37">
        <f ca="1">MATCH($E10,REPORT_DATA_BY_ZONE_MONTH!$A:$A, 0)</f>
        <v>4</v>
      </c>
      <c r="G10" s="30">
        <f ca="1">IFERROR(INDEX(REPORT_DATA_BY_ZONE_MONTH!$A:$AG,$F10,MATCH(G$2,REPORT_DATA_BY_ZONE_MONTH!$A$1:$AG$1,0)), "")</f>
        <v>5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144</v>
      </c>
      <c r="K10" s="30">
        <f ca="1">IFERROR(INDEX(REPORT_DATA_BY_ZONE_MONTH!$A:$AG,$F10,MATCH(K$2,REPORT_DATA_BY_ZONE_MONTH!$A$1:$AG$1,0)), "")</f>
        <v>0</v>
      </c>
      <c r="L10" s="30">
        <f t="shared" ca="1" si="5"/>
        <v>72</v>
      </c>
      <c r="M10" s="30">
        <f ca="1">IFERROR(INDEX(REPORT_DATA_BY_ZONE_MONTH!$A:$AG,$F10,MATCH(M$2,REPORT_DATA_BY_ZONE_MONTH!$A$1:$AG$1,0)), "")</f>
        <v>0</v>
      </c>
      <c r="N10" s="30">
        <f t="shared" ca="1" si="6"/>
        <v>120</v>
      </c>
      <c r="O10" s="30">
        <f ca="1">IFERROR(INDEX(REPORT_DATA_BY_ZONE_MONTH!$A:$AG,$F10,MATCH(O$2,REPORT_DATA_BY_ZONE_MONTH!$A$1:$AG$1,0)), "")</f>
        <v>0</v>
      </c>
      <c r="P10" s="30">
        <f t="shared" ca="1" si="7"/>
        <v>24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2014:11:0:0:HUALIAN</v>
      </c>
      <c r="F11" s="37">
        <f ca="1">MATCH($E11,REPORT_DATA_BY_ZONE_MONTH!$A:$A, 0)</f>
        <v>13</v>
      </c>
      <c r="G11" s="30">
        <f ca="1">IFERROR(INDEX(REPORT_DATA_BY_ZONE_MONTH!$A:$AG,$F11,MATCH(G$2,REPORT_DATA_BY_ZONE_MONTH!$A$1:$AG$1,0)), "")</f>
        <v>4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144</v>
      </c>
      <c r="K11" s="30">
        <f ca="1">IFERROR(INDEX(REPORT_DATA_BY_ZONE_MONTH!$A:$AG,$F11,MATCH(K$2,REPORT_DATA_BY_ZONE_MONTH!$A$1:$AG$1,0)), "")</f>
        <v>0</v>
      </c>
      <c r="L11" s="30">
        <f t="shared" ca="1" si="5"/>
        <v>72</v>
      </c>
      <c r="M11" s="30">
        <f ca="1">IFERROR(INDEX(REPORT_DATA_BY_ZONE_MONTH!$A:$AG,$F11,MATCH(M$2,REPORT_DATA_BY_ZONE_MONTH!$A$1:$AG$1,0)), "")</f>
        <v>0</v>
      </c>
      <c r="N11" s="30">
        <f t="shared" ca="1" si="6"/>
        <v>120</v>
      </c>
      <c r="O11" s="30">
        <f ca="1">IFERROR(INDEX(REPORT_DATA_BY_ZONE_MONTH!$A:$AG,$F11,MATCH(O$2,REPORT_DATA_BY_ZONE_MONTH!$A$1:$AG$1,0)), "")</f>
        <v>0</v>
      </c>
      <c r="P11" s="30">
        <f t="shared" ca="1" si="7"/>
        <v>24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2014:12:0:0:HUALIAN</v>
      </c>
      <c r="F12" s="37">
        <f ca="1">MATCH($E12,REPORT_DATA_BY_ZONE_MONTH!$A:$A, 0)</f>
        <v>22</v>
      </c>
      <c r="G12" s="30">
        <f ca="1">IFERROR(INDEX(REPORT_DATA_BY_ZONE_MONTH!$A:$AG,$F12,MATCH(G$2,REPORT_DATA_BY_ZONE_MONTH!$A$1:$AG$1,0)), "")</f>
        <v>2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144</v>
      </c>
      <c r="K12" s="30">
        <f ca="1">IFERROR(INDEX(REPORT_DATA_BY_ZONE_MONTH!$A:$AG,$F12,MATCH(K$2,REPORT_DATA_BY_ZONE_MONTH!$A$1:$AG$1,0)), "")</f>
        <v>0</v>
      </c>
      <c r="L12" s="30">
        <f t="shared" ca="1" si="5"/>
        <v>72</v>
      </c>
      <c r="M12" s="30">
        <f ca="1">IFERROR(INDEX(REPORT_DATA_BY_ZONE_MONTH!$A:$AG,$F12,MATCH(M$2,REPORT_DATA_BY_ZONE_MONTH!$A$1:$AG$1,0)), "")</f>
        <v>0</v>
      </c>
      <c r="N12" s="30">
        <f t="shared" ca="1" si="6"/>
        <v>120</v>
      </c>
      <c r="O12" s="30">
        <f ca="1">IFERROR(INDEX(REPORT_DATA_BY_ZONE_MONTH!$A:$AG,$F12,MATCH(O$2,REPORT_DATA_BY_ZONE_MONTH!$A$1:$AG$1,0)), "")</f>
        <v>0</v>
      </c>
      <c r="P12" s="30">
        <f t="shared" ca="1" si="7"/>
        <v>24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2015:1:0:0:HUALIAN</v>
      </c>
      <c r="F13" s="37">
        <f ca="1">MATCH($E13,REPORT_DATA_BY_ZONE_MONTH!$A:$A, 0)</f>
        <v>126</v>
      </c>
      <c r="G13" s="30">
        <f ca="1">IFERROR(INDEX(REPORT_DATA_BY_ZONE_MONTH!$A:$AG,$F13,MATCH(G$2,REPORT_DATA_BY_ZONE_MONTH!$A$1:$AG$1,0)), "")</f>
        <v>3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144</v>
      </c>
      <c r="K13" s="30">
        <f ca="1">IFERROR(INDEX(REPORT_DATA_BY_ZONE_MONTH!$A:$AG,$F13,MATCH(K$2,REPORT_DATA_BY_ZONE_MONTH!$A$1:$AG$1,0)), "")</f>
        <v>0</v>
      </c>
      <c r="L13" s="30">
        <f t="shared" ca="1" si="5"/>
        <v>72</v>
      </c>
      <c r="M13" s="30">
        <f ca="1">IFERROR(INDEX(REPORT_DATA_BY_ZONE_MONTH!$A:$AG,$F13,MATCH(M$2,REPORT_DATA_BY_ZONE_MONTH!$A$1:$AG$1,0)), "")</f>
        <v>0</v>
      </c>
      <c r="N13" s="30">
        <f t="shared" ca="1" si="6"/>
        <v>120</v>
      </c>
      <c r="O13" s="30">
        <f ca="1">IFERROR(INDEX(REPORT_DATA_BY_ZONE_MONTH!$A:$AG,$F13,MATCH(O$2,REPORT_DATA_BY_ZONE_MONTH!$A$1:$AG$1,0)), "")</f>
        <v>0</v>
      </c>
      <c r="P13" s="30">
        <f t="shared" ca="1" si="7"/>
        <v>24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2015:2:0:0:HUALIAN</v>
      </c>
      <c r="F14" s="37">
        <f ca="1">MATCH($E14,REPORT_DATA_BY_ZONE_MONTH!$A:$A, 0)</f>
        <v>135</v>
      </c>
      <c r="G14" s="30">
        <f ca="1">IFERROR(INDEX(REPORT_DATA_BY_ZONE_MONTH!$A:$AG,$F14,MATCH(G$2,REPORT_DATA_BY_ZONE_MONTH!$A$1:$AG$1,0)), "")</f>
        <v>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144</v>
      </c>
      <c r="K14" s="30">
        <f ca="1">IFERROR(INDEX(REPORT_DATA_BY_ZONE_MONTH!$A:$AG,$F14,MATCH(K$2,REPORT_DATA_BY_ZONE_MONTH!$A$1:$AG$1,0)), "")</f>
        <v>0</v>
      </c>
      <c r="L14" s="30">
        <f t="shared" ca="1" si="5"/>
        <v>72</v>
      </c>
      <c r="M14" s="30">
        <f ca="1">IFERROR(INDEX(REPORT_DATA_BY_ZONE_MONTH!$A:$AG,$F14,MATCH(M$2,REPORT_DATA_BY_ZONE_MONTH!$A$1:$AG$1,0)), "")</f>
        <v>0</v>
      </c>
      <c r="N14" s="30">
        <f t="shared" ca="1" si="6"/>
        <v>120</v>
      </c>
      <c r="O14" s="30">
        <f ca="1">IFERROR(INDEX(REPORT_DATA_BY_ZONE_MONTH!$A:$AG,$F14,MATCH(O$2,REPORT_DATA_BY_ZONE_MONTH!$A$1:$AG$1,0)), "")</f>
        <v>0</v>
      </c>
      <c r="P14" s="30">
        <f t="shared" ca="1" si="7"/>
        <v>24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2015:3:0:0:HUALIAN</v>
      </c>
      <c r="F15" s="37">
        <f ca="1">MATCH($E15,REPORT_DATA_BY_ZONE_MONTH!$A:$A, 0)</f>
        <v>145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144</v>
      </c>
      <c r="K15" s="30">
        <f ca="1">IFERROR(INDEX(REPORT_DATA_BY_ZONE_MONTH!$A:$AG,$F15,MATCH(K$2,REPORT_DATA_BY_ZONE_MONTH!$A$1:$AG$1,0)), "")</f>
        <v>0</v>
      </c>
      <c r="L15" s="30">
        <f t="shared" ca="1" si="5"/>
        <v>72</v>
      </c>
      <c r="M15" s="30">
        <f ca="1">IFERROR(INDEX(REPORT_DATA_BY_ZONE_MONTH!$A:$AG,$F15,MATCH(M$2,REPORT_DATA_BY_ZONE_MONTH!$A$1:$AG$1,0)), "")</f>
        <v>0</v>
      </c>
      <c r="N15" s="30">
        <f t="shared" ca="1" si="6"/>
        <v>120</v>
      </c>
      <c r="O15" s="30">
        <f ca="1">IFERROR(INDEX(REPORT_DATA_BY_ZONE_MONTH!$A:$AG,$F15,MATCH(O$2,REPORT_DATA_BY_ZONE_MONTH!$A$1:$AG$1,0)), "")</f>
        <v>0</v>
      </c>
      <c r="P15" s="30">
        <f t="shared" ca="1" si="7"/>
        <v>24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2015:4:0:0:HUALIAN</v>
      </c>
      <c r="F16" s="37">
        <f ca="1">MATCH($E16,REPORT_DATA_BY_ZONE_MONTH!$A:$A, 0)</f>
        <v>155</v>
      </c>
      <c r="G16" s="30">
        <f ca="1">IFERROR(INDEX(REPORT_DATA_BY_ZONE_MONTH!$A:$AG,$F16,MATCH(G$2,REPORT_DATA_BY_ZONE_MONTH!$A$1:$AG$1,0)), "")</f>
        <v>1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144</v>
      </c>
      <c r="K16" s="30">
        <f ca="1">IFERROR(INDEX(REPORT_DATA_BY_ZONE_MONTH!$A:$AG,$F16,MATCH(K$2,REPORT_DATA_BY_ZONE_MONTH!$A$1:$AG$1,0)), "")</f>
        <v>0</v>
      </c>
      <c r="L16" s="30">
        <f t="shared" ca="1" si="5"/>
        <v>72</v>
      </c>
      <c r="M16" s="30">
        <f ca="1">IFERROR(INDEX(REPORT_DATA_BY_ZONE_MONTH!$A:$AG,$F16,MATCH(M$2,REPORT_DATA_BY_ZONE_MONTH!$A$1:$AG$1,0)), "")</f>
        <v>0</v>
      </c>
      <c r="N16" s="30">
        <f t="shared" ca="1" si="6"/>
        <v>120</v>
      </c>
      <c r="O16" s="30">
        <f ca="1">IFERROR(INDEX(REPORT_DATA_BY_ZONE_MONTH!$A:$AG,$F16,MATCH(O$2,REPORT_DATA_BY_ZONE_MONTH!$A$1:$AG$1,0)), "")</f>
        <v>0</v>
      </c>
      <c r="P16" s="30">
        <f t="shared" ca="1" si="7"/>
        <v>24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2015:5:0:0:HUALIAN</v>
      </c>
      <c r="F17" s="37">
        <f ca="1">MATCH($E17,REPORT_DATA_BY_ZONE_MONTH!$A:$A, 0)</f>
        <v>165</v>
      </c>
      <c r="G17" s="30">
        <f ca="1">IFERROR(INDEX(REPORT_DATA_BY_ZONE_MONTH!$A:$AG,$F17,MATCH(G$2,REPORT_DATA_BY_ZONE_MONTH!$A$1:$AG$1,0)), "")</f>
        <v>5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144</v>
      </c>
      <c r="K17" s="30">
        <f ca="1">IFERROR(INDEX(REPORT_DATA_BY_ZONE_MONTH!$A:$AG,$F17,MATCH(K$2,REPORT_DATA_BY_ZONE_MONTH!$A$1:$AG$1,0)), "")</f>
        <v>0</v>
      </c>
      <c r="L17" s="30">
        <f t="shared" ca="1" si="5"/>
        <v>72</v>
      </c>
      <c r="M17" s="30">
        <f ca="1">IFERROR(INDEX(REPORT_DATA_BY_ZONE_MONTH!$A:$AG,$F17,MATCH(M$2,REPORT_DATA_BY_ZONE_MONTH!$A$1:$AG$1,0)), "")</f>
        <v>0</v>
      </c>
      <c r="N17" s="30">
        <f t="shared" ca="1" si="6"/>
        <v>120</v>
      </c>
      <c r="O17" s="30">
        <f ca="1">IFERROR(INDEX(REPORT_DATA_BY_ZONE_MONTH!$A:$AG,$F17,MATCH(O$2,REPORT_DATA_BY_ZONE_MONTH!$A$1:$AG$1,0)), "")</f>
        <v>0</v>
      </c>
      <c r="P17" s="30">
        <f t="shared" ca="1" si="7"/>
        <v>24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2015:6:0:0:HUALIAN</v>
      </c>
      <c r="F18" s="37">
        <f ca="1">MATCH($E18,REPORT_DATA_BY_ZONE_MONTH!$A:$A, 0)</f>
        <v>175</v>
      </c>
      <c r="G18" s="30">
        <f ca="1">IFERROR(INDEX(REPORT_DATA_BY_ZONE_MONTH!$A:$AG,$F18,MATCH(G$2,REPORT_DATA_BY_ZONE_MONTH!$A$1:$AG$1,0)), "")</f>
        <v>3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144</v>
      </c>
      <c r="K18" s="30">
        <f ca="1">IFERROR(INDEX(REPORT_DATA_BY_ZONE_MONTH!$A:$AG,$F18,MATCH(K$2,REPORT_DATA_BY_ZONE_MONTH!$A$1:$AG$1,0)), "")</f>
        <v>0</v>
      </c>
      <c r="L18" s="30">
        <f t="shared" ca="1" si="5"/>
        <v>72</v>
      </c>
      <c r="M18" s="30">
        <f ca="1">IFERROR(INDEX(REPORT_DATA_BY_ZONE_MONTH!$A:$AG,$F18,MATCH(M$2,REPORT_DATA_BY_ZONE_MONTH!$A$1:$AG$1,0)), "")</f>
        <v>0</v>
      </c>
      <c r="N18" s="30">
        <f t="shared" ca="1" si="6"/>
        <v>120</v>
      </c>
      <c r="O18" s="30">
        <f ca="1">IFERROR(INDEX(REPORT_DATA_BY_ZONE_MONTH!$A:$AG,$F18,MATCH(O$2,REPORT_DATA_BY_ZONE_MONTH!$A$1:$AG$1,0)), "")</f>
        <v>0</v>
      </c>
      <c r="P18" s="30">
        <f t="shared" ca="1" si="7"/>
        <v>24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2015:7:0:0:HUALIAN</v>
      </c>
      <c r="F19" s="37">
        <f ca="1">MATCH($E19,REPORT_DATA_BY_ZONE_MONTH!$A:$A, 0)</f>
        <v>185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144</v>
      </c>
      <c r="K19" s="30">
        <f ca="1">IFERROR(INDEX(REPORT_DATA_BY_ZONE_MONTH!$A:$AG,$F19,MATCH(K$2,REPORT_DATA_BY_ZONE_MONTH!$A$1:$AG$1,0)), "")</f>
        <v>0</v>
      </c>
      <c r="L19" s="30">
        <f t="shared" ca="1" si="5"/>
        <v>72</v>
      </c>
      <c r="M19" s="30">
        <f ca="1">IFERROR(INDEX(REPORT_DATA_BY_ZONE_MONTH!$A:$AG,$F19,MATCH(M$2,REPORT_DATA_BY_ZONE_MONTH!$A$1:$AG$1,0)), "")</f>
        <v>0</v>
      </c>
      <c r="N19" s="30">
        <f t="shared" ca="1" si="6"/>
        <v>120</v>
      </c>
      <c r="O19" s="30">
        <f ca="1">IFERROR(INDEX(REPORT_DATA_BY_ZONE_MONTH!$A:$AG,$F19,MATCH(O$2,REPORT_DATA_BY_ZONE_MONTH!$A$1:$AG$1,0)), "")</f>
        <v>0</v>
      </c>
      <c r="P19" s="30">
        <f t="shared" ca="1" si="7"/>
        <v>24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2015:8:0:0:HUALIAN</v>
      </c>
      <c r="F20" s="37">
        <f ca="1">MATCH($E20,REPORT_DATA_BY_ZONE_MONTH!$A:$A, 0)</f>
        <v>195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144</v>
      </c>
      <c r="K20" s="30">
        <f ca="1">IFERROR(INDEX(REPORT_DATA_BY_ZONE_MONTH!$A:$AG,$F20,MATCH(K$2,REPORT_DATA_BY_ZONE_MONTH!$A$1:$AG$1,0)), "")</f>
        <v>0</v>
      </c>
      <c r="L20" s="30">
        <f t="shared" ca="1" si="5"/>
        <v>72</v>
      </c>
      <c r="M20" s="30">
        <f ca="1">IFERROR(INDEX(REPORT_DATA_BY_ZONE_MONTH!$A:$AG,$F20,MATCH(M$2,REPORT_DATA_BY_ZONE_MONTH!$A$1:$AG$1,0)), "")</f>
        <v>0</v>
      </c>
      <c r="N20" s="30">
        <f t="shared" ca="1" si="6"/>
        <v>120</v>
      </c>
      <c r="O20" s="30">
        <f ca="1">IFERROR(INDEX(REPORT_DATA_BY_ZONE_MONTH!$A:$AG,$F20,MATCH(O$2,REPORT_DATA_BY_ZONE_MONTH!$A$1:$AG$1,0)), "")</f>
        <v>0</v>
      </c>
      <c r="P20" s="30">
        <f t="shared" ca="1" si="7"/>
        <v>24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2015:9:0:0:HUALIAN</v>
      </c>
      <c r="F21" s="37">
        <f ca="1">MATCH($E21,REPORT_DATA_BY_ZONE_MONTH!$A:$A, 0)</f>
        <v>205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144</v>
      </c>
      <c r="K21" s="30">
        <f ca="1">IFERROR(INDEX(REPORT_DATA_BY_ZONE_MONTH!$A:$AG,$F21,MATCH(K$2,REPORT_DATA_BY_ZONE_MONTH!$A$1:$AG$1,0)), "")</f>
        <v>0</v>
      </c>
      <c r="L21" s="30">
        <f t="shared" ca="1" si="5"/>
        <v>72</v>
      </c>
      <c r="M21" s="30">
        <f ca="1">IFERROR(INDEX(REPORT_DATA_BY_ZONE_MONTH!$A:$AG,$F21,MATCH(M$2,REPORT_DATA_BY_ZONE_MONTH!$A$1:$AG$1,0)), "")</f>
        <v>0</v>
      </c>
      <c r="N21" s="30">
        <f t="shared" ca="1" si="6"/>
        <v>120</v>
      </c>
      <c r="O21" s="30">
        <f ca="1">IFERROR(INDEX(REPORT_DATA_BY_ZONE_MONTH!$A:$AG,$F21,MATCH(O$2,REPORT_DATA_BY_ZONE_MONTH!$A$1:$AG$1,0)), "")</f>
        <v>0</v>
      </c>
      <c r="P21" s="30">
        <f t="shared" ca="1" si="7"/>
        <v>24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2015:10:0:0:HUALIAN</v>
      </c>
      <c r="F22" s="37">
        <f ca="1">MATCH($E22,REPORT_DATA_BY_ZONE_MONTH!$A:$A, 0)</f>
        <v>95</v>
      </c>
      <c r="G22" s="30">
        <f ca="1">IFERROR(INDEX(REPORT_DATA_BY_ZONE_MONTH!$A:$AG,$F22,MATCH(G$2,REPORT_DATA_BY_ZONE_MONTH!$A$1:$AG$1,0)), "")</f>
        <v>4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144</v>
      </c>
      <c r="K22" s="30">
        <f ca="1">IFERROR(INDEX(REPORT_DATA_BY_ZONE_MONTH!$A:$AG,$F22,MATCH(K$2,REPORT_DATA_BY_ZONE_MONTH!$A$1:$AG$1,0)), "")</f>
        <v>0</v>
      </c>
      <c r="L22" s="30">
        <f t="shared" ca="1" si="5"/>
        <v>72</v>
      </c>
      <c r="M22" s="30">
        <f ca="1">IFERROR(INDEX(REPORT_DATA_BY_ZONE_MONTH!$A:$AG,$F22,MATCH(M$2,REPORT_DATA_BY_ZONE_MONTH!$A$1:$AG$1,0)), "")</f>
        <v>0</v>
      </c>
      <c r="N22" s="30">
        <f t="shared" ca="1" si="6"/>
        <v>120</v>
      </c>
      <c r="O22" s="30">
        <f ca="1">IFERROR(INDEX(REPORT_DATA_BY_ZONE_MONTH!$A:$AG,$F22,MATCH(O$2,REPORT_DATA_BY_ZONE_MONTH!$A$1:$AG$1,0)), "")</f>
        <v>0</v>
      </c>
      <c r="P22" s="30">
        <f t="shared" ca="1" si="7"/>
        <v>24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2015:11:0:0:HUALIAN</v>
      </c>
      <c r="F23" s="37">
        <f ca="1">MATCH($E23,REPORT_DATA_BY_ZONE_MONTH!$A:$A, 0)</f>
        <v>105</v>
      </c>
      <c r="G23" s="30">
        <f ca="1">IFERROR(INDEX(REPORT_DATA_BY_ZONE_MONTH!$A:$AG,$F23,MATCH(G$2,REPORT_DATA_BY_ZONE_MONTH!$A$1:$AG$1,0)), "")</f>
        <v>4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144</v>
      </c>
      <c r="K23" s="30">
        <f ca="1">IFERROR(INDEX(REPORT_DATA_BY_ZONE_MONTH!$A:$AG,$F23,MATCH(K$2,REPORT_DATA_BY_ZONE_MONTH!$A$1:$AG$1,0)), "")</f>
        <v>0</v>
      </c>
      <c r="L23" s="30">
        <f t="shared" ca="1" si="5"/>
        <v>72</v>
      </c>
      <c r="M23" s="30">
        <f ca="1">IFERROR(INDEX(REPORT_DATA_BY_ZONE_MONTH!$A:$AG,$F23,MATCH(M$2,REPORT_DATA_BY_ZONE_MONTH!$A$1:$AG$1,0)), "")</f>
        <v>0</v>
      </c>
      <c r="N23" s="30">
        <f t="shared" ca="1" si="6"/>
        <v>120</v>
      </c>
      <c r="O23" s="30">
        <f ca="1">IFERROR(INDEX(REPORT_DATA_BY_ZONE_MONTH!$A:$AG,$F23,MATCH(O$2,REPORT_DATA_BY_ZONE_MONTH!$A$1:$AG$1,0)), "")</f>
        <v>0</v>
      </c>
      <c r="P23" s="30">
        <f t="shared" ca="1" si="7"/>
        <v>24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2015:12:0:0:HUALIAN</v>
      </c>
      <c r="F24" s="37">
        <f ca="1">MATCH($E24,REPORT_DATA_BY_ZONE_MONTH!$A:$A, 0)</f>
        <v>115</v>
      </c>
      <c r="G24" s="30">
        <f ca="1">IFERROR(INDEX(REPORT_DATA_BY_ZONE_MONTH!$A:$AG,$F24,MATCH(G$2,REPORT_DATA_BY_ZONE_MONTH!$A$1:$AG$1,0)), "")</f>
        <v>1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144</v>
      </c>
      <c r="K24" s="30">
        <f ca="1">IFERROR(INDEX(REPORT_DATA_BY_ZONE_MONTH!$A:$AG,$F24,MATCH(K$2,REPORT_DATA_BY_ZONE_MONTH!$A$1:$AG$1,0)), "")</f>
        <v>0</v>
      </c>
      <c r="L24" s="30">
        <f t="shared" ca="1" si="5"/>
        <v>72</v>
      </c>
      <c r="M24" s="30">
        <f ca="1">IFERROR(INDEX(REPORT_DATA_BY_ZONE_MONTH!$A:$AG,$F24,MATCH(M$2,REPORT_DATA_BY_ZONE_MONTH!$A$1:$AG$1,0)), "")</f>
        <v>0</v>
      </c>
      <c r="N24" s="30">
        <f t="shared" ca="1" si="6"/>
        <v>120</v>
      </c>
      <c r="O24" s="30">
        <f ca="1">IFERROR(INDEX(REPORT_DATA_BY_ZONE_MONTH!$A:$AG,$F24,MATCH(O$2,REPORT_DATA_BY_ZONE_MONTH!$A$1:$AG$1,0)), "")</f>
        <v>0</v>
      </c>
      <c r="P24" s="30">
        <f t="shared" ca="1" si="7"/>
        <v>24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2016:1:0:0:HUALIAN</v>
      </c>
      <c r="F25" s="37">
        <f ca="1">MATCH($E25,REPORT_DATA_BY_ZONE_MONTH!$A:$A, 0)</f>
        <v>215</v>
      </c>
      <c r="G25" s="30">
        <f ca="1">IFERROR(INDEX(REPORT_DATA_BY_ZONE_MONTH!$A:$AG,$F25,MATCH(G$2,REPORT_DATA_BY_ZONE_MONTH!$A$1:$AG$1,0)), "")</f>
        <v>1</v>
      </c>
      <c r="H25" s="30">
        <f t="shared" si="3"/>
        <v>8</v>
      </c>
      <c r="I25" s="30">
        <f ca="1">IFERROR(INDEX(REPORT_DATA_BY_ZONE_MONTH!$A:$AG,$F25,MATCH(I$2,REPORT_DATA_BY_ZONE_MONTH!$A$1:$AG$1,0)), "")</f>
        <v>100</v>
      </c>
      <c r="J25" s="30">
        <f t="shared" ca="1" si="4"/>
        <v>144</v>
      </c>
      <c r="K25" s="30">
        <f ca="1">IFERROR(INDEX(REPORT_DATA_BY_ZONE_MONTH!$A:$AG,$F25,MATCH(K$2,REPORT_DATA_BY_ZONE_MONTH!$A$1:$AG$1,0)), "")</f>
        <v>18</v>
      </c>
      <c r="L25" s="30">
        <f t="shared" ca="1" si="5"/>
        <v>72</v>
      </c>
      <c r="M25" s="30">
        <f ca="1">IFERROR(INDEX(REPORT_DATA_BY_ZONE_MONTH!$A:$AG,$F25,MATCH(M$2,REPORT_DATA_BY_ZONE_MONTH!$A$1:$AG$1,0)), "")</f>
        <v>79</v>
      </c>
      <c r="N25" s="30">
        <f t="shared" ca="1" si="6"/>
        <v>120</v>
      </c>
      <c r="O25" s="30">
        <f ca="1">IFERROR(INDEX(REPORT_DATA_BY_ZONE_MONTH!$A:$AG,$F25,MATCH(O$2,REPORT_DATA_BY_ZONE_MONTH!$A$1:$AG$1,0)), "")</f>
        <v>0</v>
      </c>
      <c r="P25" s="30">
        <f t="shared" ca="1" si="7"/>
        <v>24</v>
      </c>
      <c r="Q25" s="37">
        <f ca="1">MATCH($E25,BAPTISM_SOURCE_ZONE_MONTH!$A:$A, 0)</f>
        <v>4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2016:2:0:0:HUALIAN</v>
      </c>
      <c r="F26" s="37">
        <f ca="1">MATCH($E26,REPORT_DATA_BY_ZONE_MONTH!$A:$A, 0)</f>
        <v>226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71</v>
      </c>
      <c r="J26" s="30">
        <f t="shared" ca="1" si="4"/>
        <v>144</v>
      </c>
      <c r="K26" s="30">
        <f ca="1">IFERROR(INDEX(REPORT_DATA_BY_ZONE_MONTH!$A:$AG,$F26,MATCH(K$2,REPORT_DATA_BY_ZONE_MONTH!$A$1:$AG$1,0)), "")</f>
        <v>22</v>
      </c>
      <c r="L26" s="30">
        <f t="shared" ca="1" si="5"/>
        <v>72</v>
      </c>
      <c r="M26" s="30">
        <f ca="1">IFERROR(INDEX(REPORT_DATA_BY_ZONE_MONTH!$A:$AG,$F26,MATCH(M$2,REPORT_DATA_BY_ZONE_MONTH!$A$1:$AG$1,0)), "")</f>
        <v>50</v>
      </c>
      <c r="N26" s="30">
        <f t="shared" ca="1" si="6"/>
        <v>120</v>
      </c>
      <c r="O26" s="30">
        <f ca="1">IFERROR(INDEX(REPORT_DATA_BY_ZONE_MONTH!$A:$AG,$F26,MATCH(O$2,REPORT_DATA_BY_ZONE_MONTH!$A$1:$AG$1,0)), "")</f>
        <v>5</v>
      </c>
      <c r="P26" s="30">
        <f t="shared" ca="1" si="7"/>
        <v>24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1467</v>
      </c>
      <c r="C27" s="37"/>
      <c r="D27" s="37"/>
      <c r="G27" s="8">
        <f ca="1">SUMIF($C3:$C26,YEAR,G3:G26)</f>
        <v>1</v>
      </c>
      <c r="H27" s="37"/>
      <c r="R27" s="8">
        <f ca="1">SUM(R3:R26)</f>
        <v>8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1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6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1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11%</v>
      </c>
      <c r="C33" s="40">
        <f ca="1">IFERROR(B32/SUM(B31:B32),"0")</f>
        <v>0.1111111111111111</v>
      </c>
      <c r="D33" s="8" t="str">
        <f ca="1">TEXT(C33,"00%")</f>
        <v>11%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1</v>
      </c>
      <c r="C34" s="8">
        <f>TAOYUAN!$D$2</f>
        <v>100</v>
      </c>
      <c r="D34" s="8">
        <f ca="1">$G$27</f>
        <v>1</v>
      </c>
    </row>
    <row r="35" spans="1:4" ht="23.25">
      <c r="A35" s="8" t="s">
        <v>1420</v>
      </c>
      <c r="B35" s="64" t="str">
        <f ca="1">INDIRECT(CONCATENATE($B$27, "$B$1"))</f>
        <v>Hualian Zone</v>
      </c>
    </row>
    <row r="36" spans="1:4">
      <c r="B36" s="62" t="str">
        <f ca="1">INDIRECT(CONCATENATE($B$27, "$B$2"))</f>
        <v>花蓮地帶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1426</v>
      </c>
      <c r="C2" s="35" t="s">
        <v>1400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TAIDONG_GRAPH_DATA!$G$27</f>
        <v>2</v>
      </c>
      <c r="H5" s="82"/>
      <c r="I5" s="82"/>
      <c r="J5" s="83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784</v>
      </c>
      <c r="B10" s="27" t="s">
        <v>785</v>
      </c>
      <c r="C10" s="4" t="s">
        <v>1443</v>
      </c>
      <c r="D10" s="4" t="s">
        <v>798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786</v>
      </c>
      <c r="B11" s="27" t="s">
        <v>787</v>
      </c>
      <c r="C11" s="4" t="s">
        <v>799</v>
      </c>
      <c r="D11" s="4" t="s">
        <v>800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788</v>
      </c>
      <c r="B14" s="27" t="s">
        <v>789</v>
      </c>
      <c r="C14" s="4" t="s">
        <v>801</v>
      </c>
      <c r="D14" s="4" t="s">
        <v>802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790</v>
      </c>
      <c r="B15" s="27" t="s">
        <v>791</v>
      </c>
      <c r="C15" s="4" t="s">
        <v>803</v>
      </c>
      <c r="D15" s="4" t="s">
        <v>804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792</v>
      </c>
      <c r="B16" s="27" t="s">
        <v>793</v>
      </c>
      <c r="C16" s="4" t="s">
        <v>805</v>
      </c>
      <c r="D16" s="4" t="s">
        <v>806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1419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794</v>
      </c>
      <c r="B19" s="27" t="s">
        <v>795</v>
      </c>
      <c r="C19" s="4" t="s">
        <v>807</v>
      </c>
      <c r="D19" s="4" t="s">
        <v>808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796</v>
      </c>
      <c r="B20" s="27" t="s">
        <v>797</v>
      </c>
      <c r="C20" s="4" t="s">
        <v>809</v>
      </c>
      <c r="D20" s="4" t="s">
        <v>810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1388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1387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1389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1390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1391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92</v>
      </c>
      <c r="B2" s="3" t="s">
        <v>93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94</v>
      </c>
      <c r="B3" s="3" t="s">
        <v>95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96</v>
      </c>
      <c r="B4" s="3" t="s">
        <v>97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98</v>
      </c>
      <c r="B5" s="3" t="s">
        <v>99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100</v>
      </c>
      <c r="B6" s="3" t="s">
        <v>101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102</v>
      </c>
      <c r="B7" s="3" t="s">
        <v>103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104</v>
      </c>
      <c r="B8" s="3" t="s">
        <v>105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106</v>
      </c>
      <c r="B9" s="3" t="s">
        <v>107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1028</v>
      </c>
      <c r="B10" s="3" t="s">
        <v>109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110</v>
      </c>
      <c r="B11" s="3" t="s">
        <v>111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112</v>
      </c>
      <c r="B12" s="3" t="s">
        <v>113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114</v>
      </c>
      <c r="B13" s="3" t="s">
        <v>115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116</v>
      </c>
      <c r="B14" s="3" t="s">
        <v>117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118</v>
      </c>
      <c r="B15" s="3" t="s">
        <v>119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120</v>
      </c>
      <c r="B16" s="3" t="s">
        <v>121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122</v>
      </c>
      <c r="B17" s="3" t="s">
        <v>123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124</v>
      </c>
      <c r="B18" s="3" t="s">
        <v>125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126</v>
      </c>
      <c r="B19" s="3" t="s">
        <v>127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128</v>
      </c>
      <c r="B20" s="3" t="s">
        <v>129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130</v>
      </c>
      <c r="B21" s="3" t="s">
        <v>131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132</v>
      </c>
      <c r="B22" s="3" t="s">
        <v>133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134</v>
      </c>
      <c r="B23" s="3" t="s">
        <v>135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136</v>
      </c>
      <c r="B24" s="3" t="s">
        <v>137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138</v>
      </c>
      <c r="B25" s="3" t="s">
        <v>139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140</v>
      </c>
      <c r="B26" s="3" t="s">
        <v>141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142</v>
      </c>
      <c r="B27" s="3" t="s">
        <v>143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144</v>
      </c>
      <c r="B28" s="3" t="s">
        <v>145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146</v>
      </c>
      <c r="B29" s="3" t="s">
        <v>147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148</v>
      </c>
      <c r="B30" s="3" t="s">
        <v>149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150</v>
      </c>
      <c r="B31" s="3" t="s">
        <v>151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152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153</v>
      </c>
      <c r="B33" s="3" t="s">
        <v>154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155</v>
      </c>
      <c r="B34" s="3" t="s">
        <v>156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157</v>
      </c>
      <c r="B35" s="3" t="s">
        <v>158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159</v>
      </c>
      <c r="B36" s="3" t="s">
        <v>160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161</v>
      </c>
      <c r="B37" s="3" t="s">
        <v>162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163</v>
      </c>
      <c r="B38" s="3" t="s">
        <v>164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165</v>
      </c>
      <c r="B39" s="3" t="s">
        <v>166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167</v>
      </c>
      <c r="B40" s="3" t="s">
        <v>168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169</v>
      </c>
      <c r="B41" s="3" t="s">
        <v>170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171</v>
      </c>
      <c r="B42" s="3" t="s">
        <v>172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173</v>
      </c>
      <c r="B43" s="3" t="s">
        <v>174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175</v>
      </c>
      <c r="B44" s="3" t="s">
        <v>176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177</v>
      </c>
      <c r="B45" s="3" t="s">
        <v>178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179</v>
      </c>
      <c r="B46" s="3" t="s">
        <v>180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181</v>
      </c>
      <c r="B47" s="3" t="s">
        <v>182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183</v>
      </c>
      <c r="B48" s="3" t="s">
        <v>184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185</v>
      </c>
      <c r="B49" s="3" t="s">
        <v>186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187</v>
      </c>
      <c r="B50" s="3" t="s">
        <v>188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189</v>
      </c>
      <c r="B51" s="3" t="s">
        <v>190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191</v>
      </c>
      <c r="B52" s="3" t="s">
        <v>192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193</v>
      </c>
      <c r="B53" s="3" t="s">
        <v>194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195</v>
      </c>
      <c r="B54" s="3" t="s">
        <v>196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197</v>
      </c>
      <c r="B55" s="3" t="s">
        <v>198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199</v>
      </c>
      <c r="B56" s="3" t="s">
        <v>200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201</v>
      </c>
      <c r="B57" s="3" t="s">
        <v>202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203</v>
      </c>
      <c r="B58" s="3" t="s">
        <v>204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205</v>
      </c>
      <c r="B59" s="3" t="s">
        <v>206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207</v>
      </c>
      <c r="B60" s="3" t="s">
        <v>208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209</v>
      </c>
      <c r="B61" s="3" t="s">
        <v>210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211</v>
      </c>
      <c r="B62" s="3" t="s">
        <v>212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213</v>
      </c>
      <c r="B63" s="3" t="s">
        <v>214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215</v>
      </c>
      <c r="B64" s="3" t="s">
        <v>216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217</v>
      </c>
      <c r="B65" s="3" t="s">
        <v>218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219</v>
      </c>
      <c r="B66" s="3" t="s">
        <v>220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221</v>
      </c>
      <c r="B67" s="3" t="s">
        <v>222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223</v>
      </c>
      <c r="B68" s="3" t="s">
        <v>224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225</v>
      </c>
      <c r="B69" s="3" t="s">
        <v>226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227</v>
      </c>
      <c r="B70" s="3" t="s">
        <v>228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229</v>
      </c>
      <c r="B71" s="3" t="s">
        <v>230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231</v>
      </c>
      <c r="B72" s="3" t="s">
        <v>232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233</v>
      </c>
      <c r="B73" s="3" t="s">
        <v>234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235</v>
      </c>
      <c r="B74" s="3" t="s">
        <v>236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237</v>
      </c>
      <c r="B75" s="3" t="s">
        <v>238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239</v>
      </c>
      <c r="B76" s="3" t="s">
        <v>240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241</v>
      </c>
      <c r="B77" s="3" t="s">
        <v>242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243</v>
      </c>
      <c r="B78" s="3" t="s">
        <v>244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245</v>
      </c>
      <c r="B79" s="3" t="s">
        <v>246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247</v>
      </c>
      <c r="B80" s="3" t="s">
        <v>248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249</v>
      </c>
      <c r="B81" s="3" t="s">
        <v>250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251</v>
      </c>
      <c r="B82" s="3" t="s">
        <v>252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253</v>
      </c>
      <c r="B83" s="3" t="s">
        <v>254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255</v>
      </c>
      <c r="B84" s="3" t="s">
        <v>256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1029</v>
      </c>
      <c r="B85" s="3" t="s">
        <v>263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257</v>
      </c>
      <c r="B86" s="3" t="s">
        <v>258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259</v>
      </c>
      <c r="B87" s="3" t="s">
        <v>260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261</v>
      </c>
      <c r="B88" s="3" t="s">
        <v>262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264</v>
      </c>
      <c r="B89" s="3" t="s">
        <v>265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266</v>
      </c>
      <c r="B90" s="3" t="s">
        <v>267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268</v>
      </c>
      <c r="B91" s="3" t="s">
        <v>269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270</v>
      </c>
      <c r="B92" s="3" t="s">
        <v>271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1030</v>
      </c>
      <c r="B93" s="3" t="s">
        <v>108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272</v>
      </c>
      <c r="B94" s="3" t="s">
        <v>93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273</v>
      </c>
      <c r="B95" s="3" t="s">
        <v>274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275</v>
      </c>
      <c r="B96" s="3" t="s">
        <v>95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276</v>
      </c>
      <c r="B97" s="3" t="s">
        <v>97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277</v>
      </c>
      <c r="B98" s="3" t="s">
        <v>99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278</v>
      </c>
      <c r="B99" s="3" t="s">
        <v>101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279</v>
      </c>
      <c r="B100" s="3" t="s">
        <v>103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280</v>
      </c>
      <c r="B101" s="3" t="s">
        <v>105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281</v>
      </c>
      <c r="B102" s="3" t="s">
        <v>107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1031</v>
      </c>
      <c r="B103" s="3" t="s">
        <v>109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282</v>
      </c>
      <c r="B104" s="3" t="s">
        <v>111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283</v>
      </c>
      <c r="B105" s="3" t="s">
        <v>113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284</v>
      </c>
      <c r="B106" s="3" t="s">
        <v>289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286</v>
      </c>
      <c r="B107" s="3" t="s">
        <v>115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287</v>
      </c>
      <c r="B108" s="3" t="s">
        <v>117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288</v>
      </c>
      <c r="B109" s="3" t="s">
        <v>285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290</v>
      </c>
      <c r="B110" s="3" t="s">
        <v>119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291</v>
      </c>
      <c r="B111" s="3" t="s">
        <v>121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292</v>
      </c>
      <c r="B112" s="3" t="s">
        <v>123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293</v>
      </c>
      <c r="B113" s="3" t="s">
        <v>125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294</v>
      </c>
      <c r="B114" s="3" t="s">
        <v>127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295</v>
      </c>
      <c r="B115" s="3" t="s">
        <v>129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296</v>
      </c>
      <c r="B116" s="3" t="s">
        <v>131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297</v>
      </c>
      <c r="B117" s="3" t="s">
        <v>133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298</v>
      </c>
      <c r="B118" s="3" t="s">
        <v>135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299</v>
      </c>
      <c r="B119" s="3" t="s">
        <v>137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300</v>
      </c>
      <c r="B120" s="3" t="s">
        <v>139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301</v>
      </c>
      <c r="B121" s="3" t="s">
        <v>141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302</v>
      </c>
      <c r="B122" s="3" t="s">
        <v>143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303</v>
      </c>
      <c r="B123" s="3" t="s">
        <v>145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304</v>
      </c>
      <c r="B124" s="3" t="s">
        <v>147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305</v>
      </c>
      <c r="B125" s="3" t="s">
        <v>149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306</v>
      </c>
      <c r="B126" s="3" t="s">
        <v>151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307</v>
      </c>
      <c r="B127" s="3" t="s">
        <v>154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308</v>
      </c>
      <c r="B128" s="3" t="s">
        <v>156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309</v>
      </c>
      <c r="B129" s="3" t="s">
        <v>310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311</v>
      </c>
      <c r="B130" s="3" t="s">
        <v>158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312</v>
      </c>
      <c r="B131" s="3" t="s">
        <v>160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313</v>
      </c>
      <c r="B132" s="3" t="s">
        <v>162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314</v>
      </c>
      <c r="B133" s="3" t="s">
        <v>164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315</v>
      </c>
      <c r="B134" s="3" t="s">
        <v>166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316</v>
      </c>
      <c r="B135" s="3" t="s">
        <v>168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317</v>
      </c>
      <c r="B136" s="3" t="s">
        <v>170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318</v>
      </c>
      <c r="B137" s="3" t="s">
        <v>172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319</v>
      </c>
      <c r="B138" s="3" t="s">
        <v>174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320</v>
      </c>
      <c r="B139" s="3" t="s">
        <v>176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321</v>
      </c>
      <c r="B140" s="3" t="s">
        <v>178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322</v>
      </c>
      <c r="B141" s="3" t="s">
        <v>180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323</v>
      </c>
      <c r="B142" s="3" t="s">
        <v>324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325</v>
      </c>
      <c r="B143" s="3" t="s">
        <v>182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326</v>
      </c>
      <c r="B144" s="3" t="s">
        <v>184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327</v>
      </c>
      <c r="B145" s="3" t="s">
        <v>186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328</v>
      </c>
      <c r="B146" s="3" t="s">
        <v>188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329</v>
      </c>
      <c r="B147" s="3" t="s">
        <v>190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330</v>
      </c>
      <c r="B148" s="3" t="s">
        <v>192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331</v>
      </c>
      <c r="B149" s="3" t="s">
        <v>194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332</v>
      </c>
      <c r="B150" s="3" t="s">
        <v>196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333</v>
      </c>
      <c r="B151" s="3" t="s">
        <v>198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334</v>
      </c>
      <c r="B152" s="3" t="s">
        <v>200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335</v>
      </c>
      <c r="B153" s="3" t="s">
        <v>202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336</v>
      </c>
      <c r="B154" s="3" t="s">
        <v>204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337</v>
      </c>
      <c r="B155" s="3" t="s">
        <v>206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338</v>
      </c>
      <c r="B156" s="3" t="s">
        <v>208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339</v>
      </c>
      <c r="B157" s="3" t="s">
        <v>210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340</v>
      </c>
      <c r="B158" s="3" t="s">
        <v>212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341</v>
      </c>
      <c r="B159" s="3" t="s">
        <v>214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342</v>
      </c>
      <c r="B160" s="3" t="s">
        <v>216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343</v>
      </c>
      <c r="B161" s="3" t="s">
        <v>218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344</v>
      </c>
      <c r="B162" s="3" t="s">
        <v>220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345</v>
      </c>
      <c r="B163" s="3" t="s">
        <v>222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346</v>
      </c>
      <c r="B164" s="3" t="s">
        <v>224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347</v>
      </c>
      <c r="B165" s="3" t="s">
        <v>226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348</v>
      </c>
      <c r="B166" s="3" t="s">
        <v>228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349</v>
      </c>
      <c r="B167" s="3" t="s">
        <v>230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350</v>
      </c>
      <c r="B168" s="3" t="s">
        <v>232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351</v>
      </c>
      <c r="B169" s="3" t="s">
        <v>234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352</v>
      </c>
      <c r="B170" s="3" t="s">
        <v>236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353</v>
      </c>
      <c r="B171" s="3" t="s">
        <v>238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354</v>
      </c>
      <c r="B172" s="3" t="s">
        <v>240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355</v>
      </c>
      <c r="B173" s="3" t="s">
        <v>242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356</v>
      </c>
      <c r="B174" s="3" t="s">
        <v>244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357</v>
      </c>
      <c r="B175" s="3" t="s">
        <v>246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358</v>
      </c>
      <c r="B176" s="3" t="s">
        <v>248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359</v>
      </c>
      <c r="B177" s="3" t="s">
        <v>250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360</v>
      </c>
      <c r="B178" s="3" t="s">
        <v>252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361</v>
      </c>
      <c r="B179" s="3" t="s">
        <v>254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362</v>
      </c>
      <c r="B180" s="3" t="s">
        <v>256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1032</v>
      </c>
      <c r="B181" s="3" t="s">
        <v>263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363</v>
      </c>
      <c r="B182" s="3" t="s">
        <v>258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364</v>
      </c>
      <c r="B183" s="3" t="s">
        <v>260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365</v>
      </c>
      <c r="B184" s="3" t="s">
        <v>265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366</v>
      </c>
      <c r="B185" s="3" t="s">
        <v>267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367</v>
      </c>
      <c r="B186" s="3" t="s">
        <v>269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368</v>
      </c>
      <c r="B187" s="3" t="s">
        <v>271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1033</v>
      </c>
      <c r="B188" s="3" t="s">
        <v>108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369</v>
      </c>
      <c r="B189" s="3" t="s">
        <v>93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370</v>
      </c>
      <c r="B190" s="3" t="s">
        <v>274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371</v>
      </c>
      <c r="B191" s="3" t="s">
        <v>95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372</v>
      </c>
      <c r="B192" s="3" t="s">
        <v>97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373</v>
      </c>
      <c r="B193" s="3" t="s">
        <v>99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374</v>
      </c>
      <c r="B194" s="3" t="s">
        <v>101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375</v>
      </c>
      <c r="B195" s="3" t="s">
        <v>103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376</v>
      </c>
      <c r="B196" s="3" t="s">
        <v>105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377</v>
      </c>
      <c r="B197" s="3" t="s">
        <v>107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1034</v>
      </c>
      <c r="B198" s="3" t="s">
        <v>109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378</v>
      </c>
      <c r="B199" s="3" t="s">
        <v>111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379</v>
      </c>
      <c r="B200" s="3" t="s">
        <v>113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380</v>
      </c>
      <c r="B201" s="3" t="s">
        <v>289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381</v>
      </c>
      <c r="B202" s="3" t="s">
        <v>115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382</v>
      </c>
      <c r="B203" s="3" t="s">
        <v>117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383</v>
      </c>
      <c r="B204" s="3" t="s">
        <v>285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384</v>
      </c>
      <c r="B205" s="3" t="s">
        <v>119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385</v>
      </c>
      <c r="B206" s="3" t="s">
        <v>121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386</v>
      </c>
      <c r="B207" s="3" t="s">
        <v>123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387</v>
      </c>
      <c r="B208" s="3" t="s">
        <v>125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388</v>
      </c>
      <c r="B209" s="3" t="s">
        <v>127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389</v>
      </c>
      <c r="B210" s="3" t="s">
        <v>129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390</v>
      </c>
      <c r="B211" s="3" t="s">
        <v>131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391</v>
      </c>
      <c r="B212" s="3" t="s">
        <v>133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392</v>
      </c>
      <c r="B213" s="3" t="s">
        <v>135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393</v>
      </c>
      <c r="B214" s="3" t="s">
        <v>394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395</v>
      </c>
      <c r="B215" s="3" t="s">
        <v>137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396</v>
      </c>
      <c r="B216" s="3" t="s">
        <v>139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397</v>
      </c>
      <c r="B217" s="3" t="s">
        <v>141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398</v>
      </c>
      <c r="B218" s="3" t="s">
        <v>143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399</v>
      </c>
      <c r="B219" s="3" t="s">
        <v>400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401</v>
      </c>
      <c r="B220" s="3" t="s">
        <v>149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402</v>
      </c>
      <c r="B221" s="3" t="s">
        <v>151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403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404</v>
      </c>
      <c r="B223" s="3" t="s">
        <v>154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405</v>
      </c>
      <c r="B224" s="3" t="s">
        <v>156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406</v>
      </c>
      <c r="B225" s="3" t="s">
        <v>310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407</v>
      </c>
      <c r="B226" s="3" t="s">
        <v>158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408</v>
      </c>
      <c r="B227" s="3" t="s">
        <v>160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409</v>
      </c>
      <c r="B228" s="3" t="s">
        <v>162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410</v>
      </c>
      <c r="B229" s="3" t="s">
        <v>164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411</v>
      </c>
      <c r="B230" s="3" t="s">
        <v>166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412</v>
      </c>
      <c r="B231" s="3" t="s">
        <v>168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413</v>
      </c>
      <c r="B232" s="3" t="s">
        <v>170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414</v>
      </c>
      <c r="B233" s="3" t="s">
        <v>172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415</v>
      </c>
      <c r="B234" s="3" t="s">
        <v>174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416</v>
      </c>
      <c r="B235" s="3" t="s">
        <v>176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417</v>
      </c>
      <c r="B236" s="3" t="s">
        <v>178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418</v>
      </c>
      <c r="B237" s="3" t="s">
        <v>180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419</v>
      </c>
      <c r="B238" s="3" t="s">
        <v>324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420</v>
      </c>
      <c r="B239" s="3" t="s">
        <v>182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421</v>
      </c>
      <c r="B240" s="3" t="s">
        <v>184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422</v>
      </c>
      <c r="B241" s="3" t="s">
        <v>145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423</v>
      </c>
      <c r="B242" s="3" t="s">
        <v>188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424</v>
      </c>
      <c r="B243" s="3" t="s">
        <v>186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425</v>
      </c>
      <c r="B244" s="3" t="s">
        <v>147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426</v>
      </c>
      <c r="B245" s="3" t="s">
        <v>190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427</v>
      </c>
      <c r="B246" s="3" t="s">
        <v>192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428</v>
      </c>
      <c r="B247" s="3" t="s">
        <v>194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429</v>
      </c>
      <c r="B248" s="3" t="s">
        <v>196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430</v>
      </c>
      <c r="B249" s="3" t="s">
        <v>431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432</v>
      </c>
      <c r="B250" s="3" t="s">
        <v>198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433</v>
      </c>
      <c r="B251" s="3" t="s">
        <v>200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434</v>
      </c>
      <c r="B252" s="3" t="s">
        <v>202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435</v>
      </c>
      <c r="B253" s="3" t="s">
        <v>204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436</v>
      </c>
      <c r="B254" s="3" t="s">
        <v>206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437</v>
      </c>
      <c r="B255" s="3" t="s">
        <v>208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438</v>
      </c>
      <c r="B256" s="3" t="s">
        <v>210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439</v>
      </c>
      <c r="B257" s="3" t="s">
        <v>212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440</v>
      </c>
      <c r="B258" s="3" t="s">
        <v>214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441</v>
      </c>
      <c r="B259" s="3" t="s">
        <v>216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442</v>
      </c>
      <c r="B260" s="3" t="s">
        <v>218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443</v>
      </c>
      <c r="B261" s="3" t="s">
        <v>220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444</v>
      </c>
      <c r="B262" s="3" t="s">
        <v>222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445</v>
      </c>
      <c r="B263" s="3" t="s">
        <v>224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446</v>
      </c>
      <c r="B264" s="3" t="s">
        <v>226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447</v>
      </c>
      <c r="B265" s="3" t="s">
        <v>228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448</v>
      </c>
      <c r="B266" s="3" t="s">
        <v>230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449</v>
      </c>
      <c r="B267" s="3" t="s">
        <v>232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450</v>
      </c>
      <c r="B268" s="3" t="s">
        <v>234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451</v>
      </c>
      <c r="B269" s="3" t="s">
        <v>236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452</v>
      </c>
      <c r="B270" s="3" t="s">
        <v>238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453</v>
      </c>
      <c r="B271" s="3" t="s">
        <v>240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454</v>
      </c>
      <c r="B272" s="3" t="s">
        <v>242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455</v>
      </c>
      <c r="B273" s="3" t="s">
        <v>244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456</v>
      </c>
      <c r="B274" s="3" t="s">
        <v>246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457</v>
      </c>
      <c r="B275" s="3" t="s">
        <v>248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458</v>
      </c>
      <c r="B276" s="3" t="s">
        <v>250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459</v>
      </c>
      <c r="B277" s="3" t="s">
        <v>256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460</v>
      </c>
      <c r="B278" s="3" t="s">
        <v>252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461</v>
      </c>
      <c r="B279" s="3" t="s">
        <v>254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1035</v>
      </c>
      <c r="B280" s="3" t="s">
        <v>263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462</v>
      </c>
      <c r="B281" s="3" t="s">
        <v>258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463</v>
      </c>
      <c r="B282" s="3" t="s">
        <v>260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464</v>
      </c>
      <c r="B283" s="3" t="s">
        <v>262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465</v>
      </c>
      <c r="B284" s="3" t="s">
        <v>265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466</v>
      </c>
      <c r="B285" s="3" t="s">
        <v>267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467</v>
      </c>
      <c r="B286" s="3" t="s">
        <v>269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468</v>
      </c>
      <c r="B287" s="3" t="s">
        <v>271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1036</v>
      </c>
      <c r="B288" s="3" t="s">
        <v>108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469</v>
      </c>
      <c r="B289" s="3" t="s">
        <v>93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470</v>
      </c>
      <c r="B290" s="3" t="s">
        <v>274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471</v>
      </c>
      <c r="B291" s="3" t="s">
        <v>95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472</v>
      </c>
      <c r="B292" s="3" t="s">
        <v>97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473</v>
      </c>
      <c r="B293" s="3" t="s">
        <v>99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474</v>
      </c>
      <c r="B294" s="3" t="s">
        <v>101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475</v>
      </c>
      <c r="B295" s="3" t="s">
        <v>103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476</v>
      </c>
      <c r="B296" s="3" t="s">
        <v>105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477</v>
      </c>
      <c r="B297" s="3" t="s">
        <v>107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1037</v>
      </c>
      <c r="B298" s="3" t="s">
        <v>109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478</v>
      </c>
      <c r="B299" s="3" t="s">
        <v>111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479</v>
      </c>
      <c r="B300" s="3" t="s">
        <v>113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480</v>
      </c>
      <c r="B301" s="3" t="s">
        <v>289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481</v>
      </c>
      <c r="B302" s="3" t="s">
        <v>115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482</v>
      </c>
      <c r="B303" s="3" t="s">
        <v>117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483</v>
      </c>
      <c r="B304" s="3" t="s">
        <v>285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484</v>
      </c>
      <c r="B305" s="3" t="s">
        <v>119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485</v>
      </c>
      <c r="B306" s="3" t="s">
        <v>121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486</v>
      </c>
      <c r="B307" s="3" t="s">
        <v>123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487</v>
      </c>
      <c r="B308" s="3" t="s">
        <v>125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488</v>
      </c>
      <c r="B309" s="3" t="s">
        <v>127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489</v>
      </c>
      <c r="B310" s="3" t="s">
        <v>129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490</v>
      </c>
      <c r="B311" s="3" t="s">
        <v>131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491</v>
      </c>
      <c r="B312" s="3" t="s">
        <v>133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492</v>
      </c>
      <c r="B313" s="3" t="s">
        <v>135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493</v>
      </c>
      <c r="B314" s="3" t="s">
        <v>394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494</v>
      </c>
      <c r="B315" s="3" t="s">
        <v>137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495</v>
      </c>
      <c r="B316" s="3" t="s">
        <v>139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496</v>
      </c>
      <c r="B317" s="3" t="s">
        <v>141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497</v>
      </c>
      <c r="B318" s="3" t="s">
        <v>143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498</v>
      </c>
      <c r="B319" s="3" t="s">
        <v>400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499</v>
      </c>
      <c r="B320" s="3" t="s">
        <v>149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500</v>
      </c>
      <c r="B321" s="3" t="s">
        <v>151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501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502</v>
      </c>
      <c r="B323" s="3" t="s">
        <v>154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503</v>
      </c>
      <c r="B324" s="3" t="s">
        <v>156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504</v>
      </c>
      <c r="B325" s="3" t="s">
        <v>310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505</v>
      </c>
      <c r="B326" s="3" t="s">
        <v>158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506</v>
      </c>
      <c r="B327" s="3" t="s">
        <v>160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507</v>
      </c>
      <c r="B328" s="3" t="s">
        <v>162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508</v>
      </c>
      <c r="B329" s="3" t="s">
        <v>164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509</v>
      </c>
      <c r="B330" s="3" t="s">
        <v>166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510</v>
      </c>
      <c r="B331" s="3" t="s">
        <v>168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511</v>
      </c>
      <c r="B332" s="3" t="s">
        <v>170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512</v>
      </c>
      <c r="B333" s="3" t="s">
        <v>172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513</v>
      </c>
      <c r="B334" s="3" t="s">
        <v>174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514</v>
      </c>
      <c r="B335" s="3" t="s">
        <v>176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515</v>
      </c>
      <c r="B336" s="3" t="s">
        <v>178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516</v>
      </c>
      <c r="B337" s="3" t="s">
        <v>180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517</v>
      </c>
      <c r="B338" s="3" t="s">
        <v>324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518</v>
      </c>
      <c r="B339" s="3" t="s">
        <v>182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519</v>
      </c>
      <c r="B340" s="3" t="s">
        <v>184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520</v>
      </c>
      <c r="B341" s="3" t="s">
        <v>145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521</v>
      </c>
      <c r="B342" s="3" t="s">
        <v>188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522</v>
      </c>
      <c r="B343" s="3" t="s">
        <v>186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523</v>
      </c>
      <c r="B344" s="3" t="s">
        <v>147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524</v>
      </c>
      <c r="B345" s="3" t="s">
        <v>190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525</v>
      </c>
      <c r="B346" s="3" t="s">
        <v>192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526</v>
      </c>
      <c r="B347" s="3" t="s">
        <v>194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1156</v>
      </c>
      <c r="R347" s="8">
        <v>0</v>
      </c>
      <c r="S347"/>
      <c r="T347"/>
      <c r="U347"/>
      <c r="V347"/>
      <c r="W347"/>
      <c r="X347"/>
    </row>
    <row r="348" spans="1:24">
      <c r="A348" s="8" t="s">
        <v>528</v>
      </c>
      <c r="B348" s="3" t="s">
        <v>196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529</v>
      </c>
      <c r="B349" s="3" t="s">
        <v>431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530</v>
      </c>
      <c r="B350" s="3" t="s">
        <v>198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531</v>
      </c>
      <c r="B351" s="3" t="s">
        <v>200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532</v>
      </c>
      <c r="B352" s="3" t="s">
        <v>202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533</v>
      </c>
      <c r="B353" s="3" t="s">
        <v>204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534</v>
      </c>
      <c r="B354" s="3" t="s">
        <v>206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535</v>
      </c>
      <c r="B355" s="3" t="s">
        <v>208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536</v>
      </c>
      <c r="B356" s="3" t="s">
        <v>210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537</v>
      </c>
      <c r="B357" s="3" t="s">
        <v>212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538</v>
      </c>
      <c r="B358" s="3" t="s">
        <v>214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539</v>
      </c>
      <c r="B359" s="3" t="s">
        <v>216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540</v>
      </c>
      <c r="B360" s="3" t="s">
        <v>218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541</v>
      </c>
      <c r="B361" s="3" t="s">
        <v>220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542</v>
      </c>
      <c r="B362" s="3" t="s">
        <v>222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543</v>
      </c>
      <c r="B363" s="3" t="s">
        <v>224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544</v>
      </c>
      <c r="B364" s="3" t="s">
        <v>226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545</v>
      </c>
      <c r="B365" s="3" t="s">
        <v>228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546</v>
      </c>
      <c r="B366" s="3" t="s">
        <v>230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547</v>
      </c>
      <c r="B367" s="3" t="s">
        <v>232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548</v>
      </c>
      <c r="B368" s="3" t="s">
        <v>234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549</v>
      </c>
      <c r="B369" s="3" t="s">
        <v>236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550</v>
      </c>
      <c r="B370" s="3" t="s">
        <v>238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551</v>
      </c>
      <c r="B371" s="3" t="s">
        <v>240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552</v>
      </c>
      <c r="B372" s="3" t="s">
        <v>242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553</v>
      </c>
      <c r="B373" s="3" t="s">
        <v>244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554</v>
      </c>
      <c r="B374" s="3" t="s">
        <v>246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555</v>
      </c>
      <c r="B375" s="3" t="s">
        <v>248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556</v>
      </c>
      <c r="B376" s="3" t="s">
        <v>250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557</v>
      </c>
      <c r="B377" s="3" t="s">
        <v>256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558</v>
      </c>
      <c r="B378" s="3" t="s">
        <v>252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559</v>
      </c>
      <c r="B379" s="3" t="s">
        <v>254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1038</v>
      </c>
      <c r="B380" s="3" t="s">
        <v>263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560</v>
      </c>
      <c r="B381" s="3" t="s">
        <v>258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561</v>
      </c>
      <c r="B382" s="3" t="s">
        <v>260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562</v>
      </c>
      <c r="B383" s="3" t="s">
        <v>262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563</v>
      </c>
      <c r="B384" s="3" t="s">
        <v>265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564</v>
      </c>
      <c r="B385" s="3" t="s">
        <v>267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565</v>
      </c>
      <c r="B386" s="3" t="s">
        <v>269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566</v>
      </c>
      <c r="B387" s="3" t="s">
        <v>271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1039</v>
      </c>
      <c r="B388" s="3" t="s">
        <v>108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1060</v>
      </c>
      <c r="B389" s="3" t="s">
        <v>93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1157</v>
      </c>
      <c r="B390" s="3" t="s">
        <v>1158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1040</v>
      </c>
      <c r="B391" s="3" t="s">
        <v>95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1061</v>
      </c>
      <c r="B392" s="3" t="s">
        <v>97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1159</v>
      </c>
      <c r="B393" s="3" t="s">
        <v>99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1062</v>
      </c>
      <c r="B394" s="3" t="s">
        <v>101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1063</v>
      </c>
      <c r="B395" s="3" t="s">
        <v>103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1053</v>
      </c>
      <c r="B396" s="3" t="s">
        <v>105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1064</v>
      </c>
      <c r="B397" s="3" t="s">
        <v>107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1065</v>
      </c>
      <c r="B398" s="3" t="s">
        <v>108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1041</v>
      </c>
      <c r="B400" s="3" t="s">
        <v>111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1067</v>
      </c>
      <c r="B401" s="3" t="s">
        <v>113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1068</v>
      </c>
      <c r="B402" s="3" t="s">
        <v>289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1069</v>
      </c>
      <c r="B403" s="3" t="s">
        <v>115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1070</v>
      </c>
      <c r="B404" s="3" t="s">
        <v>117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1071</v>
      </c>
      <c r="B405" s="3" t="s">
        <v>285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1072</v>
      </c>
      <c r="B406" s="3" t="s">
        <v>119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1160</v>
      </c>
      <c r="B407" s="3" t="s">
        <v>121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1073</v>
      </c>
      <c r="B408" s="3" t="s">
        <v>123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1161</v>
      </c>
      <c r="B409" s="3" t="s">
        <v>125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1074</v>
      </c>
      <c r="B410" s="3" t="s">
        <v>127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1075</v>
      </c>
      <c r="B411" s="3" t="s">
        <v>129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1076</v>
      </c>
      <c r="B412" s="3" t="s">
        <v>131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1077</v>
      </c>
      <c r="B413" s="3" t="s">
        <v>133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1054</v>
      </c>
      <c r="B414" s="3" t="s">
        <v>135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1078</v>
      </c>
      <c r="B415" s="3" t="s">
        <v>394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1055</v>
      </c>
      <c r="B416" s="3" t="s">
        <v>137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1079</v>
      </c>
      <c r="B417" s="3" t="s">
        <v>139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1080</v>
      </c>
      <c r="B418" s="3" t="s">
        <v>141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1162</v>
      </c>
      <c r="B419" s="3" t="s">
        <v>143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1081</v>
      </c>
      <c r="B420" s="3" t="s">
        <v>400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1082</v>
      </c>
      <c r="B421" s="3" t="s">
        <v>149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1042</v>
      </c>
      <c r="B422" s="3" t="s">
        <v>151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1056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1043</v>
      </c>
      <c r="B424" s="3" t="s">
        <v>154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1044</v>
      </c>
      <c r="B425" s="3" t="s">
        <v>156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1083</v>
      </c>
      <c r="B426" s="3" t="s">
        <v>310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1084</v>
      </c>
      <c r="B427" s="3" t="s">
        <v>158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1085</v>
      </c>
      <c r="B428" s="3" t="s">
        <v>160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1086</v>
      </c>
      <c r="B429" s="3" t="s">
        <v>162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1163</v>
      </c>
      <c r="B430" s="3" t="s">
        <v>164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1087</v>
      </c>
      <c r="B431" s="3" t="s">
        <v>166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1088</v>
      </c>
      <c r="B432" s="3" t="s">
        <v>168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1164</v>
      </c>
      <c r="B433" s="3" t="s">
        <v>170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1089</v>
      </c>
      <c r="B434" s="3" t="s">
        <v>172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1090</v>
      </c>
      <c r="B435" s="3" t="s">
        <v>174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1091</v>
      </c>
      <c r="B436" s="3" t="s">
        <v>176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1165</v>
      </c>
      <c r="B437" s="3" t="s">
        <v>178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1092</v>
      </c>
      <c r="B438" s="3" t="s">
        <v>180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1093</v>
      </c>
      <c r="B439" s="3" t="s">
        <v>324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1094</v>
      </c>
      <c r="B440" s="3" t="s">
        <v>182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1095</v>
      </c>
      <c r="B441" s="3" t="s">
        <v>184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1096</v>
      </c>
      <c r="B442" s="3" t="s">
        <v>145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1097</v>
      </c>
      <c r="B443" s="3" t="s">
        <v>188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1098</v>
      </c>
      <c r="B444" s="3" t="s">
        <v>186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1099</v>
      </c>
      <c r="B445" s="3" t="s">
        <v>147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1100</v>
      </c>
      <c r="B446" s="3" t="s">
        <v>190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1101</v>
      </c>
      <c r="B447" s="3" t="s">
        <v>192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1166</v>
      </c>
      <c r="B448" s="3" t="s">
        <v>527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1045</v>
      </c>
      <c r="B449" s="3" t="s">
        <v>196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1102</v>
      </c>
      <c r="B450" s="3" t="s">
        <v>431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1103</v>
      </c>
      <c r="B451" s="3" t="s">
        <v>198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1104</v>
      </c>
      <c r="B452" s="3" t="s">
        <v>200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1105</v>
      </c>
      <c r="B453" s="3" t="s">
        <v>202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1167</v>
      </c>
      <c r="B454" s="3" t="s">
        <v>204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1057</v>
      </c>
      <c r="B455" s="3" t="s">
        <v>206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1106</v>
      </c>
      <c r="B456" s="3" t="s">
        <v>208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1107</v>
      </c>
      <c r="B457" s="3" t="s">
        <v>210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1108</v>
      </c>
      <c r="B458" s="3" t="s">
        <v>212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1109</v>
      </c>
      <c r="B459" s="3" t="s">
        <v>214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1110</v>
      </c>
      <c r="B460" s="3" t="s">
        <v>216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1168</v>
      </c>
      <c r="B461" s="3" t="s">
        <v>218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1169</v>
      </c>
      <c r="B462" s="3" t="s">
        <v>220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1170</v>
      </c>
      <c r="B463" s="3" t="s">
        <v>222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1111</v>
      </c>
      <c r="B464" s="3" t="s">
        <v>224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1046</v>
      </c>
      <c r="B465" s="3" t="s">
        <v>226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1171</v>
      </c>
      <c r="B466" s="3" t="s">
        <v>228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1112</v>
      </c>
      <c r="B467" s="3" t="s">
        <v>230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1113</v>
      </c>
      <c r="B468" s="3" t="s">
        <v>232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1114</v>
      </c>
      <c r="B469" s="3" t="s">
        <v>234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1172</v>
      </c>
      <c r="B470" s="3" t="s">
        <v>236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1173</v>
      </c>
      <c r="B471" s="3" t="s">
        <v>238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1115</v>
      </c>
      <c r="B472" s="3" t="s">
        <v>240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1116</v>
      </c>
      <c r="B473" s="3" t="s">
        <v>242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1117</v>
      </c>
      <c r="B474" s="3" t="s">
        <v>244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1118</v>
      </c>
      <c r="B475" s="3" t="s">
        <v>246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1119</v>
      </c>
      <c r="B476" s="3" t="s">
        <v>248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1120</v>
      </c>
      <c r="B477" s="3" t="s">
        <v>250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1121</v>
      </c>
      <c r="B478" s="3" t="s">
        <v>256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1122</v>
      </c>
      <c r="B479" s="3" t="s">
        <v>252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1123</v>
      </c>
      <c r="B480" s="3" t="s">
        <v>254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1124</v>
      </c>
      <c r="B481" s="3" t="s">
        <v>262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1125</v>
      </c>
      <c r="B482" s="3" t="s">
        <v>260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1174</v>
      </c>
      <c r="B483" s="3" t="s">
        <v>258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1126</v>
      </c>
      <c r="B484" s="3" t="s">
        <v>263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1127</v>
      </c>
      <c r="B485" s="3" t="s">
        <v>265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1058</v>
      </c>
      <c r="B486" s="3" t="s">
        <v>267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1059</v>
      </c>
      <c r="B487" s="3" t="s">
        <v>269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1047</v>
      </c>
      <c r="B488" s="3" t="s">
        <v>271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2014:3:0:0:TAIDONG</v>
      </c>
      <c r="F3" s="37">
        <f ca="1">MATCH($E3,REPORT_DATA_BY_ZONE_MONTH!$A:$A, 0)</f>
        <v>41</v>
      </c>
      <c r="G3" s="30">
        <f ca="1">IFERROR(INDEX(REPORT_DATA_BY_ZONE_MONTH!$A:$AG,$F3,MATCH(G$2,REPORT_DATA_BY_ZONE_MONTH!$A$1:$AG$1,0)), "")</f>
        <v>1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168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84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140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2014:4:0:0:TAIDONG</v>
      </c>
      <c r="F4" s="37">
        <f ca="1">MATCH($E4,REPORT_DATA_BY_ZONE_MONTH!$A:$A, 0)</f>
        <v>49</v>
      </c>
      <c r="G4" s="30">
        <f ca="1">IFERROR(INDEX(REPORT_DATA_BY_ZONE_MONTH!$A:$AG,$F4,MATCH(G$2,REPORT_DATA_BY_ZONE_MONTH!$A$1:$AG$1,0)), "")</f>
        <v>3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168</v>
      </c>
      <c r="K4" s="30">
        <f ca="1">IFERROR(INDEX(REPORT_DATA_BY_ZONE_MONTH!$A:$AG,$F4,MATCH(K$2,REPORT_DATA_BY_ZONE_MONTH!$A$1:$AG$1,0)), "")</f>
        <v>0</v>
      </c>
      <c r="L4" s="30">
        <f t="shared" ca="1" si="5"/>
        <v>84</v>
      </c>
      <c r="M4" s="30">
        <f ca="1">IFERROR(INDEX(REPORT_DATA_BY_ZONE_MONTH!$A:$AG,$F4,MATCH(M$2,REPORT_DATA_BY_ZONE_MONTH!$A$1:$AG$1,0)), "")</f>
        <v>0</v>
      </c>
      <c r="N4" s="30">
        <f t="shared" ca="1" si="6"/>
        <v>140</v>
      </c>
      <c r="O4" s="30">
        <f ca="1">IFERROR(INDEX(REPORT_DATA_BY_ZONE_MONTH!$A:$AG,$F4,MATCH(O$2,REPORT_DATA_BY_ZONE_MONTH!$A$1:$AG$1,0)), "")</f>
        <v>0</v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2014:5:0:0:TAIDONG</v>
      </c>
      <c r="F5" s="37">
        <f ca="1">MATCH($E5,REPORT_DATA_BY_ZONE_MONTH!$A:$A, 0)</f>
        <v>57</v>
      </c>
      <c r="G5" s="30">
        <f ca="1">IFERROR(INDEX(REPORT_DATA_BY_ZONE_MONTH!$A:$AG,$F5,MATCH(G$2,REPORT_DATA_BY_ZONE_MONTH!$A$1:$AG$1,0)), "")</f>
        <v>1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168</v>
      </c>
      <c r="K5" s="30">
        <f ca="1">IFERROR(INDEX(REPORT_DATA_BY_ZONE_MONTH!$A:$AG,$F5,MATCH(K$2,REPORT_DATA_BY_ZONE_MONTH!$A$1:$AG$1,0)), "")</f>
        <v>0</v>
      </c>
      <c r="L5" s="30">
        <f t="shared" ca="1" si="5"/>
        <v>84</v>
      </c>
      <c r="M5" s="30">
        <f ca="1">IFERROR(INDEX(REPORT_DATA_BY_ZONE_MONTH!$A:$AG,$F5,MATCH(M$2,REPORT_DATA_BY_ZONE_MONTH!$A$1:$AG$1,0)), "")</f>
        <v>0</v>
      </c>
      <c r="N5" s="30">
        <f t="shared" ca="1" si="6"/>
        <v>140</v>
      </c>
      <c r="O5" s="30">
        <f ca="1">IFERROR(INDEX(REPORT_DATA_BY_ZONE_MONTH!$A:$AG,$F5,MATCH(O$2,REPORT_DATA_BY_ZONE_MONTH!$A$1:$AG$1,0)), "")</f>
        <v>0</v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2014:6:0:0:TAIDONG</v>
      </c>
      <c r="F6" s="37">
        <f ca="1">MATCH($E6,REPORT_DATA_BY_ZONE_MONTH!$A:$A, 0)</f>
        <v>65</v>
      </c>
      <c r="G6" s="30">
        <f ca="1">IFERROR(INDEX(REPORT_DATA_BY_ZONE_MONTH!$A:$AG,$F6,MATCH(G$2,REPORT_DATA_BY_ZONE_MONTH!$A$1:$AG$1,0)), "")</f>
        <v>5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168</v>
      </c>
      <c r="K6" s="30">
        <f ca="1">IFERROR(INDEX(REPORT_DATA_BY_ZONE_MONTH!$A:$AG,$F6,MATCH(K$2,REPORT_DATA_BY_ZONE_MONTH!$A$1:$AG$1,0)), "")</f>
        <v>0</v>
      </c>
      <c r="L6" s="30">
        <f t="shared" ca="1" si="5"/>
        <v>84</v>
      </c>
      <c r="M6" s="30">
        <f ca="1">IFERROR(INDEX(REPORT_DATA_BY_ZONE_MONTH!$A:$AG,$F6,MATCH(M$2,REPORT_DATA_BY_ZONE_MONTH!$A$1:$AG$1,0)), "")</f>
        <v>0</v>
      </c>
      <c r="N6" s="30">
        <f t="shared" ca="1" si="6"/>
        <v>140</v>
      </c>
      <c r="O6" s="30">
        <f ca="1">IFERROR(INDEX(REPORT_DATA_BY_ZONE_MONTH!$A:$AG,$F6,MATCH(O$2,REPORT_DATA_BY_ZONE_MONTH!$A$1:$AG$1,0)), "")</f>
        <v>0</v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2014:7:0:0:TAIDONG</v>
      </c>
      <c r="F7" s="37">
        <f ca="1">MATCH($E7,REPORT_DATA_BY_ZONE_MONTH!$A:$A, 0)</f>
        <v>73</v>
      </c>
      <c r="G7" s="30">
        <f ca="1">IFERROR(INDEX(REPORT_DATA_BY_ZONE_MONTH!$A:$AG,$F7,MATCH(G$2,REPORT_DATA_BY_ZONE_MONTH!$A$1:$AG$1,0)), "")</f>
        <v>5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168</v>
      </c>
      <c r="K7" s="30">
        <f ca="1">IFERROR(INDEX(REPORT_DATA_BY_ZONE_MONTH!$A:$AG,$F7,MATCH(K$2,REPORT_DATA_BY_ZONE_MONTH!$A$1:$AG$1,0)), "")</f>
        <v>0</v>
      </c>
      <c r="L7" s="30">
        <f t="shared" ca="1" si="5"/>
        <v>84</v>
      </c>
      <c r="M7" s="30">
        <f ca="1">IFERROR(INDEX(REPORT_DATA_BY_ZONE_MONTH!$A:$AG,$F7,MATCH(M$2,REPORT_DATA_BY_ZONE_MONTH!$A$1:$AG$1,0)), "")</f>
        <v>0</v>
      </c>
      <c r="N7" s="30">
        <f t="shared" ca="1" si="6"/>
        <v>140</v>
      </c>
      <c r="O7" s="30">
        <f ca="1">IFERROR(INDEX(REPORT_DATA_BY_ZONE_MONTH!$A:$AG,$F7,MATCH(O$2,REPORT_DATA_BY_ZONE_MONTH!$A$1:$AG$1,0)), "")</f>
        <v>0</v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2014:8:0:0:TAIDONG</v>
      </c>
      <c r="F8" s="37">
        <f ca="1">MATCH($E8,REPORT_DATA_BY_ZONE_MONTH!$A:$A, 0)</f>
        <v>81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168</v>
      </c>
      <c r="K8" s="30">
        <f ca="1">IFERROR(INDEX(REPORT_DATA_BY_ZONE_MONTH!$A:$AG,$F8,MATCH(K$2,REPORT_DATA_BY_ZONE_MONTH!$A$1:$AG$1,0)), "")</f>
        <v>0</v>
      </c>
      <c r="L8" s="30">
        <f t="shared" ca="1" si="5"/>
        <v>84</v>
      </c>
      <c r="M8" s="30">
        <f ca="1">IFERROR(INDEX(REPORT_DATA_BY_ZONE_MONTH!$A:$AG,$F8,MATCH(M$2,REPORT_DATA_BY_ZONE_MONTH!$A$1:$AG$1,0)), "")</f>
        <v>0</v>
      </c>
      <c r="N8" s="30">
        <f t="shared" ca="1" si="6"/>
        <v>140</v>
      </c>
      <c r="O8" s="30">
        <f ca="1">IFERROR(INDEX(REPORT_DATA_BY_ZONE_MONTH!$A:$AG,$F8,MATCH(O$2,REPORT_DATA_BY_ZONE_MONTH!$A$1:$AG$1,0)), "")</f>
        <v>0</v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2014:9:0:0:TAIDONG</v>
      </c>
      <c r="F9" s="37">
        <f ca="1">MATCH($E9,REPORT_DATA_BY_ZONE_MONTH!$A:$A, 0)</f>
        <v>89</v>
      </c>
      <c r="G9" s="30">
        <f ca="1">IFERROR(INDEX(REPORT_DATA_BY_ZONE_MONTH!$A:$AG,$F9,MATCH(G$2,REPORT_DATA_BY_ZONE_MONTH!$A$1:$AG$1,0)), "")</f>
        <v>4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168</v>
      </c>
      <c r="K9" s="30">
        <f ca="1">IFERROR(INDEX(REPORT_DATA_BY_ZONE_MONTH!$A:$AG,$F9,MATCH(K$2,REPORT_DATA_BY_ZONE_MONTH!$A$1:$AG$1,0)), "")</f>
        <v>0</v>
      </c>
      <c r="L9" s="30">
        <f t="shared" ca="1" si="5"/>
        <v>84</v>
      </c>
      <c r="M9" s="30">
        <f ca="1">IFERROR(INDEX(REPORT_DATA_BY_ZONE_MONTH!$A:$AG,$F9,MATCH(M$2,REPORT_DATA_BY_ZONE_MONTH!$A$1:$AG$1,0)), "")</f>
        <v>0</v>
      </c>
      <c r="N9" s="30">
        <f t="shared" ca="1" si="6"/>
        <v>140</v>
      </c>
      <c r="O9" s="30">
        <f ca="1">IFERROR(INDEX(REPORT_DATA_BY_ZONE_MONTH!$A:$AG,$F9,MATCH(O$2,REPORT_DATA_BY_ZONE_MONTH!$A$1:$AG$1,0)), "")</f>
        <v>0</v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2014:10:0:0:TAIDONG</v>
      </c>
      <c r="F10" s="37">
        <f ca="1">MATCH($E10,REPORT_DATA_BY_ZONE_MONTH!$A:$A, 0)</f>
        <v>6</v>
      </c>
      <c r="G10" s="30">
        <f ca="1">IFERROR(INDEX(REPORT_DATA_BY_ZONE_MONTH!$A:$AG,$F10,MATCH(G$2,REPORT_DATA_BY_ZONE_MONTH!$A$1:$AG$1,0)), "")</f>
        <v>1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168</v>
      </c>
      <c r="K10" s="30">
        <f ca="1">IFERROR(INDEX(REPORT_DATA_BY_ZONE_MONTH!$A:$AG,$F10,MATCH(K$2,REPORT_DATA_BY_ZONE_MONTH!$A$1:$AG$1,0)), "")</f>
        <v>0</v>
      </c>
      <c r="L10" s="30">
        <f t="shared" ca="1" si="5"/>
        <v>84</v>
      </c>
      <c r="M10" s="30">
        <f ca="1">IFERROR(INDEX(REPORT_DATA_BY_ZONE_MONTH!$A:$AG,$F10,MATCH(M$2,REPORT_DATA_BY_ZONE_MONTH!$A$1:$AG$1,0)), "")</f>
        <v>0</v>
      </c>
      <c r="N10" s="30">
        <f t="shared" ca="1" si="6"/>
        <v>140</v>
      </c>
      <c r="O10" s="30">
        <f ca="1">IFERROR(INDEX(REPORT_DATA_BY_ZONE_MONTH!$A:$AG,$F10,MATCH(O$2,REPORT_DATA_BY_ZONE_MONTH!$A$1:$AG$1,0)), "")</f>
        <v>0</v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2014:11:0:0:TAIDONG</v>
      </c>
      <c r="F11" s="37">
        <f ca="1">MATCH($E11,REPORT_DATA_BY_ZONE_MONTH!$A:$A, 0)</f>
        <v>15</v>
      </c>
      <c r="G11" s="30">
        <f ca="1">IFERROR(INDEX(REPORT_DATA_BY_ZONE_MONTH!$A:$AG,$F11,MATCH(G$2,REPORT_DATA_BY_ZONE_MONTH!$A$1:$AG$1,0)), "")</f>
        <v>5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168</v>
      </c>
      <c r="K11" s="30">
        <f ca="1">IFERROR(INDEX(REPORT_DATA_BY_ZONE_MONTH!$A:$AG,$F11,MATCH(K$2,REPORT_DATA_BY_ZONE_MONTH!$A$1:$AG$1,0)), "")</f>
        <v>0</v>
      </c>
      <c r="L11" s="30">
        <f t="shared" ca="1" si="5"/>
        <v>84</v>
      </c>
      <c r="M11" s="30">
        <f ca="1">IFERROR(INDEX(REPORT_DATA_BY_ZONE_MONTH!$A:$AG,$F11,MATCH(M$2,REPORT_DATA_BY_ZONE_MONTH!$A$1:$AG$1,0)), "")</f>
        <v>0</v>
      </c>
      <c r="N11" s="30">
        <f t="shared" ca="1" si="6"/>
        <v>140</v>
      </c>
      <c r="O11" s="30">
        <f ca="1">IFERROR(INDEX(REPORT_DATA_BY_ZONE_MONTH!$A:$AG,$F11,MATCH(O$2,REPORT_DATA_BY_ZONE_MONTH!$A$1:$AG$1,0)), "")</f>
        <v>0</v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2014:12:0:0:TAIDONG</v>
      </c>
      <c r="F12" s="37">
        <f ca="1">MATCH($E12,REPORT_DATA_BY_ZONE_MONTH!$A:$A, 0)</f>
        <v>24</v>
      </c>
      <c r="G12" s="30">
        <f ca="1">IFERROR(INDEX(REPORT_DATA_BY_ZONE_MONTH!$A:$AG,$F12,MATCH(G$2,REPORT_DATA_BY_ZONE_MONTH!$A$1:$AG$1,0)), "")</f>
        <v>3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168</v>
      </c>
      <c r="K12" s="30">
        <f ca="1">IFERROR(INDEX(REPORT_DATA_BY_ZONE_MONTH!$A:$AG,$F12,MATCH(K$2,REPORT_DATA_BY_ZONE_MONTH!$A$1:$AG$1,0)), "")</f>
        <v>0</v>
      </c>
      <c r="L12" s="30">
        <f t="shared" ca="1" si="5"/>
        <v>84</v>
      </c>
      <c r="M12" s="30">
        <f ca="1">IFERROR(INDEX(REPORT_DATA_BY_ZONE_MONTH!$A:$AG,$F12,MATCH(M$2,REPORT_DATA_BY_ZONE_MONTH!$A$1:$AG$1,0)), "")</f>
        <v>0</v>
      </c>
      <c r="N12" s="30">
        <f t="shared" ca="1" si="6"/>
        <v>140</v>
      </c>
      <c r="O12" s="30">
        <f ca="1">IFERROR(INDEX(REPORT_DATA_BY_ZONE_MONTH!$A:$AG,$F12,MATCH(O$2,REPORT_DATA_BY_ZONE_MONTH!$A$1:$AG$1,0)), "")</f>
        <v>0</v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2015:1:0:0:TAIDONG</v>
      </c>
      <c r="F13" s="37">
        <f ca="1">MATCH($E13,REPORT_DATA_BY_ZONE_MONTH!$A:$A, 0)</f>
        <v>128</v>
      </c>
      <c r="G13" s="30">
        <f ca="1">IFERROR(INDEX(REPORT_DATA_BY_ZONE_MONTH!$A:$AG,$F13,MATCH(G$2,REPORT_DATA_BY_ZONE_MONTH!$A$1:$AG$1,0)), "")</f>
        <v>1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168</v>
      </c>
      <c r="K13" s="30">
        <f ca="1">IFERROR(INDEX(REPORT_DATA_BY_ZONE_MONTH!$A:$AG,$F13,MATCH(K$2,REPORT_DATA_BY_ZONE_MONTH!$A$1:$AG$1,0)), "")</f>
        <v>0</v>
      </c>
      <c r="L13" s="30">
        <f t="shared" ca="1" si="5"/>
        <v>84</v>
      </c>
      <c r="M13" s="30">
        <f ca="1">IFERROR(INDEX(REPORT_DATA_BY_ZONE_MONTH!$A:$AG,$F13,MATCH(M$2,REPORT_DATA_BY_ZONE_MONTH!$A$1:$AG$1,0)), "")</f>
        <v>0</v>
      </c>
      <c r="N13" s="30">
        <f t="shared" ca="1" si="6"/>
        <v>140</v>
      </c>
      <c r="O13" s="30">
        <f ca="1">IFERROR(INDEX(REPORT_DATA_BY_ZONE_MONTH!$A:$AG,$F13,MATCH(O$2,REPORT_DATA_BY_ZONE_MONTH!$A$1:$AG$1,0)), "")</f>
        <v>0</v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2015:2:0:0:TAIDONG</v>
      </c>
      <c r="F14" s="37">
        <f ca="1">MATCH($E14,REPORT_DATA_BY_ZONE_MONTH!$A:$A, 0)</f>
        <v>138</v>
      </c>
      <c r="G14" s="30">
        <f ca="1">IFERROR(INDEX(REPORT_DATA_BY_ZONE_MONTH!$A:$AG,$F14,MATCH(G$2,REPORT_DATA_BY_ZONE_MONTH!$A$1:$AG$1,0)), "")</f>
        <v>4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168</v>
      </c>
      <c r="K14" s="30">
        <f ca="1">IFERROR(INDEX(REPORT_DATA_BY_ZONE_MONTH!$A:$AG,$F14,MATCH(K$2,REPORT_DATA_BY_ZONE_MONTH!$A$1:$AG$1,0)), "")</f>
        <v>0</v>
      </c>
      <c r="L14" s="30">
        <f t="shared" ca="1" si="5"/>
        <v>84</v>
      </c>
      <c r="M14" s="30">
        <f ca="1">IFERROR(INDEX(REPORT_DATA_BY_ZONE_MONTH!$A:$AG,$F14,MATCH(M$2,REPORT_DATA_BY_ZONE_MONTH!$A$1:$AG$1,0)), "")</f>
        <v>0</v>
      </c>
      <c r="N14" s="30">
        <f t="shared" ca="1" si="6"/>
        <v>140</v>
      </c>
      <c r="O14" s="30">
        <f ca="1">IFERROR(INDEX(REPORT_DATA_BY_ZONE_MONTH!$A:$AG,$F14,MATCH(O$2,REPORT_DATA_BY_ZONE_MONTH!$A$1:$AG$1,0)), "")</f>
        <v>0</v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2015:3:0:0:TAIDONG</v>
      </c>
      <c r="F15" s="37">
        <f ca="1">MATCH($E15,REPORT_DATA_BY_ZONE_MONTH!$A:$A, 0)</f>
        <v>148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168</v>
      </c>
      <c r="K15" s="30">
        <f ca="1">IFERROR(INDEX(REPORT_DATA_BY_ZONE_MONTH!$A:$AG,$F15,MATCH(K$2,REPORT_DATA_BY_ZONE_MONTH!$A$1:$AG$1,0)), "")</f>
        <v>0</v>
      </c>
      <c r="L15" s="30">
        <f t="shared" ca="1" si="5"/>
        <v>84</v>
      </c>
      <c r="M15" s="30">
        <f ca="1">IFERROR(INDEX(REPORT_DATA_BY_ZONE_MONTH!$A:$AG,$F15,MATCH(M$2,REPORT_DATA_BY_ZONE_MONTH!$A$1:$AG$1,0)), "")</f>
        <v>0</v>
      </c>
      <c r="N15" s="30">
        <f t="shared" ca="1" si="6"/>
        <v>140</v>
      </c>
      <c r="O15" s="30">
        <f ca="1">IFERROR(INDEX(REPORT_DATA_BY_ZONE_MONTH!$A:$AG,$F15,MATCH(O$2,REPORT_DATA_BY_ZONE_MONTH!$A$1:$AG$1,0)), "")</f>
        <v>0</v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2015:4:0:0:TAIDONG</v>
      </c>
      <c r="F16" s="37">
        <f ca="1">MATCH($E16,REPORT_DATA_BY_ZONE_MONTH!$A:$A, 0)</f>
        <v>158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168</v>
      </c>
      <c r="K16" s="30">
        <f ca="1">IFERROR(INDEX(REPORT_DATA_BY_ZONE_MONTH!$A:$AG,$F16,MATCH(K$2,REPORT_DATA_BY_ZONE_MONTH!$A$1:$AG$1,0)), "")</f>
        <v>0</v>
      </c>
      <c r="L16" s="30">
        <f t="shared" ca="1" si="5"/>
        <v>84</v>
      </c>
      <c r="M16" s="30">
        <f ca="1">IFERROR(INDEX(REPORT_DATA_BY_ZONE_MONTH!$A:$AG,$F16,MATCH(M$2,REPORT_DATA_BY_ZONE_MONTH!$A$1:$AG$1,0)), "")</f>
        <v>0</v>
      </c>
      <c r="N16" s="30">
        <f t="shared" ca="1" si="6"/>
        <v>140</v>
      </c>
      <c r="O16" s="30">
        <f ca="1">IFERROR(INDEX(REPORT_DATA_BY_ZONE_MONTH!$A:$AG,$F16,MATCH(O$2,REPORT_DATA_BY_ZONE_MONTH!$A$1:$AG$1,0)), "")</f>
        <v>0</v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2015:5:0:0:TAIDONG</v>
      </c>
      <c r="F17" s="37">
        <f ca="1">MATCH($E17,REPORT_DATA_BY_ZONE_MONTH!$A:$A, 0)</f>
        <v>168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168</v>
      </c>
      <c r="K17" s="30">
        <f ca="1">IFERROR(INDEX(REPORT_DATA_BY_ZONE_MONTH!$A:$AG,$F17,MATCH(K$2,REPORT_DATA_BY_ZONE_MONTH!$A$1:$AG$1,0)), "")</f>
        <v>0</v>
      </c>
      <c r="L17" s="30">
        <f t="shared" ca="1" si="5"/>
        <v>84</v>
      </c>
      <c r="M17" s="30">
        <f ca="1">IFERROR(INDEX(REPORT_DATA_BY_ZONE_MONTH!$A:$AG,$F17,MATCH(M$2,REPORT_DATA_BY_ZONE_MONTH!$A$1:$AG$1,0)), "")</f>
        <v>0</v>
      </c>
      <c r="N17" s="30">
        <f t="shared" ca="1" si="6"/>
        <v>140</v>
      </c>
      <c r="O17" s="30">
        <f ca="1">IFERROR(INDEX(REPORT_DATA_BY_ZONE_MONTH!$A:$AG,$F17,MATCH(O$2,REPORT_DATA_BY_ZONE_MONTH!$A$1:$AG$1,0)), "")</f>
        <v>0</v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2015:6:0:0:TAIDONG</v>
      </c>
      <c r="F18" s="37">
        <f ca="1">MATCH($E18,REPORT_DATA_BY_ZONE_MONTH!$A:$A, 0)</f>
        <v>178</v>
      </c>
      <c r="G18" s="30">
        <f ca="1">IFERROR(INDEX(REPORT_DATA_BY_ZONE_MONTH!$A:$AG,$F18,MATCH(G$2,REPORT_DATA_BY_ZONE_MONTH!$A$1:$AG$1,0)), "")</f>
        <v>4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168</v>
      </c>
      <c r="K18" s="30">
        <f ca="1">IFERROR(INDEX(REPORT_DATA_BY_ZONE_MONTH!$A:$AG,$F18,MATCH(K$2,REPORT_DATA_BY_ZONE_MONTH!$A$1:$AG$1,0)), "")</f>
        <v>0</v>
      </c>
      <c r="L18" s="30">
        <f t="shared" ca="1" si="5"/>
        <v>84</v>
      </c>
      <c r="M18" s="30">
        <f ca="1">IFERROR(INDEX(REPORT_DATA_BY_ZONE_MONTH!$A:$AG,$F18,MATCH(M$2,REPORT_DATA_BY_ZONE_MONTH!$A$1:$AG$1,0)), "")</f>
        <v>0</v>
      </c>
      <c r="N18" s="30">
        <f t="shared" ca="1" si="6"/>
        <v>140</v>
      </c>
      <c r="O18" s="30">
        <f ca="1">IFERROR(INDEX(REPORT_DATA_BY_ZONE_MONTH!$A:$AG,$F18,MATCH(O$2,REPORT_DATA_BY_ZONE_MONTH!$A$1:$AG$1,0)), "")</f>
        <v>0</v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2015:7:0:0:TAIDONG</v>
      </c>
      <c r="F19" s="37">
        <f ca="1">MATCH($E19,REPORT_DATA_BY_ZONE_MONTH!$A:$A, 0)</f>
        <v>188</v>
      </c>
      <c r="G19" s="30">
        <f ca="1">IFERROR(INDEX(REPORT_DATA_BY_ZONE_MONTH!$A:$AG,$F19,MATCH(G$2,REPORT_DATA_BY_ZONE_MONTH!$A$1:$AG$1,0)), "")</f>
        <v>1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168</v>
      </c>
      <c r="K19" s="30">
        <f ca="1">IFERROR(INDEX(REPORT_DATA_BY_ZONE_MONTH!$A:$AG,$F19,MATCH(K$2,REPORT_DATA_BY_ZONE_MONTH!$A$1:$AG$1,0)), "")</f>
        <v>0</v>
      </c>
      <c r="L19" s="30">
        <f t="shared" ca="1" si="5"/>
        <v>84</v>
      </c>
      <c r="M19" s="30">
        <f ca="1">IFERROR(INDEX(REPORT_DATA_BY_ZONE_MONTH!$A:$AG,$F19,MATCH(M$2,REPORT_DATA_BY_ZONE_MONTH!$A$1:$AG$1,0)), "")</f>
        <v>0</v>
      </c>
      <c r="N19" s="30">
        <f t="shared" ca="1" si="6"/>
        <v>140</v>
      </c>
      <c r="O19" s="30">
        <f ca="1">IFERROR(INDEX(REPORT_DATA_BY_ZONE_MONTH!$A:$AG,$F19,MATCH(O$2,REPORT_DATA_BY_ZONE_MONTH!$A$1:$AG$1,0)), "")</f>
        <v>0</v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2015:8:0:0:TAIDONG</v>
      </c>
      <c r="F20" s="37">
        <f ca="1">MATCH($E20,REPORT_DATA_BY_ZONE_MONTH!$A:$A, 0)</f>
        <v>198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168</v>
      </c>
      <c r="K20" s="30">
        <f ca="1">IFERROR(INDEX(REPORT_DATA_BY_ZONE_MONTH!$A:$AG,$F20,MATCH(K$2,REPORT_DATA_BY_ZONE_MONTH!$A$1:$AG$1,0)), "")</f>
        <v>0</v>
      </c>
      <c r="L20" s="30">
        <f t="shared" ca="1" si="5"/>
        <v>84</v>
      </c>
      <c r="M20" s="30">
        <f ca="1">IFERROR(INDEX(REPORT_DATA_BY_ZONE_MONTH!$A:$AG,$F20,MATCH(M$2,REPORT_DATA_BY_ZONE_MONTH!$A$1:$AG$1,0)), "")</f>
        <v>0</v>
      </c>
      <c r="N20" s="30">
        <f t="shared" ca="1" si="6"/>
        <v>140</v>
      </c>
      <c r="O20" s="30">
        <f ca="1">IFERROR(INDEX(REPORT_DATA_BY_ZONE_MONTH!$A:$AG,$F20,MATCH(O$2,REPORT_DATA_BY_ZONE_MONTH!$A$1:$AG$1,0)), "")</f>
        <v>0</v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2015:9:0:0:TAIDONG</v>
      </c>
      <c r="F21" s="37">
        <f ca="1">MATCH($E21,REPORT_DATA_BY_ZONE_MONTH!$A:$A, 0)</f>
        <v>208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168</v>
      </c>
      <c r="K21" s="30">
        <f ca="1">IFERROR(INDEX(REPORT_DATA_BY_ZONE_MONTH!$A:$AG,$F21,MATCH(K$2,REPORT_DATA_BY_ZONE_MONTH!$A$1:$AG$1,0)), "")</f>
        <v>0</v>
      </c>
      <c r="L21" s="30">
        <f t="shared" ca="1" si="5"/>
        <v>84</v>
      </c>
      <c r="M21" s="30">
        <f ca="1">IFERROR(INDEX(REPORT_DATA_BY_ZONE_MONTH!$A:$AG,$F21,MATCH(M$2,REPORT_DATA_BY_ZONE_MONTH!$A$1:$AG$1,0)), "")</f>
        <v>0</v>
      </c>
      <c r="N21" s="30">
        <f t="shared" ca="1" si="6"/>
        <v>140</v>
      </c>
      <c r="O21" s="30">
        <f ca="1">IFERROR(INDEX(REPORT_DATA_BY_ZONE_MONTH!$A:$AG,$F21,MATCH(O$2,REPORT_DATA_BY_ZONE_MONTH!$A$1:$AG$1,0)), "")</f>
        <v>0</v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2015:10:0:0:TAIDONG</v>
      </c>
      <c r="F22" s="37">
        <f ca="1">MATCH($E22,REPORT_DATA_BY_ZONE_MONTH!$A:$A, 0)</f>
        <v>98</v>
      </c>
      <c r="G22" s="30">
        <f ca="1">IFERROR(INDEX(REPORT_DATA_BY_ZONE_MONTH!$A:$AG,$F22,MATCH(G$2,REPORT_DATA_BY_ZONE_MONTH!$A$1:$AG$1,0)), "")</f>
        <v>1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168</v>
      </c>
      <c r="K22" s="30">
        <f ca="1">IFERROR(INDEX(REPORT_DATA_BY_ZONE_MONTH!$A:$AG,$F22,MATCH(K$2,REPORT_DATA_BY_ZONE_MONTH!$A$1:$AG$1,0)), "")</f>
        <v>0</v>
      </c>
      <c r="L22" s="30">
        <f t="shared" ca="1" si="5"/>
        <v>84</v>
      </c>
      <c r="M22" s="30">
        <f ca="1">IFERROR(INDEX(REPORT_DATA_BY_ZONE_MONTH!$A:$AG,$F22,MATCH(M$2,REPORT_DATA_BY_ZONE_MONTH!$A$1:$AG$1,0)), "")</f>
        <v>0</v>
      </c>
      <c r="N22" s="30">
        <f t="shared" ca="1" si="6"/>
        <v>140</v>
      </c>
      <c r="O22" s="30">
        <f ca="1">IFERROR(INDEX(REPORT_DATA_BY_ZONE_MONTH!$A:$AG,$F22,MATCH(O$2,REPORT_DATA_BY_ZONE_MONTH!$A$1:$AG$1,0)), "")</f>
        <v>0</v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2015:11:0:0:TAIDONG</v>
      </c>
      <c r="F23" s="37">
        <f ca="1">MATCH($E23,REPORT_DATA_BY_ZONE_MONTH!$A:$A, 0)</f>
        <v>108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168</v>
      </c>
      <c r="K23" s="30">
        <f ca="1">IFERROR(INDEX(REPORT_DATA_BY_ZONE_MONTH!$A:$AG,$F23,MATCH(K$2,REPORT_DATA_BY_ZONE_MONTH!$A$1:$AG$1,0)), "")</f>
        <v>0</v>
      </c>
      <c r="L23" s="30">
        <f t="shared" ca="1" si="5"/>
        <v>84</v>
      </c>
      <c r="M23" s="30">
        <f ca="1">IFERROR(INDEX(REPORT_DATA_BY_ZONE_MONTH!$A:$AG,$F23,MATCH(M$2,REPORT_DATA_BY_ZONE_MONTH!$A$1:$AG$1,0)), "")</f>
        <v>0</v>
      </c>
      <c r="N23" s="30">
        <f t="shared" ca="1" si="6"/>
        <v>140</v>
      </c>
      <c r="O23" s="30">
        <f ca="1">IFERROR(INDEX(REPORT_DATA_BY_ZONE_MONTH!$A:$AG,$F23,MATCH(O$2,REPORT_DATA_BY_ZONE_MONTH!$A$1:$AG$1,0)), "")</f>
        <v>0</v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2015:12:0:0:TAIDONG</v>
      </c>
      <c r="F24" s="37">
        <f ca="1">MATCH($E24,REPORT_DATA_BY_ZONE_MONTH!$A:$A, 0)</f>
        <v>119</v>
      </c>
      <c r="G24" s="30">
        <f ca="1">IFERROR(INDEX(REPORT_DATA_BY_ZONE_MONTH!$A:$AG,$F24,MATCH(G$2,REPORT_DATA_BY_ZONE_MONTH!$A$1:$AG$1,0)), "")</f>
        <v>6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2016:1:0:0:TAIDONG</v>
      </c>
      <c r="F25" s="37">
        <f ca="1">MATCH($E25,REPORT_DATA_BY_ZONE_MONTH!$A:$A, 0)</f>
        <v>219</v>
      </c>
      <c r="G25" s="30">
        <f ca="1">IFERROR(INDEX(REPORT_DATA_BY_ZONE_MONTH!$A:$AG,$F25,MATCH(G$2,REPORT_DATA_BY_ZONE_MONTH!$A$1:$AG$1,0)), "")</f>
        <v>1</v>
      </c>
      <c r="H25" s="30">
        <f t="shared" si="3"/>
        <v>8</v>
      </c>
      <c r="I25" s="30">
        <f ca="1">IFERROR(INDEX(REPORT_DATA_BY_ZONE_MONTH!$A:$AG,$F25,MATCH(I$2,REPORT_DATA_BY_ZONE_MONTH!$A$1:$AG$1,0)), "")</f>
        <v>142</v>
      </c>
      <c r="J25" s="30">
        <f t="shared" ca="1" si="4"/>
        <v>168</v>
      </c>
      <c r="K25" s="30">
        <f ca="1">IFERROR(INDEX(REPORT_DATA_BY_ZONE_MONTH!$A:$AG,$F25,MATCH(K$2,REPORT_DATA_BY_ZONE_MONTH!$A$1:$AG$1,0)), "")</f>
        <v>33</v>
      </c>
      <c r="L25" s="30">
        <f t="shared" ca="1" si="5"/>
        <v>84</v>
      </c>
      <c r="M25" s="30">
        <f ca="1">IFERROR(INDEX(REPORT_DATA_BY_ZONE_MONTH!$A:$AG,$F25,MATCH(M$2,REPORT_DATA_BY_ZONE_MONTH!$A$1:$AG$1,0)), "")</f>
        <v>65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8</v>
      </c>
      <c r="R25" s="11">
        <f ca="1">IFERROR(INDEX(BAPTISM_SOURCE_ZONE_MONTH!$A:$Z,$Q25,MATCH(R$2,BAPTISM_SOURCE_ZONE_MONTH!$A$1:$Z$1,0)),"")</f>
        <v>6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0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2016:2:0:0:TAIDONG</v>
      </c>
      <c r="F26" s="37">
        <f ca="1">MATCH($E26,REPORT_DATA_BY_ZONE_MONTH!$A:$A, 0)</f>
        <v>230</v>
      </c>
      <c r="G26" s="30">
        <f ca="1">IFERROR(INDEX(REPORT_DATA_BY_ZONE_MONTH!$A:$AG,$F26,MATCH(G$2,REPORT_DATA_BY_ZONE_MONTH!$A$1:$AG$1,0)), "")</f>
        <v>1</v>
      </c>
      <c r="H26" s="30">
        <f t="shared" si="3"/>
        <v>8</v>
      </c>
      <c r="I26" s="30">
        <f ca="1">IFERROR(INDEX(REPORT_DATA_BY_ZONE_MONTH!$A:$AG,$F26,MATCH(I$2,REPORT_DATA_BY_ZONE_MONTH!$A$1:$AG$1,0)), "")</f>
        <v>80</v>
      </c>
      <c r="J26" s="30">
        <f t="shared" ca="1" si="4"/>
        <v>168</v>
      </c>
      <c r="K26" s="30">
        <f ca="1">IFERROR(INDEX(REPORT_DATA_BY_ZONE_MONTH!$A:$AG,$F26,MATCH(K$2,REPORT_DATA_BY_ZONE_MONTH!$A$1:$AG$1,0)), "")</f>
        <v>15</v>
      </c>
      <c r="L26" s="30">
        <f t="shared" ca="1" si="5"/>
        <v>84</v>
      </c>
      <c r="M26" s="30">
        <f ca="1">IFERROR(INDEX(REPORT_DATA_BY_ZONE_MONTH!$A:$AG,$F26,MATCH(M$2,REPORT_DATA_BY_ZONE_MONTH!$A$1:$AG$1,0)), "")</f>
        <v>53</v>
      </c>
      <c r="N26" s="30">
        <f t="shared" ca="1" si="6"/>
        <v>140</v>
      </c>
      <c r="O26" s="30">
        <f ca="1">IFERROR(INDEX(REPORT_DATA_BY_ZONE_MONTH!$A:$AG,$F26,MATCH(O$2,REPORT_DATA_BY_ZONE_MONTH!$A$1:$AG$1,0)), "")</f>
        <v>4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1468</v>
      </c>
      <c r="C27" s="37"/>
      <c r="D27" s="37"/>
      <c r="G27" s="8">
        <f ca="1">SUMIF($C3:$C26,YEAR,G3:G26)</f>
        <v>2</v>
      </c>
      <c r="H27" s="37"/>
      <c r="R27" s="8">
        <f ca="1">SUM(R3:R26)</f>
        <v>6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0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00%</v>
      </c>
      <c r="C33" s="40">
        <f ca="1">IFERROR(B32/SUM(B31:B32),"0")</f>
        <v>0</v>
      </c>
      <c r="D33" s="8" t="str">
        <f ca="1">TEXT(C33,"00%")</f>
        <v>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Taidong Zone</v>
      </c>
    </row>
    <row r="36" spans="1:4">
      <c r="B36" s="62" t="str">
        <f ca="1">INDIRECT(CONCATENATE($B$27, "$B$2"))</f>
        <v>臺東地帶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1427</v>
      </c>
      <c r="C2" s="35" t="s">
        <v>1400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ZHUNAN_GRAPH_DATA!$G$27</f>
        <v>5</v>
      </c>
      <c r="H5" s="82"/>
      <c r="I5" s="82"/>
      <c r="J5" s="83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814</v>
      </c>
      <c r="B10" s="27" t="s">
        <v>815</v>
      </c>
      <c r="C10" s="4" t="s">
        <v>869</v>
      </c>
      <c r="D10" s="4" t="s">
        <v>870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816</v>
      </c>
      <c r="B11" s="27" t="s">
        <v>817</v>
      </c>
      <c r="C11" s="4" t="s">
        <v>871</v>
      </c>
      <c r="D11" s="4" t="s">
        <v>872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818</v>
      </c>
      <c r="B12" s="27" t="s">
        <v>819</v>
      </c>
      <c r="C12" s="4" t="s">
        <v>873</v>
      </c>
      <c r="D12" s="4" t="s">
        <v>874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820</v>
      </c>
      <c r="B13" s="27" t="s">
        <v>821</v>
      </c>
      <c r="C13" s="4" t="s">
        <v>875</v>
      </c>
      <c r="D13" s="4" t="s">
        <v>876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822</v>
      </c>
      <c r="B16" s="27" t="s">
        <v>823</v>
      </c>
      <c r="C16" s="4" t="s">
        <v>877</v>
      </c>
      <c r="D16" s="4" t="s">
        <v>878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824</v>
      </c>
      <c r="B17" s="27" t="s">
        <v>825</v>
      </c>
      <c r="C17" s="4" t="s">
        <v>879</v>
      </c>
      <c r="D17" s="4" t="s">
        <v>880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826</v>
      </c>
      <c r="B18" s="27" t="s">
        <v>827</v>
      </c>
      <c r="C18" s="4" t="s">
        <v>881</v>
      </c>
      <c r="D18" s="4" t="s">
        <v>882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2014:3:0:0:ZHUNAN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2014:4:0:0:ZHUNAN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168</v>
      </c>
      <c r="K4" s="30" t="str">
        <f ca="1">IFERROR(INDEX(REPORT_DATA_BY_ZONE_MONTH!$A:$AG,$F4,MATCH(K$2,REPORT_DATA_BY_ZONE_MONTH!$A$1:$AG$1,0)), "")</f>
        <v/>
      </c>
      <c r="L4" s="30">
        <f t="shared" ca="1" si="5"/>
        <v>84</v>
      </c>
      <c r="M4" s="30" t="str">
        <f ca="1">IFERROR(INDEX(REPORT_DATA_BY_ZONE_MONTH!$A:$AG,$F4,MATCH(M$2,REPORT_DATA_BY_ZONE_MONTH!$A$1:$AG$1,0)), "")</f>
        <v/>
      </c>
      <c r="N4" s="30">
        <f t="shared" ca="1" si="6"/>
        <v>140</v>
      </c>
      <c r="O4" s="30" t="str">
        <f ca="1">IFERROR(INDEX(REPORT_DATA_BY_ZONE_MONTH!$A:$AG,$F4,MATCH(O$2,REPORT_DATA_BY_ZONE_MONTH!$A$1:$AG$1,0)), "")</f>
        <v/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2014:5:0:0:ZHUNAN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168</v>
      </c>
      <c r="K5" s="30" t="str">
        <f ca="1">IFERROR(INDEX(REPORT_DATA_BY_ZONE_MONTH!$A:$AG,$F5,MATCH(K$2,REPORT_DATA_BY_ZONE_MONTH!$A$1:$AG$1,0)), "")</f>
        <v/>
      </c>
      <c r="L5" s="30">
        <f t="shared" ca="1" si="5"/>
        <v>84</v>
      </c>
      <c r="M5" s="30" t="str">
        <f ca="1">IFERROR(INDEX(REPORT_DATA_BY_ZONE_MONTH!$A:$AG,$F5,MATCH(M$2,REPORT_DATA_BY_ZONE_MONTH!$A$1:$AG$1,0)), "")</f>
        <v/>
      </c>
      <c r="N5" s="30">
        <f t="shared" ca="1" si="6"/>
        <v>140</v>
      </c>
      <c r="O5" s="30" t="str">
        <f ca="1">IFERROR(INDEX(REPORT_DATA_BY_ZONE_MONTH!$A:$AG,$F5,MATCH(O$2,REPORT_DATA_BY_ZONE_MONTH!$A$1:$AG$1,0)), "")</f>
        <v/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2014:6:0:0:ZHUNAN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168</v>
      </c>
      <c r="K6" s="30" t="str">
        <f ca="1">IFERROR(INDEX(REPORT_DATA_BY_ZONE_MONTH!$A:$AG,$F6,MATCH(K$2,REPORT_DATA_BY_ZONE_MONTH!$A$1:$AG$1,0)), "")</f>
        <v/>
      </c>
      <c r="L6" s="30">
        <f t="shared" ca="1" si="5"/>
        <v>84</v>
      </c>
      <c r="M6" s="30" t="str">
        <f ca="1">IFERROR(INDEX(REPORT_DATA_BY_ZONE_MONTH!$A:$AG,$F6,MATCH(M$2,REPORT_DATA_BY_ZONE_MONTH!$A$1:$AG$1,0)), "")</f>
        <v/>
      </c>
      <c r="N6" s="30">
        <f t="shared" ca="1" si="6"/>
        <v>140</v>
      </c>
      <c r="O6" s="30" t="str">
        <f ca="1">IFERROR(INDEX(REPORT_DATA_BY_ZONE_MONTH!$A:$AG,$F6,MATCH(O$2,REPORT_DATA_BY_ZONE_MONTH!$A$1:$AG$1,0)), "")</f>
        <v/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2014:7:0:0:ZHUNAN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168</v>
      </c>
      <c r="K7" s="30" t="str">
        <f ca="1">IFERROR(INDEX(REPORT_DATA_BY_ZONE_MONTH!$A:$AG,$F7,MATCH(K$2,REPORT_DATA_BY_ZONE_MONTH!$A$1:$AG$1,0)), "")</f>
        <v/>
      </c>
      <c r="L7" s="30">
        <f t="shared" ca="1" si="5"/>
        <v>84</v>
      </c>
      <c r="M7" s="30" t="str">
        <f ca="1">IFERROR(INDEX(REPORT_DATA_BY_ZONE_MONTH!$A:$AG,$F7,MATCH(M$2,REPORT_DATA_BY_ZONE_MONTH!$A$1:$AG$1,0)), "")</f>
        <v/>
      </c>
      <c r="N7" s="30">
        <f t="shared" ca="1" si="6"/>
        <v>140</v>
      </c>
      <c r="O7" s="30" t="str">
        <f ca="1">IFERROR(INDEX(REPORT_DATA_BY_ZONE_MONTH!$A:$AG,$F7,MATCH(O$2,REPORT_DATA_BY_ZONE_MONTH!$A$1:$AG$1,0)), "")</f>
        <v/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2014:8:0:0:ZHUNAN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168</v>
      </c>
      <c r="K8" s="30" t="str">
        <f ca="1">IFERROR(INDEX(REPORT_DATA_BY_ZONE_MONTH!$A:$AG,$F8,MATCH(K$2,REPORT_DATA_BY_ZONE_MONTH!$A$1:$AG$1,0)), "")</f>
        <v/>
      </c>
      <c r="L8" s="30">
        <f t="shared" ca="1" si="5"/>
        <v>84</v>
      </c>
      <c r="M8" s="30" t="str">
        <f ca="1">IFERROR(INDEX(REPORT_DATA_BY_ZONE_MONTH!$A:$AG,$F8,MATCH(M$2,REPORT_DATA_BY_ZONE_MONTH!$A$1:$AG$1,0)), "")</f>
        <v/>
      </c>
      <c r="N8" s="30">
        <f t="shared" ca="1" si="6"/>
        <v>140</v>
      </c>
      <c r="O8" s="30" t="str">
        <f ca="1">IFERROR(INDEX(REPORT_DATA_BY_ZONE_MONTH!$A:$AG,$F8,MATCH(O$2,REPORT_DATA_BY_ZONE_MONTH!$A$1:$AG$1,0)), "")</f>
        <v/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2014:9:0:0:ZHUNAN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168</v>
      </c>
      <c r="K9" s="30" t="str">
        <f ca="1">IFERROR(INDEX(REPORT_DATA_BY_ZONE_MONTH!$A:$AG,$F9,MATCH(K$2,REPORT_DATA_BY_ZONE_MONTH!$A$1:$AG$1,0)), "")</f>
        <v/>
      </c>
      <c r="L9" s="30">
        <f t="shared" ca="1" si="5"/>
        <v>84</v>
      </c>
      <c r="M9" s="30" t="str">
        <f ca="1">IFERROR(INDEX(REPORT_DATA_BY_ZONE_MONTH!$A:$AG,$F9,MATCH(M$2,REPORT_DATA_BY_ZONE_MONTH!$A$1:$AG$1,0)), "")</f>
        <v/>
      </c>
      <c r="N9" s="30">
        <f t="shared" ca="1" si="6"/>
        <v>140</v>
      </c>
      <c r="O9" s="30" t="str">
        <f ca="1">IFERROR(INDEX(REPORT_DATA_BY_ZONE_MONTH!$A:$AG,$F9,MATCH(O$2,REPORT_DATA_BY_ZONE_MONTH!$A$1:$AG$1,0)), "")</f>
        <v/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2014:10:0:0:ZHUNAN</v>
      </c>
      <c r="F10" s="37">
        <f ca="1">MATCH($E10,REPORT_DATA_BY_ZONE_MONTH!$A:$A, 0)</f>
        <v>10</v>
      </c>
      <c r="G10" s="30">
        <f ca="1">IFERROR(INDEX(REPORT_DATA_BY_ZONE_MONTH!$A:$AG,$F10,MATCH(G$2,REPORT_DATA_BY_ZONE_MONTH!$A$1:$AG$1,0)), "")</f>
        <v>2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168</v>
      </c>
      <c r="K10" s="30">
        <f ca="1">IFERROR(INDEX(REPORT_DATA_BY_ZONE_MONTH!$A:$AG,$F10,MATCH(K$2,REPORT_DATA_BY_ZONE_MONTH!$A$1:$AG$1,0)), "")</f>
        <v>0</v>
      </c>
      <c r="L10" s="30">
        <f t="shared" ca="1" si="5"/>
        <v>84</v>
      </c>
      <c r="M10" s="30">
        <f ca="1">IFERROR(INDEX(REPORT_DATA_BY_ZONE_MONTH!$A:$AG,$F10,MATCH(M$2,REPORT_DATA_BY_ZONE_MONTH!$A$1:$AG$1,0)), "")</f>
        <v>0</v>
      </c>
      <c r="N10" s="30">
        <f t="shared" ca="1" si="6"/>
        <v>140</v>
      </c>
      <c r="O10" s="30">
        <f ca="1">IFERROR(INDEX(REPORT_DATA_BY_ZONE_MONTH!$A:$AG,$F10,MATCH(O$2,REPORT_DATA_BY_ZONE_MONTH!$A$1:$AG$1,0)), "")</f>
        <v>0</v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2014:11:0:0:ZHUNAN</v>
      </c>
      <c r="F11" s="37">
        <f ca="1">MATCH($E11,REPORT_DATA_BY_ZONE_MONTH!$A:$A, 0)</f>
        <v>19</v>
      </c>
      <c r="G11" s="30">
        <f ca="1">IFERROR(INDEX(REPORT_DATA_BY_ZONE_MONTH!$A:$AG,$F11,MATCH(G$2,REPORT_DATA_BY_ZONE_MONTH!$A$1:$AG$1,0)), "")</f>
        <v>1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168</v>
      </c>
      <c r="K11" s="30">
        <f ca="1">IFERROR(INDEX(REPORT_DATA_BY_ZONE_MONTH!$A:$AG,$F11,MATCH(K$2,REPORT_DATA_BY_ZONE_MONTH!$A$1:$AG$1,0)), "")</f>
        <v>0</v>
      </c>
      <c r="L11" s="30">
        <f t="shared" ca="1" si="5"/>
        <v>84</v>
      </c>
      <c r="M11" s="30">
        <f ca="1">IFERROR(INDEX(REPORT_DATA_BY_ZONE_MONTH!$A:$AG,$F11,MATCH(M$2,REPORT_DATA_BY_ZONE_MONTH!$A$1:$AG$1,0)), "")</f>
        <v>0</v>
      </c>
      <c r="N11" s="30">
        <f t="shared" ca="1" si="6"/>
        <v>140</v>
      </c>
      <c r="O11" s="30">
        <f ca="1">IFERROR(INDEX(REPORT_DATA_BY_ZONE_MONTH!$A:$AG,$F11,MATCH(O$2,REPORT_DATA_BY_ZONE_MONTH!$A$1:$AG$1,0)), "")</f>
        <v>0</v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2014:12:0:0:ZHUNAN</v>
      </c>
      <c r="F12" s="37">
        <f ca="1">MATCH($E12,REPORT_DATA_BY_ZONE_MONTH!$A:$A, 0)</f>
        <v>28</v>
      </c>
      <c r="G12" s="30">
        <f ca="1">IFERROR(INDEX(REPORT_DATA_BY_ZONE_MONTH!$A:$AG,$F12,MATCH(G$2,REPORT_DATA_BY_ZONE_MONTH!$A$1:$AG$1,0)), "")</f>
        <v>1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168</v>
      </c>
      <c r="K12" s="30">
        <f ca="1">IFERROR(INDEX(REPORT_DATA_BY_ZONE_MONTH!$A:$AG,$F12,MATCH(K$2,REPORT_DATA_BY_ZONE_MONTH!$A$1:$AG$1,0)), "")</f>
        <v>0</v>
      </c>
      <c r="L12" s="30">
        <f t="shared" ca="1" si="5"/>
        <v>84</v>
      </c>
      <c r="M12" s="30">
        <f ca="1">IFERROR(INDEX(REPORT_DATA_BY_ZONE_MONTH!$A:$AG,$F12,MATCH(M$2,REPORT_DATA_BY_ZONE_MONTH!$A$1:$AG$1,0)), "")</f>
        <v>0</v>
      </c>
      <c r="N12" s="30">
        <f t="shared" ca="1" si="6"/>
        <v>140</v>
      </c>
      <c r="O12" s="30">
        <f ca="1">IFERROR(INDEX(REPORT_DATA_BY_ZONE_MONTH!$A:$AG,$F12,MATCH(O$2,REPORT_DATA_BY_ZONE_MONTH!$A$1:$AG$1,0)), "")</f>
        <v>0</v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2015:1:0:0:ZHUNAN</v>
      </c>
      <c r="F13" s="37">
        <f ca="1">MATCH($E13,REPORT_DATA_BY_ZONE_MONTH!$A:$A, 0)</f>
        <v>132</v>
      </c>
      <c r="G13" s="30">
        <f ca="1">IFERROR(INDEX(REPORT_DATA_BY_ZONE_MONTH!$A:$AG,$F13,MATCH(G$2,REPORT_DATA_BY_ZONE_MONTH!$A$1:$AG$1,0)), "")</f>
        <v>1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168</v>
      </c>
      <c r="K13" s="30">
        <f ca="1">IFERROR(INDEX(REPORT_DATA_BY_ZONE_MONTH!$A:$AG,$F13,MATCH(K$2,REPORT_DATA_BY_ZONE_MONTH!$A$1:$AG$1,0)), "")</f>
        <v>0</v>
      </c>
      <c r="L13" s="30">
        <f t="shared" ca="1" si="5"/>
        <v>84</v>
      </c>
      <c r="M13" s="30">
        <f ca="1">IFERROR(INDEX(REPORT_DATA_BY_ZONE_MONTH!$A:$AG,$F13,MATCH(M$2,REPORT_DATA_BY_ZONE_MONTH!$A$1:$AG$1,0)), "")</f>
        <v>0</v>
      </c>
      <c r="N13" s="30">
        <f t="shared" ca="1" si="6"/>
        <v>140</v>
      </c>
      <c r="O13" s="30">
        <f ca="1">IFERROR(INDEX(REPORT_DATA_BY_ZONE_MONTH!$A:$AG,$F13,MATCH(O$2,REPORT_DATA_BY_ZONE_MONTH!$A$1:$AG$1,0)), "")</f>
        <v>0</v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2015:2:0:0:ZHUNAN</v>
      </c>
      <c r="F14" s="37">
        <f ca="1">MATCH($E14,REPORT_DATA_BY_ZONE_MONTH!$A:$A, 0)</f>
        <v>142</v>
      </c>
      <c r="G14" s="30">
        <f ca="1">IFERROR(INDEX(REPORT_DATA_BY_ZONE_MONTH!$A:$AG,$F14,MATCH(G$2,REPORT_DATA_BY_ZONE_MONTH!$A$1:$AG$1,0)), "")</f>
        <v>2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168</v>
      </c>
      <c r="K14" s="30">
        <f ca="1">IFERROR(INDEX(REPORT_DATA_BY_ZONE_MONTH!$A:$AG,$F14,MATCH(K$2,REPORT_DATA_BY_ZONE_MONTH!$A$1:$AG$1,0)), "")</f>
        <v>0</v>
      </c>
      <c r="L14" s="30">
        <f t="shared" ca="1" si="5"/>
        <v>84</v>
      </c>
      <c r="M14" s="30">
        <f ca="1">IFERROR(INDEX(REPORT_DATA_BY_ZONE_MONTH!$A:$AG,$F14,MATCH(M$2,REPORT_DATA_BY_ZONE_MONTH!$A$1:$AG$1,0)), "")</f>
        <v>0</v>
      </c>
      <c r="N14" s="30">
        <f t="shared" ca="1" si="6"/>
        <v>140</v>
      </c>
      <c r="O14" s="30">
        <f ca="1">IFERROR(INDEX(REPORT_DATA_BY_ZONE_MONTH!$A:$AG,$F14,MATCH(O$2,REPORT_DATA_BY_ZONE_MONTH!$A$1:$AG$1,0)), "")</f>
        <v>0</v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2015:3:0:0:ZHUNAN</v>
      </c>
      <c r="F15" s="37">
        <f ca="1">MATCH($E15,REPORT_DATA_BY_ZONE_MONTH!$A:$A, 0)</f>
        <v>152</v>
      </c>
      <c r="G15" s="30">
        <f ca="1">IFERROR(INDEX(REPORT_DATA_BY_ZONE_MONTH!$A:$AG,$F15,MATCH(G$2,REPORT_DATA_BY_ZONE_MONTH!$A$1:$AG$1,0)), "")</f>
        <v>4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168</v>
      </c>
      <c r="K15" s="30">
        <f ca="1">IFERROR(INDEX(REPORT_DATA_BY_ZONE_MONTH!$A:$AG,$F15,MATCH(K$2,REPORT_DATA_BY_ZONE_MONTH!$A$1:$AG$1,0)), "")</f>
        <v>0</v>
      </c>
      <c r="L15" s="30">
        <f t="shared" ca="1" si="5"/>
        <v>84</v>
      </c>
      <c r="M15" s="30">
        <f ca="1">IFERROR(INDEX(REPORT_DATA_BY_ZONE_MONTH!$A:$AG,$F15,MATCH(M$2,REPORT_DATA_BY_ZONE_MONTH!$A$1:$AG$1,0)), "")</f>
        <v>0</v>
      </c>
      <c r="N15" s="30">
        <f t="shared" ca="1" si="6"/>
        <v>140</v>
      </c>
      <c r="O15" s="30">
        <f ca="1">IFERROR(INDEX(REPORT_DATA_BY_ZONE_MONTH!$A:$AG,$F15,MATCH(O$2,REPORT_DATA_BY_ZONE_MONTH!$A$1:$AG$1,0)), "")</f>
        <v>0</v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2015:4:0:0:ZHUNAN</v>
      </c>
      <c r="F16" s="37">
        <f ca="1">MATCH($E16,REPORT_DATA_BY_ZONE_MONTH!$A:$A, 0)</f>
        <v>162</v>
      </c>
      <c r="G16" s="30">
        <f ca="1">IFERROR(INDEX(REPORT_DATA_BY_ZONE_MONTH!$A:$AG,$F16,MATCH(G$2,REPORT_DATA_BY_ZONE_MONTH!$A$1:$AG$1,0)), "")</f>
        <v>1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168</v>
      </c>
      <c r="K16" s="30">
        <f ca="1">IFERROR(INDEX(REPORT_DATA_BY_ZONE_MONTH!$A:$AG,$F16,MATCH(K$2,REPORT_DATA_BY_ZONE_MONTH!$A$1:$AG$1,0)), "")</f>
        <v>0</v>
      </c>
      <c r="L16" s="30">
        <f t="shared" ca="1" si="5"/>
        <v>84</v>
      </c>
      <c r="M16" s="30">
        <f ca="1">IFERROR(INDEX(REPORT_DATA_BY_ZONE_MONTH!$A:$AG,$F16,MATCH(M$2,REPORT_DATA_BY_ZONE_MONTH!$A$1:$AG$1,0)), "")</f>
        <v>0</v>
      </c>
      <c r="N16" s="30">
        <f t="shared" ca="1" si="6"/>
        <v>140</v>
      </c>
      <c r="O16" s="30">
        <f ca="1">IFERROR(INDEX(REPORT_DATA_BY_ZONE_MONTH!$A:$AG,$F16,MATCH(O$2,REPORT_DATA_BY_ZONE_MONTH!$A$1:$AG$1,0)), "")</f>
        <v>0</v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2015:5:0:0:ZHUNAN</v>
      </c>
      <c r="F17" s="37">
        <f ca="1">MATCH($E17,REPORT_DATA_BY_ZONE_MONTH!$A:$A, 0)</f>
        <v>172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168</v>
      </c>
      <c r="K17" s="30">
        <f ca="1">IFERROR(INDEX(REPORT_DATA_BY_ZONE_MONTH!$A:$AG,$F17,MATCH(K$2,REPORT_DATA_BY_ZONE_MONTH!$A$1:$AG$1,0)), "")</f>
        <v>0</v>
      </c>
      <c r="L17" s="30">
        <f t="shared" ca="1" si="5"/>
        <v>84</v>
      </c>
      <c r="M17" s="30">
        <f ca="1">IFERROR(INDEX(REPORT_DATA_BY_ZONE_MONTH!$A:$AG,$F17,MATCH(M$2,REPORT_DATA_BY_ZONE_MONTH!$A$1:$AG$1,0)), "")</f>
        <v>0</v>
      </c>
      <c r="N17" s="30">
        <f t="shared" ca="1" si="6"/>
        <v>140</v>
      </c>
      <c r="O17" s="30">
        <f ca="1">IFERROR(INDEX(REPORT_DATA_BY_ZONE_MONTH!$A:$AG,$F17,MATCH(O$2,REPORT_DATA_BY_ZONE_MONTH!$A$1:$AG$1,0)), "")</f>
        <v>0</v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2015:6:0:0:ZHUNAN</v>
      </c>
      <c r="F18" s="37">
        <f ca="1">MATCH($E18,REPORT_DATA_BY_ZONE_MONTH!$A:$A, 0)</f>
        <v>182</v>
      </c>
      <c r="G18" s="30">
        <f ca="1">IFERROR(INDEX(REPORT_DATA_BY_ZONE_MONTH!$A:$AG,$F18,MATCH(G$2,REPORT_DATA_BY_ZONE_MONTH!$A$1:$AG$1,0)), "")</f>
        <v>3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168</v>
      </c>
      <c r="K18" s="30">
        <f ca="1">IFERROR(INDEX(REPORT_DATA_BY_ZONE_MONTH!$A:$AG,$F18,MATCH(K$2,REPORT_DATA_BY_ZONE_MONTH!$A$1:$AG$1,0)), "")</f>
        <v>0</v>
      </c>
      <c r="L18" s="30">
        <f t="shared" ca="1" si="5"/>
        <v>84</v>
      </c>
      <c r="M18" s="30">
        <f ca="1">IFERROR(INDEX(REPORT_DATA_BY_ZONE_MONTH!$A:$AG,$F18,MATCH(M$2,REPORT_DATA_BY_ZONE_MONTH!$A$1:$AG$1,0)), "")</f>
        <v>0</v>
      </c>
      <c r="N18" s="30">
        <f t="shared" ca="1" si="6"/>
        <v>140</v>
      </c>
      <c r="O18" s="30">
        <f ca="1">IFERROR(INDEX(REPORT_DATA_BY_ZONE_MONTH!$A:$AG,$F18,MATCH(O$2,REPORT_DATA_BY_ZONE_MONTH!$A$1:$AG$1,0)), "")</f>
        <v>0</v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2015:7:0:0:ZHUNAN</v>
      </c>
      <c r="F19" s="37">
        <f ca="1">MATCH($E19,REPORT_DATA_BY_ZONE_MONTH!$A:$A, 0)</f>
        <v>192</v>
      </c>
      <c r="G19" s="30">
        <f ca="1">IFERROR(INDEX(REPORT_DATA_BY_ZONE_MONTH!$A:$AG,$F19,MATCH(G$2,REPORT_DATA_BY_ZONE_MONTH!$A$1:$AG$1,0)), "")</f>
        <v>2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168</v>
      </c>
      <c r="K19" s="30">
        <f ca="1">IFERROR(INDEX(REPORT_DATA_BY_ZONE_MONTH!$A:$AG,$F19,MATCH(K$2,REPORT_DATA_BY_ZONE_MONTH!$A$1:$AG$1,0)), "")</f>
        <v>0</v>
      </c>
      <c r="L19" s="30">
        <f t="shared" ca="1" si="5"/>
        <v>84</v>
      </c>
      <c r="M19" s="30">
        <f ca="1">IFERROR(INDEX(REPORT_DATA_BY_ZONE_MONTH!$A:$AG,$F19,MATCH(M$2,REPORT_DATA_BY_ZONE_MONTH!$A$1:$AG$1,0)), "")</f>
        <v>0</v>
      </c>
      <c r="N19" s="30">
        <f t="shared" ca="1" si="6"/>
        <v>140</v>
      </c>
      <c r="O19" s="30">
        <f ca="1">IFERROR(INDEX(REPORT_DATA_BY_ZONE_MONTH!$A:$AG,$F19,MATCH(O$2,REPORT_DATA_BY_ZONE_MONTH!$A$1:$AG$1,0)), "")</f>
        <v>0</v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2015:8:0:0:ZHUNAN</v>
      </c>
      <c r="F20" s="37">
        <f ca="1">MATCH($E20,REPORT_DATA_BY_ZONE_MONTH!$A:$A, 0)</f>
        <v>202</v>
      </c>
      <c r="G20" s="30">
        <f ca="1">IFERROR(INDEX(REPORT_DATA_BY_ZONE_MONTH!$A:$AG,$F20,MATCH(G$2,REPORT_DATA_BY_ZONE_MONTH!$A$1:$AG$1,0)), "")</f>
        <v>2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168</v>
      </c>
      <c r="K20" s="30">
        <f ca="1">IFERROR(INDEX(REPORT_DATA_BY_ZONE_MONTH!$A:$AG,$F20,MATCH(K$2,REPORT_DATA_BY_ZONE_MONTH!$A$1:$AG$1,0)), "")</f>
        <v>0</v>
      </c>
      <c r="L20" s="30">
        <f t="shared" ca="1" si="5"/>
        <v>84</v>
      </c>
      <c r="M20" s="30">
        <f ca="1">IFERROR(INDEX(REPORT_DATA_BY_ZONE_MONTH!$A:$AG,$F20,MATCH(M$2,REPORT_DATA_BY_ZONE_MONTH!$A$1:$AG$1,0)), "")</f>
        <v>0</v>
      </c>
      <c r="N20" s="30">
        <f t="shared" ca="1" si="6"/>
        <v>140</v>
      </c>
      <c r="O20" s="30">
        <f ca="1">IFERROR(INDEX(REPORT_DATA_BY_ZONE_MONTH!$A:$AG,$F20,MATCH(O$2,REPORT_DATA_BY_ZONE_MONTH!$A$1:$AG$1,0)), "")</f>
        <v>0</v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2015:9:0:0:ZHUNAN</v>
      </c>
      <c r="F21" s="37">
        <f ca="1">MATCH($E21,REPORT_DATA_BY_ZONE_MONTH!$A:$A, 0)</f>
        <v>212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168</v>
      </c>
      <c r="K21" s="30">
        <f ca="1">IFERROR(INDEX(REPORT_DATA_BY_ZONE_MONTH!$A:$AG,$F21,MATCH(K$2,REPORT_DATA_BY_ZONE_MONTH!$A$1:$AG$1,0)), "")</f>
        <v>0</v>
      </c>
      <c r="L21" s="30">
        <f t="shared" ca="1" si="5"/>
        <v>84</v>
      </c>
      <c r="M21" s="30">
        <f ca="1">IFERROR(INDEX(REPORT_DATA_BY_ZONE_MONTH!$A:$AG,$F21,MATCH(M$2,REPORT_DATA_BY_ZONE_MONTH!$A$1:$AG$1,0)), "")</f>
        <v>0</v>
      </c>
      <c r="N21" s="30">
        <f t="shared" ca="1" si="6"/>
        <v>140</v>
      </c>
      <c r="O21" s="30">
        <f ca="1">IFERROR(INDEX(REPORT_DATA_BY_ZONE_MONTH!$A:$AG,$F21,MATCH(O$2,REPORT_DATA_BY_ZONE_MONTH!$A$1:$AG$1,0)), "")</f>
        <v>0</v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2015:10:0:0:ZHUNAN</v>
      </c>
      <c r="F22" s="37">
        <f ca="1">MATCH($E22,REPORT_DATA_BY_ZONE_MONTH!$A:$A, 0)</f>
        <v>102</v>
      </c>
      <c r="G22" s="30">
        <f ca="1">IFERROR(INDEX(REPORT_DATA_BY_ZONE_MONTH!$A:$AG,$F22,MATCH(G$2,REPORT_DATA_BY_ZONE_MONTH!$A$1:$AG$1,0)), "")</f>
        <v>0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168</v>
      </c>
      <c r="K22" s="30">
        <f ca="1">IFERROR(INDEX(REPORT_DATA_BY_ZONE_MONTH!$A:$AG,$F22,MATCH(K$2,REPORT_DATA_BY_ZONE_MONTH!$A$1:$AG$1,0)), "")</f>
        <v>0</v>
      </c>
      <c r="L22" s="30">
        <f t="shared" ca="1" si="5"/>
        <v>84</v>
      </c>
      <c r="M22" s="30">
        <f ca="1">IFERROR(INDEX(REPORT_DATA_BY_ZONE_MONTH!$A:$AG,$F22,MATCH(M$2,REPORT_DATA_BY_ZONE_MONTH!$A$1:$AG$1,0)), "")</f>
        <v>0</v>
      </c>
      <c r="N22" s="30">
        <f t="shared" ca="1" si="6"/>
        <v>140</v>
      </c>
      <c r="O22" s="30">
        <f ca="1">IFERROR(INDEX(REPORT_DATA_BY_ZONE_MONTH!$A:$AG,$F22,MATCH(O$2,REPORT_DATA_BY_ZONE_MONTH!$A$1:$AG$1,0)), "")</f>
        <v>0</v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2015:11:0:0:ZHUNAN</v>
      </c>
      <c r="F23" s="37">
        <f ca="1">MATCH($E23,REPORT_DATA_BY_ZONE_MONTH!$A:$A, 0)</f>
        <v>112</v>
      </c>
      <c r="G23" s="30">
        <f ca="1">IFERROR(INDEX(REPORT_DATA_BY_ZONE_MONTH!$A:$AG,$F23,MATCH(G$2,REPORT_DATA_BY_ZONE_MONTH!$A$1:$AG$1,0)), "")</f>
        <v>1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168</v>
      </c>
      <c r="K23" s="30">
        <f ca="1">IFERROR(INDEX(REPORT_DATA_BY_ZONE_MONTH!$A:$AG,$F23,MATCH(K$2,REPORT_DATA_BY_ZONE_MONTH!$A$1:$AG$1,0)), "")</f>
        <v>0</v>
      </c>
      <c r="L23" s="30">
        <f t="shared" ca="1" si="5"/>
        <v>84</v>
      </c>
      <c r="M23" s="30">
        <f ca="1">IFERROR(INDEX(REPORT_DATA_BY_ZONE_MONTH!$A:$AG,$F23,MATCH(M$2,REPORT_DATA_BY_ZONE_MONTH!$A$1:$AG$1,0)), "")</f>
        <v>0</v>
      </c>
      <c r="N23" s="30">
        <f t="shared" ca="1" si="6"/>
        <v>140</v>
      </c>
      <c r="O23" s="30">
        <f ca="1">IFERROR(INDEX(REPORT_DATA_BY_ZONE_MONTH!$A:$AG,$F23,MATCH(O$2,REPORT_DATA_BY_ZONE_MONTH!$A$1:$AG$1,0)), "")</f>
        <v>0</v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2015:12:0:0:ZHUNAN</v>
      </c>
      <c r="F24" s="37">
        <f ca="1">MATCH($E24,REPORT_DATA_BY_ZONE_MONTH!$A:$A, 0)</f>
        <v>123</v>
      </c>
      <c r="G24" s="30">
        <f ca="1">IFERROR(INDEX(REPORT_DATA_BY_ZONE_MONTH!$A:$AG,$F24,MATCH(G$2,REPORT_DATA_BY_ZONE_MONTH!$A$1:$AG$1,0)), "")</f>
        <v>1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2016:1:0:0:ZHUNAN</v>
      </c>
      <c r="F25" s="37">
        <f ca="1">MATCH($E25,REPORT_DATA_BY_ZONE_MONTH!$A:$A, 0)</f>
        <v>223</v>
      </c>
      <c r="G25" s="30">
        <f ca="1">IFERROR(INDEX(REPORT_DATA_BY_ZONE_MONTH!$A:$AG,$F25,MATCH(G$2,REPORT_DATA_BY_ZONE_MONTH!$A$1:$AG$1,0)), "")</f>
        <v>3</v>
      </c>
      <c r="H25" s="30">
        <f t="shared" si="3"/>
        <v>8</v>
      </c>
      <c r="I25" s="30">
        <f ca="1">IFERROR(INDEX(REPORT_DATA_BY_ZONE_MONTH!$A:$AG,$F25,MATCH(I$2,REPORT_DATA_BY_ZONE_MONTH!$A$1:$AG$1,0)), "")</f>
        <v>87</v>
      </c>
      <c r="J25" s="30">
        <f t="shared" ca="1" si="4"/>
        <v>168</v>
      </c>
      <c r="K25" s="30">
        <f ca="1">IFERROR(INDEX(REPORT_DATA_BY_ZONE_MONTH!$A:$AG,$F25,MATCH(K$2,REPORT_DATA_BY_ZONE_MONTH!$A$1:$AG$1,0)), "")</f>
        <v>25</v>
      </c>
      <c r="L25" s="30">
        <f t="shared" ca="1" si="5"/>
        <v>84</v>
      </c>
      <c r="M25" s="30">
        <f ca="1">IFERROR(INDEX(REPORT_DATA_BY_ZONE_MONTH!$A:$AG,$F25,MATCH(M$2,REPORT_DATA_BY_ZONE_MONTH!$A$1:$AG$1,0)), "")</f>
        <v>73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12</v>
      </c>
      <c r="R25" s="11">
        <f ca="1">IFERROR(INDEX(BAPTISM_SOURCE_ZONE_MONTH!$A:$Z,$Q25,MATCH(R$2,BAPTISM_SOURCE_ZONE_MONTH!$A$1:$Z$1,0)),"")</f>
        <v>0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2016:2:0:0:ZHUNAN</v>
      </c>
      <c r="F26" s="37">
        <f ca="1">MATCH($E26,REPORT_DATA_BY_ZONE_MONTH!$A:$A, 0)</f>
        <v>234</v>
      </c>
      <c r="G26" s="30">
        <f ca="1">IFERROR(INDEX(REPORT_DATA_BY_ZONE_MONTH!$A:$AG,$F26,MATCH(G$2,REPORT_DATA_BY_ZONE_MONTH!$A$1:$AG$1,0)), "")</f>
        <v>2</v>
      </c>
      <c r="H26" s="30">
        <f t="shared" si="3"/>
        <v>8</v>
      </c>
      <c r="I26" s="30">
        <f ca="1">IFERROR(INDEX(REPORT_DATA_BY_ZONE_MONTH!$A:$AG,$F26,MATCH(I$2,REPORT_DATA_BY_ZONE_MONTH!$A$1:$AG$1,0)), "")</f>
        <v>35</v>
      </c>
      <c r="J26" s="30">
        <f t="shared" ca="1" si="4"/>
        <v>168</v>
      </c>
      <c r="K26" s="30">
        <f ca="1">IFERROR(INDEX(REPORT_DATA_BY_ZONE_MONTH!$A:$AG,$F26,MATCH(K$2,REPORT_DATA_BY_ZONE_MONTH!$A$1:$AG$1,0)), "")</f>
        <v>15</v>
      </c>
      <c r="L26" s="30">
        <f t="shared" ca="1" si="5"/>
        <v>84</v>
      </c>
      <c r="M26" s="30">
        <f ca="1">IFERROR(INDEX(REPORT_DATA_BY_ZONE_MONTH!$A:$AG,$F26,MATCH(M$2,REPORT_DATA_BY_ZONE_MONTH!$A$1:$AG$1,0)), "")</f>
        <v>44</v>
      </c>
      <c r="N26" s="30">
        <f t="shared" ca="1" si="6"/>
        <v>140</v>
      </c>
      <c r="O26" s="30">
        <f ca="1">IFERROR(INDEX(REPORT_DATA_BY_ZONE_MONTH!$A:$AG,$F26,MATCH(O$2,REPORT_DATA_BY_ZONE_MONTH!$A$1:$AG$1,0)), "")</f>
        <v>4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1469</v>
      </c>
      <c r="C27" s="37"/>
      <c r="D27" s="37"/>
      <c r="G27" s="8">
        <f ca="1">SUMIF($C3:$C26,YEAR,G3:G26)</f>
        <v>5</v>
      </c>
      <c r="H27" s="37"/>
      <c r="R27" s="8">
        <f ca="1">SUM(R3:R26)</f>
        <v>0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2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100%</v>
      </c>
      <c r="C33" s="40">
        <f ca="1">IFERROR(B32/SUM(B31:B32),"0")</f>
        <v>1</v>
      </c>
      <c r="D33" s="8" t="str">
        <f ca="1">TEXT(C33,"00%")</f>
        <v>100%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5</v>
      </c>
      <c r="C34" s="8">
        <f>TAOYUAN!$D$2</f>
        <v>100</v>
      </c>
      <c r="D34" s="8">
        <f ca="1">$G$27</f>
        <v>5</v>
      </c>
    </row>
    <row r="35" spans="1:4" ht="23.25">
      <c r="A35" s="8" t="s">
        <v>1420</v>
      </c>
      <c r="B35" s="64" t="str">
        <f ca="1">INDIRECT(CONCATENATE($B$27, "$B$1"))</f>
        <v>Zhunan Zone</v>
      </c>
    </row>
    <row r="36" spans="1:4">
      <c r="B36" s="62" t="str">
        <f ca="1">INDIRECT(CONCATENATE($B$27, "$B$2"))</f>
        <v>竹南地帶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1428</v>
      </c>
      <c r="C2" s="35" t="s">
        <v>1400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XINZHU_GRAPH_DATA!$G$27</f>
        <v>6</v>
      </c>
      <c r="H5" s="82"/>
      <c r="I5" s="82"/>
      <c r="J5" s="83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828</v>
      </c>
      <c r="B10" s="27" t="s">
        <v>838</v>
      </c>
      <c r="C10" s="4" t="s">
        <v>849</v>
      </c>
      <c r="D10" s="4" t="s">
        <v>850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829</v>
      </c>
      <c r="B11" s="27" t="s">
        <v>839</v>
      </c>
      <c r="C11" s="4" t="s">
        <v>851</v>
      </c>
      <c r="D11" s="4" t="s">
        <v>852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830</v>
      </c>
      <c r="B12" s="27" t="s">
        <v>840</v>
      </c>
      <c r="C12" s="4" t="s">
        <v>853</v>
      </c>
      <c r="D12" s="4" t="s">
        <v>854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831</v>
      </c>
      <c r="B13" s="27" t="s">
        <v>841</v>
      </c>
      <c r="C13" s="4" t="s">
        <v>855</v>
      </c>
      <c r="D13" s="4" t="s">
        <v>856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832</v>
      </c>
      <c r="B16" s="27" t="s">
        <v>842</v>
      </c>
      <c r="C16" s="4" t="s">
        <v>857</v>
      </c>
      <c r="D16" s="4" t="s">
        <v>858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833</v>
      </c>
      <c r="B17" s="27" t="s">
        <v>843</v>
      </c>
      <c r="C17" s="4" t="s">
        <v>859</v>
      </c>
      <c r="D17" s="4" t="s">
        <v>860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834</v>
      </c>
      <c r="B20" s="27" t="s">
        <v>844</v>
      </c>
      <c r="C20" s="4" t="s">
        <v>861</v>
      </c>
      <c r="D20" s="4" t="s">
        <v>862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835</v>
      </c>
      <c r="B21" s="27" t="s">
        <v>845</v>
      </c>
      <c r="C21" s="4" t="s">
        <v>863</v>
      </c>
      <c r="D21" s="4" t="s">
        <v>864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836</v>
      </c>
      <c r="B22" s="27" t="s">
        <v>846</v>
      </c>
      <c r="C22" s="4" t="s">
        <v>865</v>
      </c>
      <c r="D22" s="4" t="s">
        <v>866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837</v>
      </c>
      <c r="B23" s="27" t="s">
        <v>847</v>
      </c>
      <c r="C23" s="4" t="s">
        <v>867</v>
      </c>
      <c r="D23" s="4" t="s">
        <v>868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1419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1388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1387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1389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1390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1391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1419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2014:3:0:0:XINZHU</v>
      </c>
      <c r="F3" s="37">
        <f ca="1">MATCH($E3,REPORT_DATA_BY_ZONE_MONTH!$A:$A, 0)</f>
        <v>44</v>
      </c>
      <c r="G3" s="30">
        <f ca="1">IFERROR(INDEX(REPORT_DATA_BY_ZONE_MONTH!$A:$AG,$F3,MATCH(G$2,REPORT_DATA_BY_ZONE_MONTH!$A$1:$AG$1,0)), "")</f>
        <v>14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2014:4:0:0:XINZHU</v>
      </c>
      <c r="F4" s="37">
        <f ca="1">MATCH($E4,REPORT_DATA_BY_ZONE_MONTH!$A:$A, 0)</f>
        <v>52</v>
      </c>
      <c r="G4" s="30">
        <f ca="1">IFERROR(INDEX(REPORT_DATA_BY_ZONE_MONTH!$A:$AG,$F4,MATCH(G$2,REPORT_DATA_BY_ZONE_MONTH!$A$1:$AG$1,0)), "")</f>
        <v>16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240</v>
      </c>
      <c r="K4" s="30">
        <f ca="1">IFERROR(INDEX(REPORT_DATA_BY_ZONE_MONTH!$A:$AG,$F4,MATCH(K$2,REPORT_DATA_BY_ZONE_MONTH!$A$1:$AG$1,0)), "")</f>
        <v>0</v>
      </c>
      <c r="L4" s="30">
        <f t="shared" ca="1" si="5"/>
        <v>120</v>
      </c>
      <c r="M4" s="30">
        <f ca="1">IFERROR(INDEX(REPORT_DATA_BY_ZONE_MONTH!$A:$AG,$F4,MATCH(M$2,REPORT_DATA_BY_ZONE_MONTH!$A$1:$AG$1,0)), "")</f>
        <v>0</v>
      </c>
      <c r="N4" s="30">
        <f t="shared" ca="1" si="6"/>
        <v>200</v>
      </c>
      <c r="O4" s="30">
        <f ca="1">IFERROR(INDEX(REPORT_DATA_BY_ZONE_MONTH!$A:$AG,$F4,MATCH(O$2,REPORT_DATA_BY_ZONE_MONTH!$A$1:$AG$1,0)), "")</f>
        <v>0</v>
      </c>
      <c r="P4" s="30">
        <f t="shared" ca="1" si="7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2014:5:0:0:XINZHU</v>
      </c>
      <c r="F5" s="37">
        <f ca="1">MATCH($E5,REPORT_DATA_BY_ZONE_MONTH!$A:$A, 0)</f>
        <v>60</v>
      </c>
      <c r="G5" s="30">
        <f ca="1">IFERROR(INDEX(REPORT_DATA_BY_ZONE_MONTH!$A:$AG,$F5,MATCH(G$2,REPORT_DATA_BY_ZONE_MONTH!$A$1:$AG$1,0)), "")</f>
        <v>7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240</v>
      </c>
      <c r="K5" s="30">
        <f ca="1">IFERROR(INDEX(REPORT_DATA_BY_ZONE_MONTH!$A:$AG,$F5,MATCH(K$2,REPORT_DATA_BY_ZONE_MONTH!$A$1:$AG$1,0)), "")</f>
        <v>0</v>
      </c>
      <c r="L5" s="30">
        <f t="shared" ca="1" si="5"/>
        <v>120</v>
      </c>
      <c r="M5" s="30">
        <f ca="1">IFERROR(INDEX(REPORT_DATA_BY_ZONE_MONTH!$A:$AG,$F5,MATCH(M$2,REPORT_DATA_BY_ZONE_MONTH!$A$1:$AG$1,0)), "")</f>
        <v>0</v>
      </c>
      <c r="N5" s="30">
        <f t="shared" ca="1" si="6"/>
        <v>200</v>
      </c>
      <c r="O5" s="30">
        <f ca="1">IFERROR(INDEX(REPORT_DATA_BY_ZONE_MONTH!$A:$AG,$F5,MATCH(O$2,REPORT_DATA_BY_ZONE_MONTH!$A$1:$AG$1,0)), "")</f>
        <v>0</v>
      </c>
      <c r="P5" s="30">
        <f t="shared" ca="1" si="7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2014:6:0:0:XINZHU</v>
      </c>
      <c r="F6" s="37">
        <f ca="1">MATCH($E6,REPORT_DATA_BY_ZONE_MONTH!$A:$A, 0)</f>
        <v>68</v>
      </c>
      <c r="G6" s="30">
        <f ca="1">IFERROR(INDEX(REPORT_DATA_BY_ZONE_MONTH!$A:$AG,$F6,MATCH(G$2,REPORT_DATA_BY_ZONE_MONTH!$A$1:$AG$1,0)), "")</f>
        <v>13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240</v>
      </c>
      <c r="K6" s="30">
        <f ca="1">IFERROR(INDEX(REPORT_DATA_BY_ZONE_MONTH!$A:$AG,$F6,MATCH(K$2,REPORT_DATA_BY_ZONE_MONTH!$A$1:$AG$1,0)), "")</f>
        <v>0</v>
      </c>
      <c r="L6" s="30">
        <f t="shared" ca="1" si="5"/>
        <v>120</v>
      </c>
      <c r="M6" s="30">
        <f ca="1">IFERROR(INDEX(REPORT_DATA_BY_ZONE_MONTH!$A:$AG,$F6,MATCH(M$2,REPORT_DATA_BY_ZONE_MONTH!$A$1:$AG$1,0)), "")</f>
        <v>0</v>
      </c>
      <c r="N6" s="30">
        <f t="shared" ca="1" si="6"/>
        <v>200</v>
      </c>
      <c r="O6" s="30">
        <f ca="1">IFERROR(INDEX(REPORT_DATA_BY_ZONE_MONTH!$A:$AG,$F6,MATCH(O$2,REPORT_DATA_BY_ZONE_MONTH!$A$1:$AG$1,0)), "")</f>
        <v>0</v>
      </c>
      <c r="P6" s="30">
        <f t="shared" ca="1" si="7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2014:7:0:0:XINZHU</v>
      </c>
      <c r="F7" s="37">
        <f ca="1">MATCH($E7,REPORT_DATA_BY_ZONE_MONTH!$A:$A, 0)</f>
        <v>76</v>
      </c>
      <c r="G7" s="30">
        <f ca="1">IFERROR(INDEX(REPORT_DATA_BY_ZONE_MONTH!$A:$AG,$F7,MATCH(G$2,REPORT_DATA_BY_ZONE_MONTH!$A$1:$AG$1,0)), "")</f>
        <v>8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240</v>
      </c>
      <c r="K7" s="30">
        <f ca="1">IFERROR(INDEX(REPORT_DATA_BY_ZONE_MONTH!$A:$AG,$F7,MATCH(K$2,REPORT_DATA_BY_ZONE_MONTH!$A$1:$AG$1,0)), "")</f>
        <v>0</v>
      </c>
      <c r="L7" s="30">
        <f t="shared" ca="1" si="5"/>
        <v>120</v>
      </c>
      <c r="M7" s="30">
        <f ca="1">IFERROR(INDEX(REPORT_DATA_BY_ZONE_MONTH!$A:$AG,$F7,MATCH(M$2,REPORT_DATA_BY_ZONE_MONTH!$A$1:$AG$1,0)), "")</f>
        <v>0</v>
      </c>
      <c r="N7" s="30">
        <f t="shared" ca="1" si="6"/>
        <v>200</v>
      </c>
      <c r="O7" s="30">
        <f ca="1">IFERROR(INDEX(REPORT_DATA_BY_ZONE_MONTH!$A:$AG,$F7,MATCH(O$2,REPORT_DATA_BY_ZONE_MONTH!$A$1:$AG$1,0)), "")</f>
        <v>0</v>
      </c>
      <c r="P7" s="30">
        <f t="shared" ca="1" si="7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2014:8:0:0:XINZHU</v>
      </c>
      <c r="F8" s="37">
        <f ca="1">MATCH($E8,REPORT_DATA_BY_ZONE_MONTH!$A:$A, 0)</f>
        <v>84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240</v>
      </c>
      <c r="K8" s="30">
        <f ca="1">IFERROR(INDEX(REPORT_DATA_BY_ZONE_MONTH!$A:$AG,$F8,MATCH(K$2,REPORT_DATA_BY_ZONE_MONTH!$A$1:$AG$1,0)), "")</f>
        <v>0</v>
      </c>
      <c r="L8" s="30">
        <f t="shared" ca="1" si="5"/>
        <v>120</v>
      </c>
      <c r="M8" s="30">
        <f ca="1">IFERROR(INDEX(REPORT_DATA_BY_ZONE_MONTH!$A:$AG,$F8,MATCH(M$2,REPORT_DATA_BY_ZONE_MONTH!$A$1:$AG$1,0)), "")</f>
        <v>0</v>
      </c>
      <c r="N8" s="30">
        <f t="shared" ca="1" si="6"/>
        <v>200</v>
      </c>
      <c r="O8" s="30">
        <f ca="1">IFERROR(INDEX(REPORT_DATA_BY_ZONE_MONTH!$A:$AG,$F8,MATCH(O$2,REPORT_DATA_BY_ZONE_MONTH!$A$1:$AG$1,0)), "")</f>
        <v>0</v>
      </c>
      <c r="P8" s="30">
        <f t="shared" ca="1" si="7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2014:9:0:0:XINZHU</v>
      </c>
      <c r="F9" s="37">
        <f ca="1">MATCH($E9,REPORT_DATA_BY_ZONE_MONTH!$A:$A, 0)</f>
        <v>92</v>
      </c>
      <c r="G9" s="30">
        <f ca="1">IFERROR(INDEX(REPORT_DATA_BY_ZONE_MONTH!$A:$AG,$F9,MATCH(G$2,REPORT_DATA_BY_ZONE_MONTH!$A$1:$AG$1,0)), "")</f>
        <v>5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240</v>
      </c>
      <c r="K9" s="30">
        <f ca="1">IFERROR(INDEX(REPORT_DATA_BY_ZONE_MONTH!$A:$AG,$F9,MATCH(K$2,REPORT_DATA_BY_ZONE_MONTH!$A$1:$AG$1,0)), "")</f>
        <v>0</v>
      </c>
      <c r="L9" s="30">
        <f t="shared" ca="1" si="5"/>
        <v>120</v>
      </c>
      <c r="M9" s="30">
        <f ca="1">IFERROR(INDEX(REPORT_DATA_BY_ZONE_MONTH!$A:$AG,$F9,MATCH(M$2,REPORT_DATA_BY_ZONE_MONTH!$A$1:$AG$1,0)), "")</f>
        <v>0</v>
      </c>
      <c r="N9" s="30">
        <f t="shared" ca="1" si="6"/>
        <v>200</v>
      </c>
      <c r="O9" s="30">
        <f ca="1">IFERROR(INDEX(REPORT_DATA_BY_ZONE_MONTH!$A:$AG,$F9,MATCH(O$2,REPORT_DATA_BY_ZONE_MONTH!$A$1:$AG$1,0)), "")</f>
        <v>0</v>
      </c>
      <c r="P9" s="30">
        <f t="shared" ca="1" si="7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2014:10:0:0:XINZHU</v>
      </c>
      <c r="F10" s="37">
        <f ca="1">MATCH($E10,REPORT_DATA_BY_ZONE_MONTH!$A:$A, 0)</f>
        <v>9</v>
      </c>
      <c r="G10" s="30">
        <f ca="1">IFERROR(INDEX(REPORT_DATA_BY_ZONE_MONTH!$A:$AG,$F10,MATCH(G$2,REPORT_DATA_BY_ZONE_MONTH!$A$1:$AG$1,0)), "")</f>
        <v>7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240</v>
      </c>
      <c r="K10" s="30">
        <f ca="1">IFERROR(INDEX(REPORT_DATA_BY_ZONE_MONTH!$A:$AG,$F10,MATCH(K$2,REPORT_DATA_BY_ZONE_MONTH!$A$1:$AG$1,0)), "")</f>
        <v>0</v>
      </c>
      <c r="L10" s="30">
        <f t="shared" ca="1" si="5"/>
        <v>120</v>
      </c>
      <c r="M10" s="30">
        <f ca="1">IFERROR(INDEX(REPORT_DATA_BY_ZONE_MONTH!$A:$AG,$F10,MATCH(M$2,REPORT_DATA_BY_ZONE_MONTH!$A$1:$AG$1,0)), "")</f>
        <v>0</v>
      </c>
      <c r="N10" s="30">
        <f t="shared" ca="1" si="6"/>
        <v>200</v>
      </c>
      <c r="O10" s="30">
        <f ca="1">IFERROR(INDEX(REPORT_DATA_BY_ZONE_MONTH!$A:$AG,$F10,MATCH(O$2,REPORT_DATA_BY_ZONE_MONTH!$A$1:$AG$1,0)), "")</f>
        <v>0</v>
      </c>
      <c r="P10" s="30">
        <f t="shared" ca="1" si="7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2014:11:0:0:XINZHU</v>
      </c>
      <c r="F11" s="37">
        <f ca="1">MATCH($E11,REPORT_DATA_BY_ZONE_MONTH!$A:$A, 0)</f>
        <v>18</v>
      </c>
      <c r="G11" s="30">
        <f ca="1">IFERROR(INDEX(REPORT_DATA_BY_ZONE_MONTH!$A:$AG,$F11,MATCH(G$2,REPORT_DATA_BY_ZONE_MONTH!$A$1:$AG$1,0)), "")</f>
        <v>1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240</v>
      </c>
      <c r="K11" s="30">
        <f ca="1">IFERROR(INDEX(REPORT_DATA_BY_ZONE_MONTH!$A:$AG,$F11,MATCH(K$2,REPORT_DATA_BY_ZONE_MONTH!$A$1:$AG$1,0)), "")</f>
        <v>0</v>
      </c>
      <c r="L11" s="30">
        <f t="shared" ca="1" si="5"/>
        <v>120</v>
      </c>
      <c r="M11" s="30">
        <f ca="1">IFERROR(INDEX(REPORT_DATA_BY_ZONE_MONTH!$A:$AG,$F11,MATCH(M$2,REPORT_DATA_BY_ZONE_MONTH!$A$1:$AG$1,0)), "")</f>
        <v>0</v>
      </c>
      <c r="N11" s="30">
        <f t="shared" ca="1" si="6"/>
        <v>200</v>
      </c>
      <c r="O11" s="30">
        <f ca="1">IFERROR(INDEX(REPORT_DATA_BY_ZONE_MONTH!$A:$AG,$F11,MATCH(O$2,REPORT_DATA_BY_ZONE_MONTH!$A$1:$AG$1,0)), "")</f>
        <v>0</v>
      </c>
      <c r="P11" s="30">
        <f t="shared" ca="1" si="7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2014:12:0:0:XINZHU</v>
      </c>
      <c r="F12" s="37">
        <f ca="1">MATCH($E12,REPORT_DATA_BY_ZONE_MONTH!$A:$A, 0)</f>
        <v>27</v>
      </c>
      <c r="G12" s="30">
        <f ca="1">IFERROR(INDEX(REPORT_DATA_BY_ZONE_MONTH!$A:$AG,$F12,MATCH(G$2,REPORT_DATA_BY_ZONE_MONTH!$A$1:$AG$1,0)), "")</f>
        <v>4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240</v>
      </c>
      <c r="K12" s="30">
        <f ca="1">IFERROR(INDEX(REPORT_DATA_BY_ZONE_MONTH!$A:$AG,$F12,MATCH(K$2,REPORT_DATA_BY_ZONE_MONTH!$A$1:$AG$1,0)), "")</f>
        <v>0</v>
      </c>
      <c r="L12" s="30">
        <f t="shared" ca="1" si="5"/>
        <v>120</v>
      </c>
      <c r="M12" s="30">
        <f ca="1">IFERROR(INDEX(REPORT_DATA_BY_ZONE_MONTH!$A:$AG,$F12,MATCH(M$2,REPORT_DATA_BY_ZONE_MONTH!$A$1:$AG$1,0)), "")</f>
        <v>0</v>
      </c>
      <c r="N12" s="30">
        <f t="shared" ca="1" si="6"/>
        <v>200</v>
      </c>
      <c r="O12" s="30">
        <f ca="1">IFERROR(INDEX(REPORT_DATA_BY_ZONE_MONTH!$A:$AG,$F12,MATCH(O$2,REPORT_DATA_BY_ZONE_MONTH!$A$1:$AG$1,0)), "")</f>
        <v>0</v>
      </c>
      <c r="P12" s="30">
        <f t="shared" ca="1" si="7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2015:1:0:0:XINZHU</v>
      </c>
      <c r="F13" s="37">
        <f ca="1">MATCH($E13,REPORT_DATA_BY_ZONE_MONTH!$A:$A, 0)</f>
        <v>131</v>
      </c>
      <c r="G13" s="30">
        <f ca="1">IFERROR(INDEX(REPORT_DATA_BY_ZONE_MONTH!$A:$AG,$F13,MATCH(G$2,REPORT_DATA_BY_ZONE_MONTH!$A$1:$AG$1,0)), "")</f>
        <v>4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240</v>
      </c>
      <c r="K13" s="30">
        <f ca="1">IFERROR(INDEX(REPORT_DATA_BY_ZONE_MONTH!$A:$AG,$F13,MATCH(K$2,REPORT_DATA_BY_ZONE_MONTH!$A$1:$AG$1,0)), "")</f>
        <v>0</v>
      </c>
      <c r="L13" s="30">
        <f t="shared" ca="1" si="5"/>
        <v>120</v>
      </c>
      <c r="M13" s="30">
        <f ca="1">IFERROR(INDEX(REPORT_DATA_BY_ZONE_MONTH!$A:$AG,$F13,MATCH(M$2,REPORT_DATA_BY_ZONE_MONTH!$A$1:$AG$1,0)), "")</f>
        <v>0</v>
      </c>
      <c r="N13" s="30">
        <f t="shared" ca="1" si="6"/>
        <v>200</v>
      </c>
      <c r="O13" s="30">
        <f ca="1">IFERROR(INDEX(REPORT_DATA_BY_ZONE_MONTH!$A:$AG,$F13,MATCH(O$2,REPORT_DATA_BY_ZONE_MONTH!$A$1:$AG$1,0)), "")</f>
        <v>0</v>
      </c>
      <c r="P13" s="30">
        <f t="shared" ca="1" si="7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2015:2:0:0:XINZHU</v>
      </c>
      <c r="F14" s="37">
        <f ca="1">MATCH($E14,REPORT_DATA_BY_ZONE_MONTH!$A:$A, 0)</f>
        <v>141</v>
      </c>
      <c r="G14" s="30">
        <f ca="1">IFERROR(INDEX(REPORT_DATA_BY_ZONE_MONTH!$A:$AG,$F14,MATCH(G$2,REPORT_DATA_BY_ZONE_MONTH!$A$1:$AG$1,0)), "")</f>
        <v>3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240</v>
      </c>
      <c r="K14" s="30">
        <f ca="1">IFERROR(INDEX(REPORT_DATA_BY_ZONE_MONTH!$A:$AG,$F14,MATCH(K$2,REPORT_DATA_BY_ZONE_MONTH!$A$1:$AG$1,0)), "")</f>
        <v>0</v>
      </c>
      <c r="L14" s="30">
        <f t="shared" ca="1" si="5"/>
        <v>120</v>
      </c>
      <c r="M14" s="30">
        <f ca="1">IFERROR(INDEX(REPORT_DATA_BY_ZONE_MONTH!$A:$AG,$F14,MATCH(M$2,REPORT_DATA_BY_ZONE_MONTH!$A$1:$AG$1,0)), "")</f>
        <v>0</v>
      </c>
      <c r="N14" s="30">
        <f t="shared" ca="1" si="6"/>
        <v>200</v>
      </c>
      <c r="O14" s="30">
        <f ca="1">IFERROR(INDEX(REPORT_DATA_BY_ZONE_MONTH!$A:$AG,$F14,MATCH(O$2,REPORT_DATA_BY_ZONE_MONTH!$A$1:$AG$1,0)), "")</f>
        <v>0</v>
      </c>
      <c r="P14" s="30">
        <f t="shared" ca="1" si="7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2015:3:0:0:XINZHU</v>
      </c>
      <c r="F15" s="37">
        <f ca="1">MATCH($E15,REPORT_DATA_BY_ZONE_MONTH!$A:$A, 0)</f>
        <v>151</v>
      </c>
      <c r="G15" s="30">
        <f ca="1">IFERROR(INDEX(REPORT_DATA_BY_ZONE_MONTH!$A:$AG,$F15,MATCH(G$2,REPORT_DATA_BY_ZONE_MONTH!$A$1:$AG$1,0)), "")</f>
        <v>1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240</v>
      </c>
      <c r="K15" s="30">
        <f ca="1">IFERROR(INDEX(REPORT_DATA_BY_ZONE_MONTH!$A:$AG,$F15,MATCH(K$2,REPORT_DATA_BY_ZONE_MONTH!$A$1:$AG$1,0)), "")</f>
        <v>0</v>
      </c>
      <c r="L15" s="30">
        <f t="shared" ca="1" si="5"/>
        <v>120</v>
      </c>
      <c r="M15" s="30">
        <f ca="1">IFERROR(INDEX(REPORT_DATA_BY_ZONE_MONTH!$A:$AG,$F15,MATCH(M$2,REPORT_DATA_BY_ZONE_MONTH!$A$1:$AG$1,0)), "")</f>
        <v>0</v>
      </c>
      <c r="N15" s="30">
        <f t="shared" ca="1" si="6"/>
        <v>200</v>
      </c>
      <c r="O15" s="30">
        <f ca="1">IFERROR(INDEX(REPORT_DATA_BY_ZONE_MONTH!$A:$AG,$F15,MATCH(O$2,REPORT_DATA_BY_ZONE_MONTH!$A$1:$AG$1,0)), "")</f>
        <v>0</v>
      </c>
      <c r="P15" s="30">
        <f t="shared" ca="1" si="7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2015:4:0:0:XINZHU</v>
      </c>
      <c r="F16" s="37">
        <f ca="1">MATCH($E16,REPORT_DATA_BY_ZONE_MONTH!$A:$A, 0)</f>
        <v>161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240</v>
      </c>
      <c r="K16" s="30">
        <f ca="1">IFERROR(INDEX(REPORT_DATA_BY_ZONE_MONTH!$A:$AG,$F16,MATCH(K$2,REPORT_DATA_BY_ZONE_MONTH!$A$1:$AG$1,0)), "")</f>
        <v>0</v>
      </c>
      <c r="L16" s="30">
        <f t="shared" ca="1" si="5"/>
        <v>120</v>
      </c>
      <c r="M16" s="30">
        <f ca="1">IFERROR(INDEX(REPORT_DATA_BY_ZONE_MONTH!$A:$AG,$F16,MATCH(M$2,REPORT_DATA_BY_ZONE_MONTH!$A$1:$AG$1,0)), "")</f>
        <v>0</v>
      </c>
      <c r="N16" s="30">
        <f t="shared" ca="1" si="6"/>
        <v>200</v>
      </c>
      <c r="O16" s="30">
        <f ca="1">IFERROR(INDEX(REPORT_DATA_BY_ZONE_MONTH!$A:$AG,$F16,MATCH(O$2,REPORT_DATA_BY_ZONE_MONTH!$A$1:$AG$1,0)), "")</f>
        <v>0</v>
      </c>
      <c r="P16" s="30">
        <f t="shared" ca="1" si="7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2015:5:0:0:XINZHU</v>
      </c>
      <c r="F17" s="37">
        <f ca="1">MATCH($E17,REPORT_DATA_BY_ZONE_MONTH!$A:$A, 0)</f>
        <v>171</v>
      </c>
      <c r="G17" s="30">
        <f ca="1">IFERROR(INDEX(REPORT_DATA_BY_ZONE_MONTH!$A:$AG,$F17,MATCH(G$2,REPORT_DATA_BY_ZONE_MONTH!$A$1:$AG$1,0)), "")</f>
        <v>3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240</v>
      </c>
      <c r="K17" s="30">
        <f ca="1">IFERROR(INDEX(REPORT_DATA_BY_ZONE_MONTH!$A:$AG,$F17,MATCH(K$2,REPORT_DATA_BY_ZONE_MONTH!$A$1:$AG$1,0)), "")</f>
        <v>0</v>
      </c>
      <c r="L17" s="30">
        <f t="shared" ca="1" si="5"/>
        <v>120</v>
      </c>
      <c r="M17" s="30">
        <f ca="1">IFERROR(INDEX(REPORT_DATA_BY_ZONE_MONTH!$A:$AG,$F17,MATCH(M$2,REPORT_DATA_BY_ZONE_MONTH!$A$1:$AG$1,0)), "")</f>
        <v>0</v>
      </c>
      <c r="N17" s="30">
        <f t="shared" ca="1" si="6"/>
        <v>200</v>
      </c>
      <c r="O17" s="30">
        <f ca="1">IFERROR(INDEX(REPORT_DATA_BY_ZONE_MONTH!$A:$AG,$F17,MATCH(O$2,REPORT_DATA_BY_ZONE_MONTH!$A$1:$AG$1,0)), "")</f>
        <v>0</v>
      </c>
      <c r="P17" s="30">
        <f t="shared" ca="1" si="7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2015:6:0:0:XINZHU</v>
      </c>
      <c r="F18" s="37">
        <f ca="1">MATCH($E18,REPORT_DATA_BY_ZONE_MONTH!$A:$A, 0)</f>
        <v>181</v>
      </c>
      <c r="G18" s="30">
        <f ca="1">IFERROR(INDEX(REPORT_DATA_BY_ZONE_MONTH!$A:$AG,$F18,MATCH(G$2,REPORT_DATA_BY_ZONE_MONTH!$A$1:$AG$1,0)), "")</f>
        <v>2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240</v>
      </c>
      <c r="K18" s="30">
        <f ca="1">IFERROR(INDEX(REPORT_DATA_BY_ZONE_MONTH!$A:$AG,$F18,MATCH(K$2,REPORT_DATA_BY_ZONE_MONTH!$A$1:$AG$1,0)), "")</f>
        <v>0</v>
      </c>
      <c r="L18" s="30">
        <f t="shared" ca="1" si="5"/>
        <v>120</v>
      </c>
      <c r="M18" s="30">
        <f ca="1">IFERROR(INDEX(REPORT_DATA_BY_ZONE_MONTH!$A:$AG,$F18,MATCH(M$2,REPORT_DATA_BY_ZONE_MONTH!$A$1:$AG$1,0)), "")</f>
        <v>0</v>
      </c>
      <c r="N18" s="30">
        <f t="shared" ca="1" si="6"/>
        <v>200</v>
      </c>
      <c r="O18" s="30">
        <f ca="1">IFERROR(INDEX(REPORT_DATA_BY_ZONE_MONTH!$A:$AG,$F18,MATCH(O$2,REPORT_DATA_BY_ZONE_MONTH!$A$1:$AG$1,0)), "")</f>
        <v>0</v>
      </c>
      <c r="P18" s="30">
        <f t="shared" ca="1" si="7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2015:7:0:0:XINZHU</v>
      </c>
      <c r="F19" s="37">
        <f ca="1">MATCH($E19,REPORT_DATA_BY_ZONE_MONTH!$A:$A, 0)</f>
        <v>191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240</v>
      </c>
      <c r="K19" s="30">
        <f ca="1">IFERROR(INDEX(REPORT_DATA_BY_ZONE_MONTH!$A:$AG,$F19,MATCH(K$2,REPORT_DATA_BY_ZONE_MONTH!$A$1:$AG$1,0)), "")</f>
        <v>0</v>
      </c>
      <c r="L19" s="30">
        <f t="shared" ca="1" si="5"/>
        <v>120</v>
      </c>
      <c r="M19" s="30">
        <f ca="1">IFERROR(INDEX(REPORT_DATA_BY_ZONE_MONTH!$A:$AG,$F19,MATCH(M$2,REPORT_DATA_BY_ZONE_MONTH!$A$1:$AG$1,0)), "")</f>
        <v>0</v>
      </c>
      <c r="N19" s="30">
        <f t="shared" ca="1" si="6"/>
        <v>200</v>
      </c>
      <c r="O19" s="30">
        <f ca="1">IFERROR(INDEX(REPORT_DATA_BY_ZONE_MONTH!$A:$AG,$F19,MATCH(O$2,REPORT_DATA_BY_ZONE_MONTH!$A$1:$AG$1,0)), "")</f>
        <v>0</v>
      </c>
      <c r="P19" s="30">
        <f t="shared" ca="1" si="7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2015:8:0:0:XINZHU</v>
      </c>
      <c r="F20" s="37">
        <f ca="1">MATCH($E20,REPORT_DATA_BY_ZONE_MONTH!$A:$A, 0)</f>
        <v>201</v>
      </c>
      <c r="G20" s="30">
        <f ca="1">IFERROR(INDEX(REPORT_DATA_BY_ZONE_MONTH!$A:$AG,$F20,MATCH(G$2,REPORT_DATA_BY_ZONE_MONTH!$A$1:$AG$1,0)), "")</f>
        <v>2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240</v>
      </c>
      <c r="K20" s="30">
        <f ca="1">IFERROR(INDEX(REPORT_DATA_BY_ZONE_MONTH!$A:$AG,$F20,MATCH(K$2,REPORT_DATA_BY_ZONE_MONTH!$A$1:$AG$1,0)), "")</f>
        <v>0</v>
      </c>
      <c r="L20" s="30">
        <f t="shared" ca="1" si="5"/>
        <v>120</v>
      </c>
      <c r="M20" s="30">
        <f ca="1">IFERROR(INDEX(REPORT_DATA_BY_ZONE_MONTH!$A:$AG,$F20,MATCH(M$2,REPORT_DATA_BY_ZONE_MONTH!$A$1:$AG$1,0)), "")</f>
        <v>0</v>
      </c>
      <c r="N20" s="30">
        <f t="shared" ca="1" si="6"/>
        <v>200</v>
      </c>
      <c r="O20" s="30">
        <f ca="1">IFERROR(INDEX(REPORT_DATA_BY_ZONE_MONTH!$A:$AG,$F20,MATCH(O$2,REPORT_DATA_BY_ZONE_MONTH!$A$1:$AG$1,0)), "")</f>
        <v>0</v>
      </c>
      <c r="P20" s="30">
        <f t="shared" ca="1" si="7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2015:9:0:0:XINZHU</v>
      </c>
      <c r="F21" s="37">
        <f ca="1">MATCH($E21,REPORT_DATA_BY_ZONE_MONTH!$A:$A, 0)</f>
        <v>211</v>
      </c>
      <c r="G21" s="30">
        <f ca="1">IFERROR(INDEX(REPORT_DATA_BY_ZONE_MONTH!$A:$AG,$F21,MATCH(G$2,REPORT_DATA_BY_ZONE_MONTH!$A$1:$AG$1,0)), "")</f>
        <v>3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240</v>
      </c>
      <c r="K21" s="30">
        <f ca="1">IFERROR(INDEX(REPORT_DATA_BY_ZONE_MONTH!$A:$AG,$F21,MATCH(K$2,REPORT_DATA_BY_ZONE_MONTH!$A$1:$AG$1,0)), "")</f>
        <v>0</v>
      </c>
      <c r="L21" s="30">
        <f t="shared" ca="1" si="5"/>
        <v>120</v>
      </c>
      <c r="M21" s="30">
        <f ca="1">IFERROR(INDEX(REPORT_DATA_BY_ZONE_MONTH!$A:$AG,$F21,MATCH(M$2,REPORT_DATA_BY_ZONE_MONTH!$A$1:$AG$1,0)), "")</f>
        <v>0</v>
      </c>
      <c r="N21" s="30">
        <f t="shared" ca="1" si="6"/>
        <v>200</v>
      </c>
      <c r="O21" s="30">
        <f ca="1">IFERROR(INDEX(REPORT_DATA_BY_ZONE_MONTH!$A:$AG,$F21,MATCH(O$2,REPORT_DATA_BY_ZONE_MONTH!$A$1:$AG$1,0)), "")</f>
        <v>0</v>
      </c>
      <c r="P21" s="30">
        <f t="shared" ca="1" si="7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2015:10:0:0:XINZHU</v>
      </c>
      <c r="F22" s="37">
        <f ca="1">MATCH($E22,REPORT_DATA_BY_ZONE_MONTH!$A:$A, 0)</f>
        <v>101</v>
      </c>
      <c r="G22" s="30">
        <f ca="1">IFERROR(INDEX(REPORT_DATA_BY_ZONE_MONTH!$A:$AG,$F22,MATCH(G$2,REPORT_DATA_BY_ZONE_MONTH!$A$1:$AG$1,0)), "")</f>
        <v>3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240</v>
      </c>
      <c r="K22" s="30">
        <f ca="1">IFERROR(INDEX(REPORT_DATA_BY_ZONE_MONTH!$A:$AG,$F22,MATCH(K$2,REPORT_DATA_BY_ZONE_MONTH!$A$1:$AG$1,0)), "")</f>
        <v>0</v>
      </c>
      <c r="L22" s="30">
        <f t="shared" ca="1" si="5"/>
        <v>120</v>
      </c>
      <c r="M22" s="30">
        <f ca="1">IFERROR(INDEX(REPORT_DATA_BY_ZONE_MONTH!$A:$AG,$F22,MATCH(M$2,REPORT_DATA_BY_ZONE_MONTH!$A$1:$AG$1,0)), "")</f>
        <v>0</v>
      </c>
      <c r="N22" s="30">
        <f t="shared" ca="1" si="6"/>
        <v>200</v>
      </c>
      <c r="O22" s="30">
        <f ca="1">IFERROR(INDEX(REPORT_DATA_BY_ZONE_MONTH!$A:$AG,$F22,MATCH(O$2,REPORT_DATA_BY_ZONE_MONTH!$A$1:$AG$1,0)), "")</f>
        <v>0</v>
      </c>
      <c r="P22" s="30">
        <f t="shared" ca="1" si="7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2015:11:0:0:XINZHU</v>
      </c>
      <c r="F23" s="37">
        <f ca="1">MATCH($E23,REPORT_DATA_BY_ZONE_MONTH!$A:$A, 0)</f>
        <v>111</v>
      </c>
      <c r="G23" s="30">
        <f ca="1">IFERROR(INDEX(REPORT_DATA_BY_ZONE_MONTH!$A:$AG,$F23,MATCH(G$2,REPORT_DATA_BY_ZONE_MONTH!$A$1:$AG$1,0)), "")</f>
        <v>4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240</v>
      </c>
      <c r="K23" s="30">
        <f ca="1">IFERROR(INDEX(REPORT_DATA_BY_ZONE_MONTH!$A:$AG,$F23,MATCH(K$2,REPORT_DATA_BY_ZONE_MONTH!$A$1:$AG$1,0)), "")</f>
        <v>0</v>
      </c>
      <c r="L23" s="30">
        <f t="shared" ca="1" si="5"/>
        <v>120</v>
      </c>
      <c r="M23" s="30">
        <f ca="1">IFERROR(INDEX(REPORT_DATA_BY_ZONE_MONTH!$A:$AG,$F23,MATCH(M$2,REPORT_DATA_BY_ZONE_MONTH!$A$1:$AG$1,0)), "")</f>
        <v>0</v>
      </c>
      <c r="N23" s="30">
        <f t="shared" ca="1" si="6"/>
        <v>200</v>
      </c>
      <c r="O23" s="30">
        <f ca="1">IFERROR(INDEX(REPORT_DATA_BY_ZONE_MONTH!$A:$AG,$F23,MATCH(O$2,REPORT_DATA_BY_ZONE_MONTH!$A$1:$AG$1,0)), "")</f>
        <v>0</v>
      </c>
      <c r="P23" s="30">
        <f t="shared" ca="1" si="7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2015:12:0:0:XINZHU</v>
      </c>
      <c r="F24" s="37">
        <f ca="1">MATCH($E24,REPORT_DATA_BY_ZONE_MONTH!$A:$A, 0)</f>
        <v>122</v>
      </c>
      <c r="G24" s="30">
        <f ca="1">IFERROR(INDEX(REPORT_DATA_BY_ZONE_MONTH!$A:$AG,$F24,MATCH(G$2,REPORT_DATA_BY_ZONE_MONTH!$A$1:$AG$1,0)), "")</f>
        <v>4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240</v>
      </c>
      <c r="K24" s="30">
        <f ca="1">IFERROR(INDEX(REPORT_DATA_BY_ZONE_MONTH!$A:$AG,$F24,MATCH(K$2,REPORT_DATA_BY_ZONE_MONTH!$A$1:$AG$1,0)), "")</f>
        <v>0</v>
      </c>
      <c r="L24" s="30">
        <f t="shared" ca="1" si="5"/>
        <v>120</v>
      </c>
      <c r="M24" s="30">
        <f ca="1">IFERROR(INDEX(REPORT_DATA_BY_ZONE_MONTH!$A:$AG,$F24,MATCH(M$2,REPORT_DATA_BY_ZONE_MONTH!$A$1:$AG$1,0)), "")</f>
        <v>0</v>
      </c>
      <c r="N24" s="30">
        <f t="shared" ca="1" si="6"/>
        <v>200</v>
      </c>
      <c r="O24" s="30">
        <f ca="1">IFERROR(INDEX(REPORT_DATA_BY_ZONE_MONTH!$A:$AG,$F24,MATCH(O$2,REPORT_DATA_BY_ZONE_MONTH!$A$1:$AG$1,0)), "")</f>
        <v>0</v>
      </c>
      <c r="P24" s="30">
        <f t="shared" ca="1" si="7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2016:1:0:0:XINZHU</v>
      </c>
      <c r="F25" s="37">
        <f ca="1">MATCH($E25,REPORT_DATA_BY_ZONE_MONTH!$A:$A, 0)</f>
        <v>222</v>
      </c>
      <c r="G25" s="30">
        <f ca="1">IFERROR(INDEX(REPORT_DATA_BY_ZONE_MONTH!$A:$AG,$F25,MATCH(G$2,REPORT_DATA_BY_ZONE_MONTH!$A$1:$AG$1,0)), "")</f>
        <v>6</v>
      </c>
      <c r="H25" s="30">
        <f t="shared" si="3"/>
        <v>8</v>
      </c>
      <c r="I25" s="30">
        <f ca="1">IFERROR(INDEX(REPORT_DATA_BY_ZONE_MONTH!$A:$AG,$F25,MATCH(I$2,REPORT_DATA_BY_ZONE_MONTH!$A$1:$AG$1,0)), "")</f>
        <v>155</v>
      </c>
      <c r="J25" s="30">
        <f t="shared" ca="1" si="4"/>
        <v>240</v>
      </c>
      <c r="K25" s="30">
        <f ca="1">IFERROR(INDEX(REPORT_DATA_BY_ZONE_MONTH!$A:$AG,$F25,MATCH(K$2,REPORT_DATA_BY_ZONE_MONTH!$A$1:$AG$1,0)), "")</f>
        <v>32</v>
      </c>
      <c r="L25" s="30">
        <f t="shared" ca="1" si="5"/>
        <v>120</v>
      </c>
      <c r="M25" s="30">
        <f ca="1">IFERROR(INDEX(REPORT_DATA_BY_ZONE_MONTH!$A:$AG,$F25,MATCH(M$2,REPORT_DATA_BY_ZONE_MONTH!$A$1:$AG$1,0)), "")</f>
        <v>100</v>
      </c>
      <c r="N25" s="30">
        <f t="shared" ca="1" si="6"/>
        <v>200</v>
      </c>
      <c r="O25" s="30">
        <f ca="1">IFERROR(INDEX(REPORT_DATA_BY_ZONE_MONTH!$A:$AG,$F25,MATCH(O$2,REPORT_DATA_BY_ZONE_MONTH!$A$1:$AG$1,0)), "")</f>
        <v>0</v>
      </c>
      <c r="P25" s="30">
        <f t="shared" ca="1" si="7"/>
        <v>40</v>
      </c>
      <c r="Q25" s="37">
        <f ca="1">MATCH($E25,BAPTISM_SOURCE_ZONE_MONTH!$A:$A, 0)</f>
        <v>11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4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2016:2:0:0:XINZHU</v>
      </c>
      <c r="F26" s="37">
        <f ca="1">MATCH($E26,REPORT_DATA_BY_ZONE_MONTH!$A:$A, 0)</f>
        <v>233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95</v>
      </c>
      <c r="J26" s="30">
        <f t="shared" ca="1" si="4"/>
        <v>240</v>
      </c>
      <c r="K26" s="30">
        <f ca="1">IFERROR(INDEX(REPORT_DATA_BY_ZONE_MONTH!$A:$AG,$F26,MATCH(K$2,REPORT_DATA_BY_ZONE_MONTH!$A$1:$AG$1,0)), "")</f>
        <v>30</v>
      </c>
      <c r="L26" s="30">
        <f t="shared" ca="1" si="5"/>
        <v>120</v>
      </c>
      <c r="M26" s="30">
        <f ca="1">IFERROR(INDEX(REPORT_DATA_BY_ZONE_MONTH!$A:$AG,$F26,MATCH(M$2,REPORT_DATA_BY_ZONE_MONTH!$A$1:$AG$1,0)), "")</f>
        <v>85</v>
      </c>
      <c r="N26" s="30">
        <f t="shared" ca="1" si="6"/>
        <v>200</v>
      </c>
      <c r="O26" s="30">
        <f ca="1">IFERROR(INDEX(REPORT_DATA_BY_ZONE_MONTH!$A:$AG,$F26,MATCH(O$2,REPORT_DATA_BY_ZONE_MONTH!$A$1:$AG$1,0)), "")</f>
        <v>4</v>
      </c>
      <c r="P26" s="30">
        <f t="shared" ca="1" si="7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1470</v>
      </c>
      <c r="C27" s="37"/>
      <c r="D27" s="37"/>
      <c r="G27" s="8">
        <f ca="1">SUMIF($C3:$C26,YEAR,G3:G26)</f>
        <v>6</v>
      </c>
      <c r="H27" s="37"/>
      <c r="R27" s="8">
        <f ca="1">SUM(R3:R26)</f>
        <v>5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4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4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36%</v>
      </c>
      <c r="C33" s="40">
        <f ca="1">IFERROR(B32/SUM(B31:B32),"0")</f>
        <v>0.36363636363636365</v>
      </c>
      <c r="D33" s="8" t="str">
        <f ca="1">TEXT(C33,"00%")</f>
        <v>36%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Xinzhu Zone</v>
      </c>
    </row>
    <row r="36" spans="1:4">
      <c r="B36" s="62" t="str">
        <f ca="1">INDIRECT(CONCATENATE($B$27, "$B$2"))</f>
        <v>新竹地帶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1429</v>
      </c>
      <c r="C2" s="35" t="s">
        <v>1400</v>
      </c>
      <c r="D2" s="79">
        <v>89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CENTRAL_GRAPH_DATA!$G$27</f>
        <v>4</v>
      </c>
      <c r="H5" s="82"/>
      <c r="I5" s="82"/>
      <c r="J5" s="83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883</v>
      </c>
      <c r="B10" s="27" t="s">
        <v>884</v>
      </c>
      <c r="C10" s="4" t="s">
        <v>905</v>
      </c>
      <c r="D10" s="4" t="s">
        <v>906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885</v>
      </c>
      <c r="B11" s="27" t="s">
        <v>886</v>
      </c>
      <c r="C11" s="4" t="s">
        <v>907</v>
      </c>
      <c r="D11" s="4" t="s">
        <v>908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887</v>
      </c>
      <c r="B12" s="27" t="s">
        <v>888</v>
      </c>
      <c r="C12" s="4" t="s">
        <v>909</v>
      </c>
      <c r="D12" s="4" t="s">
        <v>910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889</v>
      </c>
      <c r="B13" s="27" t="s">
        <v>890</v>
      </c>
      <c r="C13" s="4" t="s">
        <v>911</v>
      </c>
      <c r="D13" s="4" t="s">
        <v>912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891</v>
      </c>
      <c r="B14" s="27" t="s">
        <v>892</v>
      </c>
      <c r="C14" s="4" t="s">
        <v>913</v>
      </c>
      <c r="D14" s="4" t="s">
        <v>914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893</v>
      </c>
      <c r="B15" s="27" t="s">
        <v>894</v>
      </c>
      <c r="C15" s="4" t="s">
        <v>915</v>
      </c>
      <c r="D15" s="4" t="s">
        <v>916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1419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895</v>
      </c>
      <c r="B18" s="27" t="s">
        <v>896</v>
      </c>
      <c r="C18" s="4" t="s">
        <v>917</v>
      </c>
      <c r="D18" s="4" t="s">
        <v>918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897</v>
      </c>
      <c r="B19" s="27" t="s">
        <v>898</v>
      </c>
      <c r="C19" s="4" t="s">
        <v>919</v>
      </c>
      <c r="D19" s="4" t="s">
        <v>920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899</v>
      </c>
      <c r="B20" s="27" t="s">
        <v>900</v>
      </c>
      <c r="C20" s="4" t="s">
        <v>921</v>
      </c>
      <c r="D20" s="4" t="s">
        <v>922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901</v>
      </c>
      <c r="B21" s="27" t="s">
        <v>902</v>
      </c>
      <c r="C21" s="4" t="s">
        <v>923</v>
      </c>
      <c r="D21" s="4" t="s">
        <v>924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1419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1388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1387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1389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1391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1419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567</v>
      </c>
      <c r="B2" s="3" t="s">
        <v>135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568</v>
      </c>
      <c r="B3" s="3" t="s">
        <v>121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569</v>
      </c>
      <c r="B4" s="3" t="s">
        <v>113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570</v>
      </c>
      <c r="B5" s="3" t="s">
        <v>103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571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572</v>
      </c>
      <c r="B7" s="3" t="s">
        <v>93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573</v>
      </c>
      <c r="B8" s="3" t="s">
        <v>170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574</v>
      </c>
      <c r="B9" s="3" t="s">
        <v>95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575</v>
      </c>
      <c r="B10" s="3" t="s">
        <v>101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576</v>
      </c>
      <c r="B11" s="3" t="s">
        <v>222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577</v>
      </c>
      <c r="B12" s="3" t="s">
        <v>137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578</v>
      </c>
      <c r="B13" s="3" t="s">
        <v>135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579</v>
      </c>
      <c r="B14" s="3" t="s">
        <v>121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580</v>
      </c>
      <c r="B15" s="3" t="s">
        <v>113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581</v>
      </c>
      <c r="B16" s="3" t="s">
        <v>103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582</v>
      </c>
      <c r="B17" s="3" t="s">
        <v>274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583</v>
      </c>
      <c r="B18" s="3" t="s">
        <v>93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584</v>
      </c>
      <c r="B19" s="3" t="s">
        <v>170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585</v>
      </c>
      <c r="B20" s="3" t="s">
        <v>95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586</v>
      </c>
      <c r="B21" s="3" t="s">
        <v>101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587</v>
      </c>
      <c r="B22" s="3" t="s">
        <v>222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588</v>
      </c>
      <c r="B23" s="3" t="s">
        <v>137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589</v>
      </c>
      <c r="B24" s="3" t="s">
        <v>135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590</v>
      </c>
      <c r="B25" s="3" t="s">
        <v>121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591</v>
      </c>
      <c r="B26" s="3" t="s">
        <v>113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592</v>
      </c>
      <c r="B27" s="3" t="s">
        <v>103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593</v>
      </c>
      <c r="B28" s="3" t="s">
        <v>274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594</v>
      </c>
      <c r="B29" s="3" t="s">
        <v>93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595</v>
      </c>
      <c r="B30" s="3" t="s">
        <v>170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596</v>
      </c>
      <c r="B31" s="3" t="s">
        <v>95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597</v>
      </c>
      <c r="B32" s="3" t="s">
        <v>101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598</v>
      </c>
      <c r="B33" s="3" t="s">
        <v>222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599</v>
      </c>
      <c r="B34" s="3" t="s">
        <v>137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600</v>
      </c>
      <c r="B35" s="3" t="s">
        <v>135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601</v>
      </c>
      <c r="B36" s="3" t="s">
        <v>121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602</v>
      </c>
      <c r="B37" s="3" t="s">
        <v>113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603</v>
      </c>
      <c r="B38" s="3" t="s">
        <v>103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604</v>
      </c>
      <c r="B39" s="3" t="s">
        <v>274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605</v>
      </c>
      <c r="B40" s="3" t="s">
        <v>93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606</v>
      </c>
      <c r="B41" s="3" t="s">
        <v>170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607</v>
      </c>
      <c r="B42" s="3" t="s">
        <v>95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608</v>
      </c>
      <c r="B43" s="3" t="s">
        <v>101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609</v>
      </c>
      <c r="B44" s="3" t="s">
        <v>222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610</v>
      </c>
      <c r="B45" s="3" t="s">
        <v>137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1048</v>
      </c>
      <c r="B46" s="3" t="s">
        <v>135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1130</v>
      </c>
      <c r="B47" s="3" t="s">
        <v>121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1131</v>
      </c>
      <c r="B48" s="3" t="s">
        <v>113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1128</v>
      </c>
      <c r="B49" s="3" t="s">
        <v>103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1129</v>
      </c>
      <c r="B50" s="3" t="s">
        <v>1158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1132</v>
      </c>
      <c r="B51" s="3" t="s">
        <v>93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1133</v>
      </c>
      <c r="B52" s="3" t="s">
        <v>170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1049</v>
      </c>
      <c r="B53" s="3" t="s">
        <v>95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1050</v>
      </c>
      <c r="B54" s="3" t="s">
        <v>101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1051</v>
      </c>
      <c r="B55" s="3" t="s">
        <v>222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1052</v>
      </c>
      <c r="B56" s="3" t="s">
        <v>137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2014:3:0:0:CENTRAL</v>
      </c>
      <c r="F3" s="37">
        <f ca="1">MATCH($E3,REPORT_DATA_BY_ZONE_MONTH!$A:$A, 0)</f>
        <v>37</v>
      </c>
      <c r="G3" s="30">
        <f ca="1">IFERROR(INDEX(REPORT_DATA_BY_ZONE_MONTH!$A:$AG,$F3,MATCH(G$2,REPORT_DATA_BY_ZONE_MONTH!$A$1:$AG$1,0)), "")</f>
        <v>11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2014:4:0:0:CENTRAL</v>
      </c>
      <c r="F4" s="37">
        <f ca="1">MATCH($E4,REPORT_DATA_BY_ZONE_MONTH!$A:$A, 0)</f>
        <v>45</v>
      </c>
      <c r="G4" s="30">
        <f ca="1">IFERROR(INDEX(REPORT_DATA_BY_ZONE_MONTH!$A:$AG,$F4,MATCH(G$2,REPORT_DATA_BY_ZONE_MONTH!$A$1:$AG$1,0)), "")</f>
        <v>8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240</v>
      </c>
      <c r="K4" s="30">
        <f ca="1">IFERROR(INDEX(REPORT_DATA_BY_ZONE_MONTH!$A:$AG,$F4,MATCH(K$2,REPORT_DATA_BY_ZONE_MONTH!$A$1:$AG$1,0)), "")</f>
        <v>0</v>
      </c>
      <c r="L4" s="30">
        <f t="shared" ca="1" si="5"/>
        <v>120</v>
      </c>
      <c r="M4" s="30">
        <f ca="1">IFERROR(INDEX(REPORT_DATA_BY_ZONE_MONTH!$A:$AG,$F4,MATCH(M$2,REPORT_DATA_BY_ZONE_MONTH!$A$1:$AG$1,0)), "")</f>
        <v>0</v>
      </c>
      <c r="N4" s="30">
        <f t="shared" ca="1" si="6"/>
        <v>200</v>
      </c>
      <c r="O4" s="30">
        <f ca="1">IFERROR(INDEX(REPORT_DATA_BY_ZONE_MONTH!$A:$AG,$F4,MATCH(O$2,REPORT_DATA_BY_ZONE_MONTH!$A$1:$AG$1,0)), "")</f>
        <v>0</v>
      </c>
      <c r="P4" s="30">
        <f t="shared" ca="1" si="7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2014:5:0:0:CENTRAL</v>
      </c>
      <c r="F5" s="37">
        <f ca="1">MATCH($E5,REPORT_DATA_BY_ZONE_MONTH!$A:$A, 0)</f>
        <v>53</v>
      </c>
      <c r="G5" s="30">
        <f ca="1">IFERROR(INDEX(REPORT_DATA_BY_ZONE_MONTH!$A:$AG,$F5,MATCH(G$2,REPORT_DATA_BY_ZONE_MONTH!$A$1:$AG$1,0)), "")</f>
        <v>10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240</v>
      </c>
      <c r="K5" s="30">
        <f ca="1">IFERROR(INDEX(REPORT_DATA_BY_ZONE_MONTH!$A:$AG,$F5,MATCH(K$2,REPORT_DATA_BY_ZONE_MONTH!$A$1:$AG$1,0)), "")</f>
        <v>0</v>
      </c>
      <c r="L5" s="30">
        <f t="shared" ca="1" si="5"/>
        <v>120</v>
      </c>
      <c r="M5" s="30">
        <f ca="1">IFERROR(INDEX(REPORT_DATA_BY_ZONE_MONTH!$A:$AG,$F5,MATCH(M$2,REPORT_DATA_BY_ZONE_MONTH!$A$1:$AG$1,0)), "")</f>
        <v>0</v>
      </c>
      <c r="N5" s="30">
        <f t="shared" ca="1" si="6"/>
        <v>200</v>
      </c>
      <c r="O5" s="30">
        <f ca="1">IFERROR(INDEX(REPORT_DATA_BY_ZONE_MONTH!$A:$AG,$F5,MATCH(O$2,REPORT_DATA_BY_ZONE_MONTH!$A$1:$AG$1,0)), "")</f>
        <v>0</v>
      </c>
      <c r="P5" s="30">
        <f t="shared" ca="1" si="7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2014:6:0:0:CENTRAL</v>
      </c>
      <c r="F6" s="37">
        <f ca="1">MATCH($E6,REPORT_DATA_BY_ZONE_MONTH!$A:$A, 0)</f>
        <v>61</v>
      </c>
      <c r="G6" s="30">
        <f ca="1">IFERROR(INDEX(REPORT_DATA_BY_ZONE_MONTH!$A:$AG,$F6,MATCH(G$2,REPORT_DATA_BY_ZONE_MONTH!$A$1:$AG$1,0)), "")</f>
        <v>8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240</v>
      </c>
      <c r="K6" s="30">
        <f ca="1">IFERROR(INDEX(REPORT_DATA_BY_ZONE_MONTH!$A:$AG,$F6,MATCH(K$2,REPORT_DATA_BY_ZONE_MONTH!$A$1:$AG$1,0)), "")</f>
        <v>0</v>
      </c>
      <c r="L6" s="30">
        <f t="shared" ca="1" si="5"/>
        <v>120</v>
      </c>
      <c r="M6" s="30">
        <f ca="1">IFERROR(INDEX(REPORT_DATA_BY_ZONE_MONTH!$A:$AG,$F6,MATCH(M$2,REPORT_DATA_BY_ZONE_MONTH!$A$1:$AG$1,0)), "")</f>
        <v>0</v>
      </c>
      <c r="N6" s="30">
        <f t="shared" ca="1" si="6"/>
        <v>200</v>
      </c>
      <c r="O6" s="30">
        <f ca="1">IFERROR(INDEX(REPORT_DATA_BY_ZONE_MONTH!$A:$AG,$F6,MATCH(O$2,REPORT_DATA_BY_ZONE_MONTH!$A$1:$AG$1,0)), "")</f>
        <v>0</v>
      </c>
      <c r="P6" s="30">
        <f t="shared" ca="1" si="7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2014:7:0:0:CENTRAL</v>
      </c>
      <c r="F7" s="37">
        <f ca="1">MATCH($E7,REPORT_DATA_BY_ZONE_MONTH!$A:$A, 0)</f>
        <v>69</v>
      </c>
      <c r="G7" s="30">
        <f ca="1">IFERROR(INDEX(REPORT_DATA_BY_ZONE_MONTH!$A:$AG,$F7,MATCH(G$2,REPORT_DATA_BY_ZONE_MONTH!$A$1:$AG$1,0)), "")</f>
        <v>7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240</v>
      </c>
      <c r="K7" s="30">
        <f ca="1">IFERROR(INDEX(REPORT_DATA_BY_ZONE_MONTH!$A:$AG,$F7,MATCH(K$2,REPORT_DATA_BY_ZONE_MONTH!$A$1:$AG$1,0)), "")</f>
        <v>0</v>
      </c>
      <c r="L7" s="30">
        <f t="shared" ca="1" si="5"/>
        <v>120</v>
      </c>
      <c r="M7" s="30">
        <f ca="1">IFERROR(INDEX(REPORT_DATA_BY_ZONE_MONTH!$A:$AG,$F7,MATCH(M$2,REPORT_DATA_BY_ZONE_MONTH!$A$1:$AG$1,0)), "")</f>
        <v>0</v>
      </c>
      <c r="N7" s="30">
        <f t="shared" ca="1" si="6"/>
        <v>200</v>
      </c>
      <c r="O7" s="30">
        <f ca="1">IFERROR(INDEX(REPORT_DATA_BY_ZONE_MONTH!$A:$AG,$F7,MATCH(O$2,REPORT_DATA_BY_ZONE_MONTH!$A$1:$AG$1,0)), "")</f>
        <v>0</v>
      </c>
      <c r="P7" s="30">
        <f t="shared" ca="1" si="7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2014:8:0:0:CENTRAL</v>
      </c>
      <c r="F8" s="37">
        <f ca="1">MATCH($E8,REPORT_DATA_BY_ZONE_MONTH!$A:$A, 0)</f>
        <v>77</v>
      </c>
      <c r="G8" s="30">
        <f ca="1">IFERROR(INDEX(REPORT_DATA_BY_ZONE_MONTH!$A:$AG,$F8,MATCH(G$2,REPORT_DATA_BY_ZONE_MONTH!$A$1:$AG$1,0)), "")</f>
        <v>4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240</v>
      </c>
      <c r="K8" s="30">
        <f ca="1">IFERROR(INDEX(REPORT_DATA_BY_ZONE_MONTH!$A:$AG,$F8,MATCH(K$2,REPORT_DATA_BY_ZONE_MONTH!$A$1:$AG$1,0)), "")</f>
        <v>0</v>
      </c>
      <c r="L8" s="30">
        <f t="shared" ca="1" si="5"/>
        <v>120</v>
      </c>
      <c r="M8" s="30">
        <f ca="1">IFERROR(INDEX(REPORT_DATA_BY_ZONE_MONTH!$A:$AG,$F8,MATCH(M$2,REPORT_DATA_BY_ZONE_MONTH!$A$1:$AG$1,0)), "")</f>
        <v>0</v>
      </c>
      <c r="N8" s="30">
        <f t="shared" ca="1" si="6"/>
        <v>200</v>
      </c>
      <c r="O8" s="30">
        <f ca="1">IFERROR(INDEX(REPORT_DATA_BY_ZONE_MONTH!$A:$AG,$F8,MATCH(O$2,REPORT_DATA_BY_ZONE_MONTH!$A$1:$AG$1,0)), "")</f>
        <v>0</v>
      </c>
      <c r="P8" s="30">
        <f t="shared" ca="1" si="7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2014:9:0:0:CENTRAL</v>
      </c>
      <c r="F9" s="37">
        <f ca="1">MATCH($E9,REPORT_DATA_BY_ZONE_MONTH!$A:$A, 0)</f>
        <v>85</v>
      </c>
      <c r="G9" s="30">
        <f ca="1">IFERROR(INDEX(REPORT_DATA_BY_ZONE_MONTH!$A:$AG,$F9,MATCH(G$2,REPORT_DATA_BY_ZONE_MONTH!$A$1:$AG$1,0)), "")</f>
        <v>3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240</v>
      </c>
      <c r="K9" s="30">
        <f ca="1">IFERROR(INDEX(REPORT_DATA_BY_ZONE_MONTH!$A:$AG,$F9,MATCH(K$2,REPORT_DATA_BY_ZONE_MONTH!$A$1:$AG$1,0)), "")</f>
        <v>0</v>
      </c>
      <c r="L9" s="30">
        <f t="shared" ca="1" si="5"/>
        <v>120</v>
      </c>
      <c r="M9" s="30">
        <f ca="1">IFERROR(INDEX(REPORT_DATA_BY_ZONE_MONTH!$A:$AG,$F9,MATCH(M$2,REPORT_DATA_BY_ZONE_MONTH!$A$1:$AG$1,0)), "")</f>
        <v>0</v>
      </c>
      <c r="N9" s="30">
        <f t="shared" ca="1" si="6"/>
        <v>200</v>
      </c>
      <c r="O9" s="30">
        <f ca="1">IFERROR(INDEX(REPORT_DATA_BY_ZONE_MONTH!$A:$AG,$F9,MATCH(O$2,REPORT_DATA_BY_ZONE_MONTH!$A$1:$AG$1,0)), "")</f>
        <v>0</v>
      </c>
      <c r="P9" s="30">
        <f t="shared" ca="1" si="7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2014:10:0:0:CENTRAL</v>
      </c>
      <c r="F10" s="37">
        <f ca="1">MATCH($E10,REPORT_DATA_BY_ZONE_MONTH!$A:$A, 0)</f>
        <v>2</v>
      </c>
      <c r="G10" s="30">
        <f ca="1">IFERROR(INDEX(REPORT_DATA_BY_ZONE_MONTH!$A:$AG,$F10,MATCH(G$2,REPORT_DATA_BY_ZONE_MONTH!$A$1:$AG$1,0)), "")</f>
        <v>5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240</v>
      </c>
      <c r="K10" s="30">
        <f ca="1">IFERROR(INDEX(REPORT_DATA_BY_ZONE_MONTH!$A:$AG,$F10,MATCH(K$2,REPORT_DATA_BY_ZONE_MONTH!$A$1:$AG$1,0)), "")</f>
        <v>0</v>
      </c>
      <c r="L10" s="30">
        <f t="shared" ca="1" si="5"/>
        <v>120</v>
      </c>
      <c r="M10" s="30">
        <f ca="1">IFERROR(INDEX(REPORT_DATA_BY_ZONE_MONTH!$A:$AG,$F10,MATCH(M$2,REPORT_DATA_BY_ZONE_MONTH!$A$1:$AG$1,0)), "")</f>
        <v>0</v>
      </c>
      <c r="N10" s="30">
        <f t="shared" ca="1" si="6"/>
        <v>200</v>
      </c>
      <c r="O10" s="30">
        <f ca="1">IFERROR(INDEX(REPORT_DATA_BY_ZONE_MONTH!$A:$AG,$F10,MATCH(O$2,REPORT_DATA_BY_ZONE_MONTH!$A$1:$AG$1,0)), "")</f>
        <v>0</v>
      </c>
      <c r="P10" s="30">
        <f t="shared" ca="1" si="7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2014:11:0:0:CENTRAL</v>
      </c>
      <c r="F11" s="37">
        <f ca="1">MATCH($E11,REPORT_DATA_BY_ZONE_MONTH!$A:$A, 0)</f>
        <v>11</v>
      </c>
      <c r="G11" s="30">
        <f ca="1">IFERROR(INDEX(REPORT_DATA_BY_ZONE_MONTH!$A:$AG,$F11,MATCH(G$2,REPORT_DATA_BY_ZONE_MONTH!$A$1:$AG$1,0)), "")</f>
        <v>3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240</v>
      </c>
      <c r="K11" s="30">
        <f ca="1">IFERROR(INDEX(REPORT_DATA_BY_ZONE_MONTH!$A:$AG,$F11,MATCH(K$2,REPORT_DATA_BY_ZONE_MONTH!$A$1:$AG$1,0)), "")</f>
        <v>0</v>
      </c>
      <c r="L11" s="30">
        <f t="shared" ca="1" si="5"/>
        <v>120</v>
      </c>
      <c r="M11" s="30">
        <f ca="1">IFERROR(INDEX(REPORT_DATA_BY_ZONE_MONTH!$A:$AG,$F11,MATCH(M$2,REPORT_DATA_BY_ZONE_MONTH!$A$1:$AG$1,0)), "")</f>
        <v>0</v>
      </c>
      <c r="N11" s="30">
        <f t="shared" ca="1" si="6"/>
        <v>200</v>
      </c>
      <c r="O11" s="30">
        <f ca="1">IFERROR(INDEX(REPORT_DATA_BY_ZONE_MONTH!$A:$AG,$F11,MATCH(O$2,REPORT_DATA_BY_ZONE_MONTH!$A$1:$AG$1,0)), "")</f>
        <v>0</v>
      </c>
      <c r="P11" s="30">
        <f t="shared" ca="1" si="7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2014:12:0:0:CENTRAL</v>
      </c>
      <c r="F12" s="37">
        <f ca="1">MATCH($E12,REPORT_DATA_BY_ZONE_MONTH!$A:$A, 0)</f>
        <v>20</v>
      </c>
      <c r="G12" s="30">
        <f ca="1">IFERROR(INDEX(REPORT_DATA_BY_ZONE_MONTH!$A:$AG,$F12,MATCH(G$2,REPORT_DATA_BY_ZONE_MONTH!$A$1:$AG$1,0)), "")</f>
        <v>7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240</v>
      </c>
      <c r="K12" s="30">
        <f ca="1">IFERROR(INDEX(REPORT_DATA_BY_ZONE_MONTH!$A:$AG,$F12,MATCH(K$2,REPORT_DATA_BY_ZONE_MONTH!$A$1:$AG$1,0)), "")</f>
        <v>0</v>
      </c>
      <c r="L12" s="30">
        <f t="shared" ca="1" si="5"/>
        <v>120</v>
      </c>
      <c r="M12" s="30">
        <f ca="1">IFERROR(INDEX(REPORT_DATA_BY_ZONE_MONTH!$A:$AG,$F12,MATCH(M$2,REPORT_DATA_BY_ZONE_MONTH!$A$1:$AG$1,0)), "")</f>
        <v>0</v>
      </c>
      <c r="N12" s="30">
        <f t="shared" ca="1" si="6"/>
        <v>200</v>
      </c>
      <c r="O12" s="30">
        <f ca="1">IFERROR(INDEX(REPORT_DATA_BY_ZONE_MONTH!$A:$AG,$F12,MATCH(O$2,REPORT_DATA_BY_ZONE_MONTH!$A$1:$AG$1,0)), "")</f>
        <v>0</v>
      </c>
      <c r="P12" s="30">
        <f t="shared" ca="1" si="7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2015:1:0:0:CENTRAL</v>
      </c>
      <c r="F13" s="37">
        <f ca="1">MATCH($E13,REPORT_DATA_BY_ZONE_MONTH!$A:$A, 0)</f>
        <v>124</v>
      </c>
      <c r="G13" s="30">
        <f ca="1">IFERROR(INDEX(REPORT_DATA_BY_ZONE_MONTH!$A:$AG,$F13,MATCH(G$2,REPORT_DATA_BY_ZONE_MONTH!$A$1:$AG$1,0)), "")</f>
        <v>4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240</v>
      </c>
      <c r="K13" s="30">
        <f ca="1">IFERROR(INDEX(REPORT_DATA_BY_ZONE_MONTH!$A:$AG,$F13,MATCH(K$2,REPORT_DATA_BY_ZONE_MONTH!$A$1:$AG$1,0)), "")</f>
        <v>0</v>
      </c>
      <c r="L13" s="30">
        <f t="shared" ca="1" si="5"/>
        <v>120</v>
      </c>
      <c r="M13" s="30">
        <f ca="1">IFERROR(INDEX(REPORT_DATA_BY_ZONE_MONTH!$A:$AG,$F13,MATCH(M$2,REPORT_DATA_BY_ZONE_MONTH!$A$1:$AG$1,0)), "")</f>
        <v>0</v>
      </c>
      <c r="N13" s="30">
        <f t="shared" ca="1" si="6"/>
        <v>200</v>
      </c>
      <c r="O13" s="30">
        <f ca="1">IFERROR(INDEX(REPORT_DATA_BY_ZONE_MONTH!$A:$AG,$F13,MATCH(O$2,REPORT_DATA_BY_ZONE_MONTH!$A$1:$AG$1,0)), "")</f>
        <v>0</v>
      </c>
      <c r="P13" s="30">
        <f t="shared" ca="1" si="7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2015:2:0:0:CENTRAL</v>
      </c>
      <c r="F14" s="37">
        <f ca="1">MATCH($E14,REPORT_DATA_BY_ZONE_MONTH!$A:$A, 0)</f>
        <v>133</v>
      </c>
      <c r="G14" s="30">
        <f ca="1">IFERROR(INDEX(REPORT_DATA_BY_ZONE_MONTH!$A:$AG,$F14,MATCH(G$2,REPORT_DATA_BY_ZONE_MONTH!$A$1:$AG$1,0)), "")</f>
        <v>10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240</v>
      </c>
      <c r="K14" s="30">
        <f ca="1">IFERROR(INDEX(REPORT_DATA_BY_ZONE_MONTH!$A:$AG,$F14,MATCH(K$2,REPORT_DATA_BY_ZONE_MONTH!$A$1:$AG$1,0)), "")</f>
        <v>0</v>
      </c>
      <c r="L14" s="30">
        <f t="shared" ca="1" si="5"/>
        <v>120</v>
      </c>
      <c r="M14" s="30">
        <f ca="1">IFERROR(INDEX(REPORT_DATA_BY_ZONE_MONTH!$A:$AG,$F14,MATCH(M$2,REPORT_DATA_BY_ZONE_MONTH!$A$1:$AG$1,0)), "")</f>
        <v>0</v>
      </c>
      <c r="N14" s="30">
        <f t="shared" ca="1" si="6"/>
        <v>200</v>
      </c>
      <c r="O14" s="30">
        <f ca="1">IFERROR(INDEX(REPORT_DATA_BY_ZONE_MONTH!$A:$AG,$F14,MATCH(O$2,REPORT_DATA_BY_ZONE_MONTH!$A$1:$AG$1,0)), "")</f>
        <v>0</v>
      </c>
      <c r="P14" s="30">
        <f t="shared" ca="1" si="7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2015:3:0:0:CENTRAL</v>
      </c>
      <c r="F15" s="37">
        <f ca="1">MATCH($E15,REPORT_DATA_BY_ZONE_MONTH!$A:$A, 0)</f>
        <v>143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240</v>
      </c>
      <c r="K15" s="30">
        <f ca="1">IFERROR(INDEX(REPORT_DATA_BY_ZONE_MONTH!$A:$AG,$F15,MATCH(K$2,REPORT_DATA_BY_ZONE_MONTH!$A$1:$AG$1,0)), "")</f>
        <v>0</v>
      </c>
      <c r="L15" s="30">
        <f t="shared" ca="1" si="5"/>
        <v>120</v>
      </c>
      <c r="M15" s="30">
        <f ca="1">IFERROR(INDEX(REPORT_DATA_BY_ZONE_MONTH!$A:$AG,$F15,MATCH(M$2,REPORT_DATA_BY_ZONE_MONTH!$A$1:$AG$1,0)), "")</f>
        <v>0</v>
      </c>
      <c r="N15" s="30">
        <f t="shared" ca="1" si="6"/>
        <v>200</v>
      </c>
      <c r="O15" s="30">
        <f ca="1">IFERROR(INDEX(REPORT_DATA_BY_ZONE_MONTH!$A:$AG,$F15,MATCH(O$2,REPORT_DATA_BY_ZONE_MONTH!$A$1:$AG$1,0)), "")</f>
        <v>0</v>
      </c>
      <c r="P15" s="30">
        <f t="shared" ca="1" si="7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2015:4:0:0:CENTRAL</v>
      </c>
      <c r="F16" s="37">
        <f ca="1">MATCH($E16,REPORT_DATA_BY_ZONE_MONTH!$A:$A, 0)</f>
        <v>153</v>
      </c>
      <c r="G16" s="30">
        <f ca="1">IFERROR(INDEX(REPORT_DATA_BY_ZONE_MONTH!$A:$AG,$F16,MATCH(G$2,REPORT_DATA_BY_ZONE_MONTH!$A$1:$AG$1,0)), "")</f>
        <v>10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240</v>
      </c>
      <c r="K16" s="30">
        <f ca="1">IFERROR(INDEX(REPORT_DATA_BY_ZONE_MONTH!$A:$AG,$F16,MATCH(K$2,REPORT_DATA_BY_ZONE_MONTH!$A$1:$AG$1,0)), "")</f>
        <v>0</v>
      </c>
      <c r="L16" s="30">
        <f t="shared" ca="1" si="5"/>
        <v>120</v>
      </c>
      <c r="M16" s="30">
        <f ca="1">IFERROR(INDEX(REPORT_DATA_BY_ZONE_MONTH!$A:$AG,$F16,MATCH(M$2,REPORT_DATA_BY_ZONE_MONTH!$A$1:$AG$1,0)), "")</f>
        <v>0</v>
      </c>
      <c r="N16" s="30">
        <f t="shared" ca="1" si="6"/>
        <v>200</v>
      </c>
      <c r="O16" s="30">
        <f ca="1">IFERROR(INDEX(REPORT_DATA_BY_ZONE_MONTH!$A:$AG,$F16,MATCH(O$2,REPORT_DATA_BY_ZONE_MONTH!$A$1:$AG$1,0)), "")</f>
        <v>0</v>
      </c>
      <c r="P16" s="30">
        <f t="shared" ca="1" si="7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2015:5:0:0:CENTRAL</v>
      </c>
      <c r="F17" s="37">
        <f ca="1">MATCH($E17,REPORT_DATA_BY_ZONE_MONTH!$A:$A, 0)</f>
        <v>163</v>
      </c>
      <c r="G17" s="30">
        <f ca="1">IFERROR(INDEX(REPORT_DATA_BY_ZONE_MONTH!$A:$AG,$F17,MATCH(G$2,REPORT_DATA_BY_ZONE_MONTH!$A$1:$AG$1,0)), "")</f>
        <v>10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240</v>
      </c>
      <c r="K17" s="30">
        <f ca="1">IFERROR(INDEX(REPORT_DATA_BY_ZONE_MONTH!$A:$AG,$F17,MATCH(K$2,REPORT_DATA_BY_ZONE_MONTH!$A$1:$AG$1,0)), "")</f>
        <v>0</v>
      </c>
      <c r="L17" s="30">
        <f t="shared" ca="1" si="5"/>
        <v>120</v>
      </c>
      <c r="M17" s="30">
        <f ca="1">IFERROR(INDEX(REPORT_DATA_BY_ZONE_MONTH!$A:$AG,$F17,MATCH(M$2,REPORT_DATA_BY_ZONE_MONTH!$A$1:$AG$1,0)), "")</f>
        <v>0</v>
      </c>
      <c r="N17" s="30">
        <f t="shared" ca="1" si="6"/>
        <v>200</v>
      </c>
      <c r="O17" s="30">
        <f ca="1">IFERROR(INDEX(REPORT_DATA_BY_ZONE_MONTH!$A:$AG,$F17,MATCH(O$2,REPORT_DATA_BY_ZONE_MONTH!$A$1:$AG$1,0)), "")</f>
        <v>0</v>
      </c>
      <c r="P17" s="30">
        <f t="shared" ca="1" si="7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2015:6:0:0:CENTRAL</v>
      </c>
      <c r="F18" s="37">
        <f ca="1">MATCH($E18,REPORT_DATA_BY_ZONE_MONTH!$A:$A, 0)</f>
        <v>173</v>
      </c>
      <c r="G18" s="30">
        <f ca="1">IFERROR(INDEX(REPORT_DATA_BY_ZONE_MONTH!$A:$AG,$F18,MATCH(G$2,REPORT_DATA_BY_ZONE_MONTH!$A$1:$AG$1,0)), "")</f>
        <v>5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240</v>
      </c>
      <c r="K18" s="30">
        <f ca="1">IFERROR(INDEX(REPORT_DATA_BY_ZONE_MONTH!$A:$AG,$F18,MATCH(K$2,REPORT_DATA_BY_ZONE_MONTH!$A$1:$AG$1,0)), "")</f>
        <v>0</v>
      </c>
      <c r="L18" s="30">
        <f t="shared" ca="1" si="5"/>
        <v>120</v>
      </c>
      <c r="M18" s="30">
        <f ca="1">IFERROR(INDEX(REPORT_DATA_BY_ZONE_MONTH!$A:$AG,$F18,MATCH(M$2,REPORT_DATA_BY_ZONE_MONTH!$A$1:$AG$1,0)), "")</f>
        <v>0</v>
      </c>
      <c r="N18" s="30">
        <f t="shared" ca="1" si="6"/>
        <v>200</v>
      </c>
      <c r="O18" s="30">
        <f ca="1">IFERROR(INDEX(REPORT_DATA_BY_ZONE_MONTH!$A:$AG,$F18,MATCH(O$2,REPORT_DATA_BY_ZONE_MONTH!$A$1:$AG$1,0)), "")</f>
        <v>0</v>
      </c>
      <c r="P18" s="30">
        <f t="shared" ca="1" si="7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2015:7:0:0:CENTRAL</v>
      </c>
      <c r="F19" s="37">
        <f ca="1">MATCH($E19,REPORT_DATA_BY_ZONE_MONTH!$A:$A, 0)</f>
        <v>183</v>
      </c>
      <c r="G19" s="30">
        <f ca="1">IFERROR(INDEX(REPORT_DATA_BY_ZONE_MONTH!$A:$AG,$F19,MATCH(G$2,REPORT_DATA_BY_ZONE_MONTH!$A$1:$AG$1,0)), "")</f>
        <v>4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240</v>
      </c>
      <c r="K19" s="30">
        <f ca="1">IFERROR(INDEX(REPORT_DATA_BY_ZONE_MONTH!$A:$AG,$F19,MATCH(K$2,REPORT_DATA_BY_ZONE_MONTH!$A$1:$AG$1,0)), "")</f>
        <v>0</v>
      </c>
      <c r="L19" s="30">
        <f t="shared" ca="1" si="5"/>
        <v>120</v>
      </c>
      <c r="M19" s="30">
        <f ca="1">IFERROR(INDEX(REPORT_DATA_BY_ZONE_MONTH!$A:$AG,$F19,MATCH(M$2,REPORT_DATA_BY_ZONE_MONTH!$A$1:$AG$1,0)), "")</f>
        <v>0</v>
      </c>
      <c r="N19" s="30">
        <f t="shared" ca="1" si="6"/>
        <v>200</v>
      </c>
      <c r="O19" s="30">
        <f ca="1">IFERROR(INDEX(REPORT_DATA_BY_ZONE_MONTH!$A:$AG,$F19,MATCH(O$2,REPORT_DATA_BY_ZONE_MONTH!$A$1:$AG$1,0)), "")</f>
        <v>0</v>
      </c>
      <c r="P19" s="30">
        <f t="shared" ca="1" si="7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2015:8:0:0:CENTRAL</v>
      </c>
      <c r="F20" s="37">
        <f ca="1">MATCH($E20,REPORT_DATA_BY_ZONE_MONTH!$A:$A, 0)</f>
        <v>193</v>
      </c>
      <c r="G20" s="30">
        <f ca="1">IFERROR(INDEX(REPORT_DATA_BY_ZONE_MONTH!$A:$AG,$F20,MATCH(G$2,REPORT_DATA_BY_ZONE_MONTH!$A$1:$AG$1,0)), "")</f>
        <v>6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240</v>
      </c>
      <c r="K20" s="30">
        <f ca="1">IFERROR(INDEX(REPORT_DATA_BY_ZONE_MONTH!$A:$AG,$F20,MATCH(K$2,REPORT_DATA_BY_ZONE_MONTH!$A$1:$AG$1,0)), "")</f>
        <v>0</v>
      </c>
      <c r="L20" s="30">
        <f t="shared" ca="1" si="5"/>
        <v>120</v>
      </c>
      <c r="M20" s="30">
        <f ca="1">IFERROR(INDEX(REPORT_DATA_BY_ZONE_MONTH!$A:$AG,$F20,MATCH(M$2,REPORT_DATA_BY_ZONE_MONTH!$A$1:$AG$1,0)), "")</f>
        <v>0</v>
      </c>
      <c r="N20" s="30">
        <f t="shared" ca="1" si="6"/>
        <v>200</v>
      </c>
      <c r="O20" s="30">
        <f ca="1">IFERROR(INDEX(REPORT_DATA_BY_ZONE_MONTH!$A:$AG,$F20,MATCH(O$2,REPORT_DATA_BY_ZONE_MONTH!$A$1:$AG$1,0)), "")</f>
        <v>0</v>
      </c>
      <c r="P20" s="30">
        <f t="shared" ca="1" si="7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2015:9:0:0:CENTRAL</v>
      </c>
      <c r="F21" s="37">
        <f ca="1">MATCH($E21,REPORT_DATA_BY_ZONE_MONTH!$A:$A, 0)</f>
        <v>203</v>
      </c>
      <c r="G21" s="30">
        <f ca="1">IFERROR(INDEX(REPORT_DATA_BY_ZONE_MONTH!$A:$AG,$F21,MATCH(G$2,REPORT_DATA_BY_ZONE_MONTH!$A$1:$AG$1,0)), "")</f>
        <v>8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240</v>
      </c>
      <c r="K21" s="30">
        <f ca="1">IFERROR(INDEX(REPORT_DATA_BY_ZONE_MONTH!$A:$AG,$F21,MATCH(K$2,REPORT_DATA_BY_ZONE_MONTH!$A$1:$AG$1,0)), "")</f>
        <v>0</v>
      </c>
      <c r="L21" s="30">
        <f t="shared" ca="1" si="5"/>
        <v>120</v>
      </c>
      <c r="M21" s="30">
        <f ca="1">IFERROR(INDEX(REPORT_DATA_BY_ZONE_MONTH!$A:$AG,$F21,MATCH(M$2,REPORT_DATA_BY_ZONE_MONTH!$A$1:$AG$1,0)), "")</f>
        <v>0</v>
      </c>
      <c r="N21" s="30">
        <f t="shared" ca="1" si="6"/>
        <v>200</v>
      </c>
      <c r="O21" s="30">
        <f ca="1">IFERROR(INDEX(REPORT_DATA_BY_ZONE_MONTH!$A:$AG,$F21,MATCH(O$2,REPORT_DATA_BY_ZONE_MONTH!$A$1:$AG$1,0)), "")</f>
        <v>0</v>
      </c>
      <c r="P21" s="30">
        <f t="shared" ca="1" si="7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2015:10:0:0:CENTRAL</v>
      </c>
      <c r="F22" s="37">
        <f ca="1">MATCH($E22,REPORT_DATA_BY_ZONE_MONTH!$A:$A, 0)</f>
        <v>93</v>
      </c>
      <c r="G22" s="30">
        <f ca="1">IFERROR(INDEX(REPORT_DATA_BY_ZONE_MONTH!$A:$AG,$F22,MATCH(G$2,REPORT_DATA_BY_ZONE_MONTH!$A$1:$AG$1,0)), "")</f>
        <v>4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240</v>
      </c>
      <c r="K22" s="30">
        <f ca="1">IFERROR(INDEX(REPORT_DATA_BY_ZONE_MONTH!$A:$AG,$F22,MATCH(K$2,REPORT_DATA_BY_ZONE_MONTH!$A$1:$AG$1,0)), "")</f>
        <v>0</v>
      </c>
      <c r="L22" s="30">
        <f t="shared" ca="1" si="5"/>
        <v>120</v>
      </c>
      <c r="M22" s="30">
        <f ca="1">IFERROR(INDEX(REPORT_DATA_BY_ZONE_MONTH!$A:$AG,$F22,MATCH(M$2,REPORT_DATA_BY_ZONE_MONTH!$A$1:$AG$1,0)), "")</f>
        <v>0</v>
      </c>
      <c r="N22" s="30">
        <f t="shared" ca="1" si="6"/>
        <v>200</v>
      </c>
      <c r="O22" s="30">
        <f ca="1">IFERROR(INDEX(REPORT_DATA_BY_ZONE_MONTH!$A:$AG,$F22,MATCH(O$2,REPORT_DATA_BY_ZONE_MONTH!$A$1:$AG$1,0)), "")</f>
        <v>0</v>
      </c>
      <c r="P22" s="30">
        <f t="shared" ca="1" si="7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2015:11:0:0:CENTRAL</v>
      </c>
      <c r="F23" s="37">
        <f ca="1">MATCH($E23,REPORT_DATA_BY_ZONE_MONTH!$A:$A, 0)</f>
        <v>103</v>
      </c>
      <c r="G23" s="30">
        <f ca="1">IFERROR(INDEX(REPORT_DATA_BY_ZONE_MONTH!$A:$AG,$F23,MATCH(G$2,REPORT_DATA_BY_ZONE_MONTH!$A$1:$AG$1,0)), "")</f>
        <v>6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240</v>
      </c>
      <c r="K23" s="30">
        <f ca="1">IFERROR(INDEX(REPORT_DATA_BY_ZONE_MONTH!$A:$AG,$F23,MATCH(K$2,REPORT_DATA_BY_ZONE_MONTH!$A$1:$AG$1,0)), "")</f>
        <v>0</v>
      </c>
      <c r="L23" s="30">
        <f t="shared" ca="1" si="5"/>
        <v>120</v>
      </c>
      <c r="M23" s="30">
        <f ca="1">IFERROR(INDEX(REPORT_DATA_BY_ZONE_MONTH!$A:$AG,$F23,MATCH(M$2,REPORT_DATA_BY_ZONE_MONTH!$A$1:$AG$1,0)), "")</f>
        <v>0</v>
      </c>
      <c r="N23" s="30">
        <f t="shared" ca="1" si="6"/>
        <v>200</v>
      </c>
      <c r="O23" s="30">
        <f ca="1">IFERROR(INDEX(REPORT_DATA_BY_ZONE_MONTH!$A:$AG,$F23,MATCH(O$2,REPORT_DATA_BY_ZONE_MONTH!$A$1:$AG$1,0)), "")</f>
        <v>0</v>
      </c>
      <c r="P23" s="30">
        <f t="shared" ca="1" si="7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2015:12:0:0:CENTRAL</v>
      </c>
      <c r="F24" s="37">
        <f ca="1">MATCH($E24,REPORT_DATA_BY_ZONE_MONTH!$A:$A, 0)</f>
        <v>113</v>
      </c>
      <c r="G24" s="30">
        <f ca="1">IFERROR(INDEX(REPORT_DATA_BY_ZONE_MONTH!$A:$AG,$F24,MATCH(G$2,REPORT_DATA_BY_ZONE_MONTH!$A$1:$AG$1,0)), "")</f>
        <v>10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240</v>
      </c>
      <c r="K24" s="30">
        <f ca="1">IFERROR(INDEX(REPORT_DATA_BY_ZONE_MONTH!$A:$AG,$F24,MATCH(K$2,REPORT_DATA_BY_ZONE_MONTH!$A$1:$AG$1,0)), "")</f>
        <v>0</v>
      </c>
      <c r="L24" s="30">
        <f t="shared" ca="1" si="5"/>
        <v>120</v>
      </c>
      <c r="M24" s="30">
        <f ca="1">IFERROR(INDEX(REPORT_DATA_BY_ZONE_MONTH!$A:$AG,$F24,MATCH(M$2,REPORT_DATA_BY_ZONE_MONTH!$A$1:$AG$1,0)), "")</f>
        <v>0</v>
      </c>
      <c r="N24" s="30">
        <f t="shared" ca="1" si="6"/>
        <v>200</v>
      </c>
      <c r="O24" s="30">
        <f ca="1">IFERROR(INDEX(REPORT_DATA_BY_ZONE_MONTH!$A:$AG,$F24,MATCH(O$2,REPORT_DATA_BY_ZONE_MONTH!$A$1:$AG$1,0)), "")</f>
        <v>0</v>
      </c>
      <c r="P24" s="30">
        <f t="shared" ca="1" si="7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2016:1:0:0:CENTRAL</v>
      </c>
      <c r="F25" s="37">
        <f ca="1">MATCH($E25,REPORT_DATA_BY_ZONE_MONTH!$A:$A, 0)</f>
        <v>213</v>
      </c>
      <c r="G25" s="30">
        <f ca="1">IFERROR(INDEX(REPORT_DATA_BY_ZONE_MONTH!$A:$AG,$F25,MATCH(G$2,REPORT_DATA_BY_ZONE_MONTH!$A$1:$AG$1,0)), "")</f>
        <v>4</v>
      </c>
      <c r="H25" s="30">
        <f t="shared" si="3"/>
        <v>8</v>
      </c>
      <c r="I25" s="30">
        <f ca="1">IFERROR(INDEX(REPORT_DATA_BY_ZONE_MONTH!$A:$AG,$F25,MATCH(I$2,REPORT_DATA_BY_ZONE_MONTH!$A$1:$AG$1,0)), "")</f>
        <v>139</v>
      </c>
      <c r="J25" s="30">
        <f t="shared" ca="1" si="4"/>
        <v>240</v>
      </c>
      <c r="K25" s="30">
        <f ca="1">IFERROR(INDEX(REPORT_DATA_BY_ZONE_MONTH!$A:$AG,$F25,MATCH(K$2,REPORT_DATA_BY_ZONE_MONTH!$A$1:$AG$1,0)), "")</f>
        <v>17</v>
      </c>
      <c r="L25" s="30">
        <f t="shared" ca="1" si="5"/>
        <v>120</v>
      </c>
      <c r="M25" s="30">
        <f ca="1">IFERROR(INDEX(REPORT_DATA_BY_ZONE_MONTH!$A:$AG,$F25,MATCH(M$2,REPORT_DATA_BY_ZONE_MONTH!$A$1:$AG$1,0)), "")</f>
        <v>99</v>
      </c>
      <c r="N25" s="30">
        <f t="shared" ca="1" si="6"/>
        <v>200</v>
      </c>
      <c r="O25" s="30">
        <f ca="1">IFERROR(INDEX(REPORT_DATA_BY_ZONE_MONTH!$A:$AG,$F25,MATCH(O$2,REPORT_DATA_BY_ZONE_MONTH!$A$1:$AG$1,0)), "")</f>
        <v>0</v>
      </c>
      <c r="P25" s="30">
        <f t="shared" ca="1" si="7"/>
        <v>40</v>
      </c>
      <c r="Q25" s="37">
        <f ca="1">MATCH($E25,BAPTISM_SOURCE_ZONE_MONTH!$A:$A, 0)</f>
        <v>2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8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2016:2:0:0:CENTRAL</v>
      </c>
      <c r="F26" s="37">
        <f ca="1">MATCH($E26,REPORT_DATA_BY_ZONE_MONTH!$A:$A, 0)</f>
        <v>224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108</v>
      </c>
      <c r="J26" s="30">
        <f t="shared" ca="1" si="4"/>
        <v>240</v>
      </c>
      <c r="K26" s="30">
        <f ca="1">IFERROR(INDEX(REPORT_DATA_BY_ZONE_MONTH!$A:$AG,$F26,MATCH(K$2,REPORT_DATA_BY_ZONE_MONTH!$A$1:$AG$1,0)), "")</f>
        <v>30</v>
      </c>
      <c r="L26" s="30">
        <f t="shared" ca="1" si="5"/>
        <v>120</v>
      </c>
      <c r="M26" s="30">
        <f ca="1">IFERROR(INDEX(REPORT_DATA_BY_ZONE_MONTH!$A:$AG,$F26,MATCH(M$2,REPORT_DATA_BY_ZONE_MONTH!$A$1:$AG$1,0)), "")</f>
        <v>120</v>
      </c>
      <c r="N26" s="30">
        <f t="shared" ca="1" si="6"/>
        <v>200</v>
      </c>
      <c r="O26" s="30">
        <f ca="1">IFERROR(INDEX(REPORT_DATA_BY_ZONE_MONTH!$A:$AG,$F26,MATCH(O$2,REPORT_DATA_BY_ZONE_MONTH!$A$1:$AG$1,0)), "")</f>
        <v>7</v>
      </c>
      <c r="P26" s="30">
        <f t="shared" ca="1" si="7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1474</v>
      </c>
      <c r="C27" s="37"/>
      <c r="D27" s="37"/>
      <c r="G27" s="8">
        <f ca="1">SUMIF($C3:$C26,YEAR,G3:G26)</f>
        <v>4</v>
      </c>
      <c r="H27" s="37"/>
      <c r="R27" s="8">
        <f ca="1">SUM(R3:R26)</f>
        <v>8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8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8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4</v>
      </c>
      <c r="C34" s="8">
        <f>TAOYUAN!$D$2</f>
        <v>100</v>
      </c>
      <c r="D34" s="8">
        <f ca="1">$G$27</f>
        <v>4</v>
      </c>
    </row>
    <row r="35" spans="1:4" ht="23.25">
      <c r="A35" s="8" t="s">
        <v>1420</v>
      </c>
      <c r="B35" s="64" t="str">
        <f ca="1">INDIRECT(CONCATENATE($B$27, "$B$1"))</f>
        <v>Central Zone</v>
      </c>
    </row>
    <row r="36" spans="1:4">
      <c r="B36" s="62" t="str">
        <f ca="1">INDIRECT(CONCATENATE($B$27, "$B$2"))</f>
        <v>臺北中地帶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1430</v>
      </c>
      <c r="C2" s="35" t="s">
        <v>1400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NORTH_GRAPH_DATA!$G$27</f>
        <v>2</v>
      </c>
      <c r="H5" s="82"/>
      <c r="I5" s="82"/>
      <c r="J5" s="83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1023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1024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925</v>
      </c>
      <c r="B10" s="27" t="s">
        <v>930</v>
      </c>
      <c r="C10" s="4" t="s">
        <v>937</v>
      </c>
      <c r="D10" s="4" t="s">
        <v>938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926</v>
      </c>
      <c r="B11" s="27" t="s">
        <v>931</v>
      </c>
      <c r="C11" s="4" t="s">
        <v>939</v>
      </c>
      <c r="D11" s="4" t="s">
        <v>940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927</v>
      </c>
      <c r="B12" s="27" t="s">
        <v>932</v>
      </c>
      <c r="C12" s="4" t="s">
        <v>941</v>
      </c>
      <c r="D12" s="4" t="s">
        <v>942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928</v>
      </c>
      <c r="B15" s="27" t="s">
        <v>933</v>
      </c>
      <c r="C15" s="4" t="s">
        <v>943</v>
      </c>
      <c r="D15" s="4" t="s">
        <v>944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1026</v>
      </c>
      <c r="B16" s="27" t="s">
        <v>934</v>
      </c>
      <c r="C16" s="4" t="s">
        <v>945</v>
      </c>
      <c r="D16" s="4" t="s">
        <v>946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1027</v>
      </c>
      <c r="B17" s="27" t="s">
        <v>935</v>
      </c>
      <c r="C17" s="4" t="s">
        <v>947</v>
      </c>
      <c r="D17" s="4" t="s">
        <v>948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929</v>
      </c>
      <c r="B18" s="27" t="s">
        <v>936</v>
      </c>
      <c r="C18" s="4" t="s">
        <v>949</v>
      </c>
      <c r="D18" s="4" t="s">
        <v>950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3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2014:3:0:0:NORTH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2014:4:0:0:NORTH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168</v>
      </c>
      <c r="K4" s="30" t="str">
        <f ca="1">IFERROR(INDEX(REPORT_DATA_BY_ZONE_MONTH!$A:$AG,$F4,MATCH(K$2,REPORT_DATA_BY_ZONE_MONTH!$A$1:$AG$1,0)), "")</f>
        <v/>
      </c>
      <c r="L4" s="30">
        <f t="shared" ca="1" si="5"/>
        <v>84</v>
      </c>
      <c r="M4" s="30" t="str">
        <f ca="1">IFERROR(INDEX(REPORT_DATA_BY_ZONE_MONTH!$A:$AG,$F4,MATCH(M$2,REPORT_DATA_BY_ZONE_MONTH!$A$1:$AG$1,0)), "")</f>
        <v/>
      </c>
      <c r="N4" s="30">
        <f t="shared" ca="1" si="6"/>
        <v>140</v>
      </c>
      <c r="O4" s="30" t="str">
        <f ca="1">IFERROR(INDEX(REPORT_DATA_BY_ZONE_MONTH!$A:$AG,$F4,MATCH(O$2,REPORT_DATA_BY_ZONE_MONTH!$A$1:$AG$1,0)), "")</f>
        <v/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2014:5:0:0:NORTH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168</v>
      </c>
      <c r="K5" s="30" t="str">
        <f ca="1">IFERROR(INDEX(REPORT_DATA_BY_ZONE_MONTH!$A:$AG,$F5,MATCH(K$2,REPORT_DATA_BY_ZONE_MONTH!$A$1:$AG$1,0)), "")</f>
        <v/>
      </c>
      <c r="L5" s="30">
        <f t="shared" ca="1" si="5"/>
        <v>84</v>
      </c>
      <c r="M5" s="30" t="str">
        <f ca="1">IFERROR(INDEX(REPORT_DATA_BY_ZONE_MONTH!$A:$AG,$F5,MATCH(M$2,REPORT_DATA_BY_ZONE_MONTH!$A$1:$AG$1,0)), "")</f>
        <v/>
      </c>
      <c r="N5" s="30">
        <f t="shared" ca="1" si="6"/>
        <v>140</v>
      </c>
      <c r="O5" s="30" t="str">
        <f ca="1">IFERROR(INDEX(REPORT_DATA_BY_ZONE_MONTH!$A:$AG,$F5,MATCH(O$2,REPORT_DATA_BY_ZONE_MONTH!$A$1:$AG$1,0)), "")</f>
        <v/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2014:6:0:0:NORTH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168</v>
      </c>
      <c r="K6" s="30" t="str">
        <f ca="1">IFERROR(INDEX(REPORT_DATA_BY_ZONE_MONTH!$A:$AG,$F6,MATCH(K$2,REPORT_DATA_BY_ZONE_MONTH!$A$1:$AG$1,0)), "")</f>
        <v/>
      </c>
      <c r="L6" s="30">
        <f t="shared" ca="1" si="5"/>
        <v>84</v>
      </c>
      <c r="M6" s="30" t="str">
        <f ca="1">IFERROR(INDEX(REPORT_DATA_BY_ZONE_MONTH!$A:$AG,$F6,MATCH(M$2,REPORT_DATA_BY_ZONE_MONTH!$A$1:$AG$1,0)), "")</f>
        <v/>
      </c>
      <c r="N6" s="30">
        <f t="shared" ca="1" si="6"/>
        <v>140</v>
      </c>
      <c r="O6" s="30" t="str">
        <f ca="1">IFERROR(INDEX(REPORT_DATA_BY_ZONE_MONTH!$A:$AG,$F6,MATCH(O$2,REPORT_DATA_BY_ZONE_MONTH!$A$1:$AG$1,0)), "")</f>
        <v/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2014:7:0:0:NORTH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168</v>
      </c>
      <c r="K7" s="30" t="str">
        <f ca="1">IFERROR(INDEX(REPORT_DATA_BY_ZONE_MONTH!$A:$AG,$F7,MATCH(K$2,REPORT_DATA_BY_ZONE_MONTH!$A$1:$AG$1,0)), "")</f>
        <v/>
      </c>
      <c r="L7" s="30">
        <f t="shared" ca="1" si="5"/>
        <v>84</v>
      </c>
      <c r="M7" s="30" t="str">
        <f ca="1">IFERROR(INDEX(REPORT_DATA_BY_ZONE_MONTH!$A:$AG,$F7,MATCH(M$2,REPORT_DATA_BY_ZONE_MONTH!$A$1:$AG$1,0)), "")</f>
        <v/>
      </c>
      <c r="N7" s="30">
        <f t="shared" ca="1" si="6"/>
        <v>140</v>
      </c>
      <c r="O7" s="30" t="str">
        <f ca="1">IFERROR(INDEX(REPORT_DATA_BY_ZONE_MONTH!$A:$AG,$F7,MATCH(O$2,REPORT_DATA_BY_ZONE_MONTH!$A$1:$AG$1,0)), "")</f>
        <v/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2014:8:0:0:NORTH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168</v>
      </c>
      <c r="K8" s="30" t="str">
        <f ca="1">IFERROR(INDEX(REPORT_DATA_BY_ZONE_MONTH!$A:$AG,$F8,MATCH(K$2,REPORT_DATA_BY_ZONE_MONTH!$A$1:$AG$1,0)), "")</f>
        <v/>
      </c>
      <c r="L8" s="30">
        <f t="shared" ca="1" si="5"/>
        <v>84</v>
      </c>
      <c r="M8" s="30" t="str">
        <f ca="1">IFERROR(INDEX(REPORT_DATA_BY_ZONE_MONTH!$A:$AG,$F8,MATCH(M$2,REPORT_DATA_BY_ZONE_MONTH!$A$1:$AG$1,0)), "")</f>
        <v/>
      </c>
      <c r="N8" s="30">
        <f t="shared" ca="1" si="6"/>
        <v>140</v>
      </c>
      <c r="O8" s="30" t="str">
        <f ca="1">IFERROR(INDEX(REPORT_DATA_BY_ZONE_MONTH!$A:$AG,$F8,MATCH(O$2,REPORT_DATA_BY_ZONE_MONTH!$A$1:$AG$1,0)), "")</f>
        <v/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2014:9:0:0:NORTH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168</v>
      </c>
      <c r="K9" s="30" t="str">
        <f ca="1">IFERROR(INDEX(REPORT_DATA_BY_ZONE_MONTH!$A:$AG,$F9,MATCH(K$2,REPORT_DATA_BY_ZONE_MONTH!$A$1:$AG$1,0)), "")</f>
        <v/>
      </c>
      <c r="L9" s="30">
        <f t="shared" ca="1" si="5"/>
        <v>84</v>
      </c>
      <c r="M9" s="30" t="str">
        <f ca="1">IFERROR(INDEX(REPORT_DATA_BY_ZONE_MONTH!$A:$AG,$F9,MATCH(M$2,REPORT_DATA_BY_ZONE_MONTH!$A$1:$AG$1,0)), "")</f>
        <v/>
      </c>
      <c r="N9" s="30">
        <f t="shared" ca="1" si="6"/>
        <v>140</v>
      </c>
      <c r="O9" s="30" t="str">
        <f ca="1">IFERROR(INDEX(REPORT_DATA_BY_ZONE_MONTH!$A:$AG,$F9,MATCH(O$2,REPORT_DATA_BY_ZONE_MONTH!$A$1:$AG$1,0)), "")</f>
        <v/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2014:10:0:0:NORTH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168</v>
      </c>
      <c r="K10" s="30" t="str">
        <f ca="1">IFERROR(INDEX(REPORT_DATA_BY_ZONE_MONTH!$A:$AG,$F10,MATCH(K$2,REPORT_DATA_BY_ZONE_MONTH!$A$1:$AG$1,0)), "")</f>
        <v/>
      </c>
      <c r="L10" s="30">
        <f t="shared" ca="1" si="5"/>
        <v>84</v>
      </c>
      <c r="M10" s="30" t="str">
        <f ca="1">IFERROR(INDEX(REPORT_DATA_BY_ZONE_MONTH!$A:$AG,$F10,MATCH(M$2,REPORT_DATA_BY_ZONE_MONTH!$A$1:$AG$1,0)), "")</f>
        <v/>
      </c>
      <c r="N10" s="30">
        <f t="shared" ca="1" si="6"/>
        <v>140</v>
      </c>
      <c r="O10" s="30" t="str">
        <f ca="1">IFERROR(INDEX(REPORT_DATA_BY_ZONE_MONTH!$A:$AG,$F10,MATCH(O$2,REPORT_DATA_BY_ZONE_MONTH!$A$1:$AG$1,0)), "")</f>
        <v/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2014:11:0:0:NORTH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168</v>
      </c>
      <c r="K11" s="30" t="str">
        <f ca="1">IFERROR(INDEX(REPORT_DATA_BY_ZONE_MONTH!$A:$AG,$F11,MATCH(K$2,REPORT_DATA_BY_ZONE_MONTH!$A$1:$AG$1,0)), "")</f>
        <v/>
      </c>
      <c r="L11" s="30">
        <f t="shared" ca="1" si="5"/>
        <v>84</v>
      </c>
      <c r="M11" s="30" t="str">
        <f ca="1">IFERROR(INDEX(REPORT_DATA_BY_ZONE_MONTH!$A:$AG,$F11,MATCH(M$2,REPORT_DATA_BY_ZONE_MONTH!$A$1:$AG$1,0)), "")</f>
        <v/>
      </c>
      <c r="N11" s="30">
        <f t="shared" ca="1" si="6"/>
        <v>140</v>
      </c>
      <c r="O11" s="30" t="str">
        <f ca="1">IFERROR(INDEX(REPORT_DATA_BY_ZONE_MONTH!$A:$AG,$F11,MATCH(O$2,REPORT_DATA_BY_ZONE_MONTH!$A$1:$AG$1,0)), "")</f>
        <v/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2014:12:0:0:NORTH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168</v>
      </c>
      <c r="K12" s="30" t="str">
        <f ca="1">IFERROR(INDEX(REPORT_DATA_BY_ZONE_MONTH!$A:$AG,$F12,MATCH(K$2,REPORT_DATA_BY_ZONE_MONTH!$A$1:$AG$1,0)), "")</f>
        <v/>
      </c>
      <c r="L12" s="30">
        <f t="shared" ca="1" si="5"/>
        <v>84</v>
      </c>
      <c r="M12" s="30" t="str">
        <f ca="1">IFERROR(INDEX(REPORT_DATA_BY_ZONE_MONTH!$A:$AG,$F12,MATCH(M$2,REPORT_DATA_BY_ZONE_MONTH!$A$1:$AG$1,0)), "")</f>
        <v/>
      </c>
      <c r="N12" s="30">
        <f t="shared" ca="1" si="6"/>
        <v>140</v>
      </c>
      <c r="O12" s="30" t="str">
        <f ca="1">IFERROR(INDEX(REPORT_DATA_BY_ZONE_MONTH!$A:$AG,$F12,MATCH(O$2,REPORT_DATA_BY_ZONE_MONTH!$A$1:$AG$1,0)), "")</f>
        <v/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2015:1:0:0:NORTH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168</v>
      </c>
      <c r="K13" s="30" t="str">
        <f ca="1">IFERROR(INDEX(REPORT_DATA_BY_ZONE_MONTH!$A:$AG,$F13,MATCH(K$2,REPORT_DATA_BY_ZONE_MONTH!$A$1:$AG$1,0)), "")</f>
        <v/>
      </c>
      <c r="L13" s="30">
        <f t="shared" ca="1" si="5"/>
        <v>84</v>
      </c>
      <c r="M13" s="30" t="str">
        <f ca="1">IFERROR(INDEX(REPORT_DATA_BY_ZONE_MONTH!$A:$AG,$F13,MATCH(M$2,REPORT_DATA_BY_ZONE_MONTH!$A$1:$AG$1,0)), "")</f>
        <v/>
      </c>
      <c r="N13" s="30">
        <f t="shared" ca="1" si="6"/>
        <v>140</v>
      </c>
      <c r="O13" s="30" t="str">
        <f ca="1">IFERROR(INDEX(REPORT_DATA_BY_ZONE_MONTH!$A:$AG,$F13,MATCH(O$2,REPORT_DATA_BY_ZONE_MONTH!$A$1:$AG$1,0)), "")</f>
        <v/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2015:2:0:0:NORTH</v>
      </c>
      <c r="F14" s="37" t="e">
        <f ca="1">MATCH($E14,REPORT_DATA_BY_ZONE_MONTH!$A:$A, 0)</f>
        <v>#N/A</v>
      </c>
      <c r="G14" s="30" t="str">
        <f ca="1">IFERROR(INDEX(REPORT_DATA_BY_ZONE_MONTH!$A:$AG,$F14,MATCH(G$2,REPORT_DATA_BY_ZONE_MONTH!$A$1:$AG$1,0)), "")</f>
        <v/>
      </c>
      <c r="H14" s="30">
        <f t="shared" si="3"/>
        <v>8</v>
      </c>
      <c r="I14" s="30" t="str">
        <f ca="1">IFERROR(INDEX(REPORT_DATA_BY_ZONE_MONTH!$A:$AG,$F14,MATCH(I$2,REPORT_DATA_BY_ZONE_MONTH!$A$1:$AG$1,0)), "")</f>
        <v/>
      </c>
      <c r="J14" s="30">
        <f t="shared" ca="1" si="4"/>
        <v>168</v>
      </c>
      <c r="K14" s="30" t="str">
        <f ca="1">IFERROR(INDEX(REPORT_DATA_BY_ZONE_MONTH!$A:$AG,$F14,MATCH(K$2,REPORT_DATA_BY_ZONE_MONTH!$A$1:$AG$1,0)), "")</f>
        <v/>
      </c>
      <c r="L14" s="30">
        <f t="shared" ca="1" si="5"/>
        <v>84</v>
      </c>
      <c r="M14" s="30" t="str">
        <f ca="1">IFERROR(INDEX(REPORT_DATA_BY_ZONE_MONTH!$A:$AG,$F14,MATCH(M$2,REPORT_DATA_BY_ZONE_MONTH!$A$1:$AG$1,0)), "")</f>
        <v/>
      </c>
      <c r="N14" s="30">
        <f t="shared" ca="1" si="6"/>
        <v>140</v>
      </c>
      <c r="O14" s="30" t="str">
        <f ca="1">IFERROR(INDEX(REPORT_DATA_BY_ZONE_MONTH!$A:$AG,$F14,MATCH(O$2,REPORT_DATA_BY_ZONE_MONTH!$A$1:$AG$1,0)), "")</f>
        <v/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2015:3:0:0:NORTH</v>
      </c>
      <c r="F15" s="37" t="e">
        <f ca="1">MATCH($E15,REPORT_DATA_BY_ZONE_MONTH!$A:$A, 0)</f>
        <v>#N/A</v>
      </c>
      <c r="G15" s="30" t="str">
        <f ca="1">IFERROR(INDEX(REPORT_DATA_BY_ZONE_MONTH!$A:$AG,$F15,MATCH(G$2,REPORT_DATA_BY_ZONE_MONTH!$A$1:$AG$1,0)), "")</f>
        <v/>
      </c>
      <c r="H15" s="30">
        <f t="shared" si="3"/>
        <v>8</v>
      </c>
      <c r="I15" s="30" t="str">
        <f ca="1">IFERROR(INDEX(REPORT_DATA_BY_ZONE_MONTH!$A:$AG,$F15,MATCH(I$2,REPORT_DATA_BY_ZONE_MONTH!$A$1:$AG$1,0)), "")</f>
        <v/>
      </c>
      <c r="J15" s="30">
        <f t="shared" ca="1" si="4"/>
        <v>168</v>
      </c>
      <c r="K15" s="30" t="str">
        <f ca="1">IFERROR(INDEX(REPORT_DATA_BY_ZONE_MONTH!$A:$AG,$F15,MATCH(K$2,REPORT_DATA_BY_ZONE_MONTH!$A$1:$AG$1,0)), "")</f>
        <v/>
      </c>
      <c r="L15" s="30">
        <f t="shared" ca="1" si="5"/>
        <v>84</v>
      </c>
      <c r="M15" s="30" t="str">
        <f ca="1">IFERROR(INDEX(REPORT_DATA_BY_ZONE_MONTH!$A:$AG,$F15,MATCH(M$2,REPORT_DATA_BY_ZONE_MONTH!$A$1:$AG$1,0)), "")</f>
        <v/>
      </c>
      <c r="N15" s="30">
        <f t="shared" ca="1" si="6"/>
        <v>140</v>
      </c>
      <c r="O15" s="30" t="str">
        <f ca="1">IFERROR(INDEX(REPORT_DATA_BY_ZONE_MONTH!$A:$AG,$F15,MATCH(O$2,REPORT_DATA_BY_ZONE_MONTH!$A$1:$AG$1,0)), "")</f>
        <v/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2015:4:0:0:NORTH</v>
      </c>
      <c r="F16" s="37" t="e">
        <f ca="1">MATCH($E16,REPORT_DATA_BY_ZONE_MONTH!$A:$A, 0)</f>
        <v>#N/A</v>
      </c>
      <c r="G16" s="30" t="str">
        <f ca="1">IFERROR(INDEX(REPORT_DATA_BY_ZONE_MONTH!$A:$AG,$F16,MATCH(G$2,REPORT_DATA_BY_ZONE_MONTH!$A$1:$AG$1,0)), "")</f>
        <v/>
      </c>
      <c r="H16" s="30">
        <f t="shared" si="3"/>
        <v>8</v>
      </c>
      <c r="I16" s="30" t="str">
        <f ca="1">IFERROR(INDEX(REPORT_DATA_BY_ZONE_MONTH!$A:$AG,$F16,MATCH(I$2,REPORT_DATA_BY_ZONE_MONTH!$A$1:$AG$1,0)), "")</f>
        <v/>
      </c>
      <c r="J16" s="30">
        <f t="shared" ca="1" si="4"/>
        <v>168</v>
      </c>
      <c r="K16" s="30" t="str">
        <f ca="1">IFERROR(INDEX(REPORT_DATA_BY_ZONE_MONTH!$A:$AG,$F16,MATCH(K$2,REPORT_DATA_BY_ZONE_MONTH!$A$1:$AG$1,0)), "")</f>
        <v/>
      </c>
      <c r="L16" s="30">
        <f t="shared" ca="1" si="5"/>
        <v>84</v>
      </c>
      <c r="M16" s="30" t="str">
        <f ca="1">IFERROR(INDEX(REPORT_DATA_BY_ZONE_MONTH!$A:$AG,$F16,MATCH(M$2,REPORT_DATA_BY_ZONE_MONTH!$A$1:$AG$1,0)), "")</f>
        <v/>
      </c>
      <c r="N16" s="30">
        <f t="shared" ca="1" si="6"/>
        <v>140</v>
      </c>
      <c r="O16" s="30" t="str">
        <f ca="1">IFERROR(INDEX(REPORT_DATA_BY_ZONE_MONTH!$A:$AG,$F16,MATCH(O$2,REPORT_DATA_BY_ZONE_MONTH!$A$1:$AG$1,0)), "")</f>
        <v/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2015:5:0:0:NORTH</v>
      </c>
      <c r="F17" s="37" t="e">
        <f ca="1">MATCH($E17,REPORT_DATA_BY_ZONE_MONTH!$A:$A, 0)</f>
        <v>#N/A</v>
      </c>
      <c r="G17" s="30" t="str">
        <f ca="1">IFERROR(INDEX(REPORT_DATA_BY_ZONE_MONTH!$A:$AG,$F17,MATCH(G$2,REPORT_DATA_BY_ZONE_MONTH!$A$1:$AG$1,0)), "")</f>
        <v/>
      </c>
      <c r="H17" s="30">
        <f t="shared" si="3"/>
        <v>8</v>
      </c>
      <c r="I17" s="30" t="str">
        <f ca="1">IFERROR(INDEX(REPORT_DATA_BY_ZONE_MONTH!$A:$AG,$F17,MATCH(I$2,REPORT_DATA_BY_ZONE_MONTH!$A$1:$AG$1,0)), "")</f>
        <v/>
      </c>
      <c r="J17" s="30">
        <f t="shared" ca="1" si="4"/>
        <v>168</v>
      </c>
      <c r="K17" s="30" t="str">
        <f ca="1">IFERROR(INDEX(REPORT_DATA_BY_ZONE_MONTH!$A:$AG,$F17,MATCH(K$2,REPORT_DATA_BY_ZONE_MONTH!$A$1:$AG$1,0)), "")</f>
        <v/>
      </c>
      <c r="L17" s="30">
        <f t="shared" ca="1" si="5"/>
        <v>84</v>
      </c>
      <c r="M17" s="30" t="str">
        <f ca="1">IFERROR(INDEX(REPORT_DATA_BY_ZONE_MONTH!$A:$AG,$F17,MATCH(M$2,REPORT_DATA_BY_ZONE_MONTH!$A$1:$AG$1,0)), "")</f>
        <v/>
      </c>
      <c r="N17" s="30">
        <f t="shared" ca="1" si="6"/>
        <v>140</v>
      </c>
      <c r="O17" s="30" t="str">
        <f ca="1">IFERROR(INDEX(REPORT_DATA_BY_ZONE_MONTH!$A:$AG,$F17,MATCH(O$2,REPORT_DATA_BY_ZONE_MONTH!$A$1:$AG$1,0)), "")</f>
        <v/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2015:6:0:0:NORTH</v>
      </c>
      <c r="F18" s="37" t="e">
        <f ca="1">MATCH($E18,REPORT_DATA_BY_ZONE_MONTH!$A:$A, 0)</f>
        <v>#N/A</v>
      </c>
      <c r="G18" s="30" t="str">
        <f ca="1">IFERROR(INDEX(REPORT_DATA_BY_ZONE_MONTH!$A:$AG,$F18,MATCH(G$2,REPORT_DATA_BY_ZONE_MONTH!$A$1:$AG$1,0)), "")</f>
        <v/>
      </c>
      <c r="H18" s="30">
        <f t="shared" si="3"/>
        <v>8</v>
      </c>
      <c r="I18" s="30" t="str">
        <f ca="1">IFERROR(INDEX(REPORT_DATA_BY_ZONE_MONTH!$A:$AG,$F18,MATCH(I$2,REPORT_DATA_BY_ZONE_MONTH!$A$1:$AG$1,0)), "")</f>
        <v/>
      </c>
      <c r="J18" s="30">
        <f t="shared" ca="1" si="4"/>
        <v>168</v>
      </c>
      <c r="K18" s="30" t="str">
        <f ca="1">IFERROR(INDEX(REPORT_DATA_BY_ZONE_MONTH!$A:$AG,$F18,MATCH(K$2,REPORT_DATA_BY_ZONE_MONTH!$A$1:$AG$1,0)), "")</f>
        <v/>
      </c>
      <c r="L18" s="30">
        <f t="shared" ca="1" si="5"/>
        <v>84</v>
      </c>
      <c r="M18" s="30" t="str">
        <f ca="1">IFERROR(INDEX(REPORT_DATA_BY_ZONE_MONTH!$A:$AG,$F18,MATCH(M$2,REPORT_DATA_BY_ZONE_MONTH!$A$1:$AG$1,0)), "")</f>
        <v/>
      </c>
      <c r="N18" s="30">
        <f t="shared" ca="1" si="6"/>
        <v>140</v>
      </c>
      <c r="O18" s="30" t="str">
        <f ca="1">IFERROR(INDEX(REPORT_DATA_BY_ZONE_MONTH!$A:$AG,$F18,MATCH(O$2,REPORT_DATA_BY_ZONE_MONTH!$A$1:$AG$1,0)), "")</f>
        <v/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2015:7:0:0:NORTH</v>
      </c>
      <c r="F19" s="37" t="e">
        <f ca="1">MATCH($E19,REPORT_DATA_BY_ZONE_MONTH!$A:$A, 0)</f>
        <v>#N/A</v>
      </c>
      <c r="G19" s="30" t="str">
        <f ca="1">IFERROR(INDEX(REPORT_DATA_BY_ZONE_MONTH!$A:$AG,$F19,MATCH(G$2,REPORT_DATA_BY_ZONE_MONTH!$A$1:$AG$1,0)), "")</f>
        <v/>
      </c>
      <c r="H19" s="30">
        <f t="shared" si="3"/>
        <v>8</v>
      </c>
      <c r="I19" s="30" t="str">
        <f ca="1">IFERROR(INDEX(REPORT_DATA_BY_ZONE_MONTH!$A:$AG,$F19,MATCH(I$2,REPORT_DATA_BY_ZONE_MONTH!$A$1:$AG$1,0)), "")</f>
        <v/>
      </c>
      <c r="J19" s="30">
        <f t="shared" ca="1" si="4"/>
        <v>168</v>
      </c>
      <c r="K19" s="30" t="str">
        <f ca="1">IFERROR(INDEX(REPORT_DATA_BY_ZONE_MONTH!$A:$AG,$F19,MATCH(K$2,REPORT_DATA_BY_ZONE_MONTH!$A$1:$AG$1,0)), "")</f>
        <v/>
      </c>
      <c r="L19" s="30">
        <f t="shared" ca="1" si="5"/>
        <v>84</v>
      </c>
      <c r="M19" s="30" t="str">
        <f ca="1">IFERROR(INDEX(REPORT_DATA_BY_ZONE_MONTH!$A:$AG,$F19,MATCH(M$2,REPORT_DATA_BY_ZONE_MONTH!$A$1:$AG$1,0)), "")</f>
        <v/>
      </c>
      <c r="N19" s="30">
        <f t="shared" ca="1" si="6"/>
        <v>140</v>
      </c>
      <c r="O19" s="30" t="str">
        <f ca="1">IFERROR(INDEX(REPORT_DATA_BY_ZONE_MONTH!$A:$AG,$F19,MATCH(O$2,REPORT_DATA_BY_ZONE_MONTH!$A$1:$AG$1,0)), "")</f>
        <v/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2015:8:0:0:NORTH</v>
      </c>
      <c r="F20" s="37" t="e">
        <f ca="1">MATCH($E20,REPORT_DATA_BY_ZONE_MONTH!$A:$A, 0)</f>
        <v>#N/A</v>
      </c>
      <c r="G20" s="30" t="str">
        <f ca="1">IFERROR(INDEX(REPORT_DATA_BY_ZONE_MONTH!$A:$AG,$F20,MATCH(G$2,REPORT_DATA_BY_ZONE_MONTH!$A$1:$AG$1,0)), "")</f>
        <v/>
      </c>
      <c r="H20" s="30">
        <f t="shared" si="3"/>
        <v>8</v>
      </c>
      <c r="I20" s="30" t="str">
        <f ca="1">IFERROR(INDEX(REPORT_DATA_BY_ZONE_MONTH!$A:$AG,$F20,MATCH(I$2,REPORT_DATA_BY_ZONE_MONTH!$A$1:$AG$1,0)), "")</f>
        <v/>
      </c>
      <c r="J20" s="30">
        <f t="shared" ca="1" si="4"/>
        <v>168</v>
      </c>
      <c r="K20" s="30" t="str">
        <f ca="1">IFERROR(INDEX(REPORT_DATA_BY_ZONE_MONTH!$A:$AG,$F20,MATCH(K$2,REPORT_DATA_BY_ZONE_MONTH!$A$1:$AG$1,0)), "")</f>
        <v/>
      </c>
      <c r="L20" s="30">
        <f t="shared" ca="1" si="5"/>
        <v>84</v>
      </c>
      <c r="M20" s="30" t="str">
        <f ca="1">IFERROR(INDEX(REPORT_DATA_BY_ZONE_MONTH!$A:$AG,$F20,MATCH(M$2,REPORT_DATA_BY_ZONE_MONTH!$A$1:$AG$1,0)), "")</f>
        <v/>
      </c>
      <c r="N20" s="30">
        <f t="shared" ca="1" si="6"/>
        <v>140</v>
      </c>
      <c r="O20" s="30" t="str">
        <f ca="1">IFERROR(INDEX(REPORT_DATA_BY_ZONE_MONTH!$A:$AG,$F20,MATCH(O$2,REPORT_DATA_BY_ZONE_MONTH!$A$1:$AG$1,0)), "")</f>
        <v/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2015:9:0:0:NORTH</v>
      </c>
      <c r="F21" s="37" t="e">
        <f ca="1">MATCH($E21,REPORT_DATA_BY_ZONE_MONTH!$A:$A, 0)</f>
        <v>#N/A</v>
      </c>
      <c r="G21" s="30" t="str">
        <f ca="1">IFERROR(INDEX(REPORT_DATA_BY_ZONE_MONTH!$A:$AG,$F21,MATCH(G$2,REPORT_DATA_BY_ZONE_MONTH!$A$1:$AG$1,0)), "")</f>
        <v/>
      </c>
      <c r="H21" s="30">
        <f t="shared" si="3"/>
        <v>8</v>
      </c>
      <c r="I21" s="30" t="str">
        <f ca="1">IFERROR(INDEX(REPORT_DATA_BY_ZONE_MONTH!$A:$AG,$F21,MATCH(I$2,REPORT_DATA_BY_ZONE_MONTH!$A$1:$AG$1,0)), "")</f>
        <v/>
      </c>
      <c r="J21" s="30">
        <f t="shared" ca="1" si="4"/>
        <v>168</v>
      </c>
      <c r="K21" s="30" t="str">
        <f ca="1">IFERROR(INDEX(REPORT_DATA_BY_ZONE_MONTH!$A:$AG,$F21,MATCH(K$2,REPORT_DATA_BY_ZONE_MONTH!$A$1:$AG$1,0)), "")</f>
        <v/>
      </c>
      <c r="L21" s="30">
        <f t="shared" ca="1" si="5"/>
        <v>84</v>
      </c>
      <c r="M21" s="30" t="str">
        <f ca="1">IFERROR(INDEX(REPORT_DATA_BY_ZONE_MONTH!$A:$AG,$F21,MATCH(M$2,REPORT_DATA_BY_ZONE_MONTH!$A$1:$AG$1,0)), "")</f>
        <v/>
      </c>
      <c r="N21" s="30">
        <f t="shared" ca="1" si="6"/>
        <v>140</v>
      </c>
      <c r="O21" s="30" t="str">
        <f ca="1">IFERROR(INDEX(REPORT_DATA_BY_ZONE_MONTH!$A:$AG,$F21,MATCH(O$2,REPORT_DATA_BY_ZONE_MONTH!$A$1:$AG$1,0)), "")</f>
        <v/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2015:10:0:0:NORTH</v>
      </c>
      <c r="F22" s="37" t="e">
        <f ca="1">MATCH($E22,REPORT_DATA_BY_ZONE_MONTH!$A:$A, 0)</f>
        <v>#N/A</v>
      </c>
      <c r="G22" s="30" t="str">
        <f ca="1">IFERROR(INDEX(REPORT_DATA_BY_ZONE_MONTH!$A:$AG,$F22,MATCH(G$2,REPORT_DATA_BY_ZONE_MONTH!$A$1:$AG$1,0)), "")</f>
        <v/>
      </c>
      <c r="H22" s="30">
        <f t="shared" si="3"/>
        <v>8</v>
      </c>
      <c r="I22" s="30" t="str">
        <f ca="1">IFERROR(INDEX(REPORT_DATA_BY_ZONE_MONTH!$A:$AG,$F22,MATCH(I$2,REPORT_DATA_BY_ZONE_MONTH!$A$1:$AG$1,0)), "")</f>
        <v/>
      </c>
      <c r="J22" s="30">
        <f t="shared" ca="1" si="4"/>
        <v>168</v>
      </c>
      <c r="K22" s="30" t="str">
        <f ca="1">IFERROR(INDEX(REPORT_DATA_BY_ZONE_MONTH!$A:$AG,$F22,MATCH(K$2,REPORT_DATA_BY_ZONE_MONTH!$A$1:$AG$1,0)), "")</f>
        <v/>
      </c>
      <c r="L22" s="30">
        <f t="shared" ca="1" si="5"/>
        <v>84</v>
      </c>
      <c r="M22" s="30" t="str">
        <f ca="1">IFERROR(INDEX(REPORT_DATA_BY_ZONE_MONTH!$A:$AG,$F22,MATCH(M$2,REPORT_DATA_BY_ZONE_MONTH!$A$1:$AG$1,0)), "")</f>
        <v/>
      </c>
      <c r="N22" s="30">
        <f t="shared" ca="1" si="6"/>
        <v>140</v>
      </c>
      <c r="O22" s="30" t="str">
        <f ca="1">IFERROR(INDEX(REPORT_DATA_BY_ZONE_MONTH!$A:$AG,$F22,MATCH(O$2,REPORT_DATA_BY_ZONE_MONTH!$A$1:$AG$1,0)), "")</f>
        <v/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2015:11:0:0:NORTH</v>
      </c>
      <c r="F23" s="37" t="e">
        <f ca="1">MATCH($E23,REPORT_DATA_BY_ZONE_MONTH!$A:$A, 0)</f>
        <v>#N/A</v>
      </c>
      <c r="G23" s="30" t="str">
        <f ca="1">IFERROR(INDEX(REPORT_DATA_BY_ZONE_MONTH!$A:$AG,$F23,MATCH(G$2,REPORT_DATA_BY_ZONE_MONTH!$A$1:$AG$1,0)), "")</f>
        <v/>
      </c>
      <c r="H23" s="30">
        <f t="shared" si="3"/>
        <v>8</v>
      </c>
      <c r="I23" s="30" t="str">
        <f ca="1">IFERROR(INDEX(REPORT_DATA_BY_ZONE_MONTH!$A:$AG,$F23,MATCH(I$2,REPORT_DATA_BY_ZONE_MONTH!$A$1:$AG$1,0)), "")</f>
        <v/>
      </c>
      <c r="J23" s="30">
        <f t="shared" ca="1" si="4"/>
        <v>168</v>
      </c>
      <c r="K23" s="30" t="str">
        <f ca="1">IFERROR(INDEX(REPORT_DATA_BY_ZONE_MONTH!$A:$AG,$F23,MATCH(K$2,REPORT_DATA_BY_ZONE_MONTH!$A$1:$AG$1,0)), "")</f>
        <v/>
      </c>
      <c r="L23" s="30">
        <f t="shared" ca="1" si="5"/>
        <v>84</v>
      </c>
      <c r="M23" s="30" t="str">
        <f ca="1">IFERROR(INDEX(REPORT_DATA_BY_ZONE_MONTH!$A:$AG,$F23,MATCH(M$2,REPORT_DATA_BY_ZONE_MONTH!$A$1:$AG$1,0)), "")</f>
        <v/>
      </c>
      <c r="N23" s="30">
        <f t="shared" ca="1" si="6"/>
        <v>140</v>
      </c>
      <c r="O23" s="30" t="str">
        <f ca="1">IFERROR(INDEX(REPORT_DATA_BY_ZONE_MONTH!$A:$AG,$F23,MATCH(O$2,REPORT_DATA_BY_ZONE_MONTH!$A$1:$AG$1,0)), "")</f>
        <v/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2015:12:0:0:NORTH</v>
      </c>
      <c r="F24" s="37">
        <f ca="1">MATCH($E24,REPORT_DATA_BY_ZONE_MONTH!$A:$A, 0)</f>
        <v>116</v>
      </c>
      <c r="G24" s="30">
        <f ca="1">IFERROR(INDEX(REPORT_DATA_BY_ZONE_MONTH!$A:$AG,$F24,MATCH(G$2,REPORT_DATA_BY_ZONE_MONTH!$A$1:$AG$1,0)), "")</f>
        <v>2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2016:1:0:0:NORTH</v>
      </c>
      <c r="F25" s="37">
        <f ca="1">MATCH($E25,REPORT_DATA_BY_ZONE_MONTH!$A:$A, 0)</f>
        <v>216</v>
      </c>
      <c r="G25" s="30">
        <f ca="1">IFERROR(INDEX(REPORT_DATA_BY_ZONE_MONTH!$A:$AG,$F25,MATCH(G$2,REPORT_DATA_BY_ZONE_MONTH!$A$1:$AG$1,0)), "")</f>
        <v>2</v>
      </c>
      <c r="H25" s="30">
        <f t="shared" si="3"/>
        <v>8</v>
      </c>
      <c r="I25" s="30">
        <f ca="1">IFERROR(INDEX(REPORT_DATA_BY_ZONE_MONTH!$A:$AG,$F25,MATCH(I$2,REPORT_DATA_BY_ZONE_MONTH!$A$1:$AG$1,0)), "")</f>
        <v>88</v>
      </c>
      <c r="J25" s="30">
        <f t="shared" ca="1" si="4"/>
        <v>168</v>
      </c>
      <c r="K25" s="30">
        <f ca="1">IFERROR(INDEX(REPORT_DATA_BY_ZONE_MONTH!$A:$AG,$F25,MATCH(K$2,REPORT_DATA_BY_ZONE_MONTH!$A$1:$AG$1,0)), "")</f>
        <v>14</v>
      </c>
      <c r="L25" s="30">
        <f t="shared" ca="1" si="5"/>
        <v>84</v>
      </c>
      <c r="M25" s="30">
        <f ca="1">IFERROR(INDEX(REPORT_DATA_BY_ZONE_MONTH!$A:$AG,$F25,MATCH(M$2,REPORT_DATA_BY_ZONE_MONTH!$A$1:$AG$1,0)), "")</f>
        <v>79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5</v>
      </c>
      <c r="R25" s="11">
        <f ca="1">IFERROR(INDEX(BAPTISM_SOURCE_ZONE_MONTH!$A:$Z,$Q25,MATCH(R$2,BAPTISM_SOURCE_ZONE_MONTH!$A$1:$Z$1,0)),"")</f>
        <v>3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2016:2:0:0:NORTH</v>
      </c>
      <c r="F26" s="37">
        <f ca="1">MATCH($E26,REPORT_DATA_BY_ZONE_MONTH!$A:$A, 0)</f>
        <v>227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59</v>
      </c>
      <c r="J26" s="30">
        <f t="shared" ca="1" si="4"/>
        <v>168</v>
      </c>
      <c r="K26" s="30">
        <f ca="1">IFERROR(INDEX(REPORT_DATA_BY_ZONE_MONTH!$A:$AG,$F26,MATCH(K$2,REPORT_DATA_BY_ZONE_MONTH!$A$1:$AG$1,0)), "")</f>
        <v>18</v>
      </c>
      <c r="L26" s="30">
        <f t="shared" ca="1" si="5"/>
        <v>84</v>
      </c>
      <c r="M26" s="30">
        <f ca="1">IFERROR(INDEX(REPORT_DATA_BY_ZONE_MONTH!$A:$AG,$F26,MATCH(M$2,REPORT_DATA_BY_ZONE_MONTH!$A$1:$AG$1,0)), "")</f>
        <v>51</v>
      </c>
      <c r="N26" s="30">
        <f t="shared" ca="1" si="6"/>
        <v>140</v>
      </c>
      <c r="O26" s="30">
        <f ca="1">IFERROR(INDEX(REPORT_DATA_BY_ZONE_MONTH!$A:$AG,$F26,MATCH(O$2,REPORT_DATA_BY_ZONE_MONTH!$A$1:$AG$1,0)), "")</f>
        <v>7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1471</v>
      </c>
      <c r="C27" s="37"/>
      <c r="D27" s="37"/>
      <c r="G27" s="8">
        <f ca="1">SUMIF($C3:$C26,YEAR,G3:G26)</f>
        <v>2</v>
      </c>
      <c r="H27" s="37"/>
      <c r="R27" s="8">
        <f ca="1">SUM(R3:R26)</f>
        <v>3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3</v>
      </c>
    </row>
    <row r="32" spans="1:23">
      <c r="A32" s="8" t="s">
        <v>634</v>
      </c>
      <c r="B32" s="8">
        <f ca="1">SUM(U27:W27)</f>
        <v>3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North Zone</v>
      </c>
    </row>
    <row r="36" spans="1:4">
      <c r="B36" s="62" t="str">
        <f ca="1">INDIRECT(CONCATENATE($B$27, "$B$2"))</f>
        <v>臺北北地帶</v>
      </c>
    </row>
    <row r="37" spans="1:4">
      <c r="B37" s="62" t="str">
        <f ca="1">INDIRECT(CONCATENATE($B$27, "$B$6"))</f>
        <v>North Stake</v>
      </c>
    </row>
    <row r="38" spans="1:4">
      <c r="B38" s="62" t="str">
        <f ca="1">INDIRECT(CONCATENATE($B$27, "$B$7"))</f>
        <v>臺北北支聯會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1431</v>
      </c>
      <c r="C2" s="35" t="s">
        <v>1400</v>
      </c>
      <c r="D2" s="79">
        <v>140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23</v>
      </c>
      <c r="H4" s="69"/>
      <c r="I4" s="69"/>
      <c r="J4" s="70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SOUTH_GRAPH_DATA!$G$27</f>
        <v>2</v>
      </c>
      <c r="H5" s="82"/>
      <c r="I5" s="82"/>
      <c r="J5" s="83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954</v>
      </c>
      <c r="B10" s="27" t="s">
        <v>955</v>
      </c>
      <c r="C10" s="4" t="s">
        <v>1134</v>
      </c>
      <c r="D10" s="4" t="s">
        <v>1145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956</v>
      </c>
      <c r="B11" s="27" t="s">
        <v>957</v>
      </c>
      <c r="C11" s="4" t="s">
        <v>1135</v>
      </c>
      <c r="D11" s="4" t="s">
        <v>1146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958</v>
      </c>
      <c r="B12" s="27" t="s">
        <v>959</v>
      </c>
      <c r="C12" s="4" t="s">
        <v>1136</v>
      </c>
      <c r="D12" s="4" t="s">
        <v>1147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960</v>
      </c>
      <c r="B13" s="27" t="s">
        <v>961</v>
      </c>
      <c r="C13" s="4" t="s">
        <v>1137</v>
      </c>
      <c r="D13" s="4" t="s">
        <v>1148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962</v>
      </c>
      <c r="B16" s="27" t="s">
        <v>963</v>
      </c>
      <c r="C16" s="4" t="s">
        <v>1138</v>
      </c>
      <c r="D16" s="4" t="s">
        <v>1149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964</v>
      </c>
      <c r="B17" s="27" t="s">
        <v>965</v>
      </c>
      <c r="C17" s="4" t="s">
        <v>1139</v>
      </c>
      <c r="D17" s="4" t="s">
        <v>1150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966</v>
      </c>
      <c r="B18" s="27" t="s">
        <v>967</v>
      </c>
      <c r="C18" s="4" t="s">
        <v>1140</v>
      </c>
      <c r="D18" s="4" t="s">
        <v>1151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968</v>
      </c>
      <c r="B21" s="27" t="s">
        <v>969</v>
      </c>
      <c r="C21" s="4" t="s">
        <v>1141</v>
      </c>
      <c r="D21" s="4" t="s">
        <v>1152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970</v>
      </c>
      <c r="B22" s="27" t="s">
        <v>971</v>
      </c>
      <c r="C22" s="4" t="s">
        <v>1142</v>
      </c>
      <c r="D22" s="4" t="s">
        <v>1153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972</v>
      </c>
      <c r="B23" s="27" t="s">
        <v>973</v>
      </c>
      <c r="C23" s="4" t="s">
        <v>1143</v>
      </c>
      <c r="D23" s="4" t="s">
        <v>1154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974</v>
      </c>
      <c r="B24" s="27" t="s">
        <v>975</v>
      </c>
      <c r="C24" s="4" t="s">
        <v>1144</v>
      </c>
      <c r="D24" s="4" t="s">
        <v>1155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2014:3:0:0:SOUTH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264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132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220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2014:4:0:0:SOUTH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264</v>
      </c>
      <c r="K4" s="30" t="str">
        <f ca="1">IFERROR(INDEX(REPORT_DATA_BY_ZONE_MONTH!$A:$AG,$F4,MATCH(K$2,REPORT_DATA_BY_ZONE_MONTH!$A$1:$AG$1,0)), "")</f>
        <v/>
      </c>
      <c r="L4" s="30">
        <f t="shared" ca="1" si="5"/>
        <v>132</v>
      </c>
      <c r="M4" s="30" t="str">
        <f ca="1">IFERROR(INDEX(REPORT_DATA_BY_ZONE_MONTH!$A:$AG,$F4,MATCH(M$2,REPORT_DATA_BY_ZONE_MONTH!$A$1:$AG$1,0)), "")</f>
        <v/>
      </c>
      <c r="N4" s="30">
        <f t="shared" ca="1" si="6"/>
        <v>220</v>
      </c>
      <c r="O4" s="30" t="str">
        <f ca="1">IFERROR(INDEX(REPORT_DATA_BY_ZONE_MONTH!$A:$AG,$F4,MATCH(O$2,REPORT_DATA_BY_ZONE_MONTH!$A$1:$AG$1,0)), "")</f>
        <v/>
      </c>
      <c r="P4" s="30">
        <f t="shared" ca="1" si="7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2014:5:0:0:SOUTH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264</v>
      </c>
      <c r="K5" s="30" t="str">
        <f ca="1">IFERROR(INDEX(REPORT_DATA_BY_ZONE_MONTH!$A:$AG,$F5,MATCH(K$2,REPORT_DATA_BY_ZONE_MONTH!$A$1:$AG$1,0)), "")</f>
        <v/>
      </c>
      <c r="L5" s="30">
        <f t="shared" ca="1" si="5"/>
        <v>132</v>
      </c>
      <c r="M5" s="30" t="str">
        <f ca="1">IFERROR(INDEX(REPORT_DATA_BY_ZONE_MONTH!$A:$AG,$F5,MATCH(M$2,REPORT_DATA_BY_ZONE_MONTH!$A$1:$AG$1,0)), "")</f>
        <v/>
      </c>
      <c r="N5" s="30">
        <f t="shared" ca="1" si="6"/>
        <v>220</v>
      </c>
      <c r="O5" s="30" t="str">
        <f ca="1">IFERROR(INDEX(REPORT_DATA_BY_ZONE_MONTH!$A:$AG,$F5,MATCH(O$2,REPORT_DATA_BY_ZONE_MONTH!$A$1:$AG$1,0)), "")</f>
        <v/>
      </c>
      <c r="P5" s="30">
        <f t="shared" ca="1" si="7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2014:6:0:0:SOUTH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264</v>
      </c>
      <c r="K6" s="30" t="str">
        <f ca="1">IFERROR(INDEX(REPORT_DATA_BY_ZONE_MONTH!$A:$AG,$F6,MATCH(K$2,REPORT_DATA_BY_ZONE_MONTH!$A$1:$AG$1,0)), "")</f>
        <v/>
      </c>
      <c r="L6" s="30">
        <f t="shared" ca="1" si="5"/>
        <v>132</v>
      </c>
      <c r="M6" s="30" t="str">
        <f ca="1">IFERROR(INDEX(REPORT_DATA_BY_ZONE_MONTH!$A:$AG,$F6,MATCH(M$2,REPORT_DATA_BY_ZONE_MONTH!$A$1:$AG$1,0)), "")</f>
        <v/>
      </c>
      <c r="N6" s="30">
        <f t="shared" ca="1" si="6"/>
        <v>220</v>
      </c>
      <c r="O6" s="30" t="str">
        <f ca="1">IFERROR(INDEX(REPORT_DATA_BY_ZONE_MONTH!$A:$AG,$F6,MATCH(O$2,REPORT_DATA_BY_ZONE_MONTH!$A$1:$AG$1,0)), "")</f>
        <v/>
      </c>
      <c r="P6" s="30">
        <f t="shared" ca="1" si="7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2014:7:0:0:SOUTH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264</v>
      </c>
      <c r="K7" s="30" t="str">
        <f ca="1">IFERROR(INDEX(REPORT_DATA_BY_ZONE_MONTH!$A:$AG,$F7,MATCH(K$2,REPORT_DATA_BY_ZONE_MONTH!$A$1:$AG$1,0)), "")</f>
        <v/>
      </c>
      <c r="L7" s="30">
        <f t="shared" ca="1" si="5"/>
        <v>132</v>
      </c>
      <c r="M7" s="30" t="str">
        <f ca="1">IFERROR(INDEX(REPORT_DATA_BY_ZONE_MONTH!$A:$AG,$F7,MATCH(M$2,REPORT_DATA_BY_ZONE_MONTH!$A$1:$AG$1,0)), "")</f>
        <v/>
      </c>
      <c r="N7" s="30">
        <f t="shared" ca="1" si="6"/>
        <v>220</v>
      </c>
      <c r="O7" s="30" t="str">
        <f ca="1">IFERROR(INDEX(REPORT_DATA_BY_ZONE_MONTH!$A:$AG,$F7,MATCH(O$2,REPORT_DATA_BY_ZONE_MONTH!$A$1:$AG$1,0)), "")</f>
        <v/>
      </c>
      <c r="P7" s="30">
        <f t="shared" ca="1" si="7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2014:8:0:0:SOUTH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264</v>
      </c>
      <c r="K8" s="30" t="str">
        <f ca="1">IFERROR(INDEX(REPORT_DATA_BY_ZONE_MONTH!$A:$AG,$F8,MATCH(K$2,REPORT_DATA_BY_ZONE_MONTH!$A$1:$AG$1,0)), "")</f>
        <v/>
      </c>
      <c r="L8" s="30">
        <f t="shared" ca="1" si="5"/>
        <v>132</v>
      </c>
      <c r="M8" s="30" t="str">
        <f ca="1">IFERROR(INDEX(REPORT_DATA_BY_ZONE_MONTH!$A:$AG,$F8,MATCH(M$2,REPORT_DATA_BY_ZONE_MONTH!$A$1:$AG$1,0)), "")</f>
        <v/>
      </c>
      <c r="N8" s="30">
        <f t="shared" ca="1" si="6"/>
        <v>220</v>
      </c>
      <c r="O8" s="30" t="str">
        <f ca="1">IFERROR(INDEX(REPORT_DATA_BY_ZONE_MONTH!$A:$AG,$F8,MATCH(O$2,REPORT_DATA_BY_ZONE_MONTH!$A$1:$AG$1,0)), "")</f>
        <v/>
      </c>
      <c r="P8" s="30">
        <f t="shared" ca="1" si="7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2014:9:0:0:SOUTH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264</v>
      </c>
      <c r="K9" s="30" t="str">
        <f ca="1">IFERROR(INDEX(REPORT_DATA_BY_ZONE_MONTH!$A:$AG,$F9,MATCH(K$2,REPORT_DATA_BY_ZONE_MONTH!$A$1:$AG$1,0)), "")</f>
        <v/>
      </c>
      <c r="L9" s="30">
        <f t="shared" ca="1" si="5"/>
        <v>132</v>
      </c>
      <c r="M9" s="30" t="str">
        <f ca="1">IFERROR(INDEX(REPORT_DATA_BY_ZONE_MONTH!$A:$AG,$F9,MATCH(M$2,REPORT_DATA_BY_ZONE_MONTH!$A$1:$AG$1,0)), "")</f>
        <v/>
      </c>
      <c r="N9" s="30">
        <f t="shared" ca="1" si="6"/>
        <v>220</v>
      </c>
      <c r="O9" s="30" t="str">
        <f ca="1">IFERROR(INDEX(REPORT_DATA_BY_ZONE_MONTH!$A:$AG,$F9,MATCH(O$2,REPORT_DATA_BY_ZONE_MONTH!$A$1:$AG$1,0)), "")</f>
        <v/>
      </c>
      <c r="P9" s="30">
        <f t="shared" ca="1" si="7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2014:10:0:0:SOUTH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264</v>
      </c>
      <c r="K10" s="30" t="str">
        <f ca="1">IFERROR(INDEX(REPORT_DATA_BY_ZONE_MONTH!$A:$AG,$F10,MATCH(K$2,REPORT_DATA_BY_ZONE_MONTH!$A$1:$AG$1,0)), "")</f>
        <v/>
      </c>
      <c r="L10" s="30">
        <f t="shared" ca="1" si="5"/>
        <v>132</v>
      </c>
      <c r="M10" s="30" t="str">
        <f ca="1">IFERROR(INDEX(REPORT_DATA_BY_ZONE_MONTH!$A:$AG,$F10,MATCH(M$2,REPORT_DATA_BY_ZONE_MONTH!$A$1:$AG$1,0)), "")</f>
        <v/>
      </c>
      <c r="N10" s="30">
        <f t="shared" ca="1" si="6"/>
        <v>220</v>
      </c>
      <c r="O10" s="30" t="str">
        <f ca="1">IFERROR(INDEX(REPORT_DATA_BY_ZONE_MONTH!$A:$AG,$F10,MATCH(O$2,REPORT_DATA_BY_ZONE_MONTH!$A$1:$AG$1,0)), "")</f>
        <v/>
      </c>
      <c r="P10" s="30">
        <f t="shared" ca="1" si="7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2014:11:0:0:SOUTH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264</v>
      </c>
      <c r="K11" s="30" t="str">
        <f ca="1">IFERROR(INDEX(REPORT_DATA_BY_ZONE_MONTH!$A:$AG,$F11,MATCH(K$2,REPORT_DATA_BY_ZONE_MONTH!$A$1:$AG$1,0)), "")</f>
        <v/>
      </c>
      <c r="L11" s="30">
        <f t="shared" ca="1" si="5"/>
        <v>132</v>
      </c>
      <c r="M11" s="30" t="str">
        <f ca="1">IFERROR(INDEX(REPORT_DATA_BY_ZONE_MONTH!$A:$AG,$F11,MATCH(M$2,REPORT_DATA_BY_ZONE_MONTH!$A$1:$AG$1,0)), "")</f>
        <v/>
      </c>
      <c r="N11" s="30">
        <f t="shared" ca="1" si="6"/>
        <v>220</v>
      </c>
      <c r="O11" s="30" t="str">
        <f ca="1">IFERROR(INDEX(REPORT_DATA_BY_ZONE_MONTH!$A:$AG,$F11,MATCH(O$2,REPORT_DATA_BY_ZONE_MONTH!$A$1:$AG$1,0)), "")</f>
        <v/>
      </c>
      <c r="P11" s="30">
        <f t="shared" ca="1" si="7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2014:12:0:0:SOUTH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264</v>
      </c>
      <c r="K12" s="30" t="str">
        <f ca="1">IFERROR(INDEX(REPORT_DATA_BY_ZONE_MONTH!$A:$AG,$F12,MATCH(K$2,REPORT_DATA_BY_ZONE_MONTH!$A$1:$AG$1,0)), "")</f>
        <v/>
      </c>
      <c r="L12" s="30">
        <f t="shared" ca="1" si="5"/>
        <v>132</v>
      </c>
      <c r="M12" s="30" t="str">
        <f ca="1">IFERROR(INDEX(REPORT_DATA_BY_ZONE_MONTH!$A:$AG,$F12,MATCH(M$2,REPORT_DATA_BY_ZONE_MONTH!$A$1:$AG$1,0)), "")</f>
        <v/>
      </c>
      <c r="N12" s="30">
        <f t="shared" ca="1" si="6"/>
        <v>220</v>
      </c>
      <c r="O12" s="30" t="str">
        <f ca="1">IFERROR(INDEX(REPORT_DATA_BY_ZONE_MONTH!$A:$AG,$F12,MATCH(O$2,REPORT_DATA_BY_ZONE_MONTH!$A$1:$AG$1,0)), "")</f>
        <v/>
      </c>
      <c r="P12" s="30">
        <f t="shared" ca="1" si="7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2015:1:0:0:SOUTH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264</v>
      </c>
      <c r="K13" s="30" t="str">
        <f ca="1">IFERROR(INDEX(REPORT_DATA_BY_ZONE_MONTH!$A:$AG,$F13,MATCH(K$2,REPORT_DATA_BY_ZONE_MONTH!$A$1:$AG$1,0)), "")</f>
        <v/>
      </c>
      <c r="L13" s="30">
        <f t="shared" ca="1" si="5"/>
        <v>132</v>
      </c>
      <c r="M13" s="30" t="str">
        <f ca="1">IFERROR(INDEX(REPORT_DATA_BY_ZONE_MONTH!$A:$AG,$F13,MATCH(M$2,REPORT_DATA_BY_ZONE_MONTH!$A$1:$AG$1,0)), "")</f>
        <v/>
      </c>
      <c r="N13" s="30">
        <f t="shared" ca="1" si="6"/>
        <v>220</v>
      </c>
      <c r="O13" s="30" t="str">
        <f ca="1">IFERROR(INDEX(REPORT_DATA_BY_ZONE_MONTH!$A:$AG,$F13,MATCH(O$2,REPORT_DATA_BY_ZONE_MONTH!$A$1:$AG$1,0)), "")</f>
        <v/>
      </c>
      <c r="P13" s="30">
        <f t="shared" ca="1" si="7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2015:2:0:0:SOUTH</v>
      </c>
      <c r="F14" s="37">
        <f ca="1">MATCH($E14,REPORT_DATA_BY_ZONE_MONTH!$A:$A, 0)</f>
        <v>137</v>
      </c>
      <c r="G14" s="30">
        <f ca="1">IFERROR(INDEX(REPORT_DATA_BY_ZONE_MONTH!$A:$AG,$F14,MATCH(G$2,REPORT_DATA_BY_ZONE_MONTH!$A$1:$AG$1,0)), "")</f>
        <v>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264</v>
      </c>
      <c r="K14" s="30">
        <f ca="1">IFERROR(INDEX(REPORT_DATA_BY_ZONE_MONTH!$A:$AG,$F14,MATCH(K$2,REPORT_DATA_BY_ZONE_MONTH!$A$1:$AG$1,0)), "")</f>
        <v>0</v>
      </c>
      <c r="L14" s="30">
        <f t="shared" ca="1" si="5"/>
        <v>132</v>
      </c>
      <c r="M14" s="30">
        <f ca="1">IFERROR(INDEX(REPORT_DATA_BY_ZONE_MONTH!$A:$AG,$F14,MATCH(M$2,REPORT_DATA_BY_ZONE_MONTH!$A$1:$AG$1,0)), "")</f>
        <v>0</v>
      </c>
      <c r="N14" s="30">
        <f t="shared" ca="1" si="6"/>
        <v>220</v>
      </c>
      <c r="O14" s="30">
        <f ca="1">IFERROR(INDEX(REPORT_DATA_BY_ZONE_MONTH!$A:$AG,$F14,MATCH(O$2,REPORT_DATA_BY_ZONE_MONTH!$A$1:$AG$1,0)), "")</f>
        <v>0</v>
      </c>
      <c r="P14" s="30">
        <f t="shared" ca="1" si="7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2015:3:0:0:SOUTH</v>
      </c>
      <c r="F15" s="37">
        <f ca="1">MATCH($E15,REPORT_DATA_BY_ZONE_MONTH!$A:$A, 0)</f>
        <v>147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264</v>
      </c>
      <c r="K15" s="30">
        <f ca="1">IFERROR(INDEX(REPORT_DATA_BY_ZONE_MONTH!$A:$AG,$F15,MATCH(K$2,REPORT_DATA_BY_ZONE_MONTH!$A$1:$AG$1,0)), "")</f>
        <v>0</v>
      </c>
      <c r="L15" s="30">
        <f t="shared" ca="1" si="5"/>
        <v>132</v>
      </c>
      <c r="M15" s="30">
        <f ca="1">IFERROR(INDEX(REPORT_DATA_BY_ZONE_MONTH!$A:$AG,$F15,MATCH(M$2,REPORT_DATA_BY_ZONE_MONTH!$A$1:$AG$1,0)), "")</f>
        <v>0</v>
      </c>
      <c r="N15" s="30">
        <f t="shared" ca="1" si="6"/>
        <v>220</v>
      </c>
      <c r="O15" s="30">
        <f ca="1">IFERROR(INDEX(REPORT_DATA_BY_ZONE_MONTH!$A:$AG,$F15,MATCH(O$2,REPORT_DATA_BY_ZONE_MONTH!$A$1:$AG$1,0)), "")</f>
        <v>0</v>
      </c>
      <c r="P15" s="30">
        <f t="shared" ca="1" si="7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2015:4:0:0:SOUTH</v>
      </c>
      <c r="F16" s="37">
        <f ca="1">MATCH($E16,REPORT_DATA_BY_ZONE_MONTH!$A:$A, 0)</f>
        <v>157</v>
      </c>
      <c r="G16" s="30">
        <f ca="1">IFERROR(INDEX(REPORT_DATA_BY_ZONE_MONTH!$A:$AG,$F16,MATCH(G$2,REPORT_DATA_BY_ZONE_MONTH!$A$1:$AG$1,0)), "")</f>
        <v>4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264</v>
      </c>
      <c r="K16" s="30">
        <f ca="1">IFERROR(INDEX(REPORT_DATA_BY_ZONE_MONTH!$A:$AG,$F16,MATCH(K$2,REPORT_DATA_BY_ZONE_MONTH!$A$1:$AG$1,0)), "")</f>
        <v>0</v>
      </c>
      <c r="L16" s="30">
        <f t="shared" ca="1" si="5"/>
        <v>132</v>
      </c>
      <c r="M16" s="30">
        <f ca="1">IFERROR(INDEX(REPORT_DATA_BY_ZONE_MONTH!$A:$AG,$F16,MATCH(M$2,REPORT_DATA_BY_ZONE_MONTH!$A$1:$AG$1,0)), "")</f>
        <v>0</v>
      </c>
      <c r="N16" s="30">
        <f t="shared" ca="1" si="6"/>
        <v>220</v>
      </c>
      <c r="O16" s="30">
        <f ca="1">IFERROR(INDEX(REPORT_DATA_BY_ZONE_MONTH!$A:$AG,$F16,MATCH(O$2,REPORT_DATA_BY_ZONE_MONTH!$A$1:$AG$1,0)), "")</f>
        <v>0</v>
      </c>
      <c r="P16" s="30">
        <f t="shared" ca="1" si="7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2015:5:0:0:SOUTH</v>
      </c>
      <c r="F17" s="37">
        <f ca="1">MATCH($E17,REPORT_DATA_BY_ZONE_MONTH!$A:$A, 0)</f>
        <v>167</v>
      </c>
      <c r="G17" s="30">
        <f ca="1">IFERROR(INDEX(REPORT_DATA_BY_ZONE_MONTH!$A:$AG,$F17,MATCH(G$2,REPORT_DATA_BY_ZONE_MONTH!$A$1:$AG$1,0)), "")</f>
        <v>2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264</v>
      </c>
      <c r="K17" s="30">
        <f ca="1">IFERROR(INDEX(REPORT_DATA_BY_ZONE_MONTH!$A:$AG,$F17,MATCH(K$2,REPORT_DATA_BY_ZONE_MONTH!$A$1:$AG$1,0)), "")</f>
        <v>0</v>
      </c>
      <c r="L17" s="30">
        <f t="shared" ca="1" si="5"/>
        <v>132</v>
      </c>
      <c r="M17" s="30">
        <f ca="1">IFERROR(INDEX(REPORT_DATA_BY_ZONE_MONTH!$A:$AG,$F17,MATCH(M$2,REPORT_DATA_BY_ZONE_MONTH!$A$1:$AG$1,0)), "")</f>
        <v>0</v>
      </c>
      <c r="N17" s="30">
        <f t="shared" ca="1" si="6"/>
        <v>220</v>
      </c>
      <c r="O17" s="30">
        <f ca="1">IFERROR(INDEX(REPORT_DATA_BY_ZONE_MONTH!$A:$AG,$F17,MATCH(O$2,REPORT_DATA_BY_ZONE_MONTH!$A$1:$AG$1,0)), "")</f>
        <v>0</v>
      </c>
      <c r="P17" s="30">
        <f t="shared" ca="1" si="7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2015:6:0:0:SOUTH</v>
      </c>
      <c r="F18" s="37">
        <f ca="1">MATCH($E18,REPORT_DATA_BY_ZONE_MONTH!$A:$A, 0)</f>
        <v>177</v>
      </c>
      <c r="G18" s="30">
        <f ca="1">IFERROR(INDEX(REPORT_DATA_BY_ZONE_MONTH!$A:$AG,$F18,MATCH(G$2,REPORT_DATA_BY_ZONE_MONTH!$A$1:$AG$1,0)), "")</f>
        <v>4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264</v>
      </c>
      <c r="K18" s="30">
        <f ca="1">IFERROR(INDEX(REPORT_DATA_BY_ZONE_MONTH!$A:$AG,$F18,MATCH(K$2,REPORT_DATA_BY_ZONE_MONTH!$A$1:$AG$1,0)), "")</f>
        <v>0</v>
      </c>
      <c r="L18" s="30">
        <f t="shared" ca="1" si="5"/>
        <v>132</v>
      </c>
      <c r="M18" s="30">
        <f ca="1">IFERROR(INDEX(REPORT_DATA_BY_ZONE_MONTH!$A:$AG,$F18,MATCH(M$2,REPORT_DATA_BY_ZONE_MONTH!$A$1:$AG$1,0)), "")</f>
        <v>0</v>
      </c>
      <c r="N18" s="30">
        <f t="shared" ca="1" si="6"/>
        <v>220</v>
      </c>
      <c r="O18" s="30">
        <f ca="1">IFERROR(INDEX(REPORT_DATA_BY_ZONE_MONTH!$A:$AG,$F18,MATCH(O$2,REPORT_DATA_BY_ZONE_MONTH!$A$1:$AG$1,0)), "")</f>
        <v>0</v>
      </c>
      <c r="P18" s="30">
        <f t="shared" ca="1" si="7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2015:7:0:0:SOUTH</v>
      </c>
      <c r="F19" s="37">
        <f ca="1">MATCH($E19,REPORT_DATA_BY_ZONE_MONTH!$A:$A, 0)</f>
        <v>187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264</v>
      </c>
      <c r="K19" s="30">
        <f ca="1">IFERROR(INDEX(REPORT_DATA_BY_ZONE_MONTH!$A:$AG,$F19,MATCH(K$2,REPORT_DATA_BY_ZONE_MONTH!$A$1:$AG$1,0)), "")</f>
        <v>0</v>
      </c>
      <c r="L19" s="30">
        <f t="shared" ca="1" si="5"/>
        <v>132</v>
      </c>
      <c r="M19" s="30">
        <f ca="1">IFERROR(INDEX(REPORT_DATA_BY_ZONE_MONTH!$A:$AG,$F19,MATCH(M$2,REPORT_DATA_BY_ZONE_MONTH!$A$1:$AG$1,0)), "")</f>
        <v>0</v>
      </c>
      <c r="N19" s="30">
        <f t="shared" ca="1" si="6"/>
        <v>220</v>
      </c>
      <c r="O19" s="30">
        <f ca="1">IFERROR(INDEX(REPORT_DATA_BY_ZONE_MONTH!$A:$AG,$F19,MATCH(O$2,REPORT_DATA_BY_ZONE_MONTH!$A$1:$AG$1,0)), "")</f>
        <v>0</v>
      </c>
      <c r="P19" s="30">
        <f t="shared" ca="1" si="7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2015:8:0:0:SOUTH</v>
      </c>
      <c r="F20" s="37">
        <f ca="1">MATCH($E20,REPORT_DATA_BY_ZONE_MONTH!$A:$A, 0)</f>
        <v>197</v>
      </c>
      <c r="G20" s="30">
        <f ca="1">IFERROR(INDEX(REPORT_DATA_BY_ZONE_MONTH!$A:$AG,$F20,MATCH(G$2,REPORT_DATA_BY_ZONE_MONTH!$A$1:$AG$1,0)), "")</f>
        <v>4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264</v>
      </c>
      <c r="K20" s="30">
        <f ca="1">IFERROR(INDEX(REPORT_DATA_BY_ZONE_MONTH!$A:$AG,$F20,MATCH(K$2,REPORT_DATA_BY_ZONE_MONTH!$A$1:$AG$1,0)), "")</f>
        <v>0</v>
      </c>
      <c r="L20" s="30">
        <f t="shared" ca="1" si="5"/>
        <v>132</v>
      </c>
      <c r="M20" s="30">
        <f ca="1">IFERROR(INDEX(REPORT_DATA_BY_ZONE_MONTH!$A:$AG,$F20,MATCH(M$2,REPORT_DATA_BY_ZONE_MONTH!$A$1:$AG$1,0)), "")</f>
        <v>0</v>
      </c>
      <c r="N20" s="30">
        <f t="shared" ca="1" si="6"/>
        <v>220</v>
      </c>
      <c r="O20" s="30">
        <f ca="1">IFERROR(INDEX(REPORT_DATA_BY_ZONE_MONTH!$A:$AG,$F20,MATCH(O$2,REPORT_DATA_BY_ZONE_MONTH!$A$1:$AG$1,0)), "")</f>
        <v>0</v>
      </c>
      <c r="P20" s="30">
        <f t="shared" ca="1" si="7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2015:9:0:0:SOUTH</v>
      </c>
      <c r="F21" s="37">
        <f ca="1">MATCH($E21,REPORT_DATA_BY_ZONE_MONTH!$A:$A, 0)</f>
        <v>207</v>
      </c>
      <c r="G21" s="30">
        <f ca="1">IFERROR(INDEX(REPORT_DATA_BY_ZONE_MONTH!$A:$AG,$F21,MATCH(G$2,REPORT_DATA_BY_ZONE_MONTH!$A$1:$AG$1,0)), "")</f>
        <v>5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264</v>
      </c>
      <c r="K21" s="30">
        <f ca="1">IFERROR(INDEX(REPORT_DATA_BY_ZONE_MONTH!$A:$AG,$F21,MATCH(K$2,REPORT_DATA_BY_ZONE_MONTH!$A$1:$AG$1,0)), "")</f>
        <v>0</v>
      </c>
      <c r="L21" s="30">
        <f t="shared" ca="1" si="5"/>
        <v>132</v>
      </c>
      <c r="M21" s="30">
        <f ca="1">IFERROR(INDEX(REPORT_DATA_BY_ZONE_MONTH!$A:$AG,$F21,MATCH(M$2,REPORT_DATA_BY_ZONE_MONTH!$A$1:$AG$1,0)), "")</f>
        <v>0</v>
      </c>
      <c r="N21" s="30">
        <f t="shared" ca="1" si="6"/>
        <v>220</v>
      </c>
      <c r="O21" s="30">
        <f ca="1">IFERROR(INDEX(REPORT_DATA_BY_ZONE_MONTH!$A:$AG,$F21,MATCH(O$2,REPORT_DATA_BY_ZONE_MONTH!$A$1:$AG$1,0)), "")</f>
        <v>0</v>
      </c>
      <c r="P21" s="30">
        <f t="shared" ca="1" si="7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2015:10:0:0:SOUTH</v>
      </c>
      <c r="F22" s="37">
        <f ca="1">MATCH($E22,REPORT_DATA_BY_ZONE_MONTH!$A:$A, 0)</f>
        <v>97</v>
      </c>
      <c r="G22" s="30">
        <f ca="1">IFERROR(INDEX(REPORT_DATA_BY_ZONE_MONTH!$A:$AG,$F22,MATCH(G$2,REPORT_DATA_BY_ZONE_MONTH!$A$1:$AG$1,0)), "")</f>
        <v>6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264</v>
      </c>
      <c r="K22" s="30">
        <f ca="1">IFERROR(INDEX(REPORT_DATA_BY_ZONE_MONTH!$A:$AG,$F22,MATCH(K$2,REPORT_DATA_BY_ZONE_MONTH!$A$1:$AG$1,0)), "")</f>
        <v>0</v>
      </c>
      <c r="L22" s="30">
        <f t="shared" ca="1" si="5"/>
        <v>132</v>
      </c>
      <c r="M22" s="30">
        <f ca="1">IFERROR(INDEX(REPORT_DATA_BY_ZONE_MONTH!$A:$AG,$F22,MATCH(M$2,REPORT_DATA_BY_ZONE_MONTH!$A$1:$AG$1,0)), "")</f>
        <v>0</v>
      </c>
      <c r="N22" s="30">
        <f t="shared" ca="1" si="6"/>
        <v>220</v>
      </c>
      <c r="O22" s="30">
        <f ca="1">IFERROR(INDEX(REPORT_DATA_BY_ZONE_MONTH!$A:$AG,$F22,MATCH(O$2,REPORT_DATA_BY_ZONE_MONTH!$A$1:$AG$1,0)), "")</f>
        <v>0</v>
      </c>
      <c r="P22" s="30">
        <f t="shared" ca="1" si="7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2015:11:0:0:SOUTH</v>
      </c>
      <c r="F23" s="37">
        <f ca="1">MATCH($E23,REPORT_DATA_BY_ZONE_MONTH!$A:$A, 0)</f>
        <v>107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264</v>
      </c>
      <c r="K23" s="30">
        <f ca="1">IFERROR(INDEX(REPORT_DATA_BY_ZONE_MONTH!$A:$AG,$F23,MATCH(K$2,REPORT_DATA_BY_ZONE_MONTH!$A$1:$AG$1,0)), "")</f>
        <v>0</v>
      </c>
      <c r="L23" s="30">
        <f t="shared" ca="1" si="5"/>
        <v>132</v>
      </c>
      <c r="M23" s="30">
        <f ca="1">IFERROR(INDEX(REPORT_DATA_BY_ZONE_MONTH!$A:$AG,$F23,MATCH(M$2,REPORT_DATA_BY_ZONE_MONTH!$A$1:$AG$1,0)), "")</f>
        <v>0</v>
      </c>
      <c r="N23" s="30">
        <f t="shared" ca="1" si="6"/>
        <v>220</v>
      </c>
      <c r="O23" s="30">
        <f ca="1">IFERROR(INDEX(REPORT_DATA_BY_ZONE_MONTH!$A:$AG,$F23,MATCH(O$2,REPORT_DATA_BY_ZONE_MONTH!$A$1:$AG$1,0)), "")</f>
        <v>0</v>
      </c>
      <c r="P23" s="30">
        <f t="shared" ca="1" si="7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2015:12:0:0:SOUTH</v>
      </c>
      <c r="F24" s="37">
        <f ca="1">MATCH($E24,REPORT_DATA_BY_ZONE_MONTH!$A:$A, 0)</f>
        <v>118</v>
      </c>
      <c r="G24" s="30">
        <f ca="1">IFERROR(INDEX(REPORT_DATA_BY_ZONE_MONTH!$A:$AG,$F24,MATCH(G$2,REPORT_DATA_BY_ZONE_MONTH!$A$1:$AG$1,0)), "")</f>
        <v>4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264</v>
      </c>
      <c r="K24" s="30">
        <f ca="1">IFERROR(INDEX(REPORT_DATA_BY_ZONE_MONTH!$A:$AG,$F24,MATCH(K$2,REPORT_DATA_BY_ZONE_MONTH!$A$1:$AG$1,0)), "")</f>
        <v>0</v>
      </c>
      <c r="L24" s="30">
        <f t="shared" ca="1" si="5"/>
        <v>132</v>
      </c>
      <c r="M24" s="30">
        <f ca="1">IFERROR(INDEX(REPORT_DATA_BY_ZONE_MONTH!$A:$AG,$F24,MATCH(M$2,REPORT_DATA_BY_ZONE_MONTH!$A$1:$AG$1,0)), "")</f>
        <v>0</v>
      </c>
      <c r="N24" s="30">
        <f t="shared" ca="1" si="6"/>
        <v>220</v>
      </c>
      <c r="O24" s="30">
        <f ca="1">IFERROR(INDEX(REPORT_DATA_BY_ZONE_MONTH!$A:$AG,$F24,MATCH(O$2,REPORT_DATA_BY_ZONE_MONTH!$A$1:$AG$1,0)), "")</f>
        <v>0</v>
      </c>
      <c r="P24" s="30">
        <f t="shared" ca="1" si="7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2016:1:0:0:SOUTH</v>
      </c>
      <c r="F25" s="37">
        <f ca="1">MATCH($E25,REPORT_DATA_BY_ZONE_MONTH!$A:$A, 0)</f>
        <v>218</v>
      </c>
      <c r="G25" s="30">
        <f ca="1">IFERROR(INDEX(REPORT_DATA_BY_ZONE_MONTH!$A:$AG,$F25,MATCH(G$2,REPORT_DATA_BY_ZONE_MONTH!$A$1:$AG$1,0)), "")</f>
        <v>2</v>
      </c>
      <c r="H25" s="30">
        <f t="shared" si="3"/>
        <v>8</v>
      </c>
      <c r="I25" s="30">
        <f ca="1">IFERROR(INDEX(REPORT_DATA_BY_ZONE_MONTH!$A:$AG,$F25,MATCH(I$2,REPORT_DATA_BY_ZONE_MONTH!$A$1:$AG$1,0)), "")</f>
        <v>325</v>
      </c>
      <c r="J25" s="30">
        <f t="shared" ca="1" si="4"/>
        <v>264</v>
      </c>
      <c r="K25" s="30">
        <f ca="1">IFERROR(INDEX(REPORT_DATA_BY_ZONE_MONTH!$A:$AG,$F25,MATCH(K$2,REPORT_DATA_BY_ZONE_MONTH!$A$1:$AG$1,0)), "")</f>
        <v>105</v>
      </c>
      <c r="L25" s="30">
        <f t="shared" ca="1" si="5"/>
        <v>132</v>
      </c>
      <c r="M25" s="30">
        <f ca="1">IFERROR(INDEX(REPORT_DATA_BY_ZONE_MONTH!$A:$AG,$F25,MATCH(M$2,REPORT_DATA_BY_ZONE_MONTH!$A$1:$AG$1,0)), "")</f>
        <v>331</v>
      </c>
      <c r="N25" s="30">
        <f t="shared" ca="1" si="6"/>
        <v>220</v>
      </c>
      <c r="O25" s="30">
        <f ca="1">IFERROR(INDEX(REPORT_DATA_BY_ZONE_MONTH!$A:$AG,$F25,MATCH(O$2,REPORT_DATA_BY_ZONE_MONTH!$A$1:$AG$1,0)), "")</f>
        <v>0</v>
      </c>
      <c r="P25" s="30">
        <f t="shared" ca="1" si="7"/>
        <v>44</v>
      </c>
      <c r="Q25" s="37">
        <f ca="1">MATCH($E25,BAPTISM_SOURCE_ZONE_MONTH!$A:$A, 0)</f>
        <v>7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2016:2:0:0:SOUTH</v>
      </c>
      <c r="F26" s="37">
        <f ca="1">MATCH($E26,REPORT_DATA_BY_ZONE_MONTH!$A:$A, 0)</f>
        <v>229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153</v>
      </c>
      <c r="J26" s="30">
        <f t="shared" ca="1" si="4"/>
        <v>264</v>
      </c>
      <c r="K26" s="30">
        <f ca="1">IFERROR(INDEX(REPORT_DATA_BY_ZONE_MONTH!$A:$AG,$F26,MATCH(K$2,REPORT_DATA_BY_ZONE_MONTH!$A$1:$AG$1,0)), "")</f>
        <v>51</v>
      </c>
      <c r="L26" s="30">
        <f t="shared" ca="1" si="5"/>
        <v>132</v>
      </c>
      <c r="M26" s="30">
        <f ca="1">IFERROR(INDEX(REPORT_DATA_BY_ZONE_MONTH!$A:$AG,$F26,MATCH(M$2,REPORT_DATA_BY_ZONE_MONTH!$A$1:$AG$1,0)), "")</f>
        <v>146</v>
      </c>
      <c r="N26" s="30">
        <f t="shared" ca="1" si="6"/>
        <v>220</v>
      </c>
      <c r="O26" s="30">
        <f ca="1">IFERROR(INDEX(REPORT_DATA_BY_ZONE_MONTH!$A:$AG,$F26,MATCH(O$2,REPORT_DATA_BY_ZONE_MONTH!$A$1:$AG$1,0)), "")</f>
        <v>2</v>
      </c>
      <c r="P26" s="30">
        <f t="shared" ca="1" si="7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1472</v>
      </c>
      <c r="C27" s="37"/>
      <c r="D27" s="37"/>
      <c r="G27" s="8">
        <f ca="1">SUMIF($C3:$C26,YEAR,G3:G26)</f>
        <v>2</v>
      </c>
      <c r="H27" s="37"/>
      <c r="R27" s="8">
        <f ca="1">SUM(R3:R26)</f>
        <v>5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42%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South Zone</v>
      </c>
    </row>
    <row r="36" spans="1:4">
      <c r="B36" s="62" t="str">
        <f ca="1">INDIRECT(CONCATENATE($B$27, "$B$2"))</f>
        <v>臺北南地帶</v>
      </c>
    </row>
    <row r="37" spans="1:4">
      <c r="B37" s="62" t="str">
        <f ca="1">INDIRECT(CONCATENATE($B$27, "$B$6"))</f>
        <v>South Stake</v>
      </c>
    </row>
    <row r="38" spans="1:4">
      <c r="B38" s="62" t="str">
        <f ca="1">INDIRECT(CONCATENATE($B$27, "$B$7"))</f>
        <v>臺北南支聯會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1432</v>
      </c>
      <c r="C2" s="35" t="s">
        <v>1400</v>
      </c>
      <c r="D2" s="79">
        <v>85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14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WEST_GRAPH_DATA!$G$27</f>
        <v>8</v>
      </c>
      <c r="H5" s="82"/>
      <c r="I5" s="82"/>
      <c r="J5" s="83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976</v>
      </c>
      <c r="B10" s="27" t="s">
        <v>977</v>
      </c>
      <c r="C10" s="4" t="s">
        <v>998</v>
      </c>
      <c r="D10" s="4" t="s">
        <v>999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978</v>
      </c>
      <c r="B11" s="27" t="s">
        <v>979</v>
      </c>
      <c r="C11" s="4" t="s">
        <v>1000</v>
      </c>
      <c r="D11" s="4" t="s">
        <v>1001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980</v>
      </c>
      <c r="B12" s="27" t="s">
        <v>981</v>
      </c>
      <c r="C12" s="4" t="s">
        <v>1002</v>
      </c>
      <c r="D12" s="4" t="s">
        <v>1003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982</v>
      </c>
      <c r="B13" s="27" t="s">
        <v>983</v>
      </c>
      <c r="C13" s="4" t="s">
        <v>1004</v>
      </c>
      <c r="D13" s="4" t="s">
        <v>1005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984</v>
      </c>
      <c r="B14" s="27" t="s">
        <v>985</v>
      </c>
      <c r="C14" s="4" t="s">
        <v>1006</v>
      </c>
      <c r="D14" s="4" t="s">
        <v>1007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1419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986</v>
      </c>
      <c r="B17" s="27" t="s">
        <v>987</v>
      </c>
      <c r="C17" s="4" t="s">
        <v>1008</v>
      </c>
      <c r="D17" s="4" t="s">
        <v>1009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988</v>
      </c>
      <c r="B18" s="27" t="s">
        <v>989</v>
      </c>
      <c r="C18" s="4" t="s">
        <v>1010</v>
      </c>
      <c r="D18" s="4" t="s">
        <v>1011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990</v>
      </c>
      <c r="B21" s="27" t="s">
        <v>991</v>
      </c>
      <c r="C21" s="4" t="s">
        <v>1012</v>
      </c>
      <c r="D21" s="4" t="s">
        <v>1013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992</v>
      </c>
      <c r="B22" s="27" t="s">
        <v>993</v>
      </c>
      <c r="C22" s="4" t="s">
        <v>1014</v>
      </c>
      <c r="D22" s="4" t="s">
        <v>1015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994</v>
      </c>
      <c r="B23" s="27" t="s">
        <v>995</v>
      </c>
      <c r="C23" s="4" t="s">
        <v>1016</v>
      </c>
      <c r="D23" s="4" t="s">
        <v>1017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996</v>
      </c>
      <c r="B24" s="27" t="s">
        <v>997</v>
      </c>
      <c r="C24" s="4" t="s">
        <v>1018</v>
      </c>
      <c r="D24" s="4" t="s">
        <v>1019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8"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9" workbookViewId="0">
      <selection activeCell="F34" sqref="F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2014:3:0:0:WEST</v>
      </c>
      <c r="F3" s="37">
        <f ca="1">MATCH($E3,REPORT_DATA_BY_ZONE_MONTH!$A:$A, 0)</f>
        <v>43</v>
      </c>
      <c r="G3" s="30">
        <f ca="1">IFERROR(INDEX(REPORT_DATA_BY_ZONE_MONTH!$A:$AG,$F3,MATCH(G$2,REPORT_DATA_BY_ZONE_MONTH!$A$1:$AG$1,0)), "")</f>
        <v>5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264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132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220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2014:4:0:0:WEST</v>
      </c>
      <c r="F4" s="37">
        <f ca="1">MATCH($E4,REPORT_DATA_BY_ZONE_MONTH!$A:$A, 0)</f>
        <v>51</v>
      </c>
      <c r="G4" s="30">
        <f ca="1">IFERROR(INDEX(REPORT_DATA_BY_ZONE_MONTH!$A:$AG,$F4,MATCH(G$2,REPORT_DATA_BY_ZONE_MONTH!$A$1:$AG$1,0)), "")</f>
        <v>8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264</v>
      </c>
      <c r="K4" s="30">
        <f ca="1">IFERROR(INDEX(REPORT_DATA_BY_ZONE_MONTH!$A:$AG,$F4,MATCH(K$2,REPORT_DATA_BY_ZONE_MONTH!$A$1:$AG$1,0)), "")</f>
        <v>0</v>
      </c>
      <c r="L4" s="30">
        <f t="shared" ca="1" si="5"/>
        <v>132</v>
      </c>
      <c r="M4" s="30">
        <f ca="1">IFERROR(INDEX(REPORT_DATA_BY_ZONE_MONTH!$A:$AG,$F4,MATCH(M$2,REPORT_DATA_BY_ZONE_MONTH!$A$1:$AG$1,0)), "")</f>
        <v>0</v>
      </c>
      <c r="N4" s="30">
        <f t="shared" ca="1" si="6"/>
        <v>220</v>
      </c>
      <c r="O4" s="30">
        <f ca="1">IFERROR(INDEX(REPORT_DATA_BY_ZONE_MONTH!$A:$AG,$F4,MATCH(O$2,REPORT_DATA_BY_ZONE_MONTH!$A$1:$AG$1,0)), "")</f>
        <v>0</v>
      </c>
      <c r="P4" s="30">
        <f t="shared" ca="1" si="7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2014:5:0:0:WEST</v>
      </c>
      <c r="F5" s="37">
        <f ca="1">MATCH($E5,REPORT_DATA_BY_ZONE_MONTH!$A:$A, 0)</f>
        <v>59</v>
      </c>
      <c r="G5" s="30">
        <f ca="1">IFERROR(INDEX(REPORT_DATA_BY_ZONE_MONTH!$A:$AG,$F5,MATCH(G$2,REPORT_DATA_BY_ZONE_MONTH!$A$1:$AG$1,0)), "")</f>
        <v>9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264</v>
      </c>
      <c r="K5" s="30">
        <f ca="1">IFERROR(INDEX(REPORT_DATA_BY_ZONE_MONTH!$A:$AG,$F5,MATCH(K$2,REPORT_DATA_BY_ZONE_MONTH!$A$1:$AG$1,0)), "")</f>
        <v>0</v>
      </c>
      <c r="L5" s="30">
        <f t="shared" ca="1" si="5"/>
        <v>132</v>
      </c>
      <c r="M5" s="30">
        <f ca="1">IFERROR(INDEX(REPORT_DATA_BY_ZONE_MONTH!$A:$AG,$F5,MATCH(M$2,REPORT_DATA_BY_ZONE_MONTH!$A$1:$AG$1,0)), "")</f>
        <v>0</v>
      </c>
      <c r="N5" s="30">
        <f t="shared" ca="1" si="6"/>
        <v>220</v>
      </c>
      <c r="O5" s="30">
        <f ca="1">IFERROR(INDEX(REPORT_DATA_BY_ZONE_MONTH!$A:$AG,$F5,MATCH(O$2,REPORT_DATA_BY_ZONE_MONTH!$A$1:$AG$1,0)), "")</f>
        <v>0</v>
      </c>
      <c r="P5" s="30">
        <f t="shared" ca="1" si="7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2014:6:0:0:WEST</v>
      </c>
      <c r="F6" s="37">
        <f ca="1">MATCH($E6,REPORT_DATA_BY_ZONE_MONTH!$A:$A, 0)</f>
        <v>67</v>
      </c>
      <c r="G6" s="30">
        <f ca="1">IFERROR(INDEX(REPORT_DATA_BY_ZONE_MONTH!$A:$AG,$F6,MATCH(G$2,REPORT_DATA_BY_ZONE_MONTH!$A$1:$AG$1,0)), "")</f>
        <v>9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264</v>
      </c>
      <c r="K6" s="30">
        <f ca="1">IFERROR(INDEX(REPORT_DATA_BY_ZONE_MONTH!$A:$AG,$F6,MATCH(K$2,REPORT_DATA_BY_ZONE_MONTH!$A$1:$AG$1,0)), "")</f>
        <v>0</v>
      </c>
      <c r="L6" s="30">
        <f t="shared" ca="1" si="5"/>
        <v>132</v>
      </c>
      <c r="M6" s="30">
        <f ca="1">IFERROR(INDEX(REPORT_DATA_BY_ZONE_MONTH!$A:$AG,$F6,MATCH(M$2,REPORT_DATA_BY_ZONE_MONTH!$A$1:$AG$1,0)), "")</f>
        <v>0</v>
      </c>
      <c r="N6" s="30">
        <f t="shared" ca="1" si="6"/>
        <v>220</v>
      </c>
      <c r="O6" s="30">
        <f ca="1">IFERROR(INDEX(REPORT_DATA_BY_ZONE_MONTH!$A:$AG,$F6,MATCH(O$2,REPORT_DATA_BY_ZONE_MONTH!$A$1:$AG$1,0)), "")</f>
        <v>0</v>
      </c>
      <c r="P6" s="30">
        <f t="shared" ca="1" si="7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2014:7:0:0:WEST</v>
      </c>
      <c r="F7" s="37">
        <f ca="1">MATCH($E7,REPORT_DATA_BY_ZONE_MONTH!$A:$A, 0)</f>
        <v>75</v>
      </c>
      <c r="G7" s="30">
        <f ca="1">IFERROR(INDEX(REPORT_DATA_BY_ZONE_MONTH!$A:$AG,$F7,MATCH(G$2,REPORT_DATA_BY_ZONE_MONTH!$A$1:$AG$1,0)), "")</f>
        <v>7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264</v>
      </c>
      <c r="K7" s="30">
        <f ca="1">IFERROR(INDEX(REPORT_DATA_BY_ZONE_MONTH!$A:$AG,$F7,MATCH(K$2,REPORT_DATA_BY_ZONE_MONTH!$A$1:$AG$1,0)), "")</f>
        <v>0</v>
      </c>
      <c r="L7" s="30">
        <f t="shared" ca="1" si="5"/>
        <v>132</v>
      </c>
      <c r="M7" s="30">
        <f ca="1">IFERROR(INDEX(REPORT_DATA_BY_ZONE_MONTH!$A:$AG,$F7,MATCH(M$2,REPORT_DATA_BY_ZONE_MONTH!$A$1:$AG$1,0)), "")</f>
        <v>0</v>
      </c>
      <c r="N7" s="30">
        <f t="shared" ca="1" si="6"/>
        <v>220</v>
      </c>
      <c r="O7" s="30">
        <f ca="1">IFERROR(INDEX(REPORT_DATA_BY_ZONE_MONTH!$A:$AG,$F7,MATCH(O$2,REPORT_DATA_BY_ZONE_MONTH!$A$1:$AG$1,0)), "")</f>
        <v>0</v>
      </c>
      <c r="P7" s="30">
        <f t="shared" ca="1" si="7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2014:8:0:0:WEST</v>
      </c>
      <c r="F8" s="37">
        <f ca="1">MATCH($E8,REPORT_DATA_BY_ZONE_MONTH!$A:$A, 0)</f>
        <v>83</v>
      </c>
      <c r="G8" s="30">
        <f ca="1">IFERROR(INDEX(REPORT_DATA_BY_ZONE_MONTH!$A:$AG,$F8,MATCH(G$2,REPORT_DATA_BY_ZONE_MONTH!$A$1:$AG$1,0)), "")</f>
        <v>7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264</v>
      </c>
      <c r="K8" s="30">
        <f ca="1">IFERROR(INDEX(REPORT_DATA_BY_ZONE_MONTH!$A:$AG,$F8,MATCH(K$2,REPORT_DATA_BY_ZONE_MONTH!$A$1:$AG$1,0)), "")</f>
        <v>0</v>
      </c>
      <c r="L8" s="30">
        <f t="shared" ca="1" si="5"/>
        <v>132</v>
      </c>
      <c r="M8" s="30">
        <f ca="1">IFERROR(INDEX(REPORT_DATA_BY_ZONE_MONTH!$A:$AG,$F8,MATCH(M$2,REPORT_DATA_BY_ZONE_MONTH!$A$1:$AG$1,0)), "")</f>
        <v>0</v>
      </c>
      <c r="N8" s="30">
        <f t="shared" ca="1" si="6"/>
        <v>220</v>
      </c>
      <c r="O8" s="30">
        <f ca="1">IFERROR(INDEX(REPORT_DATA_BY_ZONE_MONTH!$A:$AG,$F8,MATCH(O$2,REPORT_DATA_BY_ZONE_MONTH!$A$1:$AG$1,0)), "")</f>
        <v>0</v>
      </c>
      <c r="P8" s="30">
        <f t="shared" ca="1" si="7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2014:9:0:0:WEST</v>
      </c>
      <c r="F9" s="37">
        <f ca="1">MATCH($E9,REPORT_DATA_BY_ZONE_MONTH!$A:$A, 0)</f>
        <v>91</v>
      </c>
      <c r="G9" s="30">
        <f ca="1">IFERROR(INDEX(REPORT_DATA_BY_ZONE_MONTH!$A:$AG,$F9,MATCH(G$2,REPORT_DATA_BY_ZONE_MONTH!$A$1:$AG$1,0)), "")</f>
        <v>7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264</v>
      </c>
      <c r="K9" s="30">
        <f ca="1">IFERROR(INDEX(REPORT_DATA_BY_ZONE_MONTH!$A:$AG,$F9,MATCH(K$2,REPORT_DATA_BY_ZONE_MONTH!$A$1:$AG$1,0)), "")</f>
        <v>0</v>
      </c>
      <c r="L9" s="30">
        <f t="shared" ca="1" si="5"/>
        <v>132</v>
      </c>
      <c r="M9" s="30">
        <f ca="1">IFERROR(INDEX(REPORT_DATA_BY_ZONE_MONTH!$A:$AG,$F9,MATCH(M$2,REPORT_DATA_BY_ZONE_MONTH!$A$1:$AG$1,0)), "")</f>
        <v>0</v>
      </c>
      <c r="N9" s="30">
        <f t="shared" ca="1" si="6"/>
        <v>220</v>
      </c>
      <c r="O9" s="30">
        <f ca="1">IFERROR(INDEX(REPORT_DATA_BY_ZONE_MONTH!$A:$AG,$F9,MATCH(O$2,REPORT_DATA_BY_ZONE_MONTH!$A$1:$AG$1,0)), "")</f>
        <v>0</v>
      </c>
      <c r="P9" s="30">
        <f t="shared" ca="1" si="7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2014:10:0:0:WEST</v>
      </c>
      <c r="F10" s="37">
        <f ca="1">MATCH($E10,REPORT_DATA_BY_ZONE_MONTH!$A:$A, 0)</f>
        <v>8</v>
      </c>
      <c r="G10" s="30">
        <f ca="1">IFERROR(INDEX(REPORT_DATA_BY_ZONE_MONTH!$A:$AG,$F10,MATCH(G$2,REPORT_DATA_BY_ZONE_MONTH!$A$1:$AG$1,0)), "")</f>
        <v>10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264</v>
      </c>
      <c r="K10" s="30">
        <f ca="1">IFERROR(INDEX(REPORT_DATA_BY_ZONE_MONTH!$A:$AG,$F10,MATCH(K$2,REPORT_DATA_BY_ZONE_MONTH!$A$1:$AG$1,0)), "")</f>
        <v>0</v>
      </c>
      <c r="L10" s="30">
        <f t="shared" ca="1" si="5"/>
        <v>132</v>
      </c>
      <c r="M10" s="30">
        <f ca="1">IFERROR(INDEX(REPORT_DATA_BY_ZONE_MONTH!$A:$AG,$F10,MATCH(M$2,REPORT_DATA_BY_ZONE_MONTH!$A$1:$AG$1,0)), "")</f>
        <v>0</v>
      </c>
      <c r="N10" s="30">
        <f t="shared" ca="1" si="6"/>
        <v>220</v>
      </c>
      <c r="O10" s="30">
        <f ca="1">IFERROR(INDEX(REPORT_DATA_BY_ZONE_MONTH!$A:$AG,$F10,MATCH(O$2,REPORT_DATA_BY_ZONE_MONTH!$A$1:$AG$1,0)), "")</f>
        <v>0</v>
      </c>
      <c r="P10" s="30">
        <f t="shared" ca="1" si="7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2014:11:0:0:WEST</v>
      </c>
      <c r="F11" s="37">
        <f ca="1">MATCH($E11,REPORT_DATA_BY_ZONE_MONTH!$A:$A, 0)</f>
        <v>17</v>
      </c>
      <c r="G11" s="30">
        <f ca="1">IFERROR(INDEX(REPORT_DATA_BY_ZONE_MONTH!$A:$AG,$F11,MATCH(G$2,REPORT_DATA_BY_ZONE_MONTH!$A$1:$AG$1,0)), "")</f>
        <v>10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264</v>
      </c>
      <c r="K11" s="30">
        <f ca="1">IFERROR(INDEX(REPORT_DATA_BY_ZONE_MONTH!$A:$AG,$F11,MATCH(K$2,REPORT_DATA_BY_ZONE_MONTH!$A$1:$AG$1,0)), "")</f>
        <v>0</v>
      </c>
      <c r="L11" s="30">
        <f t="shared" ca="1" si="5"/>
        <v>132</v>
      </c>
      <c r="M11" s="30">
        <f ca="1">IFERROR(INDEX(REPORT_DATA_BY_ZONE_MONTH!$A:$AG,$F11,MATCH(M$2,REPORT_DATA_BY_ZONE_MONTH!$A$1:$AG$1,0)), "")</f>
        <v>0</v>
      </c>
      <c r="N11" s="30">
        <f t="shared" ca="1" si="6"/>
        <v>220</v>
      </c>
      <c r="O11" s="30">
        <f ca="1">IFERROR(INDEX(REPORT_DATA_BY_ZONE_MONTH!$A:$AG,$F11,MATCH(O$2,REPORT_DATA_BY_ZONE_MONTH!$A$1:$AG$1,0)), "")</f>
        <v>0</v>
      </c>
      <c r="P11" s="30">
        <f t="shared" ca="1" si="7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2014:12:0:0:WEST</v>
      </c>
      <c r="F12" s="37">
        <f ca="1">MATCH($E12,REPORT_DATA_BY_ZONE_MONTH!$A:$A, 0)</f>
        <v>26</v>
      </c>
      <c r="G12" s="30">
        <f ca="1">IFERROR(INDEX(REPORT_DATA_BY_ZONE_MONTH!$A:$AG,$F12,MATCH(G$2,REPORT_DATA_BY_ZONE_MONTH!$A$1:$AG$1,0)), "")</f>
        <v>13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264</v>
      </c>
      <c r="K12" s="30">
        <f ca="1">IFERROR(INDEX(REPORT_DATA_BY_ZONE_MONTH!$A:$AG,$F12,MATCH(K$2,REPORT_DATA_BY_ZONE_MONTH!$A$1:$AG$1,0)), "")</f>
        <v>0</v>
      </c>
      <c r="L12" s="30">
        <f t="shared" ca="1" si="5"/>
        <v>132</v>
      </c>
      <c r="M12" s="30">
        <f ca="1">IFERROR(INDEX(REPORT_DATA_BY_ZONE_MONTH!$A:$AG,$F12,MATCH(M$2,REPORT_DATA_BY_ZONE_MONTH!$A$1:$AG$1,0)), "")</f>
        <v>0</v>
      </c>
      <c r="N12" s="30">
        <f t="shared" ca="1" si="6"/>
        <v>220</v>
      </c>
      <c r="O12" s="30">
        <f ca="1">IFERROR(INDEX(REPORT_DATA_BY_ZONE_MONTH!$A:$AG,$F12,MATCH(O$2,REPORT_DATA_BY_ZONE_MONTH!$A$1:$AG$1,0)), "")</f>
        <v>0</v>
      </c>
      <c r="P12" s="30">
        <f t="shared" ca="1" si="7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2015:1:0:0:WEST</v>
      </c>
      <c r="F13" s="37">
        <f ca="1">MATCH($E13,REPORT_DATA_BY_ZONE_MONTH!$A:$A, 0)</f>
        <v>130</v>
      </c>
      <c r="G13" s="30">
        <f ca="1">IFERROR(INDEX(REPORT_DATA_BY_ZONE_MONTH!$A:$AG,$F13,MATCH(G$2,REPORT_DATA_BY_ZONE_MONTH!$A$1:$AG$1,0)), "")</f>
        <v>5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264</v>
      </c>
      <c r="K13" s="30">
        <f ca="1">IFERROR(INDEX(REPORT_DATA_BY_ZONE_MONTH!$A:$AG,$F13,MATCH(K$2,REPORT_DATA_BY_ZONE_MONTH!$A$1:$AG$1,0)), "")</f>
        <v>0</v>
      </c>
      <c r="L13" s="30">
        <f t="shared" ca="1" si="5"/>
        <v>132</v>
      </c>
      <c r="M13" s="30">
        <f ca="1">IFERROR(INDEX(REPORT_DATA_BY_ZONE_MONTH!$A:$AG,$F13,MATCH(M$2,REPORT_DATA_BY_ZONE_MONTH!$A$1:$AG$1,0)), "")</f>
        <v>0</v>
      </c>
      <c r="N13" s="30">
        <f t="shared" ca="1" si="6"/>
        <v>220</v>
      </c>
      <c r="O13" s="30">
        <f ca="1">IFERROR(INDEX(REPORT_DATA_BY_ZONE_MONTH!$A:$AG,$F13,MATCH(O$2,REPORT_DATA_BY_ZONE_MONTH!$A$1:$AG$1,0)), "")</f>
        <v>0</v>
      </c>
      <c r="P13" s="30">
        <f t="shared" ca="1" si="7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2015:2:0:0:WEST</v>
      </c>
      <c r="F14" s="37">
        <f ca="1">MATCH($E14,REPORT_DATA_BY_ZONE_MONTH!$A:$A, 0)</f>
        <v>140</v>
      </c>
      <c r="G14" s="30">
        <f ca="1">IFERROR(INDEX(REPORT_DATA_BY_ZONE_MONTH!$A:$AG,$F14,MATCH(G$2,REPORT_DATA_BY_ZONE_MONTH!$A$1:$AG$1,0)), "")</f>
        <v>11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264</v>
      </c>
      <c r="K14" s="30">
        <f ca="1">IFERROR(INDEX(REPORT_DATA_BY_ZONE_MONTH!$A:$AG,$F14,MATCH(K$2,REPORT_DATA_BY_ZONE_MONTH!$A$1:$AG$1,0)), "")</f>
        <v>0</v>
      </c>
      <c r="L14" s="30">
        <f t="shared" ca="1" si="5"/>
        <v>132</v>
      </c>
      <c r="M14" s="30">
        <f ca="1">IFERROR(INDEX(REPORT_DATA_BY_ZONE_MONTH!$A:$AG,$F14,MATCH(M$2,REPORT_DATA_BY_ZONE_MONTH!$A$1:$AG$1,0)), "")</f>
        <v>0</v>
      </c>
      <c r="N14" s="30">
        <f t="shared" ca="1" si="6"/>
        <v>220</v>
      </c>
      <c r="O14" s="30">
        <f ca="1">IFERROR(INDEX(REPORT_DATA_BY_ZONE_MONTH!$A:$AG,$F14,MATCH(O$2,REPORT_DATA_BY_ZONE_MONTH!$A$1:$AG$1,0)), "")</f>
        <v>0</v>
      </c>
      <c r="P14" s="30">
        <f t="shared" ca="1" si="7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2015:3:0:0:WEST</v>
      </c>
      <c r="F15" s="37">
        <f ca="1">MATCH($E15,REPORT_DATA_BY_ZONE_MONTH!$A:$A, 0)</f>
        <v>150</v>
      </c>
      <c r="G15" s="30">
        <f ca="1">IFERROR(INDEX(REPORT_DATA_BY_ZONE_MONTH!$A:$AG,$F15,MATCH(G$2,REPORT_DATA_BY_ZONE_MONTH!$A$1:$AG$1,0)), "")</f>
        <v>8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264</v>
      </c>
      <c r="K15" s="30">
        <f ca="1">IFERROR(INDEX(REPORT_DATA_BY_ZONE_MONTH!$A:$AG,$F15,MATCH(K$2,REPORT_DATA_BY_ZONE_MONTH!$A$1:$AG$1,0)), "")</f>
        <v>0</v>
      </c>
      <c r="L15" s="30">
        <f t="shared" ca="1" si="5"/>
        <v>132</v>
      </c>
      <c r="M15" s="30">
        <f ca="1">IFERROR(INDEX(REPORT_DATA_BY_ZONE_MONTH!$A:$AG,$F15,MATCH(M$2,REPORT_DATA_BY_ZONE_MONTH!$A$1:$AG$1,0)), "")</f>
        <v>0</v>
      </c>
      <c r="N15" s="30">
        <f t="shared" ca="1" si="6"/>
        <v>220</v>
      </c>
      <c r="O15" s="30">
        <f ca="1">IFERROR(INDEX(REPORT_DATA_BY_ZONE_MONTH!$A:$AG,$F15,MATCH(O$2,REPORT_DATA_BY_ZONE_MONTH!$A$1:$AG$1,0)), "")</f>
        <v>0</v>
      </c>
      <c r="P15" s="30">
        <f t="shared" ca="1" si="7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2015:4:0:0:WEST</v>
      </c>
      <c r="F16" s="37">
        <f ca="1">MATCH($E16,REPORT_DATA_BY_ZONE_MONTH!$A:$A, 0)</f>
        <v>160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264</v>
      </c>
      <c r="K16" s="30">
        <f ca="1">IFERROR(INDEX(REPORT_DATA_BY_ZONE_MONTH!$A:$AG,$F16,MATCH(K$2,REPORT_DATA_BY_ZONE_MONTH!$A$1:$AG$1,0)), "")</f>
        <v>0</v>
      </c>
      <c r="L16" s="30">
        <f t="shared" ca="1" si="5"/>
        <v>132</v>
      </c>
      <c r="M16" s="30">
        <f ca="1">IFERROR(INDEX(REPORT_DATA_BY_ZONE_MONTH!$A:$AG,$F16,MATCH(M$2,REPORT_DATA_BY_ZONE_MONTH!$A$1:$AG$1,0)), "")</f>
        <v>0</v>
      </c>
      <c r="N16" s="30">
        <f t="shared" ca="1" si="6"/>
        <v>220</v>
      </c>
      <c r="O16" s="30">
        <f ca="1">IFERROR(INDEX(REPORT_DATA_BY_ZONE_MONTH!$A:$AG,$F16,MATCH(O$2,REPORT_DATA_BY_ZONE_MONTH!$A$1:$AG$1,0)), "")</f>
        <v>0</v>
      </c>
      <c r="P16" s="30">
        <f t="shared" ca="1" si="7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2015:5:0:0:WEST</v>
      </c>
      <c r="F17" s="37">
        <f ca="1">MATCH($E17,REPORT_DATA_BY_ZONE_MONTH!$A:$A, 0)</f>
        <v>170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264</v>
      </c>
      <c r="K17" s="30">
        <f ca="1">IFERROR(INDEX(REPORT_DATA_BY_ZONE_MONTH!$A:$AG,$F17,MATCH(K$2,REPORT_DATA_BY_ZONE_MONTH!$A$1:$AG$1,0)), "")</f>
        <v>0</v>
      </c>
      <c r="L17" s="30">
        <f t="shared" ca="1" si="5"/>
        <v>132</v>
      </c>
      <c r="M17" s="30">
        <f ca="1">IFERROR(INDEX(REPORT_DATA_BY_ZONE_MONTH!$A:$AG,$F17,MATCH(M$2,REPORT_DATA_BY_ZONE_MONTH!$A$1:$AG$1,0)), "")</f>
        <v>0</v>
      </c>
      <c r="N17" s="30">
        <f t="shared" ca="1" si="6"/>
        <v>220</v>
      </c>
      <c r="O17" s="30">
        <f ca="1">IFERROR(INDEX(REPORT_DATA_BY_ZONE_MONTH!$A:$AG,$F17,MATCH(O$2,REPORT_DATA_BY_ZONE_MONTH!$A$1:$AG$1,0)), "")</f>
        <v>0</v>
      </c>
      <c r="P17" s="30">
        <f t="shared" ca="1" si="7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2015:6:0:0:WEST</v>
      </c>
      <c r="F18" s="37">
        <f ca="1">MATCH($E18,REPORT_DATA_BY_ZONE_MONTH!$A:$A, 0)</f>
        <v>180</v>
      </c>
      <c r="G18" s="30">
        <f ca="1">IFERROR(INDEX(REPORT_DATA_BY_ZONE_MONTH!$A:$AG,$F18,MATCH(G$2,REPORT_DATA_BY_ZONE_MONTH!$A$1:$AG$1,0)), "")</f>
        <v>5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264</v>
      </c>
      <c r="K18" s="30">
        <f ca="1">IFERROR(INDEX(REPORT_DATA_BY_ZONE_MONTH!$A:$AG,$F18,MATCH(K$2,REPORT_DATA_BY_ZONE_MONTH!$A$1:$AG$1,0)), "")</f>
        <v>0</v>
      </c>
      <c r="L18" s="30">
        <f t="shared" ca="1" si="5"/>
        <v>132</v>
      </c>
      <c r="M18" s="30">
        <f ca="1">IFERROR(INDEX(REPORT_DATA_BY_ZONE_MONTH!$A:$AG,$F18,MATCH(M$2,REPORT_DATA_BY_ZONE_MONTH!$A$1:$AG$1,0)), "")</f>
        <v>0</v>
      </c>
      <c r="N18" s="30">
        <f t="shared" ca="1" si="6"/>
        <v>220</v>
      </c>
      <c r="O18" s="30">
        <f ca="1">IFERROR(INDEX(REPORT_DATA_BY_ZONE_MONTH!$A:$AG,$F18,MATCH(O$2,REPORT_DATA_BY_ZONE_MONTH!$A$1:$AG$1,0)), "")</f>
        <v>0</v>
      </c>
      <c r="P18" s="30">
        <f t="shared" ca="1" si="7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2015:7:0:0:WEST</v>
      </c>
      <c r="F19" s="37">
        <f ca="1">MATCH($E19,REPORT_DATA_BY_ZONE_MONTH!$A:$A, 0)</f>
        <v>190</v>
      </c>
      <c r="G19" s="30">
        <f ca="1">IFERROR(INDEX(REPORT_DATA_BY_ZONE_MONTH!$A:$AG,$F19,MATCH(G$2,REPORT_DATA_BY_ZONE_MONTH!$A$1:$AG$1,0)), "")</f>
        <v>7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264</v>
      </c>
      <c r="K19" s="30">
        <f ca="1">IFERROR(INDEX(REPORT_DATA_BY_ZONE_MONTH!$A:$AG,$F19,MATCH(K$2,REPORT_DATA_BY_ZONE_MONTH!$A$1:$AG$1,0)), "")</f>
        <v>0</v>
      </c>
      <c r="L19" s="30">
        <f t="shared" ca="1" si="5"/>
        <v>132</v>
      </c>
      <c r="M19" s="30">
        <f ca="1">IFERROR(INDEX(REPORT_DATA_BY_ZONE_MONTH!$A:$AG,$F19,MATCH(M$2,REPORT_DATA_BY_ZONE_MONTH!$A$1:$AG$1,0)), "")</f>
        <v>0</v>
      </c>
      <c r="N19" s="30">
        <f t="shared" ca="1" si="6"/>
        <v>220</v>
      </c>
      <c r="O19" s="30">
        <f ca="1">IFERROR(INDEX(REPORT_DATA_BY_ZONE_MONTH!$A:$AG,$F19,MATCH(O$2,REPORT_DATA_BY_ZONE_MONTH!$A$1:$AG$1,0)), "")</f>
        <v>0</v>
      </c>
      <c r="P19" s="30">
        <f t="shared" ca="1" si="7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2015:8:0:0:WEST</v>
      </c>
      <c r="F20" s="37">
        <f ca="1">MATCH($E20,REPORT_DATA_BY_ZONE_MONTH!$A:$A, 0)</f>
        <v>200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264</v>
      </c>
      <c r="K20" s="30">
        <f ca="1">IFERROR(INDEX(REPORT_DATA_BY_ZONE_MONTH!$A:$AG,$F20,MATCH(K$2,REPORT_DATA_BY_ZONE_MONTH!$A$1:$AG$1,0)), "")</f>
        <v>0</v>
      </c>
      <c r="L20" s="30">
        <f t="shared" ca="1" si="5"/>
        <v>132</v>
      </c>
      <c r="M20" s="30">
        <f ca="1">IFERROR(INDEX(REPORT_DATA_BY_ZONE_MONTH!$A:$AG,$F20,MATCH(M$2,REPORT_DATA_BY_ZONE_MONTH!$A$1:$AG$1,0)), "")</f>
        <v>0</v>
      </c>
      <c r="N20" s="30">
        <f t="shared" ca="1" si="6"/>
        <v>220</v>
      </c>
      <c r="O20" s="30">
        <f ca="1">IFERROR(INDEX(REPORT_DATA_BY_ZONE_MONTH!$A:$AG,$F20,MATCH(O$2,REPORT_DATA_BY_ZONE_MONTH!$A$1:$AG$1,0)), "")</f>
        <v>0</v>
      </c>
      <c r="P20" s="30">
        <f t="shared" ca="1" si="7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2015:9:0:0:WEST</v>
      </c>
      <c r="F21" s="37">
        <f ca="1">MATCH($E21,REPORT_DATA_BY_ZONE_MONTH!$A:$A, 0)</f>
        <v>210</v>
      </c>
      <c r="G21" s="30">
        <f ca="1">IFERROR(INDEX(REPORT_DATA_BY_ZONE_MONTH!$A:$AG,$F21,MATCH(G$2,REPORT_DATA_BY_ZONE_MONTH!$A$1:$AG$1,0)), "")</f>
        <v>1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264</v>
      </c>
      <c r="K21" s="30">
        <f ca="1">IFERROR(INDEX(REPORT_DATA_BY_ZONE_MONTH!$A:$AG,$F21,MATCH(K$2,REPORT_DATA_BY_ZONE_MONTH!$A$1:$AG$1,0)), "")</f>
        <v>0</v>
      </c>
      <c r="L21" s="30">
        <f t="shared" ca="1" si="5"/>
        <v>132</v>
      </c>
      <c r="M21" s="30">
        <f ca="1">IFERROR(INDEX(REPORT_DATA_BY_ZONE_MONTH!$A:$AG,$F21,MATCH(M$2,REPORT_DATA_BY_ZONE_MONTH!$A$1:$AG$1,0)), "")</f>
        <v>0</v>
      </c>
      <c r="N21" s="30">
        <f t="shared" ca="1" si="6"/>
        <v>220</v>
      </c>
      <c r="O21" s="30">
        <f ca="1">IFERROR(INDEX(REPORT_DATA_BY_ZONE_MONTH!$A:$AG,$F21,MATCH(O$2,REPORT_DATA_BY_ZONE_MONTH!$A$1:$AG$1,0)), "")</f>
        <v>0</v>
      </c>
      <c r="P21" s="30">
        <f t="shared" ca="1" si="7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2015:10:0:0:WEST</v>
      </c>
      <c r="F22" s="37">
        <f ca="1">MATCH($E22,REPORT_DATA_BY_ZONE_MONTH!$A:$A, 0)</f>
        <v>100</v>
      </c>
      <c r="G22" s="30">
        <f ca="1">IFERROR(INDEX(REPORT_DATA_BY_ZONE_MONTH!$A:$AG,$F22,MATCH(G$2,REPORT_DATA_BY_ZONE_MONTH!$A$1:$AG$1,0)), "")</f>
        <v>2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264</v>
      </c>
      <c r="K22" s="30">
        <f ca="1">IFERROR(INDEX(REPORT_DATA_BY_ZONE_MONTH!$A:$AG,$F22,MATCH(K$2,REPORT_DATA_BY_ZONE_MONTH!$A$1:$AG$1,0)), "")</f>
        <v>0</v>
      </c>
      <c r="L22" s="30">
        <f t="shared" ca="1" si="5"/>
        <v>132</v>
      </c>
      <c r="M22" s="30">
        <f ca="1">IFERROR(INDEX(REPORT_DATA_BY_ZONE_MONTH!$A:$AG,$F22,MATCH(M$2,REPORT_DATA_BY_ZONE_MONTH!$A$1:$AG$1,0)), "")</f>
        <v>0</v>
      </c>
      <c r="N22" s="30">
        <f t="shared" ca="1" si="6"/>
        <v>220</v>
      </c>
      <c r="O22" s="30">
        <f ca="1">IFERROR(INDEX(REPORT_DATA_BY_ZONE_MONTH!$A:$AG,$F22,MATCH(O$2,REPORT_DATA_BY_ZONE_MONTH!$A$1:$AG$1,0)), "")</f>
        <v>0</v>
      </c>
      <c r="P22" s="30">
        <f t="shared" ca="1" si="7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2015:11:0:0:WEST</v>
      </c>
      <c r="F23" s="37">
        <f ca="1">MATCH($E23,REPORT_DATA_BY_ZONE_MONTH!$A:$A, 0)</f>
        <v>110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264</v>
      </c>
      <c r="K23" s="30">
        <f ca="1">IFERROR(INDEX(REPORT_DATA_BY_ZONE_MONTH!$A:$AG,$F23,MATCH(K$2,REPORT_DATA_BY_ZONE_MONTH!$A$1:$AG$1,0)), "")</f>
        <v>0</v>
      </c>
      <c r="L23" s="30">
        <f t="shared" ca="1" si="5"/>
        <v>132</v>
      </c>
      <c r="M23" s="30">
        <f ca="1">IFERROR(INDEX(REPORT_DATA_BY_ZONE_MONTH!$A:$AG,$F23,MATCH(M$2,REPORT_DATA_BY_ZONE_MONTH!$A$1:$AG$1,0)), "")</f>
        <v>0</v>
      </c>
      <c r="N23" s="30">
        <f t="shared" ca="1" si="6"/>
        <v>220</v>
      </c>
      <c r="O23" s="30">
        <f ca="1">IFERROR(INDEX(REPORT_DATA_BY_ZONE_MONTH!$A:$AG,$F23,MATCH(O$2,REPORT_DATA_BY_ZONE_MONTH!$A$1:$AG$1,0)), "")</f>
        <v>0</v>
      </c>
      <c r="P23" s="30">
        <f t="shared" ca="1" si="7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2015:12:0:0:WEST</v>
      </c>
      <c r="F24" s="37">
        <f ca="1">MATCH($E24,REPORT_DATA_BY_ZONE_MONTH!$A:$A, 0)</f>
        <v>121</v>
      </c>
      <c r="G24" s="30">
        <f ca="1">IFERROR(INDEX(REPORT_DATA_BY_ZONE_MONTH!$A:$AG,$F24,MATCH(G$2,REPORT_DATA_BY_ZONE_MONTH!$A$1:$AG$1,0)), "")</f>
        <v>3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264</v>
      </c>
      <c r="K24" s="30">
        <f ca="1">IFERROR(INDEX(REPORT_DATA_BY_ZONE_MONTH!$A:$AG,$F24,MATCH(K$2,REPORT_DATA_BY_ZONE_MONTH!$A$1:$AG$1,0)), "")</f>
        <v>0</v>
      </c>
      <c r="L24" s="30">
        <f t="shared" ca="1" si="5"/>
        <v>132</v>
      </c>
      <c r="M24" s="30">
        <f ca="1">IFERROR(INDEX(REPORT_DATA_BY_ZONE_MONTH!$A:$AG,$F24,MATCH(M$2,REPORT_DATA_BY_ZONE_MONTH!$A$1:$AG$1,0)), "")</f>
        <v>0</v>
      </c>
      <c r="N24" s="30">
        <f t="shared" ca="1" si="6"/>
        <v>220</v>
      </c>
      <c r="O24" s="30">
        <f ca="1">IFERROR(INDEX(REPORT_DATA_BY_ZONE_MONTH!$A:$AG,$F24,MATCH(O$2,REPORT_DATA_BY_ZONE_MONTH!$A$1:$AG$1,0)), "")</f>
        <v>0</v>
      </c>
      <c r="P24" s="30">
        <f t="shared" ca="1" si="7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2016:1:0:0:WEST</v>
      </c>
      <c r="F25" s="37">
        <f ca="1">MATCH($E25,REPORT_DATA_BY_ZONE_MONTH!$A:$A, 0)</f>
        <v>221</v>
      </c>
      <c r="G25" s="30">
        <f ca="1">IFERROR(INDEX(REPORT_DATA_BY_ZONE_MONTH!$A:$AG,$F25,MATCH(G$2,REPORT_DATA_BY_ZONE_MONTH!$A$1:$AG$1,0)), "")</f>
        <v>8</v>
      </c>
      <c r="H25" s="30">
        <f t="shared" si="3"/>
        <v>8</v>
      </c>
      <c r="I25" s="30">
        <f ca="1">IFERROR(INDEX(REPORT_DATA_BY_ZONE_MONTH!$A:$AG,$F25,MATCH(I$2,REPORT_DATA_BY_ZONE_MONTH!$A$1:$AG$1,0)), "")</f>
        <v>150</v>
      </c>
      <c r="J25" s="30">
        <f t="shared" ca="1" si="4"/>
        <v>264</v>
      </c>
      <c r="K25" s="30">
        <f ca="1">IFERROR(INDEX(REPORT_DATA_BY_ZONE_MONTH!$A:$AG,$F25,MATCH(K$2,REPORT_DATA_BY_ZONE_MONTH!$A$1:$AG$1,0)), "")</f>
        <v>33</v>
      </c>
      <c r="L25" s="30">
        <f t="shared" ca="1" si="5"/>
        <v>132</v>
      </c>
      <c r="M25" s="30">
        <f ca="1">IFERROR(INDEX(REPORT_DATA_BY_ZONE_MONTH!$A:$AG,$F25,MATCH(M$2,REPORT_DATA_BY_ZONE_MONTH!$A$1:$AG$1,0)), "")</f>
        <v>114</v>
      </c>
      <c r="N25" s="30">
        <f t="shared" ca="1" si="6"/>
        <v>220</v>
      </c>
      <c r="O25" s="30">
        <f ca="1">IFERROR(INDEX(REPORT_DATA_BY_ZONE_MONTH!$A:$AG,$F25,MATCH(O$2,REPORT_DATA_BY_ZONE_MONTH!$A$1:$AG$1,0)), "")</f>
        <v>0</v>
      </c>
      <c r="P25" s="30">
        <f t="shared" ca="1" si="7"/>
        <v>44</v>
      </c>
      <c r="Q25" s="37">
        <f ca="1">MATCH($E25,BAPTISM_SOURCE_ZONE_MONTH!$A:$A, 0)</f>
        <v>10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1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2016:2:0:0:WEST</v>
      </c>
      <c r="F26" s="37">
        <f ca="1">MATCH($E26,REPORT_DATA_BY_ZONE_MONTH!$A:$A, 0)</f>
        <v>232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116</v>
      </c>
      <c r="J26" s="30">
        <f t="shared" ca="1" si="4"/>
        <v>264</v>
      </c>
      <c r="K26" s="30">
        <f ca="1">IFERROR(INDEX(REPORT_DATA_BY_ZONE_MONTH!$A:$AG,$F26,MATCH(K$2,REPORT_DATA_BY_ZONE_MONTH!$A$1:$AG$1,0)), "")</f>
        <v>37</v>
      </c>
      <c r="L26" s="30">
        <f t="shared" ca="1" si="5"/>
        <v>132</v>
      </c>
      <c r="M26" s="30">
        <f ca="1">IFERROR(INDEX(REPORT_DATA_BY_ZONE_MONTH!$A:$AG,$F26,MATCH(M$2,REPORT_DATA_BY_ZONE_MONTH!$A$1:$AG$1,0)), "")</f>
        <v>76</v>
      </c>
      <c r="N26" s="30">
        <f t="shared" ca="1" si="6"/>
        <v>220</v>
      </c>
      <c r="O26" s="30">
        <f ca="1">IFERROR(INDEX(REPORT_DATA_BY_ZONE_MONTH!$A:$AG,$F26,MATCH(O$2,REPORT_DATA_BY_ZONE_MONTH!$A$1:$AG$1,0)), "")</f>
        <v>4</v>
      </c>
      <c r="P26" s="30">
        <f t="shared" ca="1" si="7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1473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9">SUM(S3:S26)</f>
        <v>1</v>
      </c>
      <c r="T27" s="8">
        <f t="shared" ca="1" si="9"/>
        <v>1</v>
      </c>
      <c r="U27" s="8">
        <f t="shared" ca="1" si="9"/>
        <v>0</v>
      </c>
      <c r="V27" s="8">
        <f t="shared" ca="1" si="9"/>
        <v>0</v>
      </c>
      <c r="W27" s="8">
        <f t="shared" ca="1" si="9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9</v>
      </c>
    </row>
    <row r="32" spans="1:23">
      <c r="A32" s="8" t="s">
        <v>634</v>
      </c>
      <c r="B32" s="8">
        <f ca="1">SUM(U27:W27)</f>
        <v>3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25%</v>
      </c>
      <c r="C33" s="40">
        <f ca="1">IFERROR(B32/SUM(B31:B32),"0")</f>
        <v>0.25</v>
      </c>
      <c r="D33" s="8" t="str">
        <f ca="1">TEXT(C33,"00%")</f>
        <v>25%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West Zone</v>
      </c>
    </row>
    <row r="36" spans="1:4">
      <c r="B36" s="62" t="str">
        <f ca="1">INDIRECT(CONCATENATE($B$27, "$B$2"))</f>
        <v>臺北西地帶</v>
      </c>
    </row>
    <row r="37" spans="1:4">
      <c r="B37" s="62" t="str">
        <f ca="1">INDIRECT(CONCATENATE($B$27, "$B$6"))</f>
        <v>West Stake</v>
      </c>
    </row>
    <row r="38" spans="1:4">
      <c r="B38" s="62" t="str">
        <f ca="1">INDIRECT(CONCATENATE($B$27, "$B$7"))</f>
        <v>臺北西支聯會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13" workbookViewId="0">
      <selection activeCell="J12" sqref="J12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1190</v>
      </c>
      <c r="B2" s="3" t="s">
        <v>1460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1259</v>
      </c>
      <c r="B3" s="3" t="s">
        <v>1460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1213</v>
      </c>
      <c r="B4" s="3" t="s">
        <v>1460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1236</v>
      </c>
      <c r="B5" s="3" t="s">
        <v>1460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1294</v>
      </c>
      <c r="B6" s="3" t="s">
        <v>1460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1317</v>
      </c>
      <c r="B7" s="3" t="s">
        <v>1460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1340</v>
      </c>
      <c r="B8" s="3" t="s">
        <v>1460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1363</v>
      </c>
      <c r="B9" s="3" t="s">
        <v>1460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1386</v>
      </c>
      <c r="B10" s="3" t="s">
        <v>1460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1189</v>
      </c>
      <c r="B11" s="3" t="s">
        <v>1460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1258</v>
      </c>
      <c r="B12" s="3" t="s">
        <v>1460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1212</v>
      </c>
      <c r="B13" s="3" t="s">
        <v>1460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1235</v>
      </c>
      <c r="B14" s="3" t="s">
        <v>1460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1293</v>
      </c>
      <c r="B15" s="3" t="s">
        <v>1460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1316</v>
      </c>
      <c r="B16" s="3" t="s">
        <v>1460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1339</v>
      </c>
      <c r="B17" s="3" t="s">
        <v>1460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1362</v>
      </c>
      <c r="B18" s="3" t="s">
        <v>1460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1385</v>
      </c>
      <c r="B19" s="3" t="s">
        <v>1460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1188</v>
      </c>
      <c r="B20" s="3" t="s">
        <v>1460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1257</v>
      </c>
      <c r="B21" s="3" t="s">
        <v>1460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1211</v>
      </c>
      <c r="B22" s="3" t="s">
        <v>1460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1234</v>
      </c>
      <c r="B23" s="3" t="s">
        <v>1460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1292</v>
      </c>
      <c r="B24" s="3" t="s">
        <v>1460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1315</v>
      </c>
      <c r="B25" s="3" t="s">
        <v>1460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1338</v>
      </c>
      <c r="B26" s="3" t="s">
        <v>1460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1361</v>
      </c>
      <c r="B27" s="3" t="s">
        <v>1460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1384</v>
      </c>
      <c r="B28" s="3" t="s">
        <v>1460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1198</v>
      </c>
      <c r="B29" s="3" t="s">
        <v>1460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1267</v>
      </c>
      <c r="B30" s="3" t="s">
        <v>1460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1221</v>
      </c>
      <c r="B31" s="3" t="s">
        <v>1460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1244</v>
      </c>
      <c r="B32" s="3" t="s">
        <v>1460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1302</v>
      </c>
      <c r="B33" s="3" t="s">
        <v>1460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1325</v>
      </c>
      <c r="B34" s="3" t="s">
        <v>1460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1348</v>
      </c>
      <c r="B35" s="3" t="s">
        <v>1460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1371</v>
      </c>
      <c r="B36" s="3" t="s">
        <v>1460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1197</v>
      </c>
      <c r="B37" s="3" t="s">
        <v>1460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1266</v>
      </c>
      <c r="B38" s="3" t="s">
        <v>1460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1220</v>
      </c>
      <c r="B39" s="3" t="s">
        <v>1460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1243</v>
      </c>
      <c r="B40" s="3" t="s">
        <v>1460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1301</v>
      </c>
      <c r="B41" s="3" t="s">
        <v>1460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1324</v>
      </c>
      <c r="B42" s="3" t="s">
        <v>1460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1347</v>
      </c>
      <c r="B43" s="3" t="s">
        <v>1460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1370</v>
      </c>
      <c r="B44" s="3" t="s">
        <v>1460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1196</v>
      </c>
      <c r="B45" s="3" t="s">
        <v>1460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1265</v>
      </c>
      <c r="B46" s="3" t="s">
        <v>1460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1219</v>
      </c>
      <c r="B47" s="3" t="s">
        <v>1460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1242</v>
      </c>
      <c r="B48" s="3" t="s">
        <v>1460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1300</v>
      </c>
      <c r="B49" s="3" t="s">
        <v>1460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1323</v>
      </c>
      <c r="B50" s="3" t="s">
        <v>1460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1346</v>
      </c>
      <c r="B51" s="3" t="s">
        <v>1460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1369</v>
      </c>
      <c r="B52" s="3" t="s">
        <v>1460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1195</v>
      </c>
      <c r="B53" s="3" t="s">
        <v>1460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1264</v>
      </c>
      <c r="B54" s="3" t="s">
        <v>1460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1218</v>
      </c>
      <c r="B55" s="3" t="s">
        <v>1460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1241</v>
      </c>
      <c r="B56" s="3" t="s">
        <v>1460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1299</v>
      </c>
      <c r="B57" s="3" t="s">
        <v>1460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1322</v>
      </c>
      <c r="B58" s="3" t="s">
        <v>1460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1345</v>
      </c>
      <c r="B59" s="3" t="s">
        <v>1460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1368</v>
      </c>
      <c r="B60" s="3" t="s">
        <v>1460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1194</v>
      </c>
      <c r="B61" s="3" t="s">
        <v>1460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1263</v>
      </c>
      <c r="B62" s="3" t="s">
        <v>1460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1217</v>
      </c>
      <c r="B63" s="3" t="s">
        <v>1460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1240</v>
      </c>
      <c r="B64" s="3" t="s">
        <v>1460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1298</v>
      </c>
      <c r="B65" s="3" t="s">
        <v>1460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1321</v>
      </c>
      <c r="B66" s="3" t="s">
        <v>1460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1344</v>
      </c>
      <c r="B67" s="3" t="s">
        <v>1460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1367</v>
      </c>
      <c r="B68" s="3" t="s">
        <v>1460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1193</v>
      </c>
      <c r="B69" s="3" t="s">
        <v>1460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1262</v>
      </c>
      <c r="B70" s="3" t="s">
        <v>1460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1216</v>
      </c>
      <c r="B71" s="3" t="s">
        <v>1460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1239</v>
      </c>
      <c r="B72" s="3" t="s">
        <v>1460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1297</v>
      </c>
      <c r="B73" s="3" t="s">
        <v>1460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1320</v>
      </c>
      <c r="B74" s="3" t="s">
        <v>1460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1343</v>
      </c>
      <c r="B75" s="3" t="s">
        <v>1460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1366</v>
      </c>
      <c r="B76" s="3" t="s">
        <v>1460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1192</v>
      </c>
      <c r="B77" s="3" t="s">
        <v>1460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1261</v>
      </c>
      <c r="B78" s="3" t="s">
        <v>1460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1215</v>
      </c>
      <c r="B79" s="3" t="s">
        <v>1460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1238</v>
      </c>
      <c r="B80" s="3" t="s">
        <v>1460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1296</v>
      </c>
      <c r="B81" s="3" t="s">
        <v>1460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1319</v>
      </c>
      <c r="B82" s="3" t="s">
        <v>1460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1342</v>
      </c>
      <c r="B83" s="3" t="s">
        <v>1460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1365</v>
      </c>
      <c r="B84" s="3" t="s">
        <v>1460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1191</v>
      </c>
      <c r="B85" s="3" t="s">
        <v>1460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1260</v>
      </c>
      <c r="B86" s="3" t="s">
        <v>1460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1214</v>
      </c>
      <c r="B87" s="3" t="s">
        <v>1460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1237</v>
      </c>
      <c r="B88" s="3" t="s">
        <v>1460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1295</v>
      </c>
      <c r="B89" s="3" t="s">
        <v>1460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1318</v>
      </c>
      <c r="B90" s="3" t="s">
        <v>1460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1341</v>
      </c>
      <c r="B91" s="3" t="s">
        <v>1460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1364</v>
      </c>
      <c r="B92" s="3" t="s">
        <v>1460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1178</v>
      </c>
      <c r="B93" s="3" t="s">
        <v>1460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1247</v>
      </c>
      <c r="B94" s="3" t="s">
        <v>1460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1201</v>
      </c>
      <c r="B95" s="3" t="s">
        <v>1460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1224</v>
      </c>
      <c r="B96" s="3" t="s">
        <v>1460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1270</v>
      </c>
      <c r="B97" s="3" t="s">
        <v>1460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1282</v>
      </c>
      <c r="B98" s="3" t="s">
        <v>1460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1305</v>
      </c>
      <c r="B99" s="3" t="s">
        <v>1460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1328</v>
      </c>
      <c r="B100" s="3" t="s">
        <v>1460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1351</v>
      </c>
      <c r="B101" s="3" t="s">
        <v>1460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1374</v>
      </c>
      <c r="B102" s="3" t="s">
        <v>1460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1177</v>
      </c>
      <c r="B103" s="3" t="s">
        <v>1460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1246</v>
      </c>
      <c r="B104" s="3" t="s">
        <v>1460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1200</v>
      </c>
      <c r="B105" s="3" t="s">
        <v>1460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1223</v>
      </c>
      <c r="B106" s="3" t="s">
        <v>1460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1269</v>
      </c>
      <c r="B107" s="3" t="s">
        <v>1460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1281</v>
      </c>
      <c r="B108" s="3" t="s">
        <v>1460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1304</v>
      </c>
      <c r="B109" s="3" t="s">
        <v>1460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1327</v>
      </c>
      <c r="B110" s="3" t="s">
        <v>1460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1350</v>
      </c>
      <c r="B111" s="3" t="s">
        <v>1460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1373</v>
      </c>
      <c r="B112" s="3" t="s">
        <v>1460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1176</v>
      </c>
      <c r="B113" s="3" t="s">
        <v>1460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1245</v>
      </c>
      <c r="B114" s="3" t="s">
        <v>1460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1199</v>
      </c>
      <c r="B115" s="3" t="s">
        <v>1460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1279</v>
      </c>
      <c r="B116" s="3" t="s">
        <v>1460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1222</v>
      </c>
      <c r="B117" s="3" t="s">
        <v>1460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1268</v>
      </c>
      <c r="B118" s="3" t="s">
        <v>1460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1280</v>
      </c>
      <c r="B119" s="3" t="s">
        <v>1460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1303</v>
      </c>
      <c r="B120" s="3" t="s">
        <v>1460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1326</v>
      </c>
      <c r="B121" s="3" t="s">
        <v>1460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1349</v>
      </c>
      <c r="B122" s="3" t="s">
        <v>1460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1372</v>
      </c>
      <c r="B123" s="3" t="s">
        <v>1460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1187</v>
      </c>
      <c r="B124" s="3" t="s">
        <v>1460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1256</v>
      </c>
      <c r="B125" s="3" t="s">
        <v>1460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1210</v>
      </c>
      <c r="B126" s="3" t="s">
        <v>1460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1233</v>
      </c>
      <c r="B127" s="3" t="s">
        <v>1460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1291</v>
      </c>
      <c r="B128" s="3" t="s">
        <v>1460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1314</v>
      </c>
      <c r="B129" s="3" t="s">
        <v>1460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1337</v>
      </c>
      <c r="B130" s="3" t="s">
        <v>1460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1360</v>
      </c>
      <c r="B131" s="3" t="s">
        <v>1460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1383</v>
      </c>
      <c r="B132" s="3" t="s">
        <v>1460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1186</v>
      </c>
      <c r="B133" s="3" t="s">
        <v>1460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1255</v>
      </c>
      <c r="B134" s="3" t="s">
        <v>1460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1209</v>
      </c>
      <c r="B135" s="3" t="s">
        <v>1460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1232</v>
      </c>
      <c r="B136" s="3" t="s">
        <v>1460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1278</v>
      </c>
      <c r="B137" s="3" t="s">
        <v>1460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1290</v>
      </c>
      <c r="B138" s="3" t="s">
        <v>1460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1313</v>
      </c>
      <c r="B139" s="3" t="s">
        <v>1460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1336</v>
      </c>
      <c r="B140" s="3" t="s">
        <v>1460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1359</v>
      </c>
      <c r="B141" s="3" t="s">
        <v>1460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1382</v>
      </c>
      <c r="B142" s="3" t="s">
        <v>1460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1185</v>
      </c>
      <c r="B143" s="3" t="s">
        <v>1460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1254</v>
      </c>
      <c r="B144" s="3" t="s">
        <v>1460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1208</v>
      </c>
      <c r="B145" s="3" t="s">
        <v>1460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1231</v>
      </c>
      <c r="B146" s="3" t="s">
        <v>1460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1277</v>
      </c>
      <c r="B147" s="3" t="s">
        <v>1460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1289</v>
      </c>
      <c r="B148" s="3" t="s">
        <v>1460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1312</v>
      </c>
      <c r="B149" s="3" t="s">
        <v>1460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1335</v>
      </c>
      <c r="B150" s="3" t="s">
        <v>1460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1358</v>
      </c>
      <c r="B151" s="3" t="s">
        <v>1460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1381</v>
      </c>
      <c r="B152" s="3" t="s">
        <v>1460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1184</v>
      </c>
      <c r="B153" s="3" t="s">
        <v>1460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1253</v>
      </c>
      <c r="B154" s="3" t="s">
        <v>1460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1207</v>
      </c>
      <c r="B155" s="3" t="s">
        <v>1460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1230</v>
      </c>
      <c r="B156" s="3" t="s">
        <v>1460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1276</v>
      </c>
      <c r="B157" s="3" t="s">
        <v>1460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1288</v>
      </c>
      <c r="B158" s="3" t="s">
        <v>1460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1311</v>
      </c>
      <c r="B159" s="3" t="s">
        <v>1460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1334</v>
      </c>
      <c r="B160" s="3" t="s">
        <v>1460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1357</v>
      </c>
      <c r="B161" s="3" t="s">
        <v>1460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1380</v>
      </c>
      <c r="B162" s="3" t="s">
        <v>1460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1183</v>
      </c>
      <c r="B163" s="3" t="s">
        <v>1460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1252</v>
      </c>
      <c r="B164" s="3" t="s">
        <v>1460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1206</v>
      </c>
      <c r="B165" s="3" t="s">
        <v>1460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1229</v>
      </c>
      <c r="B166" s="3" t="s">
        <v>1460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1275</v>
      </c>
      <c r="B167" s="3" t="s">
        <v>1460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1287</v>
      </c>
      <c r="B168" s="3" t="s">
        <v>1460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1310</v>
      </c>
      <c r="B169" s="3" t="s">
        <v>1460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1333</v>
      </c>
      <c r="B170" s="3" t="s">
        <v>1460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1356</v>
      </c>
      <c r="B171" s="3" t="s">
        <v>1460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1379</v>
      </c>
      <c r="B172" s="3" t="s">
        <v>1460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1182</v>
      </c>
      <c r="B173" s="3" t="s">
        <v>1460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1251</v>
      </c>
      <c r="B174" s="3" t="s">
        <v>1460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1205</v>
      </c>
      <c r="B175" s="3" t="s">
        <v>1460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1228</v>
      </c>
      <c r="B176" s="3" t="s">
        <v>1460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1274</v>
      </c>
      <c r="B177" s="3" t="s">
        <v>1460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1286</v>
      </c>
      <c r="B178" s="3" t="s">
        <v>1460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1309</v>
      </c>
      <c r="B179" s="3" t="s">
        <v>1460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1332</v>
      </c>
      <c r="B180" s="3" t="s">
        <v>1460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1355</v>
      </c>
      <c r="B181" s="3" t="s">
        <v>1460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1378</v>
      </c>
      <c r="B182" s="3" t="s">
        <v>1460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1181</v>
      </c>
      <c r="B183" s="3" t="s">
        <v>1460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1250</v>
      </c>
      <c r="B184" s="3" t="s">
        <v>1460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1204</v>
      </c>
      <c r="B185" s="3" t="s">
        <v>1460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1227</v>
      </c>
      <c r="B186" s="3" t="s">
        <v>1460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1273</v>
      </c>
      <c r="B187" s="3" t="s">
        <v>1460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1285</v>
      </c>
      <c r="B188" s="3" t="s">
        <v>1460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1308</v>
      </c>
      <c r="B189" s="3" t="s">
        <v>1460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1331</v>
      </c>
      <c r="B190" s="3" t="s">
        <v>1460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1354</v>
      </c>
      <c r="B191" s="3" t="s">
        <v>1460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1377</v>
      </c>
      <c r="B192" s="3" t="s">
        <v>1460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1180</v>
      </c>
      <c r="B193" s="3" t="s">
        <v>1460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1249</v>
      </c>
      <c r="B194" s="3" t="s">
        <v>1460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1203</v>
      </c>
      <c r="B195" s="3" t="s">
        <v>1460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1226</v>
      </c>
      <c r="B196" s="3" t="s">
        <v>1460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1272</v>
      </c>
      <c r="B197" s="3" t="s">
        <v>1460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1284</v>
      </c>
      <c r="B198" s="3" t="s">
        <v>1460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1307</v>
      </c>
      <c r="B199" s="3" t="s">
        <v>1460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1330</v>
      </c>
      <c r="B200" s="3" t="s">
        <v>1460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1353</v>
      </c>
      <c r="B201" s="3" t="s">
        <v>1460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1376</v>
      </c>
      <c r="B202" s="3" t="s">
        <v>1460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1179</v>
      </c>
      <c r="B203" s="3" t="s">
        <v>1460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1248</v>
      </c>
      <c r="B204" s="3" t="s">
        <v>1460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1202</v>
      </c>
      <c r="B205" s="3" t="s">
        <v>1460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1225</v>
      </c>
      <c r="B206" s="3" t="s">
        <v>1460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1271</v>
      </c>
      <c r="B207" s="3" t="s">
        <v>1460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1283</v>
      </c>
      <c r="B208" s="3" t="s">
        <v>1460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1306</v>
      </c>
      <c r="B209" s="3" t="s">
        <v>1460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1329</v>
      </c>
      <c r="B210" s="3" t="s">
        <v>1460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1352</v>
      </c>
      <c r="B211" s="3" t="s">
        <v>1460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1375</v>
      </c>
      <c r="B212" s="3" t="s">
        <v>1460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611</v>
      </c>
      <c r="B213" s="3" t="s">
        <v>1460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612</v>
      </c>
      <c r="B214" s="3" t="s">
        <v>1460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613</v>
      </c>
      <c r="B215" s="3" t="s">
        <v>1460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614</v>
      </c>
      <c r="B216" s="3" t="s">
        <v>1460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615</v>
      </c>
      <c r="B217" s="3" t="s">
        <v>1460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616</v>
      </c>
      <c r="B218" s="3" t="s">
        <v>1460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617</v>
      </c>
      <c r="B219" s="3" t="s">
        <v>1460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618</v>
      </c>
      <c r="B220" s="3" t="s">
        <v>1460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619</v>
      </c>
      <c r="B221" s="3" t="s">
        <v>1460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620</v>
      </c>
      <c r="B222" s="3" t="s">
        <v>1460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621</v>
      </c>
      <c r="B223" s="3" t="s">
        <v>1460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622</v>
      </c>
      <c r="B224" s="3" t="s">
        <v>1460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623</v>
      </c>
      <c r="B225" s="3" t="s">
        <v>1460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624</v>
      </c>
      <c r="B226" s="3" t="s">
        <v>1460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625</v>
      </c>
      <c r="B227" s="3" t="s">
        <v>1460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1460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626</v>
      </c>
      <c r="B229" s="3" t="s">
        <v>1460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627</v>
      </c>
      <c r="B230" s="3" t="s">
        <v>1460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628</v>
      </c>
      <c r="B231" s="3" t="s">
        <v>1460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629</v>
      </c>
      <c r="B232" s="3" t="s">
        <v>1460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630</v>
      </c>
      <c r="B233" s="3" t="s">
        <v>1460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631</v>
      </c>
      <c r="B234" s="3" t="s">
        <v>1460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611</v>
      </c>
      <c r="B2" s="3" t="s">
        <v>1460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612</v>
      </c>
      <c r="B3" s="3" t="s">
        <v>1460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613</v>
      </c>
      <c r="B4" s="3" t="s">
        <v>1460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614</v>
      </c>
      <c r="B5" s="3" t="s">
        <v>1460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615</v>
      </c>
      <c r="B6" s="3" t="s">
        <v>1460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616</v>
      </c>
      <c r="B7" s="3" t="s">
        <v>1460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617</v>
      </c>
      <c r="B8" s="3" t="s">
        <v>1460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618</v>
      </c>
      <c r="B9" s="3" t="s">
        <v>1460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619</v>
      </c>
      <c r="B10" s="3" t="s">
        <v>1460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620</v>
      </c>
      <c r="B11" s="3" t="s">
        <v>1460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621</v>
      </c>
      <c r="B12" s="3" t="s">
        <v>1460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1409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72" t="s">
        <v>1410</v>
      </c>
      <c r="B2" s="35" t="s">
        <v>1400</v>
      </c>
      <c r="C2" s="79">
        <v>805</v>
      </c>
      <c r="D2" s="76" t="s">
        <v>69</v>
      </c>
      <c r="E2" s="77"/>
      <c r="F2" s="77"/>
      <c r="G2" s="78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73"/>
      <c r="B3" s="34" t="s">
        <v>1401</v>
      </c>
      <c r="C3" s="80"/>
      <c r="D3" s="76" t="s">
        <v>1394</v>
      </c>
      <c r="E3" s="77"/>
      <c r="F3" s="77"/>
      <c r="G3" s="78"/>
      <c r="H3" s="47" t="s">
        <v>1392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74">
        <f>DATE</f>
        <v>42414</v>
      </c>
      <c r="B4" s="32" t="s">
        <v>1397</v>
      </c>
      <c r="C4" s="33"/>
      <c r="D4" s="68">
        <f>ROUND($C$2/12*MONTH,0)</f>
        <v>134</v>
      </c>
      <c r="E4" s="69"/>
      <c r="F4" s="69"/>
      <c r="G4" s="70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5"/>
      <c r="B5" s="32" t="s">
        <v>1398</v>
      </c>
      <c r="C5" s="33"/>
      <c r="D5" s="68"/>
      <c r="E5" s="69"/>
      <c r="F5" s="69"/>
      <c r="G5" s="70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903</v>
      </c>
      <c r="B7" s="34" t="s">
        <v>1395</v>
      </c>
      <c r="C7" s="34"/>
      <c r="D7" s="29"/>
      <c r="E7" s="29"/>
      <c r="F7" s="29"/>
      <c r="G7" s="29"/>
      <c r="H7" s="29" t="s">
        <v>1396</v>
      </c>
      <c r="I7" s="23" t="s">
        <v>1402</v>
      </c>
      <c r="J7" s="23" t="s">
        <v>1402</v>
      </c>
      <c r="K7" s="23" t="s">
        <v>1403</v>
      </c>
      <c r="L7" s="23" t="s">
        <v>1404</v>
      </c>
      <c r="M7" s="23" t="s">
        <v>1405</v>
      </c>
      <c r="N7" s="23"/>
      <c r="O7" s="23" t="s">
        <v>1406</v>
      </c>
      <c r="P7" s="23" t="s">
        <v>1407</v>
      </c>
      <c r="Q7" s="23" t="s">
        <v>1406</v>
      </c>
      <c r="R7" s="23" t="s">
        <v>1408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1388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1387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1389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1390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1391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1399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71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71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71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71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71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71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71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71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71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71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71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67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67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67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67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67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67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67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67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67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67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67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67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67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67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67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67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67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67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67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67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67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67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67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67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67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67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67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67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67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67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67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67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67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67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67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67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67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67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67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67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67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67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67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67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P1:P5"/>
    <mergeCell ref="Q1:Q5"/>
    <mergeCell ref="A2:A3"/>
    <mergeCell ref="A4:A5"/>
    <mergeCell ref="D2:G2"/>
    <mergeCell ref="D3:G3"/>
    <mergeCell ref="C2:C3"/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K5" sqref="K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1411</v>
      </c>
      <c r="C2" s="35" t="s">
        <v>1400</v>
      </c>
      <c r="D2" s="79">
        <v>24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1401</v>
      </c>
      <c r="D3" s="80"/>
      <c r="E3" s="54"/>
      <c r="F3" s="54"/>
      <c r="G3" s="76" t="s">
        <v>1394</v>
      </c>
      <c r="H3" s="77"/>
      <c r="I3" s="77"/>
      <c r="J3" s="78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4">
        <f>DATE</f>
        <v>42414</v>
      </c>
      <c r="C4" s="32" t="s">
        <v>1397</v>
      </c>
      <c r="D4" s="33"/>
      <c r="E4" s="33"/>
      <c r="F4" s="33"/>
      <c r="G4" s="68">
        <f>ROUND($D$2/12*MONTH,0)</f>
        <v>4</v>
      </c>
      <c r="H4" s="69"/>
      <c r="I4" s="69"/>
      <c r="J4" s="70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5"/>
      <c r="C5" s="5" t="s">
        <v>1398</v>
      </c>
      <c r="D5" s="6"/>
      <c r="E5" s="6"/>
      <c r="F5" s="6"/>
      <c r="G5" s="81">
        <f ca="1">OFFICE_GRAPH_DATA!$G$27</f>
        <v>3</v>
      </c>
      <c r="H5" s="82"/>
      <c r="I5" s="82"/>
      <c r="J5" s="83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1388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1387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1389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1390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1391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7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2014:3:0:0:OFFICE</v>
      </c>
      <c r="F3" s="37">
        <f ca="1">MATCH($E3,REPORT_DATA_BY_ZONE_MONTH!$A:$A, 0)</f>
        <v>40</v>
      </c>
      <c r="G3" s="30">
        <f ca="1">IFERROR(INDEX(REPORT_DATA_BY_ZONE_MONTH!$A:$AG,$F3,MATCH(G$2,REPORT_DATA_BY_ZONE_MONTH!$A$1:$AG$1,0)), "")</f>
        <v>2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48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24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40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2014:4:0:0:OFFICE</v>
      </c>
      <c r="F4" s="37">
        <f ca="1">MATCH($E4,REPORT_DATA_BY_ZONE_MONTH!$A:$A, 0)</f>
        <v>48</v>
      </c>
      <c r="G4" s="30">
        <f ca="1">IFERROR(INDEX(REPORT_DATA_BY_ZONE_MONTH!$A:$AG,$F4,MATCH(G$2,REPORT_DATA_BY_ZONE_MONTH!$A$1:$AG$1,0)), "")</f>
        <v>3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48</v>
      </c>
      <c r="K4" s="30">
        <f ca="1">IFERROR(INDEX(REPORT_DATA_BY_ZONE_MONTH!$A:$AG,$F4,MATCH(K$2,REPORT_DATA_BY_ZONE_MONTH!$A$1:$AG$1,0)), "")</f>
        <v>0</v>
      </c>
      <c r="L4" s="30">
        <f t="shared" ca="1" si="5"/>
        <v>24</v>
      </c>
      <c r="M4" s="30">
        <f ca="1">IFERROR(INDEX(REPORT_DATA_BY_ZONE_MONTH!$A:$AG,$F4,MATCH(M$2,REPORT_DATA_BY_ZONE_MONTH!$A$1:$AG$1,0)), "")</f>
        <v>0</v>
      </c>
      <c r="N4" s="30">
        <f t="shared" ca="1" si="6"/>
        <v>40</v>
      </c>
      <c r="O4" s="30">
        <f ca="1">IFERROR(INDEX(REPORT_DATA_BY_ZONE_MONTH!$A:$AG,$F4,MATCH(O$2,REPORT_DATA_BY_ZONE_MONTH!$A$1:$AG$1,0)), "")</f>
        <v>0</v>
      </c>
      <c r="P4" s="30">
        <f t="shared" ca="1" si="7"/>
        <v>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2014:5:0:0:OFFICE</v>
      </c>
      <c r="F5" s="37">
        <f ca="1">MATCH($E5,REPORT_DATA_BY_ZONE_MONTH!$A:$A, 0)</f>
        <v>56</v>
      </c>
      <c r="G5" s="30">
        <f ca="1">IFERROR(INDEX(REPORT_DATA_BY_ZONE_MONTH!$A:$AG,$F5,MATCH(G$2,REPORT_DATA_BY_ZONE_MONTH!$A$1:$AG$1,0)), "")</f>
        <v>2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48</v>
      </c>
      <c r="K5" s="30">
        <f ca="1">IFERROR(INDEX(REPORT_DATA_BY_ZONE_MONTH!$A:$AG,$F5,MATCH(K$2,REPORT_DATA_BY_ZONE_MONTH!$A$1:$AG$1,0)), "")</f>
        <v>0</v>
      </c>
      <c r="L5" s="30">
        <f t="shared" ca="1" si="5"/>
        <v>24</v>
      </c>
      <c r="M5" s="30">
        <f ca="1">IFERROR(INDEX(REPORT_DATA_BY_ZONE_MONTH!$A:$AG,$F5,MATCH(M$2,REPORT_DATA_BY_ZONE_MONTH!$A$1:$AG$1,0)), "")</f>
        <v>0</v>
      </c>
      <c r="N5" s="30">
        <f t="shared" ca="1" si="6"/>
        <v>40</v>
      </c>
      <c r="O5" s="30">
        <f ca="1">IFERROR(INDEX(REPORT_DATA_BY_ZONE_MONTH!$A:$AG,$F5,MATCH(O$2,REPORT_DATA_BY_ZONE_MONTH!$A$1:$AG$1,0)), "")</f>
        <v>0</v>
      </c>
      <c r="P5" s="30">
        <f t="shared" ca="1" si="7"/>
        <v>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2014:6:0:0:OFFICE</v>
      </c>
      <c r="F6" s="37">
        <f ca="1">MATCH($E6,REPORT_DATA_BY_ZONE_MONTH!$A:$A, 0)</f>
        <v>64</v>
      </c>
      <c r="G6" s="30">
        <f ca="1">IFERROR(INDEX(REPORT_DATA_BY_ZONE_MONTH!$A:$AG,$F6,MATCH(G$2,REPORT_DATA_BY_ZONE_MONTH!$A$1:$AG$1,0)), "")</f>
        <v>1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48</v>
      </c>
      <c r="K6" s="30">
        <f ca="1">IFERROR(INDEX(REPORT_DATA_BY_ZONE_MONTH!$A:$AG,$F6,MATCH(K$2,REPORT_DATA_BY_ZONE_MONTH!$A$1:$AG$1,0)), "")</f>
        <v>0</v>
      </c>
      <c r="L6" s="30">
        <f t="shared" ca="1" si="5"/>
        <v>24</v>
      </c>
      <c r="M6" s="30">
        <f ca="1">IFERROR(INDEX(REPORT_DATA_BY_ZONE_MONTH!$A:$AG,$F6,MATCH(M$2,REPORT_DATA_BY_ZONE_MONTH!$A$1:$AG$1,0)), "")</f>
        <v>0</v>
      </c>
      <c r="N6" s="30">
        <f t="shared" ca="1" si="6"/>
        <v>40</v>
      </c>
      <c r="O6" s="30">
        <f ca="1">IFERROR(INDEX(REPORT_DATA_BY_ZONE_MONTH!$A:$AG,$F6,MATCH(O$2,REPORT_DATA_BY_ZONE_MONTH!$A$1:$AG$1,0)), "")</f>
        <v>0</v>
      </c>
      <c r="P6" s="30">
        <f t="shared" ca="1" si="7"/>
        <v>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2014:7:0:0:OFFICE</v>
      </c>
      <c r="F7" s="37">
        <f ca="1">MATCH($E7,REPORT_DATA_BY_ZONE_MONTH!$A:$A, 0)</f>
        <v>72</v>
      </c>
      <c r="G7" s="30">
        <f ca="1">IFERROR(INDEX(REPORT_DATA_BY_ZONE_MONTH!$A:$AG,$F7,MATCH(G$2,REPORT_DATA_BY_ZONE_MONTH!$A$1:$AG$1,0)), "")</f>
        <v>0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48</v>
      </c>
      <c r="K7" s="30">
        <f ca="1">IFERROR(INDEX(REPORT_DATA_BY_ZONE_MONTH!$A:$AG,$F7,MATCH(K$2,REPORT_DATA_BY_ZONE_MONTH!$A$1:$AG$1,0)), "")</f>
        <v>0</v>
      </c>
      <c r="L7" s="30">
        <f t="shared" ca="1" si="5"/>
        <v>24</v>
      </c>
      <c r="M7" s="30">
        <f ca="1">IFERROR(INDEX(REPORT_DATA_BY_ZONE_MONTH!$A:$AG,$F7,MATCH(M$2,REPORT_DATA_BY_ZONE_MONTH!$A$1:$AG$1,0)), "")</f>
        <v>0</v>
      </c>
      <c r="N7" s="30">
        <f t="shared" ca="1" si="6"/>
        <v>40</v>
      </c>
      <c r="O7" s="30">
        <f ca="1">IFERROR(INDEX(REPORT_DATA_BY_ZONE_MONTH!$A:$AG,$F7,MATCH(O$2,REPORT_DATA_BY_ZONE_MONTH!$A$1:$AG$1,0)), "")</f>
        <v>0</v>
      </c>
      <c r="P7" s="30">
        <f t="shared" ca="1" si="7"/>
        <v>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2014:8:0:0:OFFICE</v>
      </c>
      <c r="F8" s="37">
        <f ca="1">MATCH($E8,REPORT_DATA_BY_ZONE_MONTH!$A:$A, 0)</f>
        <v>80</v>
      </c>
      <c r="G8" s="30">
        <f ca="1">IFERROR(INDEX(REPORT_DATA_BY_ZONE_MONTH!$A:$AG,$F8,MATCH(G$2,REPORT_DATA_BY_ZONE_MONTH!$A$1:$AG$1,0)), "")</f>
        <v>2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48</v>
      </c>
      <c r="K8" s="30">
        <f ca="1">IFERROR(INDEX(REPORT_DATA_BY_ZONE_MONTH!$A:$AG,$F8,MATCH(K$2,REPORT_DATA_BY_ZONE_MONTH!$A$1:$AG$1,0)), "")</f>
        <v>0</v>
      </c>
      <c r="L8" s="30">
        <f t="shared" ca="1" si="5"/>
        <v>24</v>
      </c>
      <c r="M8" s="30">
        <f ca="1">IFERROR(INDEX(REPORT_DATA_BY_ZONE_MONTH!$A:$AG,$F8,MATCH(M$2,REPORT_DATA_BY_ZONE_MONTH!$A$1:$AG$1,0)), "")</f>
        <v>0</v>
      </c>
      <c r="N8" s="30">
        <f t="shared" ca="1" si="6"/>
        <v>40</v>
      </c>
      <c r="O8" s="30">
        <f ca="1">IFERROR(INDEX(REPORT_DATA_BY_ZONE_MONTH!$A:$AG,$F8,MATCH(O$2,REPORT_DATA_BY_ZONE_MONTH!$A$1:$AG$1,0)), "")</f>
        <v>0</v>
      </c>
      <c r="P8" s="30">
        <f t="shared" ca="1" si="7"/>
        <v>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2014:9:0:0:OFFICE</v>
      </c>
      <c r="F9" s="37">
        <f ca="1">MATCH($E9,REPORT_DATA_BY_ZONE_MONTH!$A:$A, 0)</f>
        <v>88</v>
      </c>
      <c r="G9" s="30">
        <f ca="1">IFERROR(INDEX(REPORT_DATA_BY_ZONE_MONTH!$A:$AG,$F9,MATCH(G$2,REPORT_DATA_BY_ZONE_MONTH!$A$1:$AG$1,0)), "")</f>
        <v>0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48</v>
      </c>
      <c r="K9" s="30">
        <f ca="1">IFERROR(INDEX(REPORT_DATA_BY_ZONE_MONTH!$A:$AG,$F9,MATCH(K$2,REPORT_DATA_BY_ZONE_MONTH!$A$1:$AG$1,0)), "")</f>
        <v>0</v>
      </c>
      <c r="L9" s="30">
        <f t="shared" ca="1" si="5"/>
        <v>24</v>
      </c>
      <c r="M9" s="30">
        <f ca="1">IFERROR(INDEX(REPORT_DATA_BY_ZONE_MONTH!$A:$AG,$F9,MATCH(M$2,REPORT_DATA_BY_ZONE_MONTH!$A$1:$AG$1,0)), "")</f>
        <v>0</v>
      </c>
      <c r="N9" s="30">
        <f t="shared" ca="1" si="6"/>
        <v>40</v>
      </c>
      <c r="O9" s="30">
        <f ca="1">IFERROR(INDEX(REPORT_DATA_BY_ZONE_MONTH!$A:$AG,$F9,MATCH(O$2,REPORT_DATA_BY_ZONE_MONTH!$A$1:$AG$1,0)), "")</f>
        <v>0</v>
      </c>
      <c r="P9" s="30">
        <f t="shared" ca="1" si="7"/>
        <v>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2014:10:0:0:OFFICE</v>
      </c>
      <c r="F10" s="37">
        <f ca="1">MATCH($E10,REPORT_DATA_BY_ZONE_MONTH!$A:$A, 0)</f>
        <v>5</v>
      </c>
      <c r="G10" s="30">
        <f ca="1">IFERROR(INDEX(REPORT_DATA_BY_ZONE_MONTH!$A:$AG,$F10,MATCH(G$2,REPORT_DATA_BY_ZONE_MONTH!$A$1:$AG$1,0)), "")</f>
        <v>1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48</v>
      </c>
      <c r="K10" s="30">
        <f ca="1">IFERROR(INDEX(REPORT_DATA_BY_ZONE_MONTH!$A:$AG,$F10,MATCH(K$2,REPORT_DATA_BY_ZONE_MONTH!$A$1:$AG$1,0)), "")</f>
        <v>0</v>
      </c>
      <c r="L10" s="30">
        <f t="shared" ca="1" si="5"/>
        <v>24</v>
      </c>
      <c r="M10" s="30">
        <f ca="1">IFERROR(INDEX(REPORT_DATA_BY_ZONE_MONTH!$A:$AG,$F10,MATCH(M$2,REPORT_DATA_BY_ZONE_MONTH!$A$1:$AG$1,0)), "")</f>
        <v>0</v>
      </c>
      <c r="N10" s="30">
        <f t="shared" ca="1" si="6"/>
        <v>40</v>
      </c>
      <c r="O10" s="30">
        <f ca="1">IFERROR(INDEX(REPORT_DATA_BY_ZONE_MONTH!$A:$AG,$F10,MATCH(O$2,REPORT_DATA_BY_ZONE_MONTH!$A$1:$AG$1,0)), "")</f>
        <v>0</v>
      </c>
      <c r="P10" s="30">
        <f t="shared" ca="1" si="7"/>
        <v>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2014:11:0:0:OFFICE</v>
      </c>
      <c r="F11" s="37">
        <f ca="1">MATCH($E11,REPORT_DATA_BY_ZONE_MONTH!$A:$A, 0)</f>
        <v>14</v>
      </c>
      <c r="G11" s="30">
        <f ca="1">IFERROR(INDEX(REPORT_DATA_BY_ZONE_MONTH!$A:$AG,$F11,MATCH(G$2,REPORT_DATA_BY_ZONE_MONTH!$A$1:$AG$1,0)), "")</f>
        <v>2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48</v>
      </c>
      <c r="K11" s="30">
        <f ca="1">IFERROR(INDEX(REPORT_DATA_BY_ZONE_MONTH!$A:$AG,$F11,MATCH(K$2,REPORT_DATA_BY_ZONE_MONTH!$A$1:$AG$1,0)), "")</f>
        <v>0</v>
      </c>
      <c r="L11" s="30">
        <f t="shared" ca="1" si="5"/>
        <v>24</v>
      </c>
      <c r="M11" s="30">
        <f ca="1">IFERROR(INDEX(REPORT_DATA_BY_ZONE_MONTH!$A:$AG,$F11,MATCH(M$2,REPORT_DATA_BY_ZONE_MONTH!$A$1:$AG$1,0)), "")</f>
        <v>0</v>
      </c>
      <c r="N11" s="30">
        <f t="shared" ca="1" si="6"/>
        <v>40</v>
      </c>
      <c r="O11" s="30">
        <f ca="1">IFERROR(INDEX(REPORT_DATA_BY_ZONE_MONTH!$A:$AG,$F11,MATCH(O$2,REPORT_DATA_BY_ZONE_MONTH!$A$1:$AG$1,0)), "")</f>
        <v>0</v>
      </c>
      <c r="P11" s="30">
        <f t="shared" ca="1" si="7"/>
        <v>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2014:12:0:0:OFFICE</v>
      </c>
      <c r="F12" s="37">
        <f ca="1">MATCH($E12,REPORT_DATA_BY_ZONE_MONTH!$A:$A, 0)</f>
        <v>23</v>
      </c>
      <c r="G12" s="30">
        <f ca="1">IFERROR(INDEX(REPORT_DATA_BY_ZONE_MONTH!$A:$AG,$F12,MATCH(G$2,REPORT_DATA_BY_ZONE_MONTH!$A$1:$AG$1,0)), "")</f>
        <v>0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48</v>
      </c>
      <c r="K12" s="30">
        <f ca="1">IFERROR(INDEX(REPORT_DATA_BY_ZONE_MONTH!$A:$AG,$F12,MATCH(K$2,REPORT_DATA_BY_ZONE_MONTH!$A$1:$AG$1,0)), "")</f>
        <v>0</v>
      </c>
      <c r="L12" s="30">
        <f t="shared" ca="1" si="5"/>
        <v>24</v>
      </c>
      <c r="M12" s="30">
        <f ca="1">IFERROR(INDEX(REPORT_DATA_BY_ZONE_MONTH!$A:$AG,$F12,MATCH(M$2,REPORT_DATA_BY_ZONE_MONTH!$A$1:$AG$1,0)), "")</f>
        <v>0</v>
      </c>
      <c r="N12" s="30">
        <f t="shared" ca="1" si="6"/>
        <v>40</v>
      </c>
      <c r="O12" s="30">
        <f ca="1">IFERROR(INDEX(REPORT_DATA_BY_ZONE_MONTH!$A:$AG,$F12,MATCH(O$2,REPORT_DATA_BY_ZONE_MONTH!$A$1:$AG$1,0)), "")</f>
        <v>0</v>
      </c>
      <c r="P12" s="30">
        <f t="shared" ca="1" si="7"/>
        <v>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2015:1:0:0:OFFICE</v>
      </c>
      <c r="F13" s="37">
        <f ca="1">MATCH($E13,REPORT_DATA_BY_ZONE_MONTH!$A:$A, 0)</f>
        <v>127</v>
      </c>
      <c r="G13" s="30">
        <f ca="1">IFERROR(INDEX(REPORT_DATA_BY_ZONE_MONTH!$A:$AG,$F13,MATCH(G$2,REPORT_DATA_BY_ZONE_MONTH!$A$1:$AG$1,0)), "")</f>
        <v>2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48</v>
      </c>
      <c r="K13" s="30">
        <f ca="1">IFERROR(INDEX(REPORT_DATA_BY_ZONE_MONTH!$A:$AG,$F13,MATCH(K$2,REPORT_DATA_BY_ZONE_MONTH!$A$1:$AG$1,0)), "")</f>
        <v>0</v>
      </c>
      <c r="L13" s="30">
        <f t="shared" ca="1" si="5"/>
        <v>24</v>
      </c>
      <c r="M13" s="30">
        <f ca="1">IFERROR(INDEX(REPORT_DATA_BY_ZONE_MONTH!$A:$AG,$F13,MATCH(M$2,REPORT_DATA_BY_ZONE_MONTH!$A$1:$AG$1,0)), "")</f>
        <v>0</v>
      </c>
      <c r="N13" s="30">
        <f t="shared" ca="1" si="6"/>
        <v>40</v>
      </c>
      <c r="O13" s="30">
        <f ca="1">IFERROR(INDEX(REPORT_DATA_BY_ZONE_MONTH!$A:$AG,$F13,MATCH(O$2,REPORT_DATA_BY_ZONE_MONTH!$A$1:$AG$1,0)), "")</f>
        <v>0</v>
      </c>
      <c r="P13" s="30">
        <f t="shared" ca="1" si="7"/>
        <v>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2015:2:0:0:OFFICE</v>
      </c>
      <c r="F14" s="37">
        <f ca="1">MATCH($E14,REPORT_DATA_BY_ZONE_MONTH!$A:$A, 0)</f>
        <v>136</v>
      </c>
      <c r="G14" s="30">
        <f ca="1">IFERROR(INDEX(REPORT_DATA_BY_ZONE_MONTH!$A:$AG,$F14,MATCH(G$2,REPORT_DATA_BY_ZONE_MONTH!$A$1:$AG$1,0)), "")</f>
        <v>1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48</v>
      </c>
      <c r="K14" s="30">
        <f ca="1">IFERROR(INDEX(REPORT_DATA_BY_ZONE_MONTH!$A:$AG,$F14,MATCH(K$2,REPORT_DATA_BY_ZONE_MONTH!$A$1:$AG$1,0)), "")</f>
        <v>0</v>
      </c>
      <c r="L14" s="30">
        <f t="shared" ca="1" si="5"/>
        <v>24</v>
      </c>
      <c r="M14" s="30">
        <f ca="1">IFERROR(INDEX(REPORT_DATA_BY_ZONE_MONTH!$A:$AG,$F14,MATCH(M$2,REPORT_DATA_BY_ZONE_MONTH!$A$1:$AG$1,0)), "")</f>
        <v>0</v>
      </c>
      <c r="N14" s="30">
        <f t="shared" ca="1" si="6"/>
        <v>40</v>
      </c>
      <c r="O14" s="30">
        <f ca="1">IFERROR(INDEX(REPORT_DATA_BY_ZONE_MONTH!$A:$AG,$F14,MATCH(O$2,REPORT_DATA_BY_ZONE_MONTH!$A$1:$AG$1,0)), "")</f>
        <v>0</v>
      </c>
      <c r="P14" s="30">
        <f t="shared" ca="1" si="7"/>
        <v>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2015:3:0:0:OFFICE</v>
      </c>
      <c r="F15" s="37">
        <f ca="1">MATCH($E15,REPORT_DATA_BY_ZONE_MONTH!$A:$A, 0)</f>
        <v>146</v>
      </c>
      <c r="G15" s="30">
        <f ca="1">IFERROR(INDEX(REPORT_DATA_BY_ZONE_MONTH!$A:$AG,$F15,MATCH(G$2,REPORT_DATA_BY_ZONE_MONTH!$A$1:$AG$1,0)), "")</f>
        <v>4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48</v>
      </c>
      <c r="K15" s="30">
        <f ca="1">IFERROR(INDEX(REPORT_DATA_BY_ZONE_MONTH!$A:$AG,$F15,MATCH(K$2,REPORT_DATA_BY_ZONE_MONTH!$A$1:$AG$1,0)), "")</f>
        <v>0</v>
      </c>
      <c r="L15" s="30">
        <f t="shared" ca="1" si="5"/>
        <v>24</v>
      </c>
      <c r="M15" s="30">
        <f ca="1">IFERROR(INDEX(REPORT_DATA_BY_ZONE_MONTH!$A:$AG,$F15,MATCH(M$2,REPORT_DATA_BY_ZONE_MONTH!$A$1:$AG$1,0)), "")</f>
        <v>0</v>
      </c>
      <c r="N15" s="30">
        <f t="shared" ca="1" si="6"/>
        <v>40</v>
      </c>
      <c r="O15" s="30">
        <f ca="1">IFERROR(INDEX(REPORT_DATA_BY_ZONE_MONTH!$A:$AG,$F15,MATCH(O$2,REPORT_DATA_BY_ZONE_MONTH!$A$1:$AG$1,0)), "")</f>
        <v>0</v>
      </c>
      <c r="P15" s="30">
        <f t="shared" ca="1" si="7"/>
        <v>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2015:4:0:0:OFFICE</v>
      </c>
      <c r="F16" s="37">
        <f ca="1">MATCH($E16,REPORT_DATA_BY_ZONE_MONTH!$A:$A, 0)</f>
        <v>156</v>
      </c>
      <c r="G16" s="30">
        <f ca="1">IFERROR(INDEX(REPORT_DATA_BY_ZONE_MONTH!$A:$AG,$F16,MATCH(G$2,REPORT_DATA_BY_ZONE_MONTH!$A$1:$AG$1,0)), "")</f>
        <v>0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48</v>
      </c>
      <c r="K16" s="30">
        <f ca="1">IFERROR(INDEX(REPORT_DATA_BY_ZONE_MONTH!$A:$AG,$F16,MATCH(K$2,REPORT_DATA_BY_ZONE_MONTH!$A$1:$AG$1,0)), "")</f>
        <v>0</v>
      </c>
      <c r="L16" s="30">
        <f t="shared" ca="1" si="5"/>
        <v>24</v>
      </c>
      <c r="M16" s="30">
        <f ca="1">IFERROR(INDEX(REPORT_DATA_BY_ZONE_MONTH!$A:$AG,$F16,MATCH(M$2,REPORT_DATA_BY_ZONE_MONTH!$A$1:$AG$1,0)), "")</f>
        <v>0</v>
      </c>
      <c r="N16" s="30">
        <f t="shared" ca="1" si="6"/>
        <v>40</v>
      </c>
      <c r="O16" s="30">
        <f ca="1">IFERROR(INDEX(REPORT_DATA_BY_ZONE_MONTH!$A:$AG,$F16,MATCH(O$2,REPORT_DATA_BY_ZONE_MONTH!$A$1:$AG$1,0)), "")</f>
        <v>0</v>
      </c>
      <c r="P16" s="30">
        <f t="shared" ca="1" si="7"/>
        <v>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2015:5:0:0:OFFICE</v>
      </c>
      <c r="F17" s="37">
        <f ca="1">MATCH($E17,REPORT_DATA_BY_ZONE_MONTH!$A:$A, 0)</f>
        <v>166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48</v>
      </c>
      <c r="K17" s="30">
        <f ca="1">IFERROR(INDEX(REPORT_DATA_BY_ZONE_MONTH!$A:$AG,$F17,MATCH(K$2,REPORT_DATA_BY_ZONE_MONTH!$A$1:$AG$1,0)), "")</f>
        <v>0</v>
      </c>
      <c r="L17" s="30">
        <f t="shared" ca="1" si="5"/>
        <v>24</v>
      </c>
      <c r="M17" s="30">
        <f ca="1">IFERROR(INDEX(REPORT_DATA_BY_ZONE_MONTH!$A:$AG,$F17,MATCH(M$2,REPORT_DATA_BY_ZONE_MONTH!$A$1:$AG$1,0)), "")</f>
        <v>0</v>
      </c>
      <c r="N17" s="30">
        <f t="shared" ca="1" si="6"/>
        <v>40</v>
      </c>
      <c r="O17" s="30">
        <f ca="1">IFERROR(INDEX(REPORT_DATA_BY_ZONE_MONTH!$A:$AG,$F17,MATCH(O$2,REPORT_DATA_BY_ZONE_MONTH!$A$1:$AG$1,0)), "")</f>
        <v>0</v>
      </c>
      <c r="P17" s="30">
        <f t="shared" ca="1" si="7"/>
        <v>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2015:6:0:0:OFFICE</v>
      </c>
      <c r="F18" s="37">
        <f ca="1">MATCH($E18,REPORT_DATA_BY_ZONE_MONTH!$A:$A, 0)</f>
        <v>176</v>
      </c>
      <c r="G18" s="30">
        <f ca="1">IFERROR(INDEX(REPORT_DATA_BY_ZONE_MONTH!$A:$AG,$F18,MATCH(G$2,REPORT_DATA_BY_ZONE_MONTH!$A$1:$AG$1,0)), "")</f>
        <v>2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48</v>
      </c>
      <c r="K18" s="30">
        <f ca="1">IFERROR(INDEX(REPORT_DATA_BY_ZONE_MONTH!$A:$AG,$F18,MATCH(K$2,REPORT_DATA_BY_ZONE_MONTH!$A$1:$AG$1,0)), "")</f>
        <v>0</v>
      </c>
      <c r="L18" s="30">
        <f t="shared" ca="1" si="5"/>
        <v>24</v>
      </c>
      <c r="M18" s="30">
        <f ca="1">IFERROR(INDEX(REPORT_DATA_BY_ZONE_MONTH!$A:$AG,$F18,MATCH(M$2,REPORT_DATA_BY_ZONE_MONTH!$A$1:$AG$1,0)), "")</f>
        <v>0</v>
      </c>
      <c r="N18" s="30">
        <f t="shared" ca="1" si="6"/>
        <v>40</v>
      </c>
      <c r="O18" s="30">
        <f ca="1">IFERROR(INDEX(REPORT_DATA_BY_ZONE_MONTH!$A:$AG,$F18,MATCH(O$2,REPORT_DATA_BY_ZONE_MONTH!$A$1:$AG$1,0)), "")</f>
        <v>0</v>
      </c>
      <c r="P18" s="30">
        <f t="shared" ca="1" si="7"/>
        <v>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2015:7:0:0:OFFICE</v>
      </c>
      <c r="F19" s="37">
        <f ca="1">MATCH($E19,REPORT_DATA_BY_ZONE_MONTH!$A:$A, 0)</f>
        <v>186</v>
      </c>
      <c r="G19" s="30">
        <f ca="1">IFERROR(INDEX(REPORT_DATA_BY_ZONE_MONTH!$A:$AG,$F19,MATCH(G$2,REPORT_DATA_BY_ZONE_MONTH!$A$1:$AG$1,0)), "")</f>
        <v>2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48</v>
      </c>
      <c r="K19" s="30">
        <f ca="1">IFERROR(INDEX(REPORT_DATA_BY_ZONE_MONTH!$A:$AG,$F19,MATCH(K$2,REPORT_DATA_BY_ZONE_MONTH!$A$1:$AG$1,0)), "")</f>
        <v>0</v>
      </c>
      <c r="L19" s="30">
        <f t="shared" ca="1" si="5"/>
        <v>24</v>
      </c>
      <c r="M19" s="30">
        <f ca="1">IFERROR(INDEX(REPORT_DATA_BY_ZONE_MONTH!$A:$AG,$F19,MATCH(M$2,REPORT_DATA_BY_ZONE_MONTH!$A$1:$AG$1,0)), "")</f>
        <v>0</v>
      </c>
      <c r="N19" s="30">
        <f t="shared" ca="1" si="6"/>
        <v>40</v>
      </c>
      <c r="O19" s="30">
        <f ca="1">IFERROR(INDEX(REPORT_DATA_BY_ZONE_MONTH!$A:$AG,$F19,MATCH(O$2,REPORT_DATA_BY_ZONE_MONTH!$A$1:$AG$1,0)), "")</f>
        <v>0</v>
      </c>
      <c r="P19" s="30">
        <f t="shared" ca="1" si="7"/>
        <v>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2015:8:0:0:OFFICE</v>
      </c>
      <c r="F20" s="37">
        <f ca="1">MATCH($E20,REPORT_DATA_BY_ZONE_MONTH!$A:$A, 0)</f>
        <v>196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48</v>
      </c>
      <c r="K20" s="30">
        <f ca="1">IFERROR(INDEX(REPORT_DATA_BY_ZONE_MONTH!$A:$AG,$F20,MATCH(K$2,REPORT_DATA_BY_ZONE_MONTH!$A$1:$AG$1,0)), "")</f>
        <v>0</v>
      </c>
      <c r="L20" s="30">
        <f t="shared" ca="1" si="5"/>
        <v>24</v>
      </c>
      <c r="M20" s="30">
        <f ca="1">IFERROR(INDEX(REPORT_DATA_BY_ZONE_MONTH!$A:$AG,$F20,MATCH(M$2,REPORT_DATA_BY_ZONE_MONTH!$A$1:$AG$1,0)), "")</f>
        <v>0</v>
      </c>
      <c r="N20" s="30">
        <f t="shared" ca="1" si="6"/>
        <v>40</v>
      </c>
      <c r="O20" s="30">
        <f ca="1">IFERROR(INDEX(REPORT_DATA_BY_ZONE_MONTH!$A:$AG,$F20,MATCH(O$2,REPORT_DATA_BY_ZONE_MONTH!$A$1:$AG$1,0)), "")</f>
        <v>0</v>
      </c>
      <c r="P20" s="30">
        <f t="shared" ca="1" si="7"/>
        <v>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2015:9:0:0:OFFICE</v>
      </c>
      <c r="F21" s="37">
        <f ca="1">MATCH($E21,REPORT_DATA_BY_ZONE_MONTH!$A:$A, 0)</f>
        <v>206</v>
      </c>
      <c r="G21" s="30">
        <f ca="1">IFERROR(INDEX(REPORT_DATA_BY_ZONE_MONTH!$A:$AG,$F21,MATCH(G$2,REPORT_DATA_BY_ZONE_MONTH!$A$1:$AG$1,0)), "")</f>
        <v>1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48</v>
      </c>
      <c r="K21" s="30">
        <f ca="1">IFERROR(INDEX(REPORT_DATA_BY_ZONE_MONTH!$A:$AG,$F21,MATCH(K$2,REPORT_DATA_BY_ZONE_MONTH!$A$1:$AG$1,0)), "")</f>
        <v>0</v>
      </c>
      <c r="L21" s="30">
        <f t="shared" ca="1" si="5"/>
        <v>24</v>
      </c>
      <c r="M21" s="30">
        <f ca="1">IFERROR(INDEX(REPORT_DATA_BY_ZONE_MONTH!$A:$AG,$F21,MATCH(M$2,REPORT_DATA_BY_ZONE_MONTH!$A$1:$AG$1,0)), "")</f>
        <v>0</v>
      </c>
      <c r="N21" s="30">
        <f t="shared" ca="1" si="6"/>
        <v>40</v>
      </c>
      <c r="O21" s="30">
        <f ca="1">IFERROR(INDEX(REPORT_DATA_BY_ZONE_MONTH!$A:$AG,$F21,MATCH(O$2,REPORT_DATA_BY_ZONE_MONTH!$A$1:$AG$1,0)), "")</f>
        <v>0</v>
      </c>
      <c r="P21" s="30">
        <f t="shared" ca="1" si="7"/>
        <v>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2015:10:0:0:OFFICE</v>
      </c>
      <c r="F22" s="37">
        <f ca="1">MATCH($E22,REPORT_DATA_BY_ZONE_MONTH!$A:$A, 0)</f>
        <v>96</v>
      </c>
      <c r="G22" s="30">
        <f ca="1">IFERROR(INDEX(REPORT_DATA_BY_ZONE_MONTH!$A:$AG,$F22,MATCH(G$2,REPORT_DATA_BY_ZONE_MONTH!$A$1:$AG$1,0)), "")</f>
        <v>4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48</v>
      </c>
      <c r="K22" s="30">
        <f ca="1">IFERROR(INDEX(REPORT_DATA_BY_ZONE_MONTH!$A:$AG,$F22,MATCH(K$2,REPORT_DATA_BY_ZONE_MONTH!$A$1:$AG$1,0)), "")</f>
        <v>0</v>
      </c>
      <c r="L22" s="30">
        <f t="shared" ca="1" si="5"/>
        <v>24</v>
      </c>
      <c r="M22" s="30">
        <f ca="1">IFERROR(INDEX(REPORT_DATA_BY_ZONE_MONTH!$A:$AG,$F22,MATCH(M$2,REPORT_DATA_BY_ZONE_MONTH!$A$1:$AG$1,0)), "")</f>
        <v>0</v>
      </c>
      <c r="N22" s="30">
        <f t="shared" ca="1" si="6"/>
        <v>40</v>
      </c>
      <c r="O22" s="30">
        <f ca="1">IFERROR(INDEX(REPORT_DATA_BY_ZONE_MONTH!$A:$AG,$F22,MATCH(O$2,REPORT_DATA_BY_ZONE_MONTH!$A$1:$AG$1,0)), "")</f>
        <v>0</v>
      </c>
      <c r="P22" s="30">
        <f t="shared" ca="1" si="7"/>
        <v>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2015:11:0:0:OFFICE</v>
      </c>
      <c r="F23" s="37">
        <f ca="1">MATCH($E23,REPORT_DATA_BY_ZONE_MONTH!$A:$A, 0)</f>
        <v>106</v>
      </c>
      <c r="G23" s="30">
        <f ca="1">IFERROR(INDEX(REPORT_DATA_BY_ZONE_MONTH!$A:$AG,$F23,MATCH(G$2,REPORT_DATA_BY_ZONE_MONTH!$A$1:$AG$1,0)), "")</f>
        <v>0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48</v>
      </c>
      <c r="K23" s="30">
        <f ca="1">IFERROR(INDEX(REPORT_DATA_BY_ZONE_MONTH!$A:$AG,$F23,MATCH(K$2,REPORT_DATA_BY_ZONE_MONTH!$A$1:$AG$1,0)), "")</f>
        <v>0</v>
      </c>
      <c r="L23" s="30">
        <f t="shared" ca="1" si="5"/>
        <v>24</v>
      </c>
      <c r="M23" s="30">
        <f ca="1">IFERROR(INDEX(REPORT_DATA_BY_ZONE_MONTH!$A:$AG,$F23,MATCH(M$2,REPORT_DATA_BY_ZONE_MONTH!$A$1:$AG$1,0)), "")</f>
        <v>0</v>
      </c>
      <c r="N23" s="30">
        <f t="shared" ca="1" si="6"/>
        <v>40</v>
      </c>
      <c r="O23" s="30">
        <f ca="1">IFERROR(INDEX(REPORT_DATA_BY_ZONE_MONTH!$A:$AG,$F23,MATCH(O$2,REPORT_DATA_BY_ZONE_MONTH!$A$1:$AG$1,0)), "")</f>
        <v>0</v>
      </c>
      <c r="P23" s="30">
        <f t="shared" ca="1" si="7"/>
        <v>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2015:12:0:0:OFFICE</v>
      </c>
      <c r="F24" s="37">
        <f ca="1">MATCH($E24,REPORT_DATA_BY_ZONE_MONTH!$A:$A, 0)</f>
        <v>117</v>
      </c>
      <c r="G24" s="30">
        <f ca="1">IFERROR(INDEX(REPORT_DATA_BY_ZONE_MONTH!$A:$AG,$F24,MATCH(G$2,REPORT_DATA_BY_ZONE_MONTH!$A$1:$AG$1,0)), "")</f>
        <v>0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48</v>
      </c>
      <c r="K24" s="30">
        <f ca="1">IFERROR(INDEX(REPORT_DATA_BY_ZONE_MONTH!$A:$AG,$F24,MATCH(K$2,REPORT_DATA_BY_ZONE_MONTH!$A$1:$AG$1,0)), "")</f>
        <v>0</v>
      </c>
      <c r="L24" s="30">
        <f t="shared" ca="1" si="5"/>
        <v>24</v>
      </c>
      <c r="M24" s="30">
        <f ca="1">IFERROR(INDEX(REPORT_DATA_BY_ZONE_MONTH!$A:$AG,$F24,MATCH(M$2,REPORT_DATA_BY_ZONE_MONTH!$A$1:$AG$1,0)), "")</f>
        <v>0</v>
      </c>
      <c r="N24" s="30">
        <f t="shared" ca="1" si="6"/>
        <v>40</v>
      </c>
      <c r="O24" s="30">
        <f ca="1">IFERROR(INDEX(REPORT_DATA_BY_ZONE_MONTH!$A:$AG,$F24,MATCH(O$2,REPORT_DATA_BY_ZONE_MONTH!$A$1:$AG$1,0)), "")</f>
        <v>0</v>
      </c>
      <c r="P24" s="30">
        <f t="shared" ca="1" si="7"/>
        <v>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2016:1:0:0:OFFICE</v>
      </c>
      <c r="F25" s="37">
        <f ca="1">MATCH($E25,REPORT_DATA_BY_ZONE_MONTH!$A:$A, 0)</f>
        <v>217</v>
      </c>
      <c r="G25" s="30">
        <f ca="1">IFERROR(INDEX(REPORT_DATA_BY_ZONE_MONTH!$A:$AG,$F25,MATCH(G$2,REPORT_DATA_BY_ZONE_MONTH!$A$1:$AG$1,0)), "")</f>
        <v>3</v>
      </c>
      <c r="H25" s="30">
        <f t="shared" si="3"/>
        <v>8</v>
      </c>
      <c r="I25" s="30">
        <f ca="1">IFERROR(INDEX(REPORT_DATA_BY_ZONE_MONTH!$A:$AG,$F25,MATCH(I$2,REPORT_DATA_BY_ZONE_MONTH!$A$1:$AG$1,0)), "")</f>
        <v>34</v>
      </c>
      <c r="J25" s="30">
        <f t="shared" ca="1" si="4"/>
        <v>48</v>
      </c>
      <c r="K25" s="30">
        <f ca="1">IFERROR(INDEX(REPORT_DATA_BY_ZONE_MONTH!$A:$AG,$F25,MATCH(K$2,REPORT_DATA_BY_ZONE_MONTH!$A$1:$AG$1,0)), "")</f>
        <v>8</v>
      </c>
      <c r="L25" s="30">
        <f t="shared" ca="1" si="5"/>
        <v>24</v>
      </c>
      <c r="M25" s="30">
        <f ca="1">IFERROR(INDEX(REPORT_DATA_BY_ZONE_MONTH!$A:$AG,$F25,MATCH(M$2,REPORT_DATA_BY_ZONE_MONTH!$A$1:$AG$1,0)), "")</f>
        <v>16</v>
      </c>
      <c r="N25" s="30">
        <f t="shared" ca="1" si="6"/>
        <v>40</v>
      </c>
      <c r="O25" s="30">
        <f ca="1">IFERROR(INDEX(REPORT_DATA_BY_ZONE_MONTH!$A:$AG,$F25,MATCH(O$2,REPORT_DATA_BY_ZONE_MONTH!$A$1:$AG$1,0)), "")</f>
        <v>0</v>
      </c>
      <c r="P25" s="30">
        <f t="shared" ca="1" si="7"/>
        <v>8</v>
      </c>
      <c r="Q25" s="37">
        <f ca="1">MATCH($E25,BAPTISM_SOURCE_ZONE_MONTH!$A:$A, 0)</f>
        <v>6</v>
      </c>
      <c r="R25" s="11">
        <f ca="1">IFERROR(INDEX(BAPTISM_SOURCE_ZONE_MONTH!$A:$Z,$Q25,MATCH(R$2,BAPTISM_SOURCE_ZONE_MONTH!$A$1:$Z$1,0)),"")</f>
        <v>4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2016:2:0:0:OFFICE</v>
      </c>
      <c r="F26" s="37">
        <f ca="1">MATCH($E26,REPORT_DATA_BY_ZONE_MONTH!$A:$A, 0)</f>
        <v>228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45</v>
      </c>
      <c r="J26" s="30">
        <f t="shared" ca="1" si="4"/>
        <v>48</v>
      </c>
      <c r="K26" s="30">
        <f ca="1">IFERROR(INDEX(REPORT_DATA_BY_ZONE_MONTH!$A:$AG,$F26,MATCH(K$2,REPORT_DATA_BY_ZONE_MONTH!$A$1:$AG$1,0)), "")</f>
        <v>7</v>
      </c>
      <c r="L26" s="30">
        <f t="shared" ca="1" si="5"/>
        <v>24</v>
      </c>
      <c r="M26" s="30">
        <f ca="1">IFERROR(INDEX(REPORT_DATA_BY_ZONE_MONTH!$A:$AG,$F26,MATCH(M$2,REPORT_DATA_BY_ZONE_MONTH!$A$1:$AG$1,0)), "")</f>
        <v>14</v>
      </c>
      <c r="N26" s="30">
        <f t="shared" ca="1" si="6"/>
        <v>40</v>
      </c>
      <c r="O26" s="30">
        <f ca="1">IFERROR(INDEX(REPORT_DATA_BY_ZONE_MONTH!$A:$AG,$F26,MATCH(O$2,REPORT_DATA_BY_ZONE_MONTH!$A$1:$AG$1,0)), "")</f>
        <v>5</v>
      </c>
      <c r="P26" s="30">
        <f t="shared" ca="1" si="7"/>
        <v>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1463</v>
      </c>
      <c r="C27" s="37"/>
      <c r="D27" s="37"/>
      <c r="G27" s="8">
        <f ca="1">SUMIF($C3:$C26,YEAR,G3:G26)</f>
        <v>3</v>
      </c>
      <c r="H27" s="37"/>
      <c r="R27" s="8">
        <f ca="1">SUM(R3:R26)</f>
        <v>4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2</v>
      </c>
    </row>
    <row r="31" spans="1:23">
      <c r="A31" s="8" t="s">
        <v>633</v>
      </c>
      <c r="B31" s="8">
        <f ca="1">SUM(R27:T27)</f>
        <v>4</v>
      </c>
    </row>
    <row r="32" spans="1:23">
      <c r="A32" s="8" t="s">
        <v>634</v>
      </c>
      <c r="B32" s="8">
        <f ca="1">SUM(U27:W27)</f>
        <v>2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33%</v>
      </c>
      <c r="C33" s="40">
        <f ca="1">IFERROR(B32/SUM(B31:B32),"0")</f>
        <v>0.33333333333333331</v>
      </c>
      <c r="D33" s="8" t="str">
        <f ca="1">TEXT(C33,"00%")</f>
        <v>33%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TAOYUAN!$D$2</f>
        <v>100</v>
      </c>
      <c r="D34" s="8">
        <f ca="1">TAOYUAN!$G$5</f>
        <v>6</v>
      </c>
    </row>
    <row r="35" spans="1:4" ht="23.25">
      <c r="A35" s="8" t="s">
        <v>1420</v>
      </c>
      <c r="B35" s="64" t="str">
        <f ca="1">INDIRECT(CONCATENATE($B$27, "$B$1"))</f>
        <v>Office Zone</v>
      </c>
    </row>
    <row r="36" spans="1:4">
      <c r="B36" s="62" t="str">
        <f ca="1">INDIRECT(CONCATENATE($B$27, "$B$2"))</f>
        <v>辦公室地帶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2016-02-20T13:21:10Z</cp:lastPrinted>
  <dcterms:created xsi:type="dcterms:W3CDTF">2016-01-05T05:01:49Z</dcterms:created>
  <dcterms:modified xsi:type="dcterms:W3CDTF">2016-02-20T13:22:56Z</dcterms:modified>
</cp:coreProperties>
</file>