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report_history\20160320\"/>
    </mc:Choice>
  </mc:AlternateContent>
  <bookViews>
    <workbookView xWindow="7965" yWindow="-120" windowWidth="10815" windowHeight="7995" tabRatio="881" firstSheet="78" activeTab="82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ZONE_MONTH" sheetId="43" r:id="rId6"/>
    <sheet name="REPORT_DATA_BY_MISSION" sheetId="341" r:id="rId7"/>
    <sheet name="REPORT_DATA_BY_MISSION_MONTH" sheetId="342" r:id="rId8"/>
    <sheet name="BAPTISM_SOURCE_DISTRICT_MONTH" sheetId="190" r:id="rId9"/>
    <sheet name="BAPTISM_SOURCE_ZONE_MONTH" sheetId="48" r:id="rId10"/>
    <sheet name="BAPTISM_SOURCE_MISSION_MONTH" sheetId="343" r:id="rId11"/>
    <sheet name="MISSION" sheetId="387" r:id="rId12"/>
    <sheet name="MISSION_GRAPH" sheetId="388" r:id="rId13"/>
    <sheet name="TAOYUAN_ZONE" sheetId="84" r:id="rId14"/>
    <sheet name="TAOYUAN_ZONE_GRAPH" sheetId="389" r:id="rId15"/>
    <sheet name="TAOYUAN_3_DISTRICT" sheetId="185" r:id="rId16"/>
    <sheet name="TAOYUAN_3_DISTRICT_GRAPH" sheetId="348" r:id="rId17"/>
    <sheet name="TAOYUAN_1_2_DISTRICT" sheetId="345" r:id="rId18"/>
    <sheet name="TAOYUAN_1_2_DISTRICT_GRAPH" sheetId="349" r:id="rId19"/>
    <sheet name="BADE_DISTRICT" sheetId="192" r:id="rId20"/>
    <sheet name="BADE_DISTRICT_GRAPH" sheetId="350" r:id="rId21"/>
    <sheet name="ZHONGLI_DISTRICT" sheetId="191" r:id="rId22"/>
    <sheet name="ZHONGLI_DISTRICT_GRAPH" sheetId="351" r:id="rId23"/>
    <sheet name="EAST_ZONE" sheetId="193" r:id="rId24"/>
    <sheet name="EAST_ZONE_GRAPH" sheetId="390" r:id="rId25"/>
    <sheet name="SONGSHAN_DISTRICT" sheetId="196" r:id="rId26"/>
    <sheet name="SONGSHAN_DISTRICT_GRAPH" sheetId="353" r:id="rId27"/>
    <sheet name="JILONG_DISTRICT" sheetId="199" r:id="rId28"/>
    <sheet name="JILONG_DISTRICT_GRAPH" sheetId="354" r:id="rId29"/>
    <sheet name="XIZHI_DISTRICT" sheetId="200" r:id="rId30"/>
    <sheet name="XIZHI_DISTRICT_GRAPH" sheetId="355" r:id="rId31"/>
    <sheet name="YILAN_DISTRICT" sheetId="201" r:id="rId32"/>
    <sheet name="YILAN_DISTRICT_GRAPH" sheetId="356" r:id="rId33"/>
    <sheet name="HUALIAN_ZONE" sheetId="248" r:id="rId34"/>
    <sheet name="HUALIAN_ZONE_GRAPH" sheetId="391" r:id="rId35"/>
    <sheet name="JIAN_DISTRICT" sheetId="203" r:id="rId36"/>
    <sheet name="JIAN_DISTRICT_GRAPH" sheetId="359" r:id="rId37"/>
    <sheet name="HUALIAN_DISTRICT" sheetId="204" r:id="rId38"/>
    <sheet name="HUALIAN_DISTRICT_GRAPH" sheetId="360" r:id="rId39"/>
    <sheet name="TAIDONG_ZONE" sheetId="249" r:id="rId40"/>
    <sheet name="TAIDONG_ZONE_GRAPH" sheetId="392" r:id="rId41"/>
    <sheet name="TAIDONG_2_DISTRICT" sheetId="206" r:id="rId42"/>
    <sheet name="TAIDONG_2_DISTRICT_GRAPH" sheetId="362" r:id="rId43"/>
    <sheet name="TAIDONG_1_3_DISTRICT" sheetId="207" r:id="rId44"/>
    <sheet name="TAIDONG_1_3_DISTRICT_GRAPH" sheetId="363" r:id="rId45"/>
    <sheet name="YULI_DISTRICT" sheetId="208" r:id="rId46"/>
    <sheet name="YULI_DISTRICT_GRAPH" sheetId="364" r:id="rId47"/>
    <sheet name="ZHUNAN_ZONE" sheetId="250" r:id="rId48"/>
    <sheet name="ZHUNAN_ZONE_GRAPH" sheetId="393" r:id="rId49"/>
    <sheet name="ZHUNAN_DISTRICT" sheetId="210" r:id="rId50"/>
    <sheet name="ZHUNAN_DISTRICT_GRAPH" sheetId="371" r:id="rId51"/>
    <sheet name="TOUFEN_MIAOLI_DISTRICT" sheetId="211" r:id="rId52"/>
    <sheet name="TOUFEN_MIAOLI_DISTRICT_GRAPH" sheetId="372" r:id="rId53"/>
    <sheet name="XINZHU_ZONE" sheetId="251" r:id="rId54"/>
    <sheet name="XINZHU_ZONE_GRAPH" sheetId="394" r:id="rId55"/>
    <sheet name="XINZHU_DISTRICT" sheetId="214" r:id="rId56"/>
    <sheet name="XINZHU_DISTRICT_GRAPH" sheetId="373" r:id="rId57"/>
    <sheet name="ZHUDONG_DISTRICT" sheetId="215" r:id="rId58"/>
    <sheet name="ZHUDONG_DISTRICT_GRAPH" sheetId="374" r:id="rId59"/>
    <sheet name="ZHUBEI_DISTRICT" sheetId="216" r:id="rId60"/>
    <sheet name="ZHUBEI_DISTRICT_GRAPH" sheetId="375" r:id="rId61"/>
    <sheet name="CENTRAL_ZONE" sheetId="252" r:id="rId62"/>
    <sheet name="CENTRAL_ZONE_GRAPH" sheetId="395" r:id="rId63"/>
    <sheet name="JINHUA_DISTRICT" sheetId="346" r:id="rId64"/>
    <sheet name="JINHUA_DISTRICT_GRAPH" sheetId="376" r:id="rId65"/>
    <sheet name="XINAN_DISTRICT" sheetId="218" r:id="rId66"/>
    <sheet name="XINAN_DISTRICT_GRAPH" sheetId="377" r:id="rId67"/>
    <sheet name="SANCHONG_DISTRICT" sheetId="219" r:id="rId68"/>
    <sheet name="SANCHONG_DISTRICT_GRAPH" sheetId="378" r:id="rId69"/>
    <sheet name="NORTH_ZONE" sheetId="253" r:id="rId70"/>
    <sheet name="NORTH_ZONE_GRAPH" sheetId="396" r:id="rId71"/>
    <sheet name="SHILIN_DISTRICT" sheetId="221" r:id="rId72"/>
    <sheet name="SHILIN_DISTRICT_GRAPH" sheetId="379" r:id="rId73"/>
    <sheet name="BEITOU_DISTRICT" sheetId="222" r:id="rId74"/>
    <sheet name="BEITOU_DISTRICT_GRAPH" sheetId="380" r:id="rId75"/>
    <sheet name="SOUTH_ZONE" sheetId="254" r:id="rId76"/>
    <sheet name="SOUTH_ZONE_GRAPH" sheetId="397" r:id="rId77"/>
    <sheet name="JINGXIN_DISTRICT" sheetId="224" r:id="rId78"/>
    <sheet name="JINGXIN_DISTRICT_GRAPH" sheetId="381" r:id="rId79"/>
    <sheet name="XINDIAN_DISTRICT" sheetId="225" r:id="rId80"/>
    <sheet name="XINDIAN_DISTRICT_GRAPH" sheetId="382" r:id="rId81"/>
    <sheet name="SHUANGHE_DISTRICT" sheetId="226" r:id="rId82"/>
    <sheet name="SHUANGHE_DISTRICT_GRAPH" sheetId="383" r:id="rId83"/>
    <sheet name="WEST_ZONE" sheetId="255" r:id="rId84"/>
    <sheet name="WEST_ZONE_GRAPH" sheetId="398" r:id="rId85"/>
    <sheet name="TUCHENG_DISTRICT" sheetId="228" r:id="rId86"/>
    <sheet name="TUCHENG_DISTRICT_GRAPH" sheetId="384" r:id="rId87"/>
    <sheet name="XINZHUANG_DISTRICT" sheetId="229" r:id="rId88"/>
    <sheet name="XINZHUANG_DISTRICT_GRAPH" sheetId="385" r:id="rId89"/>
    <sheet name="BANQIAO_DISTRICT" sheetId="230" r:id="rId90"/>
    <sheet name="BANQIAO_DISTRICT_GRAPH" sheetId="386" r:id="rId91"/>
  </sheets>
  <definedNames>
    <definedName name="baptism_source_district_month" localSheetId="8">BAPTISM_SOURCE_DISTRICT_MONTH!$A$1:$G$32</definedName>
    <definedName name="baptism_source_mission_month" localSheetId="10">BAPTISM_SOURCE_MISSION_MONTH!$A$1:$G$5</definedName>
    <definedName name="baptism_source_zone_month" localSheetId="9">BAPTISM_SOURCE_ZONE_MONTH!$A$1:$G$33</definedName>
    <definedName name="DATE">CONTROLS!$B$1</definedName>
    <definedName name="DAY">CONTROLS!$D$5</definedName>
    <definedName name="MONTH">CONTROLS!$D$2</definedName>
    <definedName name="_xlnm.Print_Area" localSheetId="20">BADE_DISTRICT_GRAPH!$A$1:$V$50</definedName>
    <definedName name="_xlnm.Print_Area" localSheetId="90">BANQIAO_DISTRICT_GRAPH!$A$1:$V$50</definedName>
    <definedName name="_xlnm.Print_Area" localSheetId="74">BEITOU_DISTRICT_GRAPH!$A$1:$V$50</definedName>
    <definedName name="_xlnm.Print_Area" localSheetId="62">CENTRAL_ZONE_GRAPH!$A$1:$V$50</definedName>
    <definedName name="_xlnm.Print_Area" localSheetId="24">EAST_ZONE_GRAPH!$A$1:$V$50</definedName>
    <definedName name="_xlnm.Print_Area" localSheetId="38">HUALIAN_DISTRICT_GRAPH!$A$1:$V$50</definedName>
    <definedName name="_xlnm.Print_Area" localSheetId="34">HUALIAN_ZONE_GRAPH!$A$1:$V$50</definedName>
    <definedName name="_xlnm.Print_Area" localSheetId="36">JIAN_DISTRICT_GRAPH!$A$1:$V$50</definedName>
    <definedName name="_xlnm.Print_Area" localSheetId="28">JILONG_DISTRICT_GRAPH!$A$1:$V$50</definedName>
    <definedName name="_xlnm.Print_Area" localSheetId="78">JINGXIN_DISTRICT_GRAPH!$A$1:$V$50</definedName>
    <definedName name="_xlnm.Print_Area" localSheetId="64">JINHUA_DISTRICT_GRAPH!$A$1:$V$50</definedName>
    <definedName name="_xlnm.Print_Area" localSheetId="12">MISSION_GRAPH!$A$1:$V$50</definedName>
    <definedName name="_xlnm.Print_Area" localSheetId="70">NORTH_ZONE_GRAPH!$A$1:$V$50</definedName>
    <definedName name="_xlnm.Print_Area" localSheetId="68">SANCHONG_DISTRICT_GRAPH!$A$1:$V$50</definedName>
    <definedName name="_xlnm.Print_Area" localSheetId="72">SHILIN_DISTRICT_GRAPH!$A$1:$V$50</definedName>
    <definedName name="_xlnm.Print_Area" localSheetId="82">SHUANGHE_DISTRICT_GRAPH!$A$1:$V$50</definedName>
    <definedName name="_xlnm.Print_Area" localSheetId="26">SONGSHAN_DISTRICT_GRAPH!$A$1:$V$50</definedName>
    <definedName name="_xlnm.Print_Area" localSheetId="76">SOUTH_ZONE_GRAPH!$A$1:$V$50</definedName>
    <definedName name="_xlnm.Print_Area" localSheetId="44">TAIDONG_1_3_DISTRICT_GRAPH!$A$1:$V$50</definedName>
    <definedName name="_xlnm.Print_Area" localSheetId="42">TAIDONG_2_DISTRICT_GRAPH!$A$1:$V$50</definedName>
    <definedName name="_xlnm.Print_Area" localSheetId="40">TAIDONG_ZONE_GRAPH!$A$1:$V$50</definedName>
    <definedName name="_xlnm.Print_Area" localSheetId="18">TAOYUAN_1_2_DISTRICT_GRAPH!$A$1:$V$50</definedName>
    <definedName name="_xlnm.Print_Area" localSheetId="16">TAOYUAN_3_DISTRICT_GRAPH!$A$1:$V$50</definedName>
    <definedName name="_xlnm.Print_Area" localSheetId="14">TAOYUAN_ZONE_GRAPH!$A$1:$V$50</definedName>
    <definedName name="_xlnm.Print_Area" localSheetId="52">TOUFEN_MIAOLI_DISTRICT_GRAPH!$A$1:$V$50</definedName>
    <definedName name="_xlnm.Print_Area" localSheetId="86">TUCHENG_DISTRICT_GRAPH!$A$1:$V$50</definedName>
    <definedName name="_xlnm.Print_Area" localSheetId="84">WEST_ZONE_GRAPH!$A$1:$V$50</definedName>
    <definedName name="_xlnm.Print_Area" localSheetId="66">XINAN_DISTRICT_GRAPH!$A$1:$V$50</definedName>
    <definedName name="_xlnm.Print_Area" localSheetId="80">XINDIAN_DISTRICT_GRAPH!$A$1:$V$50</definedName>
    <definedName name="_xlnm.Print_Area" localSheetId="56">XINZHU_DISTRICT_GRAPH!$A$1:$V$50</definedName>
    <definedName name="_xlnm.Print_Area" localSheetId="54">XINZHU_ZONE_GRAPH!$A$1:$V$50</definedName>
    <definedName name="_xlnm.Print_Area" localSheetId="88">XINZHUANG_DISTRICT_GRAPH!$A$1:$V$50</definedName>
    <definedName name="_xlnm.Print_Area" localSheetId="30">XIZHI_DISTRICT_GRAPH!$A$1:$V$50</definedName>
    <definedName name="_xlnm.Print_Area" localSheetId="32">YILAN_DISTRICT_GRAPH!$A$1:$V$50</definedName>
    <definedName name="_xlnm.Print_Area" localSheetId="46">YULI_DISTRICT_GRAPH!$A$1:$V$50</definedName>
    <definedName name="_xlnm.Print_Area" localSheetId="22">ZHONGLI_DISTRICT_GRAPH!$A$1:$V$50</definedName>
    <definedName name="_xlnm.Print_Area" localSheetId="60">ZHUBEI_DISTRICT_GRAPH!$A$1:$V$50</definedName>
    <definedName name="_xlnm.Print_Area" localSheetId="58">ZHUDONG_DISTRICT_GRAPH!$A$1:$V$50</definedName>
    <definedName name="_xlnm.Print_Area" localSheetId="50">ZHUNAN_DISTRICT_GRAPH!$A$1:$V$50</definedName>
    <definedName name="_xlnm.Print_Area" localSheetId="48">ZHUNAN_ZONE_GRAPH!$A$1:$V$50</definedName>
    <definedName name="report_data" localSheetId="1">REPORT_DATA_BY_COMP!$A$1:$Q$981</definedName>
    <definedName name="report_data_by_zone" localSheetId="4">REPORT_DATA_BY_ZONE!$A$1:$Q$109</definedName>
    <definedName name="report_data_district" localSheetId="2">REPORT_DATA_BY_DISTRICT!$A$1:$Q$313</definedName>
    <definedName name="report_data_district_month" localSheetId="3">REPORT_DATA_BY_DISTRICT_MONTH!$A$1:$Q$101</definedName>
    <definedName name="report_data_mission" localSheetId="6">REPORT_DATA_BY_MISSION!$A$1:$Q$11</definedName>
    <definedName name="report_data_mission_month" localSheetId="7">REPORT_DATA_BY_MISSION_MONTH!$A$1:$Q$28</definedName>
    <definedName name="report_data_zone_month" localSheetId="5">REPORT_DATA_BY_ZONE_MONTH!$A$1:$Q$245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X106" i="398" l="1"/>
  <c r="X95" i="398"/>
  <c r="X100" i="398" s="1"/>
  <c r="AZ88" i="398"/>
  <c r="AY88" i="398"/>
  <c r="AX88" i="398"/>
  <c r="AW88" i="398"/>
  <c r="AV88" i="398"/>
  <c r="AD88" i="398"/>
  <c r="AZ87" i="398"/>
  <c r="AY87" i="398"/>
  <c r="AX87" i="398"/>
  <c r="AW87" i="398"/>
  <c r="AV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Z79" i="398"/>
  <c r="AY79" i="398"/>
  <c r="AX79" i="398"/>
  <c r="AW79" i="398"/>
  <c r="AV79" i="398"/>
  <c r="AD79" i="398"/>
  <c r="AZ78" i="398"/>
  <c r="AY78" i="398"/>
  <c r="AX78" i="398"/>
  <c r="AW78" i="398"/>
  <c r="AV78" i="398"/>
  <c r="AD78" i="398"/>
  <c r="AZ77" i="398"/>
  <c r="AY77" i="398"/>
  <c r="AX77" i="398"/>
  <c r="AW77" i="398"/>
  <c r="AV77" i="398"/>
  <c r="AD77" i="398"/>
  <c r="AD76" i="398"/>
  <c r="AD75" i="398"/>
  <c r="AD74" i="398"/>
  <c r="AD73" i="398"/>
  <c r="AD72" i="398"/>
  <c r="AD71" i="398"/>
  <c r="AD70" i="398"/>
  <c r="AD69" i="398"/>
  <c r="AD68" i="398"/>
  <c r="AD67" i="398"/>
  <c r="AD66" i="398"/>
  <c r="AD65" i="398"/>
  <c r="AD64" i="398"/>
  <c r="AD63" i="398"/>
  <c r="AD62" i="398"/>
  <c r="AD61" i="398"/>
  <c r="AD60" i="398"/>
  <c r="AD59" i="398"/>
  <c r="AD58" i="398"/>
  <c r="AD57" i="398"/>
  <c r="AD56" i="398"/>
  <c r="AD55" i="398"/>
  <c r="AD54" i="398"/>
  <c r="AD53" i="398"/>
  <c r="X106" i="397"/>
  <c r="X100" i="397"/>
  <c r="X95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Z86" i="397"/>
  <c r="AY86" i="397"/>
  <c r="AX86" i="397"/>
  <c r="AW86" i="397"/>
  <c r="AV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Z79" i="397"/>
  <c r="AY79" i="397"/>
  <c r="AX79" i="397"/>
  <c r="AW79" i="397"/>
  <c r="AV79" i="397"/>
  <c r="AD79" i="397"/>
  <c r="AZ78" i="397"/>
  <c r="AY78" i="397"/>
  <c r="AX78" i="397"/>
  <c r="AW78" i="397"/>
  <c r="AV78" i="397"/>
  <c r="AD78" i="397"/>
  <c r="AZ77" i="397"/>
  <c r="AY77" i="397"/>
  <c r="AX77" i="397"/>
  <c r="AW77" i="397"/>
  <c r="AV77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AD55" i="397"/>
  <c r="AD54" i="397"/>
  <c r="AD53" i="397"/>
  <c r="X106" i="396"/>
  <c r="X95" i="396"/>
  <c r="AD67" i="396" s="1"/>
  <c r="AZ88" i="396"/>
  <c r="AY88" i="396"/>
  <c r="AX88" i="396"/>
  <c r="AW88" i="396"/>
  <c r="AV88" i="396"/>
  <c r="AZ87" i="396"/>
  <c r="AY87" i="396"/>
  <c r="AX87" i="396"/>
  <c r="AW87" i="396"/>
  <c r="AV87" i="396"/>
  <c r="AZ86" i="396"/>
  <c r="AY86" i="396"/>
  <c r="AX86" i="396"/>
  <c r="AW86" i="396"/>
  <c r="AV86" i="396"/>
  <c r="AZ85" i="396"/>
  <c r="AY85" i="396"/>
  <c r="AX85" i="396"/>
  <c r="AW85" i="396"/>
  <c r="AV85" i="396"/>
  <c r="AZ84" i="396"/>
  <c r="AY84" i="396"/>
  <c r="AX84" i="396"/>
  <c r="AW84" i="396"/>
  <c r="AV84" i="396"/>
  <c r="AZ83" i="396"/>
  <c r="AY83" i="396"/>
  <c r="AX83" i="396"/>
  <c r="AW83" i="396"/>
  <c r="AV83" i="396"/>
  <c r="AZ82" i="396"/>
  <c r="AY82" i="396"/>
  <c r="AX82" i="396"/>
  <c r="AW82" i="396"/>
  <c r="AV82" i="396"/>
  <c r="AZ81" i="396"/>
  <c r="AY81" i="396"/>
  <c r="AX81" i="396"/>
  <c r="AW81" i="396"/>
  <c r="AV81" i="396"/>
  <c r="AZ80" i="396"/>
  <c r="AY80" i="396"/>
  <c r="AX80" i="396"/>
  <c r="AW80" i="396"/>
  <c r="AV80" i="396"/>
  <c r="AZ79" i="396"/>
  <c r="AY79" i="396"/>
  <c r="AX79" i="396"/>
  <c r="AW79" i="396"/>
  <c r="AV79" i="396"/>
  <c r="AZ78" i="396"/>
  <c r="AY78" i="396"/>
  <c r="AX78" i="396"/>
  <c r="AW78" i="396"/>
  <c r="AV78" i="396"/>
  <c r="AZ77" i="396"/>
  <c r="AY77" i="396"/>
  <c r="AX77" i="396"/>
  <c r="AW77" i="396"/>
  <c r="AV77" i="396"/>
  <c r="AD73" i="396"/>
  <c r="AD72" i="396"/>
  <c r="AD71" i="396"/>
  <c r="AD70" i="396"/>
  <c r="AD68" i="396"/>
  <c r="AD66" i="396"/>
  <c r="AD64" i="396"/>
  <c r="AD63" i="396"/>
  <c r="AD62" i="396"/>
  <c r="AD59" i="396"/>
  <c r="AD56" i="396"/>
  <c r="AD55" i="396"/>
  <c r="AD54" i="396"/>
  <c r="AD53" i="396"/>
  <c r="X106" i="395"/>
  <c r="X95" i="395"/>
  <c r="AZ88" i="395"/>
  <c r="AY88" i="395"/>
  <c r="AX88" i="395"/>
  <c r="AW88" i="395"/>
  <c r="AV88" i="395"/>
  <c r="AD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D83" i="395"/>
  <c r="AZ82" i="395"/>
  <c r="AY82" i="395"/>
  <c r="AX82" i="395"/>
  <c r="AW82" i="395"/>
  <c r="AV82" i="395"/>
  <c r="AD82" i="395"/>
  <c r="AZ81" i="395"/>
  <c r="AY81" i="395"/>
  <c r="AX81" i="395"/>
  <c r="AW81" i="395"/>
  <c r="AV81" i="395"/>
  <c r="AZ80" i="395"/>
  <c r="AY80" i="395"/>
  <c r="AX80" i="395"/>
  <c r="AW80" i="395"/>
  <c r="AV80" i="395"/>
  <c r="AZ79" i="395"/>
  <c r="AY79" i="395"/>
  <c r="AX79" i="395"/>
  <c r="AW79" i="395"/>
  <c r="AV79" i="395"/>
  <c r="AD79" i="395"/>
  <c r="AZ78" i="395"/>
  <c r="AY78" i="395"/>
  <c r="AX78" i="395"/>
  <c r="AW78" i="395"/>
  <c r="AV78" i="395"/>
  <c r="AD78" i="395"/>
  <c r="AZ77" i="395"/>
  <c r="AY77" i="395"/>
  <c r="AX77" i="395"/>
  <c r="AW77" i="395"/>
  <c r="AV77" i="395"/>
  <c r="AD76" i="395"/>
  <c r="AD75" i="395"/>
  <c r="AD74" i="395"/>
  <c r="AD72" i="395"/>
  <c r="AD71" i="395"/>
  <c r="AD70" i="395"/>
  <c r="AD68" i="395"/>
  <c r="AD67" i="395"/>
  <c r="AD66" i="395"/>
  <c r="AD64" i="395"/>
  <c r="AD63" i="395"/>
  <c r="AD62" i="395"/>
  <c r="AD60" i="395"/>
  <c r="AD59" i="395"/>
  <c r="AD58" i="395"/>
  <c r="AD56" i="395"/>
  <c r="AD55" i="395"/>
  <c r="AD54" i="395"/>
  <c r="X106" i="394"/>
  <c r="X95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Z79" i="394"/>
  <c r="AY79" i="394"/>
  <c r="AX79" i="394"/>
  <c r="AW79" i="394"/>
  <c r="AV79" i="394"/>
  <c r="AZ78" i="394"/>
  <c r="AY78" i="394"/>
  <c r="AX78" i="394"/>
  <c r="AW78" i="394"/>
  <c r="AV78" i="394"/>
  <c r="AD78" i="394"/>
  <c r="AZ77" i="394"/>
  <c r="AY77" i="394"/>
  <c r="AX77" i="394"/>
  <c r="AW77" i="394"/>
  <c r="AV77" i="394"/>
  <c r="AD77" i="394"/>
  <c r="AD76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AD55" i="394"/>
  <c r="AD54" i="394"/>
  <c r="AD53" i="394"/>
  <c r="X106" i="393"/>
  <c r="X95" i="393"/>
  <c r="X100" i="393" s="1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Z79" i="393"/>
  <c r="AY79" i="393"/>
  <c r="AX79" i="393"/>
  <c r="AW79" i="393"/>
  <c r="AV79" i="393"/>
  <c r="AD79" i="393"/>
  <c r="AZ78" i="393"/>
  <c r="AY78" i="393"/>
  <c r="AX78" i="393"/>
  <c r="AW78" i="393"/>
  <c r="AV78" i="393"/>
  <c r="AD78" i="393"/>
  <c r="AZ77" i="393"/>
  <c r="AY77" i="393"/>
  <c r="AX77" i="393"/>
  <c r="AW77" i="393"/>
  <c r="AV77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AD55" i="393"/>
  <c r="AD54" i="393"/>
  <c r="AD53" i="393"/>
  <c r="X106" i="392"/>
  <c r="X100" i="392"/>
  <c r="X95" i="392"/>
  <c r="AZ88" i="392"/>
  <c r="AY88" i="392"/>
  <c r="AX88" i="392"/>
  <c r="AW88" i="392"/>
  <c r="AV88" i="392"/>
  <c r="AZ87" i="392"/>
  <c r="AY87" i="392"/>
  <c r="AX87" i="392"/>
  <c r="AW87" i="392"/>
  <c r="AV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Z79" i="392"/>
  <c r="AY79" i="392"/>
  <c r="AX79" i="392"/>
  <c r="AW79" i="392"/>
  <c r="AV79" i="392"/>
  <c r="AZ78" i="392"/>
  <c r="AY78" i="392"/>
  <c r="AX78" i="392"/>
  <c r="AW78" i="392"/>
  <c r="AV78" i="392"/>
  <c r="AD78" i="392"/>
  <c r="AZ77" i="392"/>
  <c r="AY77" i="392"/>
  <c r="AX77" i="392"/>
  <c r="AW77" i="392"/>
  <c r="AV77" i="392"/>
  <c r="AD77" i="392"/>
  <c r="AD73" i="392"/>
  <c r="AD71" i="392"/>
  <c r="AD69" i="392"/>
  <c r="AD68" i="392"/>
  <c r="AD67" i="392"/>
  <c r="AD61" i="392"/>
  <c r="AD60" i="392"/>
  <c r="AD59" i="392"/>
  <c r="AD57" i="392"/>
  <c r="AD55" i="392"/>
  <c r="AD53" i="392"/>
  <c r="X106" i="391"/>
  <c r="X100" i="391"/>
  <c r="X95" i="391"/>
  <c r="AZ88" i="391"/>
  <c r="AY88" i="391"/>
  <c r="AX88" i="391"/>
  <c r="AW88" i="391"/>
  <c r="AV88" i="391"/>
  <c r="AZ87" i="391"/>
  <c r="AY87" i="391"/>
  <c r="AX87" i="391"/>
  <c r="AW87" i="391"/>
  <c r="AV87" i="391"/>
  <c r="AZ86" i="391"/>
  <c r="AY86" i="391"/>
  <c r="AX86" i="391"/>
  <c r="AW86" i="391"/>
  <c r="AV86" i="391"/>
  <c r="AZ85" i="391"/>
  <c r="AY85" i="391"/>
  <c r="AX85" i="391"/>
  <c r="AW85" i="391"/>
  <c r="AV85" i="391"/>
  <c r="AZ84" i="391"/>
  <c r="AY84" i="391"/>
  <c r="AX84" i="391"/>
  <c r="AW84" i="391"/>
  <c r="AV84" i="391"/>
  <c r="AZ83" i="391"/>
  <c r="AY83" i="391"/>
  <c r="AX83" i="391"/>
  <c r="AW83" i="391"/>
  <c r="AV83" i="391"/>
  <c r="AZ82" i="391"/>
  <c r="AY82" i="391"/>
  <c r="AX82" i="391"/>
  <c r="AW82" i="391"/>
  <c r="AV82" i="391"/>
  <c r="AZ81" i="391"/>
  <c r="AY81" i="391"/>
  <c r="AX81" i="391"/>
  <c r="AW81" i="391"/>
  <c r="AV81" i="391"/>
  <c r="AZ80" i="391"/>
  <c r="AY80" i="391"/>
  <c r="AX80" i="391"/>
  <c r="AW80" i="391"/>
  <c r="AV80" i="391"/>
  <c r="AZ79" i="391"/>
  <c r="AY79" i="391"/>
  <c r="AX79" i="391"/>
  <c r="AW79" i="391"/>
  <c r="AV79" i="391"/>
  <c r="AZ78" i="391"/>
  <c r="AY78" i="391"/>
  <c r="AX78" i="391"/>
  <c r="AW78" i="391"/>
  <c r="AV78" i="391"/>
  <c r="AZ77" i="391"/>
  <c r="AY77" i="391"/>
  <c r="AX77" i="391"/>
  <c r="AW77" i="391"/>
  <c r="AV77" i="391"/>
  <c r="AD75" i="391"/>
  <c r="AD68" i="391"/>
  <c r="X106" i="390"/>
  <c r="X95" i="390"/>
  <c r="X100" i="390" s="1"/>
  <c r="AZ88" i="390"/>
  <c r="AY88" i="390"/>
  <c r="AX88" i="390"/>
  <c r="AW88" i="390"/>
  <c r="AV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Z79" i="390"/>
  <c r="AY79" i="390"/>
  <c r="AX79" i="390"/>
  <c r="AW79" i="390"/>
  <c r="AV79" i="390"/>
  <c r="AD79" i="390"/>
  <c r="AZ78" i="390"/>
  <c r="AY78" i="390"/>
  <c r="AX78" i="390"/>
  <c r="AW78" i="390"/>
  <c r="AV78" i="390"/>
  <c r="AD78" i="390"/>
  <c r="AZ77" i="390"/>
  <c r="AY77" i="390"/>
  <c r="AX77" i="390"/>
  <c r="AW77" i="390"/>
  <c r="AV77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AD55" i="390"/>
  <c r="AD54" i="390"/>
  <c r="AD53" i="390"/>
  <c r="X106" i="389"/>
  <c r="X95" i="389"/>
  <c r="X100" i="389" s="1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Z79" i="389"/>
  <c r="AY79" i="389"/>
  <c r="AX79" i="389"/>
  <c r="AW79" i="389"/>
  <c r="AV79" i="389"/>
  <c r="AD79" i="389"/>
  <c r="AZ78" i="389"/>
  <c r="AY78" i="389"/>
  <c r="AX78" i="389"/>
  <c r="AW78" i="389"/>
  <c r="AV78" i="389"/>
  <c r="AD78" i="389"/>
  <c r="AZ77" i="389"/>
  <c r="AY77" i="389"/>
  <c r="AX77" i="389"/>
  <c r="AW77" i="389"/>
  <c r="AV77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AD55" i="389"/>
  <c r="AD54" i="389"/>
  <c r="AD53" i="389"/>
  <c r="AD86" i="397" l="1"/>
  <c r="AD87" i="397"/>
  <c r="AD83" i="397"/>
  <c r="AD87" i="398"/>
  <c r="AD88" i="392"/>
  <c r="AD84" i="392"/>
  <c r="AD80" i="392"/>
  <c r="AD74" i="392"/>
  <c r="AD70" i="392"/>
  <c r="AD66" i="392"/>
  <c r="AD62" i="392"/>
  <c r="AD58" i="392"/>
  <c r="AD54" i="392"/>
  <c r="AD87" i="392"/>
  <c r="AD79" i="392"/>
  <c r="AD72" i="392"/>
  <c r="AD65" i="392"/>
  <c r="AD63" i="392"/>
  <c r="AD56" i="392"/>
  <c r="AD64" i="392"/>
  <c r="AD75" i="392"/>
  <c r="AD76" i="392"/>
  <c r="AD83" i="392"/>
  <c r="X100" i="394"/>
  <c r="AD87" i="394"/>
  <c r="AD83" i="394"/>
  <c r="AD79" i="394"/>
  <c r="AD75" i="394"/>
  <c r="AD86" i="395"/>
  <c r="AD85" i="395"/>
  <c r="AD84" i="395"/>
  <c r="AD80" i="395"/>
  <c r="X100" i="395"/>
  <c r="AD87" i="395"/>
  <c r="AD81" i="395"/>
  <c r="AD77" i="395"/>
  <c r="AD73" i="395"/>
  <c r="AD69" i="395"/>
  <c r="AD65" i="395"/>
  <c r="AD61" i="395"/>
  <c r="AD57" i="395"/>
  <c r="AD53" i="395"/>
  <c r="AD58" i="396"/>
  <c r="AD60" i="396"/>
  <c r="AD86" i="396"/>
  <c r="AD82" i="396"/>
  <c r="AD78" i="396"/>
  <c r="AD76" i="396"/>
  <c r="AD87" i="396"/>
  <c r="AD83" i="396"/>
  <c r="AD79" i="396"/>
  <c r="AD75" i="396"/>
  <c r="AD88" i="396"/>
  <c r="AD84" i="396"/>
  <c r="AD80" i="396"/>
  <c r="AD74" i="396"/>
  <c r="X100" i="396"/>
  <c r="AD85" i="396"/>
  <c r="AD77" i="396"/>
  <c r="AD81" i="396"/>
  <c r="AD69" i="396"/>
  <c r="AD65" i="396"/>
  <c r="AD61" i="396"/>
  <c r="AD57" i="396"/>
  <c r="AD85" i="391"/>
  <c r="AD81" i="391"/>
  <c r="AD86" i="391"/>
  <c r="AD82" i="391"/>
  <c r="AD78" i="391"/>
  <c r="AD88" i="391"/>
  <c r="AD84" i="391"/>
  <c r="AD80" i="391"/>
  <c r="AD74" i="391"/>
  <c r="AD87" i="391"/>
  <c r="AD79" i="391"/>
  <c r="AD72" i="391"/>
  <c r="AD76" i="391"/>
  <c r="AD71" i="391"/>
  <c r="AD67" i="391"/>
  <c r="AD63" i="391"/>
  <c r="AD59" i="391"/>
  <c r="AD83" i="391"/>
  <c r="AD73" i="391"/>
  <c r="AD70" i="391"/>
  <c r="AD66" i="391"/>
  <c r="AD62" i="391"/>
  <c r="AD58" i="391"/>
  <c r="AD77" i="391"/>
  <c r="AD65" i="391"/>
  <c r="AD57" i="391"/>
  <c r="AD55" i="391"/>
  <c r="AD64" i="391"/>
  <c r="AD56" i="391"/>
  <c r="AD61" i="391"/>
  <c r="AD53" i="391"/>
  <c r="AD60" i="391"/>
  <c r="AD69" i="391"/>
  <c r="AD54" i="391"/>
  <c r="AD84" i="390"/>
  <c r="AD88" i="390"/>
  <c r="B4" i="222"/>
  <c r="B4" i="221"/>
  <c r="B4" i="219"/>
  <c r="B4" i="218"/>
  <c r="B4" i="346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K4" i="387"/>
  <c r="B4" i="387"/>
  <c r="X106" i="386"/>
  <c r="X95" i="386"/>
  <c r="AZ88" i="386"/>
  <c r="AY88" i="386"/>
  <c r="AX88" i="386"/>
  <c r="AW88" i="386"/>
  <c r="AV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Z85" i="386"/>
  <c r="AY85" i="386"/>
  <c r="AX85" i="386"/>
  <c r="AW85" i="386"/>
  <c r="AV85" i="386"/>
  <c r="AZ84" i="386"/>
  <c r="AY84" i="386"/>
  <c r="AX84" i="386"/>
  <c r="AW84" i="386"/>
  <c r="AV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Z81" i="386"/>
  <c r="AY81" i="386"/>
  <c r="AX81" i="386"/>
  <c r="AW81" i="386"/>
  <c r="AV81" i="386"/>
  <c r="AZ80" i="386"/>
  <c r="AY80" i="386"/>
  <c r="AX80" i="386"/>
  <c r="AW80" i="386"/>
  <c r="AV80" i="386"/>
  <c r="AZ79" i="386"/>
  <c r="AY79" i="386"/>
  <c r="AX79" i="386"/>
  <c r="AW79" i="386"/>
  <c r="AV79" i="386"/>
  <c r="AD79" i="386"/>
  <c r="AZ78" i="386"/>
  <c r="AY78" i="386"/>
  <c r="AX78" i="386"/>
  <c r="AW78" i="386"/>
  <c r="AV78" i="386"/>
  <c r="AD78" i="386"/>
  <c r="AZ77" i="386"/>
  <c r="AY77" i="386"/>
  <c r="AX77" i="386"/>
  <c r="AW77" i="386"/>
  <c r="AV77" i="386"/>
  <c r="AD77" i="386"/>
  <c r="AD76" i="386"/>
  <c r="AD75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AD55" i="386"/>
  <c r="AD54" i="386"/>
  <c r="AD53" i="386"/>
  <c r="X106" i="385"/>
  <c r="X95" i="385"/>
  <c r="AZ88" i="385"/>
  <c r="AY88" i="385"/>
  <c r="AX88" i="385"/>
  <c r="AW88" i="385"/>
  <c r="AV88" i="385"/>
  <c r="AZ87" i="385"/>
  <c r="AY87" i="385"/>
  <c r="AX87" i="385"/>
  <c r="AW87" i="385"/>
  <c r="AV87" i="385"/>
  <c r="AD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D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AZ79" i="385"/>
  <c r="AY79" i="385"/>
  <c r="AX79" i="385"/>
  <c r="AW79" i="385"/>
  <c r="AV79" i="385"/>
  <c r="AD79" i="385"/>
  <c r="AZ78" i="385"/>
  <c r="AY78" i="385"/>
  <c r="AX78" i="385"/>
  <c r="AW78" i="385"/>
  <c r="AV78" i="385"/>
  <c r="AD78" i="385"/>
  <c r="AZ77" i="385"/>
  <c r="AY77" i="385"/>
  <c r="AX77" i="385"/>
  <c r="AW77" i="385"/>
  <c r="AV77" i="385"/>
  <c r="AD77" i="385"/>
  <c r="AD76" i="385"/>
  <c r="AD75" i="385"/>
  <c r="AD73" i="385"/>
  <c r="AD72" i="385"/>
  <c r="AD71" i="385"/>
  <c r="AD70" i="385"/>
  <c r="AD69" i="385"/>
  <c r="AD68" i="385"/>
  <c r="AD67" i="385"/>
  <c r="AD66" i="385"/>
  <c r="AD65" i="385"/>
  <c r="AD64" i="385"/>
  <c r="AD63" i="385"/>
  <c r="AD62" i="385"/>
  <c r="AD61" i="385"/>
  <c r="AD60" i="385"/>
  <c r="AD59" i="385"/>
  <c r="AD58" i="385"/>
  <c r="AD57" i="385"/>
  <c r="AD56" i="385"/>
  <c r="AD55" i="385"/>
  <c r="AD54" i="385"/>
  <c r="AD53" i="385"/>
  <c r="X106" i="384"/>
  <c r="X95" i="384"/>
  <c r="AZ88" i="384"/>
  <c r="AY88" i="384"/>
  <c r="AX88" i="384"/>
  <c r="AW88" i="384"/>
  <c r="AV88" i="384"/>
  <c r="AZ87" i="384"/>
  <c r="AY87" i="384"/>
  <c r="AX87" i="384"/>
  <c r="AW87" i="384"/>
  <c r="AV87" i="384"/>
  <c r="AD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D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Z79" i="384"/>
  <c r="AY79" i="384"/>
  <c r="AX79" i="384"/>
  <c r="AW79" i="384"/>
  <c r="AV79" i="384"/>
  <c r="AD79" i="384"/>
  <c r="AZ78" i="384"/>
  <c r="AY78" i="384"/>
  <c r="AX78" i="384"/>
  <c r="AW78" i="384"/>
  <c r="AV78" i="384"/>
  <c r="AD78" i="384"/>
  <c r="AZ77" i="384"/>
  <c r="AY77" i="384"/>
  <c r="AX77" i="384"/>
  <c r="AW77" i="384"/>
  <c r="AV77" i="384"/>
  <c r="AD77" i="384"/>
  <c r="AD76" i="384"/>
  <c r="AD75" i="384"/>
  <c r="AD73" i="384"/>
  <c r="AD72" i="384"/>
  <c r="AD71" i="384"/>
  <c r="AD70" i="384"/>
  <c r="AD69" i="384"/>
  <c r="AD68" i="384"/>
  <c r="AD67" i="384"/>
  <c r="AD66" i="384"/>
  <c r="AD65" i="384"/>
  <c r="AD64" i="384"/>
  <c r="AD63" i="384"/>
  <c r="AD62" i="384"/>
  <c r="AD61" i="384"/>
  <c r="AD60" i="384"/>
  <c r="AD59" i="384"/>
  <c r="AD58" i="384"/>
  <c r="AD57" i="384"/>
  <c r="AD56" i="384"/>
  <c r="AD55" i="384"/>
  <c r="AD54" i="384"/>
  <c r="AD53" i="384"/>
  <c r="X106" i="383"/>
  <c r="X100" i="383"/>
  <c r="X95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Z79" i="383"/>
  <c r="AY79" i="383"/>
  <c r="AX79" i="383"/>
  <c r="AW79" i="383"/>
  <c r="AV79" i="383"/>
  <c r="AD79" i="383"/>
  <c r="AZ78" i="383"/>
  <c r="AY78" i="383"/>
  <c r="AX78" i="383"/>
  <c r="AW78" i="383"/>
  <c r="AV78" i="383"/>
  <c r="AD78" i="383"/>
  <c r="AZ77" i="383"/>
  <c r="AY77" i="383"/>
  <c r="AX77" i="383"/>
  <c r="AW77" i="383"/>
  <c r="AV77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AD55" i="383"/>
  <c r="AD54" i="383"/>
  <c r="AD53" i="383"/>
  <c r="X106" i="382"/>
  <c r="X95" i="382"/>
  <c r="X100" i="382" s="1"/>
  <c r="AZ88" i="382"/>
  <c r="AY88" i="382"/>
  <c r="AX88" i="382"/>
  <c r="AW88" i="382"/>
  <c r="AV88" i="382"/>
  <c r="AD88" i="382"/>
  <c r="AZ87" i="382"/>
  <c r="AY87" i="382"/>
  <c r="AX87" i="382"/>
  <c r="AW87" i="382"/>
  <c r="AV87" i="382"/>
  <c r="AD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D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D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D81" i="382"/>
  <c r="AZ80" i="382"/>
  <c r="AY80" i="382"/>
  <c r="AX80" i="382"/>
  <c r="AW80" i="382"/>
  <c r="AV80" i="382"/>
  <c r="AD80" i="382"/>
  <c r="AZ79" i="382"/>
  <c r="AY79" i="382"/>
  <c r="AX79" i="382"/>
  <c r="AW79" i="382"/>
  <c r="AV79" i="382"/>
  <c r="AD79" i="382"/>
  <c r="AZ78" i="382"/>
  <c r="AY78" i="382"/>
  <c r="AX78" i="382"/>
  <c r="AW78" i="382"/>
  <c r="AV78" i="382"/>
  <c r="AD78" i="382"/>
  <c r="AZ77" i="382"/>
  <c r="AY77" i="382"/>
  <c r="AX77" i="382"/>
  <c r="AW77" i="382"/>
  <c r="AV77" i="382"/>
  <c r="AD77" i="382"/>
  <c r="AD76" i="382"/>
  <c r="AD75" i="382"/>
  <c r="AD74" i="382"/>
  <c r="AD73" i="382"/>
  <c r="AD72" i="382"/>
  <c r="AD71" i="382"/>
  <c r="AD70" i="382"/>
  <c r="AD69" i="382"/>
  <c r="AD68" i="382"/>
  <c r="AD67" i="382"/>
  <c r="AD66" i="382"/>
  <c r="AD65" i="382"/>
  <c r="AD64" i="382"/>
  <c r="AD63" i="382"/>
  <c r="AD62" i="382"/>
  <c r="AD61" i="382"/>
  <c r="AD60" i="382"/>
  <c r="AD59" i="382"/>
  <c r="AD58" i="382"/>
  <c r="AD57" i="382"/>
  <c r="AD56" i="382"/>
  <c r="AD55" i="382"/>
  <c r="AD54" i="382"/>
  <c r="AD53" i="382"/>
  <c r="X106" i="381"/>
  <c r="X95" i="381"/>
  <c r="AZ88" i="381"/>
  <c r="AY88" i="381"/>
  <c r="AX88" i="381"/>
  <c r="AW88" i="381"/>
  <c r="AV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Z85" i="381"/>
  <c r="AY85" i="381"/>
  <c r="AX85" i="381"/>
  <c r="AW85" i="381"/>
  <c r="AV85" i="381"/>
  <c r="AZ84" i="381"/>
  <c r="AY84" i="381"/>
  <c r="AX84" i="381"/>
  <c r="AW84" i="381"/>
  <c r="AV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Z81" i="381"/>
  <c r="AY81" i="381"/>
  <c r="AX81" i="381"/>
  <c r="AW81" i="381"/>
  <c r="AV81" i="381"/>
  <c r="AZ80" i="381"/>
  <c r="AY80" i="381"/>
  <c r="AX80" i="381"/>
  <c r="AW80" i="381"/>
  <c r="AV80" i="381"/>
  <c r="AZ79" i="381"/>
  <c r="AY79" i="381"/>
  <c r="AX79" i="381"/>
  <c r="AW79" i="381"/>
  <c r="AV79" i="381"/>
  <c r="AD79" i="381"/>
  <c r="AZ78" i="381"/>
  <c r="AY78" i="381"/>
  <c r="AX78" i="381"/>
  <c r="AW78" i="381"/>
  <c r="AV78" i="381"/>
  <c r="AD78" i="381"/>
  <c r="AZ77" i="381"/>
  <c r="AY77" i="381"/>
  <c r="AX77" i="381"/>
  <c r="AW77" i="381"/>
  <c r="AV77" i="381"/>
  <c r="AD77" i="381"/>
  <c r="AD76" i="381"/>
  <c r="AD75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AD55" i="381"/>
  <c r="AD54" i="381"/>
  <c r="AD53" i="381"/>
  <c r="X106" i="380"/>
  <c r="X100" i="380"/>
  <c r="X95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D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D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D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D81" i="380"/>
  <c r="AZ80" i="380"/>
  <c r="AY80" i="380"/>
  <c r="AX80" i="380"/>
  <c r="AW80" i="380"/>
  <c r="AV80" i="380"/>
  <c r="AD80" i="380"/>
  <c r="AZ79" i="380"/>
  <c r="AY79" i="380"/>
  <c r="AX79" i="380"/>
  <c r="AW79" i="380"/>
  <c r="AV79" i="380"/>
  <c r="AD79" i="380"/>
  <c r="AZ78" i="380"/>
  <c r="AY78" i="380"/>
  <c r="AX78" i="380"/>
  <c r="AW78" i="380"/>
  <c r="AV78" i="380"/>
  <c r="AD78" i="380"/>
  <c r="AZ77" i="380"/>
  <c r="AY77" i="380"/>
  <c r="AX77" i="380"/>
  <c r="AW77" i="380"/>
  <c r="AV77" i="380"/>
  <c r="AD77" i="380"/>
  <c r="AD76" i="380"/>
  <c r="AD75" i="380"/>
  <c r="AD74" i="380"/>
  <c r="AD73" i="380"/>
  <c r="AD72" i="380"/>
  <c r="AD71" i="380"/>
  <c r="AD70" i="380"/>
  <c r="AD69" i="380"/>
  <c r="AD68" i="380"/>
  <c r="AD67" i="380"/>
  <c r="AD66" i="380"/>
  <c r="AD65" i="380"/>
  <c r="AD64" i="380"/>
  <c r="AD63" i="380"/>
  <c r="AD62" i="380"/>
  <c r="AD61" i="380"/>
  <c r="AD60" i="380"/>
  <c r="AD59" i="380"/>
  <c r="AD58" i="380"/>
  <c r="AD57" i="380"/>
  <c r="AD56" i="380"/>
  <c r="AD55" i="380"/>
  <c r="AD54" i="380"/>
  <c r="AD53" i="380"/>
  <c r="X106" i="379"/>
  <c r="X95" i="379"/>
  <c r="AZ88" i="379"/>
  <c r="AY88" i="379"/>
  <c r="AX88" i="379"/>
  <c r="AW88" i="379"/>
  <c r="AV88" i="379"/>
  <c r="AD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Z85" i="379"/>
  <c r="AY85" i="379"/>
  <c r="AX85" i="379"/>
  <c r="AW85" i="379"/>
  <c r="AV85" i="379"/>
  <c r="AZ84" i="379"/>
  <c r="AY84" i="379"/>
  <c r="AX84" i="379"/>
  <c r="AW84" i="379"/>
  <c r="AV84" i="379"/>
  <c r="AD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Z80" i="379"/>
  <c r="AY80" i="379"/>
  <c r="AX80" i="379"/>
  <c r="AW80" i="379"/>
  <c r="AV80" i="379"/>
  <c r="AD80" i="379"/>
  <c r="AZ79" i="379"/>
  <c r="AY79" i="379"/>
  <c r="AX79" i="379"/>
  <c r="AW79" i="379"/>
  <c r="AV79" i="379"/>
  <c r="AD79" i="379"/>
  <c r="AZ78" i="379"/>
  <c r="AY78" i="379"/>
  <c r="AX78" i="379"/>
  <c r="AW78" i="379"/>
  <c r="AV78" i="379"/>
  <c r="AZ77" i="379"/>
  <c r="AY77" i="379"/>
  <c r="AX77" i="379"/>
  <c r="AW77" i="379"/>
  <c r="AV77" i="379"/>
  <c r="AD75" i="379"/>
  <c r="AD74" i="379"/>
  <c r="AD72" i="379"/>
  <c r="AD71" i="379"/>
  <c r="AD70" i="379"/>
  <c r="AD69" i="379"/>
  <c r="AD68" i="379"/>
  <c r="AD67" i="379"/>
  <c r="AD66" i="379"/>
  <c r="AD65" i="379"/>
  <c r="AD64" i="379"/>
  <c r="AD63" i="379"/>
  <c r="AD62" i="379"/>
  <c r="AD61" i="379"/>
  <c r="AD60" i="379"/>
  <c r="AD59" i="379"/>
  <c r="AD58" i="379"/>
  <c r="AD57" i="379"/>
  <c r="AD56" i="379"/>
  <c r="AD55" i="379"/>
  <c r="AD54" i="379"/>
  <c r="AD53" i="379"/>
  <c r="X106" i="378"/>
  <c r="X95" i="378"/>
  <c r="AZ88" i="378"/>
  <c r="AY88" i="378"/>
  <c r="AX88" i="378"/>
  <c r="AW88" i="378"/>
  <c r="AV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Z84" i="378"/>
  <c r="AY84" i="378"/>
  <c r="AX84" i="378"/>
  <c r="AW84" i="378"/>
  <c r="AV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Z80" i="378"/>
  <c r="AY80" i="378"/>
  <c r="AX80" i="378"/>
  <c r="AW80" i="378"/>
  <c r="AV80" i="378"/>
  <c r="AZ79" i="378"/>
  <c r="AY79" i="378"/>
  <c r="AX79" i="378"/>
  <c r="AW79" i="378"/>
  <c r="AV79" i="378"/>
  <c r="AD79" i="378"/>
  <c r="AZ78" i="378"/>
  <c r="AY78" i="378"/>
  <c r="AX78" i="378"/>
  <c r="AW78" i="378"/>
  <c r="AV78" i="378"/>
  <c r="AZ77" i="378"/>
  <c r="AY77" i="378"/>
  <c r="AX77" i="378"/>
  <c r="AW77" i="378"/>
  <c r="AV77" i="378"/>
  <c r="AD76" i="378"/>
  <c r="AD72" i="378"/>
  <c r="AD71" i="378"/>
  <c r="AD68" i="378"/>
  <c r="AD67" i="378"/>
  <c r="AD64" i="378"/>
  <c r="AD63" i="378"/>
  <c r="AD61" i="378"/>
  <c r="AD60" i="378"/>
  <c r="AD59" i="378"/>
  <c r="AD58" i="378"/>
  <c r="AD57" i="378"/>
  <c r="AD56" i="378"/>
  <c r="AD55" i="378"/>
  <c r="AD54" i="378"/>
  <c r="AD53" i="378"/>
  <c r="X106" i="377"/>
  <c r="X95" i="377"/>
  <c r="AZ88" i="377"/>
  <c r="AY88" i="377"/>
  <c r="AX88" i="377"/>
  <c r="AW88" i="377"/>
  <c r="AV88" i="377"/>
  <c r="AZ87" i="377"/>
  <c r="AY87" i="377"/>
  <c r="AX87" i="377"/>
  <c r="AW87" i="377"/>
  <c r="AV87" i="377"/>
  <c r="AD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D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Z79" i="377"/>
  <c r="AY79" i="377"/>
  <c r="AX79" i="377"/>
  <c r="AW79" i="377"/>
  <c r="AV79" i="377"/>
  <c r="AD79" i="377"/>
  <c r="AZ78" i="377"/>
  <c r="AY78" i="377"/>
  <c r="AX78" i="377"/>
  <c r="AW78" i="377"/>
  <c r="AV78" i="377"/>
  <c r="AZ77" i="377"/>
  <c r="AY77" i="377"/>
  <c r="AX77" i="377"/>
  <c r="AW77" i="377"/>
  <c r="AV77" i="377"/>
  <c r="AD77" i="377"/>
  <c r="AD76" i="377"/>
  <c r="AD75" i="377"/>
  <c r="AD73" i="377"/>
  <c r="AD72" i="377"/>
  <c r="AD71" i="377"/>
  <c r="AD70" i="377"/>
  <c r="AD69" i="377"/>
  <c r="AD68" i="377"/>
  <c r="AD67" i="377"/>
  <c r="AD66" i="377"/>
  <c r="AD65" i="377"/>
  <c r="AD64" i="377"/>
  <c r="AD63" i="377"/>
  <c r="AD62" i="377"/>
  <c r="AD61" i="377"/>
  <c r="AD60" i="377"/>
  <c r="AD59" i="377"/>
  <c r="AD58" i="377"/>
  <c r="AD57" i="377"/>
  <c r="AD56" i="377"/>
  <c r="AD55" i="377"/>
  <c r="AD54" i="377"/>
  <c r="AD53" i="377"/>
  <c r="X106" i="376"/>
  <c r="X95" i="376"/>
  <c r="AZ88" i="376"/>
  <c r="AY88" i="376"/>
  <c r="AX88" i="376"/>
  <c r="AW88" i="376"/>
  <c r="AV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Z85" i="376"/>
  <c r="AY85" i="376"/>
  <c r="AX85" i="376"/>
  <c r="AW85" i="376"/>
  <c r="AV85" i="376"/>
  <c r="AZ84" i="376"/>
  <c r="AY84" i="376"/>
  <c r="AX84" i="376"/>
  <c r="AW84" i="376"/>
  <c r="AV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Z81" i="376"/>
  <c r="AY81" i="376"/>
  <c r="AX81" i="376"/>
  <c r="AW81" i="376"/>
  <c r="AV81" i="376"/>
  <c r="AZ80" i="376"/>
  <c r="AY80" i="376"/>
  <c r="AX80" i="376"/>
  <c r="AW80" i="376"/>
  <c r="AV80" i="376"/>
  <c r="AZ79" i="376"/>
  <c r="AY79" i="376"/>
  <c r="AX79" i="376"/>
  <c r="AW79" i="376"/>
  <c r="AV79" i="376"/>
  <c r="AD79" i="376"/>
  <c r="AZ78" i="376"/>
  <c r="AY78" i="376"/>
  <c r="AX78" i="376"/>
  <c r="AW78" i="376"/>
  <c r="AV78" i="376"/>
  <c r="AD78" i="376"/>
  <c r="AZ77" i="376"/>
  <c r="AY77" i="376"/>
  <c r="AX77" i="376"/>
  <c r="AW77" i="376"/>
  <c r="AV77" i="376"/>
  <c r="AD77" i="376"/>
  <c r="AD76" i="376"/>
  <c r="AD75" i="376"/>
  <c r="AD73" i="376"/>
  <c r="AD72" i="376"/>
  <c r="AD71" i="376"/>
  <c r="AD70" i="376"/>
  <c r="AD69" i="376"/>
  <c r="AD68" i="376"/>
  <c r="AD67" i="376"/>
  <c r="AD66" i="376"/>
  <c r="AD65" i="376"/>
  <c r="AD64" i="376"/>
  <c r="AD63" i="376"/>
  <c r="AD62" i="376"/>
  <c r="AD61" i="376"/>
  <c r="AD60" i="376"/>
  <c r="AD59" i="376"/>
  <c r="AD58" i="376"/>
  <c r="AD57" i="376"/>
  <c r="AD56" i="376"/>
  <c r="AD55" i="376"/>
  <c r="AD54" i="376"/>
  <c r="AD53" i="376"/>
  <c r="X106" i="375"/>
  <c r="X95" i="375"/>
  <c r="AZ88" i="375"/>
  <c r="AY88" i="375"/>
  <c r="AX88" i="375"/>
  <c r="AW88" i="375"/>
  <c r="AV88" i="375"/>
  <c r="AZ87" i="375"/>
  <c r="AY87" i="375"/>
  <c r="AX87" i="375"/>
  <c r="AW87" i="375"/>
  <c r="AV87" i="375"/>
  <c r="AD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D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Z79" i="375"/>
  <c r="AY79" i="375"/>
  <c r="AX79" i="375"/>
  <c r="AW79" i="375"/>
  <c r="AV79" i="375"/>
  <c r="AD79" i="375"/>
  <c r="AZ78" i="375"/>
  <c r="AY78" i="375"/>
  <c r="AX78" i="375"/>
  <c r="AW78" i="375"/>
  <c r="AV78" i="375"/>
  <c r="AD78" i="375"/>
  <c r="AZ77" i="375"/>
  <c r="AY77" i="375"/>
  <c r="AX77" i="375"/>
  <c r="AW77" i="375"/>
  <c r="AV77" i="375"/>
  <c r="AD77" i="375"/>
  <c r="AD76" i="375"/>
  <c r="AD75" i="375"/>
  <c r="AD73" i="375"/>
  <c r="AD72" i="375"/>
  <c r="AD71" i="375"/>
  <c r="AD70" i="375"/>
  <c r="AD69" i="375"/>
  <c r="AD68" i="375"/>
  <c r="AD67" i="375"/>
  <c r="AD66" i="375"/>
  <c r="AD65" i="375"/>
  <c r="AD64" i="375"/>
  <c r="AD63" i="375"/>
  <c r="AD62" i="375"/>
  <c r="AD61" i="375"/>
  <c r="AD60" i="375"/>
  <c r="AD59" i="375"/>
  <c r="AD58" i="375"/>
  <c r="AD57" i="375"/>
  <c r="AD56" i="375"/>
  <c r="AD55" i="375"/>
  <c r="AD54" i="375"/>
  <c r="AD53" i="375"/>
  <c r="X106" i="374"/>
  <c r="X95" i="374"/>
  <c r="AZ88" i="374"/>
  <c r="AY88" i="374"/>
  <c r="AX88" i="374"/>
  <c r="AW88" i="374"/>
  <c r="AV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Z84" i="374"/>
  <c r="AY84" i="374"/>
  <c r="AX84" i="374"/>
  <c r="AW84" i="374"/>
  <c r="AV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Z81" i="374"/>
  <c r="AY81" i="374"/>
  <c r="AX81" i="374"/>
  <c r="AW81" i="374"/>
  <c r="AV81" i="374"/>
  <c r="AZ80" i="374"/>
  <c r="AY80" i="374"/>
  <c r="AX80" i="374"/>
  <c r="AW80" i="374"/>
  <c r="AV80" i="374"/>
  <c r="AZ79" i="374"/>
  <c r="AY79" i="374"/>
  <c r="AX79" i="374"/>
  <c r="AW79" i="374"/>
  <c r="AV79" i="374"/>
  <c r="AD79" i="374"/>
  <c r="AZ78" i="374"/>
  <c r="AY78" i="374"/>
  <c r="AX78" i="374"/>
  <c r="AW78" i="374"/>
  <c r="AV78" i="374"/>
  <c r="AZ77" i="374"/>
  <c r="AY77" i="374"/>
  <c r="AX77" i="374"/>
  <c r="AW77" i="374"/>
  <c r="AV77" i="374"/>
  <c r="AD77" i="374"/>
  <c r="AD76" i="374"/>
  <c r="AD75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AD55" i="374"/>
  <c r="AD54" i="374"/>
  <c r="AD53" i="374"/>
  <c r="X106" i="373"/>
  <c r="X95" i="373"/>
  <c r="AZ88" i="373"/>
  <c r="AY88" i="373"/>
  <c r="AX88" i="373"/>
  <c r="AW88" i="373"/>
  <c r="AV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Z85" i="373"/>
  <c r="AY85" i="373"/>
  <c r="AX85" i="373"/>
  <c r="AW85" i="373"/>
  <c r="AV85" i="373"/>
  <c r="AZ84" i="373"/>
  <c r="AY84" i="373"/>
  <c r="AX84" i="373"/>
  <c r="AW84" i="373"/>
  <c r="AV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Z81" i="373"/>
  <c r="AY81" i="373"/>
  <c r="AX81" i="373"/>
  <c r="AW81" i="373"/>
  <c r="AV81" i="373"/>
  <c r="AZ80" i="373"/>
  <c r="AY80" i="373"/>
  <c r="AX80" i="373"/>
  <c r="AW80" i="373"/>
  <c r="AV80" i="373"/>
  <c r="AZ79" i="373"/>
  <c r="AY79" i="373"/>
  <c r="AX79" i="373"/>
  <c r="AW79" i="373"/>
  <c r="AV79" i="373"/>
  <c r="AD79" i="373"/>
  <c r="AZ78" i="373"/>
  <c r="AY78" i="373"/>
  <c r="AX78" i="373"/>
  <c r="AW78" i="373"/>
  <c r="AV78" i="373"/>
  <c r="AD78" i="373"/>
  <c r="AZ77" i="373"/>
  <c r="AY77" i="373"/>
  <c r="AX77" i="373"/>
  <c r="AW77" i="373"/>
  <c r="AV77" i="373"/>
  <c r="AD77" i="373"/>
  <c r="AD76" i="373"/>
  <c r="AD75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AD55" i="373"/>
  <c r="AD54" i="373"/>
  <c r="AD53" i="373"/>
  <c r="X106" i="372"/>
  <c r="X100" i="372"/>
  <c r="X95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Z79" i="372"/>
  <c r="AY79" i="372"/>
  <c r="AX79" i="372"/>
  <c r="AW79" i="372"/>
  <c r="AV79" i="372"/>
  <c r="AD79" i="372"/>
  <c r="AZ78" i="372"/>
  <c r="AY78" i="372"/>
  <c r="AX78" i="372"/>
  <c r="AW78" i="372"/>
  <c r="AV78" i="372"/>
  <c r="AD78" i="372"/>
  <c r="AZ77" i="372"/>
  <c r="AY77" i="372"/>
  <c r="AX77" i="372"/>
  <c r="AW77" i="372"/>
  <c r="AV77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AD55" i="372"/>
  <c r="AD54" i="372"/>
  <c r="AD53" i="372"/>
  <c r="X106" i="371"/>
  <c r="X95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Z79" i="371"/>
  <c r="AY79" i="371"/>
  <c r="AX79" i="371"/>
  <c r="AW79" i="371"/>
  <c r="AV79" i="371"/>
  <c r="AD79" i="371"/>
  <c r="AZ78" i="371"/>
  <c r="AY78" i="371"/>
  <c r="AX78" i="371"/>
  <c r="AW78" i="371"/>
  <c r="AV78" i="371"/>
  <c r="AD78" i="371"/>
  <c r="AZ77" i="371"/>
  <c r="AY77" i="371"/>
  <c r="AX77" i="371"/>
  <c r="AW77" i="371"/>
  <c r="AV77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AD55" i="371"/>
  <c r="AD54" i="371"/>
  <c r="AD53" i="371"/>
  <c r="X106" i="364"/>
  <c r="X95" i="364"/>
  <c r="AZ88" i="364"/>
  <c r="AY88" i="364"/>
  <c r="AX88" i="364"/>
  <c r="AW88" i="364"/>
  <c r="AV88" i="364"/>
  <c r="AZ87" i="364"/>
  <c r="AY87" i="364"/>
  <c r="AX87" i="364"/>
  <c r="AW87" i="364"/>
  <c r="AV87" i="364"/>
  <c r="AD87" i="364"/>
  <c r="AZ86" i="364"/>
  <c r="AY86" i="364"/>
  <c r="AX86" i="364"/>
  <c r="AW86" i="364"/>
  <c r="AV86" i="364"/>
  <c r="AZ85" i="364"/>
  <c r="AY85" i="364"/>
  <c r="AX85" i="364"/>
  <c r="AW85" i="364"/>
  <c r="AV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Z80" i="364"/>
  <c r="AY80" i="364"/>
  <c r="AX80" i="364"/>
  <c r="AW80" i="364"/>
  <c r="AV80" i="364"/>
  <c r="AZ79" i="364"/>
  <c r="AY79" i="364"/>
  <c r="AX79" i="364"/>
  <c r="AW79" i="364"/>
  <c r="AV79" i="364"/>
  <c r="AD79" i="364"/>
  <c r="AZ78" i="364"/>
  <c r="AY78" i="364"/>
  <c r="AX78" i="364"/>
  <c r="AW78" i="364"/>
  <c r="AV78" i="364"/>
  <c r="AZ77" i="364"/>
  <c r="AY77" i="364"/>
  <c r="AX77" i="364"/>
  <c r="AW77" i="364"/>
  <c r="AV77" i="364"/>
  <c r="AD77" i="364"/>
  <c r="AD76" i="364"/>
  <c r="AD75" i="364"/>
  <c r="AD73" i="364"/>
  <c r="AD72" i="364"/>
  <c r="AD71" i="364"/>
  <c r="AD70" i="364"/>
  <c r="AD69" i="364"/>
  <c r="AD68" i="364"/>
  <c r="AD67" i="364"/>
  <c r="AD66" i="364"/>
  <c r="AD65" i="364"/>
  <c r="AD64" i="364"/>
  <c r="AD63" i="364"/>
  <c r="AD62" i="364"/>
  <c r="AD61" i="364"/>
  <c r="AD60" i="364"/>
  <c r="AD59" i="364"/>
  <c r="AD58" i="364"/>
  <c r="AD57" i="364"/>
  <c r="AD56" i="364"/>
  <c r="AD55" i="364"/>
  <c r="AD54" i="364"/>
  <c r="AD53" i="364"/>
  <c r="X106" i="363"/>
  <c r="X95" i="363"/>
  <c r="AZ88" i="363"/>
  <c r="AY88" i="363"/>
  <c r="AX88" i="363"/>
  <c r="AW88" i="363"/>
  <c r="AV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Z85" i="363"/>
  <c r="AY85" i="363"/>
  <c r="AX85" i="363"/>
  <c r="AW85" i="363"/>
  <c r="AV85" i="363"/>
  <c r="AZ84" i="363"/>
  <c r="AY84" i="363"/>
  <c r="AX84" i="363"/>
  <c r="AW84" i="363"/>
  <c r="AV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Z81" i="363"/>
  <c r="AY81" i="363"/>
  <c r="AX81" i="363"/>
  <c r="AW81" i="363"/>
  <c r="AV81" i="363"/>
  <c r="AZ80" i="363"/>
  <c r="AY80" i="363"/>
  <c r="AX80" i="363"/>
  <c r="AW80" i="363"/>
  <c r="AV80" i="363"/>
  <c r="AZ79" i="363"/>
  <c r="AY79" i="363"/>
  <c r="AX79" i="363"/>
  <c r="AW79" i="363"/>
  <c r="AV79" i="363"/>
  <c r="AD79" i="363"/>
  <c r="AZ78" i="363"/>
  <c r="AY78" i="363"/>
  <c r="AX78" i="363"/>
  <c r="AW78" i="363"/>
  <c r="AV78" i="363"/>
  <c r="AD78" i="363"/>
  <c r="AZ77" i="363"/>
  <c r="AY77" i="363"/>
  <c r="AX77" i="363"/>
  <c r="AW77" i="363"/>
  <c r="AV77" i="363"/>
  <c r="AD77" i="363"/>
  <c r="AD76" i="363"/>
  <c r="AD75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AD55" i="363"/>
  <c r="AD54" i="363"/>
  <c r="AD53" i="363"/>
  <c r="X106" i="362"/>
  <c r="X95" i="362"/>
  <c r="X100" i="362" s="1"/>
  <c r="AZ88" i="362"/>
  <c r="AY88" i="362"/>
  <c r="AX88" i="362"/>
  <c r="AW88" i="362"/>
  <c r="AV88" i="362"/>
  <c r="AD88" i="362"/>
  <c r="AZ87" i="362"/>
  <c r="AY87" i="362"/>
  <c r="AX87" i="362"/>
  <c r="AW87" i="362"/>
  <c r="AV87" i="362"/>
  <c r="AD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D84" i="362"/>
  <c r="AZ83" i="362"/>
  <c r="AY83" i="362"/>
  <c r="AX83" i="362"/>
  <c r="AW83" i="362"/>
  <c r="AV83" i="362"/>
  <c r="AD83" i="362"/>
  <c r="AZ82" i="362"/>
  <c r="AY82" i="362"/>
  <c r="AX82" i="362"/>
  <c r="AW82" i="362"/>
  <c r="AV82" i="362"/>
  <c r="AZ81" i="362"/>
  <c r="AY81" i="362"/>
  <c r="AX81" i="362"/>
  <c r="AW81" i="362"/>
  <c r="AV81" i="362"/>
  <c r="AD81" i="362"/>
  <c r="AZ80" i="362"/>
  <c r="AY80" i="362"/>
  <c r="AX80" i="362"/>
  <c r="AW80" i="362"/>
  <c r="AV80" i="362"/>
  <c r="AD80" i="362"/>
  <c r="AZ79" i="362"/>
  <c r="AY79" i="362"/>
  <c r="AX79" i="362"/>
  <c r="AW79" i="362"/>
  <c r="AV79" i="362"/>
  <c r="AD79" i="362"/>
  <c r="AZ78" i="362"/>
  <c r="AY78" i="362"/>
  <c r="AX78" i="362"/>
  <c r="AW78" i="362"/>
  <c r="AV78" i="362"/>
  <c r="AD78" i="362"/>
  <c r="AZ77" i="362"/>
  <c r="AY77" i="362"/>
  <c r="AX77" i="362"/>
  <c r="AW77" i="362"/>
  <c r="AV77" i="362"/>
  <c r="AD77" i="362"/>
  <c r="AD76" i="362"/>
  <c r="AD75" i="362"/>
  <c r="AD74" i="362"/>
  <c r="AD73" i="362"/>
  <c r="AD72" i="362"/>
  <c r="AD71" i="362"/>
  <c r="AD70" i="362"/>
  <c r="AD69" i="362"/>
  <c r="AD68" i="362"/>
  <c r="AD67" i="362"/>
  <c r="AD66" i="362"/>
  <c r="AD65" i="362"/>
  <c r="AD64" i="362"/>
  <c r="AD63" i="362"/>
  <c r="AD62" i="362"/>
  <c r="AD61" i="362"/>
  <c r="AD60" i="362"/>
  <c r="AD59" i="362"/>
  <c r="AD58" i="362"/>
  <c r="AD57" i="362"/>
  <c r="AD56" i="362"/>
  <c r="AD55" i="362"/>
  <c r="AD54" i="362"/>
  <c r="AD53" i="362"/>
  <c r="X106" i="360"/>
  <c r="X100" i="360"/>
  <c r="X95" i="360"/>
  <c r="AZ88" i="360"/>
  <c r="AY88" i="360"/>
  <c r="AX88" i="360"/>
  <c r="AW88" i="360"/>
  <c r="AV88" i="360"/>
  <c r="AD88" i="360"/>
  <c r="AZ87" i="360"/>
  <c r="AY87" i="360"/>
  <c r="AX87" i="360"/>
  <c r="AW87" i="360"/>
  <c r="AV87" i="360"/>
  <c r="AD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D84" i="360"/>
  <c r="AZ83" i="360"/>
  <c r="AY83" i="360"/>
  <c r="AX83" i="360"/>
  <c r="AW83" i="360"/>
  <c r="AV83" i="360"/>
  <c r="AD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80" i="360"/>
  <c r="AZ79" i="360"/>
  <c r="AY79" i="360"/>
  <c r="AX79" i="360"/>
  <c r="AW79" i="360"/>
  <c r="AV79" i="360"/>
  <c r="AD79" i="360"/>
  <c r="AZ78" i="360"/>
  <c r="AY78" i="360"/>
  <c r="AX78" i="360"/>
  <c r="AW78" i="360"/>
  <c r="AV78" i="360"/>
  <c r="AD78" i="360"/>
  <c r="AZ77" i="360"/>
  <c r="AY77" i="360"/>
  <c r="AX77" i="360"/>
  <c r="AW77" i="360"/>
  <c r="AV77" i="360"/>
  <c r="AD77" i="360"/>
  <c r="AD76" i="360"/>
  <c r="AD75" i="360"/>
  <c r="AD74" i="360"/>
  <c r="AD73" i="360"/>
  <c r="AD72" i="360"/>
  <c r="AD71" i="360"/>
  <c r="AD70" i="360"/>
  <c r="AD69" i="360"/>
  <c r="AD68" i="360"/>
  <c r="AD67" i="360"/>
  <c r="AD66" i="360"/>
  <c r="AD65" i="360"/>
  <c r="AD64" i="360"/>
  <c r="AD63" i="360"/>
  <c r="AD62" i="360"/>
  <c r="AD61" i="360"/>
  <c r="AD60" i="360"/>
  <c r="AD59" i="360"/>
  <c r="AD58" i="360"/>
  <c r="AD57" i="360"/>
  <c r="AD56" i="360"/>
  <c r="AD55" i="360"/>
  <c r="AD54" i="360"/>
  <c r="AD53" i="360"/>
  <c r="X106" i="359"/>
  <c r="X100" i="359"/>
  <c r="X95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Z79" i="359"/>
  <c r="AY79" i="359"/>
  <c r="AX79" i="359"/>
  <c r="AW79" i="359"/>
  <c r="AV79" i="359"/>
  <c r="AD79" i="359"/>
  <c r="AZ78" i="359"/>
  <c r="AY78" i="359"/>
  <c r="AX78" i="359"/>
  <c r="AW78" i="359"/>
  <c r="AV78" i="359"/>
  <c r="AD78" i="359"/>
  <c r="AZ77" i="359"/>
  <c r="AY77" i="359"/>
  <c r="AX77" i="359"/>
  <c r="AW77" i="359"/>
  <c r="AV77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AD55" i="359"/>
  <c r="AD54" i="359"/>
  <c r="AD53" i="359"/>
  <c r="X106" i="356"/>
  <c r="X95" i="356"/>
  <c r="X100" i="356" s="1"/>
  <c r="AZ88" i="356"/>
  <c r="AY88" i="356"/>
  <c r="AX88" i="356"/>
  <c r="AW88" i="356"/>
  <c r="AV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Z79" i="356"/>
  <c r="AY79" i="356"/>
  <c r="AX79" i="356"/>
  <c r="AW79" i="356"/>
  <c r="AV79" i="356"/>
  <c r="AD79" i="356"/>
  <c r="AZ78" i="356"/>
  <c r="AY78" i="356"/>
  <c r="AX78" i="356"/>
  <c r="AW78" i="356"/>
  <c r="AV78" i="356"/>
  <c r="AD78" i="356"/>
  <c r="AZ77" i="356"/>
  <c r="AY77" i="356"/>
  <c r="AX77" i="356"/>
  <c r="AW77" i="356"/>
  <c r="AV77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AD55" i="356"/>
  <c r="AD54" i="356"/>
  <c r="AD53" i="356"/>
  <c r="X106" i="355"/>
  <c r="X95" i="355"/>
  <c r="AZ88" i="355"/>
  <c r="AY88" i="355"/>
  <c r="AX88" i="355"/>
  <c r="AW88" i="355"/>
  <c r="AV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Z85" i="355"/>
  <c r="AY85" i="355"/>
  <c r="AX85" i="355"/>
  <c r="AW85" i="355"/>
  <c r="AV85" i="355"/>
  <c r="AZ84" i="355"/>
  <c r="AY84" i="355"/>
  <c r="AX84" i="355"/>
  <c r="AW84" i="355"/>
  <c r="AV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Z81" i="355"/>
  <c r="AY81" i="355"/>
  <c r="AX81" i="355"/>
  <c r="AW81" i="355"/>
  <c r="AV81" i="355"/>
  <c r="AZ80" i="355"/>
  <c r="AY80" i="355"/>
  <c r="AX80" i="355"/>
  <c r="AW80" i="355"/>
  <c r="AV80" i="355"/>
  <c r="AZ79" i="355"/>
  <c r="AY79" i="355"/>
  <c r="AX79" i="355"/>
  <c r="AW79" i="355"/>
  <c r="AV79" i="355"/>
  <c r="AD79" i="355"/>
  <c r="AZ78" i="355"/>
  <c r="AY78" i="355"/>
  <c r="AX78" i="355"/>
  <c r="AW78" i="355"/>
  <c r="AV78" i="355"/>
  <c r="AD78" i="355"/>
  <c r="AZ77" i="355"/>
  <c r="AY77" i="355"/>
  <c r="AX77" i="355"/>
  <c r="AW77" i="355"/>
  <c r="AV77" i="355"/>
  <c r="AD77" i="355"/>
  <c r="AD76" i="355"/>
  <c r="AD75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AD55" i="355"/>
  <c r="AD54" i="355"/>
  <c r="AD53" i="355"/>
  <c r="X106" i="354"/>
  <c r="X95" i="354"/>
  <c r="AZ88" i="354"/>
  <c r="AY88" i="354"/>
  <c r="AX88" i="354"/>
  <c r="AW88" i="354"/>
  <c r="AV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Z85" i="354"/>
  <c r="AY85" i="354"/>
  <c r="AX85" i="354"/>
  <c r="AW85" i="354"/>
  <c r="AV85" i="354"/>
  <c r="AZ84" i="354"/>
  <c r="AY84" i="354"/>
  <c r="AX84" i="354"/>
  <c r="AW84" i="354"/>
  <c r="AV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Z81" i="354"/>
  <c r="AY81" i="354"/>
  <c r="AX81" i="354"/>
  <c r="AW81" i="354"/>
  <c r="AV81" i="354"/>
  <c r="AZ80" i="354"/>
  <c r="AY80" i="354"/>
  <c r="AX80" i="354"/>
  <c r="AW80" i="354"/>
  <c r="AV80" i="354"/>
  <c r="AZ79" i="354"/>
  <c r="AY79" i="354"/>
  <c r="AX79" i="354"/>
  <c r="AW79" i="354"/>
  <c r="AV79" i="354"/>
  <c r="AD79" i="354"/>
  <c r="AZ78" i="354"/>
  <c r="AY78" i="354"/>
  <c r="AX78" i="354"/>
  <c r="AW78" i="354"/>
  <c r="AV78" i="354"/>
  <c r="AD78" i="354"/>
  <c r="AZ77" i="354"/>
  <c r="AY77" i="354"/>
  <c r="AX77" i="354"/>
  <c r="AW77" i="354"/>
  <c r="AV77" i="354"/>
  <c r="AD77" i="354"/>
  <c r="AD76" i="354"/>
  <c r="AD75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AD55" i="354"/>
  <c r="AD54" i="354"/>
  <c r="AD53" i="354"/>
  <c r="X106" i="353"/>
  <c r="X95" i="353"/>
  <c r="AZ88" i="353"/>
  <c r="AY88" i="353"/>
  <c r="AX88" i="353"/>
  <c r="AW88" i="353"/>
  <c r="AV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Z85" i="353"/>
  <c r="AY85" i="353"/>
  <c r="AX85" i="353"/>
  <c r="AW85" i="353"/>
  <c r="AV85" i="353"/>
  <c r="AZ84" i="353"/>
  <c r="AY84" i="353"/>
  <c r="AX84" i="353"/>
  <c r="AW84" i="353"/>
  <c r="AV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Z79" i="353"/>
  <c r="AY79" i="353"/>
  <c r="AX79" i="353"/>
  <c r="AW79" i="353"/>
  <c r="AV79" i="353"/>
  <c r="AD79" i="353"/>
  <c r="AZ78" i="353"/>
  <c r="AY78" i="353"/>
  <c r="AX78" i="353"/>
  <c r="AW78" i="353"/>
  <c r="AV78" i="353"/>
  <c r="AD78" i="353"/>
  <c r="AZ77" i="353"/>
  <c r="AY77" i="353"/>
  <c r="AX77" i="353"/>
  <c r="AW77" i="353"/>
  <c r="AV77" i="353"/>
  <c r="AD77" i="353"/>
  <c r="AD76" i="353"/>
  <c r="AD75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AD55" i="353"/>
  <c r="AD54" i="353"/>
  <c r="AD53" i="353"/>
  <c r="X106" i="351"/>
  <c r="X95" i="351"/>
  <c r="AZ88" i="351"/>
  <c r="AY88" i="351"/>
  <c r="AX88" i="351"/>
  <c r="AW88" i="351"/>
  <c r="AV88" i="351"/>
  <c r="AZ87" i="351"/>
  <c r="AY87" i="351"/>
  <c r="AX87" i="351"/>
  <c r="AW87" i="351"/>
  <c r="AV87" i="351"/>
  <c r="AD87" i="351"/>
  <c r="AZ86" i="351"/>
  <c r="AY86" i="351"/>
  <c r="AX86" i="351"/>
  <c r="AW86" i="351"/>
  <c r="AV86" i="351"/>
  <c r="AZ85" i="351"/>
  <c r="AY85" i="351"/>
  <c r="AX85" i="351"/>
  <c r="AW85" i="351"/>
  <c r="AV85" i="351"/>
  <c r="AZ84" i="351"/>
  <c r="AY84" i="351"/>
  <c r="AX84" i="351"/>
  <c r="AW84" i="351"/>
  <c r="AV84" i="351"/>
  <c r="AZ83" i="351"/>
  <c r="AY83" i="351"/>
  <c r="AX83" i="351"/>
  <c r="AW83" i="351"/>
  <c r="AV83" i="351"/>
  <c r="AD83" i="351"/>
  <c r="AZ82" i="351"/>
  <c r="AY82" i="351"/>
  <c r="AX82" i="351"/>
  <c r="AW82" i="351"/>
  <c r="AV82" i="351"/>
  <c r="AZ81" i="351"/>
  <c r="AY81" i="351"/>
  <c r="AX81" i="351"/>
  <c r="AW81" i="351"/>
  <c r="AV81" i="351"/>
  <c r="AZ80" i="351"/>
  <c r="AY80" i="351"/>
  <c r="AX80" i="351"/>
  <c r="AW80" i="351"/>
  <c r="AV80" i="351"/>
  <c r="AZ79" i="351"/>
  <c r="AY79" i="351"/>
  <c r="AX79" i="351"/>
  <c r="AW79" i="351"/>
  <c r="AV79" i="351"/>
  <c r="AD79" i="351"/>
  <c r="AZ78" i="351"/>
  <c r="AY78" i="351"/>
  <c r="AX78" i="351"/>
  <c r="AW78" i="351"/>
  <c r="AV78" i="351"/>
  <c r="AZ77" i="351"/>
  <c r="AY77" i="351"/>
  <c r="AX77" i="351"/>
  <c r="AW77" i="351"/>
  <c r="AV77" i="351"/>
  <c r="AD75" i="351"/>
  <c r="AD72" i="351"/>
  <c r="AD71" i="351"/>
  <c r="AD70" i="351"/>
  <c r="AD69" i="351"/>
  <c r="AD68" i="351"/>
  <c r="AD67" i="351"/>
  <c r="AD66" i="351"/>
  <c r="AD65" i="351"/>
  <c r="AD64" i="351"/>
  <c r="AD63" i="351"/>
  <c r="AD62" i="351"/>
  <c r="AD61" i="351"/>
  <c r="AD60" i="351"/>
  <c r="AD59" i="351"/>
  <c r="AD58" i="351"/>
  <c r="AD57" i="351"/>
  <c r="AD56" i="351"/>
  <c r="AD55" i="351"/>
  <c r="AD54" i="351"/>
  <c r="AD53" i="351"/>
  <c r="X106" i="350"/>
  <c r="X95" i="350"/>
  <c r="AZ88" i="350"/>
  <c r="AY88" i="350"/>
  <c r="AX88" i="350"/>
  <c r="AW88" i="350"/>
  <c r="AV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Z85" i="350"/>
  <c r="AY85" i="350"/>
  <c r="AX85" i="350"/>
  <c r="AW85" i="350"/>
  <c r="AV85" i="350"/>
  <c r="AZ84" i="350"/>
  <c r="AY84" i="350"/>
  <c r="AX84" i="350"/>
  <c r="AW84" i="350"/>
  <c r="AV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Z81" i="350"/>
  <c r="AY81" i="350"/>
  <c r="AX81" i="350"/>
  <c r="AW81" i="350"/>
  <c r="AV81" i="350"/>
  <c r="AZ80" i="350"/>
  <c r="AY80" i="350"/>
  <c r="AX80" i="350"/>
  <c r="AW80" i="350"/>
  <c r="AV80" i="350"/>
  <c r="AZ79" i="350"/>
  <c r="AY79" i="350"/>
  <c r="AX79" i="350"/>
  <c r="AW79" i="350"/>
  <c r="AV79" i="350"/>
  <c r="AD79" i="350"/>
  <c r="AZ78" i="350"/>
  <c r="AY78" i="350"/>
  <c r="AX78" i="350"/>
  <c r="AW78" i="350"/>
  <c r="AV78" i="350"/>
  <c r="AZ77" i="350"/>
  <c r="AY77" i="350"/>
  <c r="AX77" i="350"/>
  <c r="AW77" i="350"/>
  <c r="AV77" i="350"/>
  <c r="AD75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AD55" i="350"/>
  <c r="AD54" i="350"/>
  <c r="AD53" i="350"/>
  <c r="X106" i="349"/>
  <c r="X100" i="349"/>
  <c r="X95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Z79" i="349"/>
  <c r="AY79" i="349"/>
  <c r="AX79" i="349"/>
  <c r="AW79" i="349"/>
  <c r="AV79" i="349"/>
  <c r="AD79" i="349"/>
  <c r="AZ78" i="349"/>
  <c r="AY78" i="349"/>
  <c r="AX78" i="349"/>
  <c r="AW78" i="349"/>
  <c r="AV78" i="349"/>
  <c r="AD78" i="349"/>
  <c r="AZ77" i="349"/>
  <c r="AY77" i="349"/>
  <c r="AX77" i="349"/>
  <c r="AW77" i="349"/>
  <c r="AV77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AD55" i="349"/>
  <c r="AD54" i="349"/>
  <c r="AD53" i="349"/>
  <c r="X106" i="348"/>
  <c r="X95" i="348"/>
  <c r="AZ88" i="348"/>
  <c r="AY88" i="348"/>
  <c r="AX88" i="348"/>
  <c r="AW88" i="348"/>
  <c r="AV88" i="348"/>
  <c r="AD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D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80" i="348"/>
  <c r="AZ79" i="348"/>
  <c r="AY79" i="348"/>
  <c r="AX79" i="348"/>
  <c r="AW79" i="348"/>
  <c r="AV79" i="348"/>
  <c r="AD79" i="348"/>
  <c r="AZ78" i="348"/>
  <c r="AY78" i="348"/>
  <c r="AX78" i="348"/>
  <c r="AW78" i="348"/>
  <c r="AV78" i="348"/>
  <c r="AZ77" i="348"/>
  <c r="AY77" i="348"/>
  <c r="AX77" i="348"/>
  <c r="AW77" i="348"/>
  <c r="AV77" i="348"/>
  <c r="AD77" i="348"/>
  <c r="AD75" i="348"/>
  <c r="AD74" i="348"/>
  <c r="AD73" i="348"/>
  <c r="AD72" i="348"/>
  <c r="AD71" i="348"/>
  <c r="AD70" i="348"/>
  <c r="AD69" i="348"/>
  <c r="AD68" i="348"/>
  <c r="AD67" i="348"/>
  <c r="AD66" i="348"/>
  <c r="AD65" i="348"/>
  <c r="AD64" i="348"/>
  <c r="AD63" i="348"/>
  <c r="AD62" i="348"/>
  <c r="AD61" i="348"/>
  <c r="AD60" i="348"/>
  <c r="AD59" i="348"/>
  <c r="AD58" i="348"/>
  <c r="AD57" i="348"/>
  <c r="AD56" i="348"/>
  <c r="AD55" i="348"/>
  <c r="AD54" i="348"/>
  <c r="AD53" i="348"/>
  <c r="B4" i="230"/>
  <c r="B4" i="229"/>
  <c r="B4" i="228"/>
  <c r="B4" i="226"/>
  <c r="B4" i="225"/>
  <c r="B4" i="224"/>
  <c r="B4" i="201"/>
  <c r="B4" i="200"/>
  <c r="B4" i="199"/>
  <c r="B4" i="196"/>
  <c r="K4" i="346"/>
  <c r="K4" i="345"/>
  <c r="B4" i="345"/>
  <c r="AD88" i="388" l="1"/>
  <c r="X100" i="386"/>
  <c r="AD85" i="386"/>
  <c r="AD81" i="386"/>
  <c r="AD86" i="386"/>
  <c r="AD82" i="386"/>
  <c r="AD88" i="386"/>
  <c r="AD84" i="386"/>
  <c r="AD80" i="386"/>
  <c r="AD74" i="386"/>
  <c r="X100" i="385"/>
  <c r="AD85" i="385"/>
  <c r="AD81" i="385"/>
  <c r="AD86" i="385"/>
  <c r="AD82" i="385"/>
  <c r="AD88" i="385"/>
  <c r="AD84" i="385"/>
  <c r="AD80" i="385"/>
  <c r="AD74" i="385"/>
  <c r="X100" i="384"/>
  <c r="AD85" i="384"/>
  <c r="AD81" i="384"/>
  <c r="AD86" i="384"/>
  <c r="AD82" i="384"/>
  <c r="AD88" i="384"/>
  <c r="AD84" i="384"/>
  <c r="AD80" i="384"/>
  <c r="AD74" i="384"/>
  <c r="X100" i="381"/>
  <c r="AD85" i="381"/>
  <c r="AD81" i="381"/>
  <c r="AD86" i="381"/>
  <c r="AD82" i="381"/>
  <c r="AD88" i="381"/>
  <c r="AD84" i="381"/>
  <c r="AD80" i="381"/>
  <c r="AD74" i="381"/>
  <c r="X100" i="379"/>
  <c r="AD85" i="379"/>
  <c r="AD81" i="379"/>
  <c r="AD77" i="379"/>
  <c r="AD73" i="379"/>
  <c r="AD86" i="379"/>
  <c r="AD82" i="379"/>
  <c r="AD78" i="379"/>
  <c r="AD76" i="379"/>
  <c r="X100" i="378"/>
  <c r="AD85" i="378"/>
  <c r="AD81" i="378"/>
  <c r="AD88" i="378"/>
  <c r="AD84" i="378"/>
  <c r="AD80" i="378"/>
  <c r="AD74" i="378"/>
  <c r="AD78" i="378"/>
  <c r="AD73" i="378"/>
  <c r="AD70" i="378"/>
  <c r="AD66" i="378"/>
  <c r="AD62" i="378"/>
  <c r="AD77" i="378"/>
  <c r="AD75" i="378"/>
  <c r="AD69" i="378"/>
  <c r="AD65" i="378"/>
  <c r="X100" i="377"/>
  <c r="AD85" i="377"/>
  <c r="AD81" i="377"/>
  <c r="AD86" i="377"/>
  <c r="AD82" i="377"/>
  <c r="AD78" i="377"/>
  <c r="AD88" i="377"/>
  <c r="AD84" i="377"/>
  <c r="AD80" i="377"/>
  <c r="AD74" i="377"/>
  <c r="X100" i="376"/>
  <c r="AD85" i="376"/>
  <c r="AD81" i="376"/>
  <c r="AD86" i="376"/>
  <c r="AD82" i="376"/>
  <c r="AD88" i="376"/>
  <c r="AD84" i="376"/>
  <c r="AD80" i="376"/>
  <c r="AD74" i="376"/>
  <c r="X100" i="375"/>
  <c r="AD85" i="375"/>
  <c r="AD81" i="375"/>
  <c r="AD86" i="375"/>
  <c r="AD82" i="375"/>
  <c r="AD88" i="375"/>
  <c r="AD84" i="375"/>
  <c r="AD80" i="375"/>
  <c r="AD74" i="375"/>
  <c r="X100" i="374"/>
  <c r="AD85" i="374"/>
  <c r="AD81" i="374"/>
  <c r="AD86" i="374"/>
  <c r="AD82" i="374"/>
  <c r="AD78" i="374"/>
  <c r="AD88" i="374"/>
  <c r="AD84" i="374"/>
  <c r="AD80" i="374"/>
  <c r="AD74" i="374"/>
  <c r="X100" i="373"/>
  <c r="AD85" i="373"/>
  <c r="AD81" i="373"/>
  <c r="AD86" i="373"/>
  <c r="AD82" i="373"/>
  <c r="AD88" i="373"/>
  <c r="AD84" i="373"/>
  <c r="AD80" i="373"/>
  <c r="AD74" i="373"/>
  <c r="X100" i="371"/>
  <c r="AD85" i="371"/>
  <c r="X100" i="364"/>
  <c r="AD85" i="364"/>
  <c r="AD81" i="364"/>
  <c r="AD86" i="364"/>
  <c r="AD82" i="364"/>
  <c r="AD78" i="364"/>
  <c r="AD88" i="364"/>
  <c r="AD84" i="364"/>
  <c r="AD80" i="364"/>
  <c r="AD74" i="364"/>
  <c r="X100" i="363"/>
  <c r="AD85" i="363"/>
  <c r="AD81" i="363"/>
  <c r="AD86" i="363"/>
  <c r="AD82" i="363"/>
  <c r="AD88" i="363"/>
  <c r="AD84" i="363"/>
  <c r="AD80" i="363"/>
  <c r="AD74" i="363"/>
  <c r="AD82" i="362"/>
  <c r="AD86" i="362"/>
  <c r="AD85" i="362"/>
  <c r="AD88" i="356"/>
  <c r="X100" i="355"/>
  <c r="AD85" i="355"/>
  <c r="AD81" i="355"/>
  <c r="AD86" i="355"/>
  <c r="AD82" i="355"/>
  <c r="AD88" i="355"/>
  <c r="AD84" i="355"/>
  <c r="AD80" i="355"/>
  <c r="AD74" i="355"/>
  <c r="X100" i="354"/>
  <c r="AD85" i="354"/>
  <c r="AD81" i="354"/>
  <c r="AD86" i="354"/>
  <c r="AD82" i="354"/>
  <c r="AD88" i="354"/>
  <c r="AD84" i="354"/>
  <c r="AD80" i="354"/>
  <c r="AD74" i="354"/>
  <c r="X100" i="353"/>
  <c r="AD85" i="353"/>
  <c r="AD86" i="353"/>
  <c r="AD82" i="353"/>
  <c r="AD88" i="353"/>
  <c r="AD84" i="353"/>
  <c r="AD80" i="353"/>
  <c r="AD74" i="353"/>
  <c r="X100" i="351"/>
  <c r="AD85" i="351"/>
  <c r="AD81" i="351"/>
  <c r="AD77" i="351"/>
  <c r="AD73" i="351"/>
  <c r="AD86" i="351"/>
  <c r="AD82" i="351"/>
  <c r="AD78" i="351"/>
  <c r="AD76" i="351"/>
  <c r="AD88" i="351"/>
  <c r="AD84" i="351"/>
  <c r="AD80" i="351"/>
  <c r="AD74" i="351"/>
  <c r="X100" i="350"/>
  <c r="AD85" i="350"/>
  <c r="AD81" i="350"/>
  <c r="AD77" i="350"/>
  <c r="AD73" i="350"/>
  <c r="AD86" i="350"/>
  <c r="AD82" i="350"/>
  <c r="AD78" i="350"/>
  <c r="AD76" i="350"/>
  <c r="AD88" i="350"/>
  <c r="AD84" i="350"/>
  <c r="AD80" i="350"/>
  <c r="AD74" i="350"/>
  <c r="AD86" i="348"/>
  <c r="AD82" i="348"/>
  <c r="AD78" i="348"/>
  <c r="AD76" i="348"/>
  <c r="X100" i="348"/>
  <c r="B4" i="250" l="1"/>
  <c r="B4" i="249"/>
  <c r="B4" i="255"/>
  <c r="B4" i="254"/>
  <c r="B4" i="253"/>
  <c r="B4" i="252"/>
  <c r="B4" i="248" l="1"/>
  <c r="B4" i="251" l="1"/>
  <c r="K4" i="255" l="1"/>
  <c r="K4" i="254"/>
  <c r="K4" i="253"/>
  <c r="K4" i="252"/>
  <c r="K4" i="251"/>
  <c r="K4" i="250"/>
  <c r="K4" i="249"/>
  <c r="K4" i="248"/>
  <c r="K4" i="230" l="1"/>
  <c r="K4" i="229"/>
  <c r="K4" i="228"/>
  <c r="K4" i="226"/>
  <c r="K4" i="225"/>
  <c r="K4" i="224"/>
  <c r="K4" i="222"/>
  <c r="K4" i="221"/>
  <c r="K4" i="219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K4" i="200"/>
  <c r="K4" i="199"/>
  <c r="B4" i="193"/>
  <c r="K4" i="196"/>
  <c r="K4" i="193"/>
  <c r="D5" i="4"/>
  <c r="K4" i="192"/>
  <c r="B4" i="192"/>
  <c r="K4" i="191"/>
  <c r="B4" i="191"/>
  <c r="K4" i="185" l="1"/>
  <c r="B4" i="185"/>
  <c r="K4" i="84" l="1"/>
  <c r="B4" i="84"/>
  <c r="D3" i="4" l="1"/>
  <c r="D2" i="4" l="1"/>
  <c r="G4" i="387" s="1"/>
  <c r="D4" i="4"/>
  <c r="D1" i="4"/>
  <c r="X88" i="398" l="1"/>
  <c r="AM85" i="398"/>
  <c r="X84" i="398"/>
  <c r="AM81" i="398"/>
  <c r="AM86" i="398"/>
  <c r="X85" i="398"/>
  <c r="AM82" i="398"/>
  <c r="AM87" i="398"/>
  <c r="X86" i="398"/>
  <c r="AM83" i="398"/>
  <c r="X82" i="398"/>
  <c r="AM79" i="398"/>
  <c r="X78" i="398"/>
  <c r="X76" i="398"/>
  <c r="X72" i="398"/>
  <c r="X83" i="398"/>
  <c r="X80" i="398"/>
  <c r="X69" i="398"/>
  <c r="X65" i="398"/>
  <c r="X61" i="398"/>
  <c r="AM88" i="398"/>
  <c r="AM84" i="398"/>
  <c r="X77" i="398"/>
  <c r="X75" i="398"/>
  <c r="X73" i="398"/>
  <c r="X68" i="398"/>
  <c r="X64" i="398"/>
  <c r="X81" i="398"/>
  <c r="AM80" i="398"/>
  <c r="X79" i="398"/>
  <c r="AM78" i="398"/>
  <c r="X71" i="398"/>
  <c r="X67" i="398"/>
  <c r="X63" i="398"/>
  <c r="X59" i="398"/>
  <c r="X55" i="398"/>
  <c r="AM86" i="397"/>
  <c r="X85" i="397"/>
  <c r="X70" i="398"/>
  <c r="X66" i="398"/>
  <c r="X62" i="398"/>
  <c r="X56" i="398"/>
  <c r="X54" i="398"/>
  <c r="X87" i="398"/>
  <c r="X60" i="398"/>
  <c r="AM88" i="397"/>
  <c r="X87" i="397"/>
  <c r="AM83" i="397"/>
  <c r="X82" i="397"/>
  <c r="X53" i="398"/>
  <c r="AM87" i="397"/>
  <c r="X86" i="397"/>
  <c r="X84" i="397"/>
  <c r="AM77" i="398"/>
  <c r="X58" i="398"/>
  <c r="X83" i="397"/>
  <c r="AM82" i="397"/>
  <c r="AM79" i="397"/>
  <c r="X78" i="397"/>
  <c r="X76" i="397"/>
  <c r="X72" i="397"/>
  <c r="X88" i="397"/>
  <c r="AM81" i="397"/>
  <c r="X81" i="397"/>
  <c r="X77" i="397"/>
  <c r="X75" i="397"/>
  <c r="X73" i="397"/>
  <c r="X71" i="397"/>
  <c r="X69" i="397"/>
  <c r="X68" i="397"/>
  <c r="X64" i="397"/>
  <c r="X60" i="397"/>
  <c r="X56" i="397"/>
  <c r="AM85" i="397"/>
  <c r="AM77" i="397"/>
  <c r="X74" i="397"/>
  <c r="X62" i="397"/>
  <c r="X54" i="397"/>
  <c r="X80" i="397"/>
  <c r="AM84" i="397"/>
  <c r="X79" i="397"/>
  <c r="AM78" i="397"/>
  <c r="X67" i="397"/>
  <c r="X63" i="397"/>
  <c r="X59" i="397"/>
  <c r="X55" i="397"/>
  <c r="X74" i="398"/>
  <c r="X70" i="397"/>
  <c r="X66" i="397"/>
  <c r="X58" i="397"/>
  <c r="X57" i="398"/>
  <c r="AM80" i="397"/>
  <c r="X65" i="397"/>
  <c r="X61" i="397"/>
  <c r="X57" i="397"/>
  <c r="X53" i="397"/>
  <c r="AM86" i="396"/>
  <c r="X85" i="396"/>
  <c r="AM82" i="396"/>
  <c r="X81" i="396"/>
  <c r="AM78" i="396"/>
  <c r="X77" i="396"/>
  <c r="X73" i="396"/>
  <c r="AM87" i="396"/>
  <c r="X86" i="396"/>
  <c r="AM83" i="396"/>
  <c r="X82" i="396"/>
  <c r="AM79" i="396"/>
  <c r="X78" i="396"/>
  <c r="X76" i="396"/>
  <c r="AM88" i="396"/>
  <c r="X87" i="396"/>
  <c r="AM84" i="396"/>
  <c r="X83" i="396"/>
  <c r="AM80" i="396"/>
  <c r="X79" i="396"/>
  <c r="X75" i="396"/>
  <c r="X84" i="396"/>
  <c r="AM81" i="396"/>
  <c r="X88" i="396"/>
  <c r="AM85" i="396"/>
  <c r="X80" i="396"/>
  <c r="AM77" i="396"/>
  <c r="X70" i="396"/>
  <c r="X66" i="396"/>
  <c r="X62" i="396"/>
  <c r="X58" i="396"/>
  <c r="X54" i="396"/>
  <c r="X68" i="396"/>
  <c r="X61" i="396"/>
  <c r="X59" i="396"/>
  <c r="X53" i="396"/>
  <c r="X72" i="396"/>
  <c r="X69" i="396"/>
  <c r="X67" i="396"/>
  <c r="X60" i="396"/>
  <c r="AM86" i="395"/>
  <c r="X85" i="395"/>
  <c r="X74" i="396"/>
  <c r="X63" i="396"/>
  <c r="X55" i="396"/>
  <c r="AM84" i="395"/>
  <c r="X83" i="395"/>
  <c r="AM80" i="395"/>
  <c r="X79" i="395"/>
  <c r="AM88" i="395"/>
  <c r="X87" i="395"/>
  <c r="X84" i="395"/>
  <c r="AM81" i="395"/>
  <c r="X80" i="395"/>
  <c r="AM77" i="395"/>
  <c r="X74" i="395"/>
  <c r="X70" i="395"/>
  <c r="X66" i="395"/>
  <c r="X62" i="395"/>
  <c r="X58" i="395"/>
  <c r="X54" i="395"/>
  <c r="X86" i="395"/>
  <c r="AM85" i="395"/>
  <c r="X75" i="395"/>
  <c r="X68" i="395"/>
  <c r="X61" i="395"/>
  <c r="X59" i="395"/>
  <c r="X88" i="394"/>
  <c r="X65" i="396"/>
  <c r="X64" i="396"/>
  <c r="X88" i="395"/>
  <c r="AM83" i="395"/>
  <c r="AM82" i="395"/>
  <c r="AM79" i="395"/>
  <c r="AM78" i="395"/>
  <c r="X76" i="395"/>
  <c r="X69" i="395"/>
  <c r="X67" i="395"/>
  <c r="X60" i="395"/>
  <c r="X53" i="395"/>
  <c r="AM87" i="394"/>
  <c r="X86" i="394"/>
  <c r="AM83" i="394"/>
  <c r="X82" i="394"/>
  <c r="AM79" i="394"/>
  <c r="X78" i="394"/>
  <c r="X76" i="394"/>
  <c r="X71" i="396"/>
  <c r="X57" i="396"/>
  <c r="X72" i="395"/>
  <c r="X56" i="395"/>
  <c r="AM88" i="394"/>
  <c r="AM86" i="394"/>
  <c r="X85" i="394"/>
  <c r="AM84" i="394"/>
  <c r="AM81" i="394"/>
  <c r="X80" i="394"/>
  <c r="X77" i="394"/>
  <c r="X70" i="394"/>
  <c r="X66" i="394"/>
  <c r="X62" i="394"/>
  <c r="X58" i="394"/>
  <c r="X54" i="394"/>
  <c r="X56" i="396"/>
  <c r="X82" i="395"/>
  <c r="X78" i="395"/>
  <c r="X64" i="395"/>
  <c r="X87" i="394"/>
  <c r="AM85" i="394"/>
  <c r="X84" i="394"/>
  <c r="X81" i="394"/>
  <c r="AM80" i="394"/>
  <c r="AM77" i="394"/>
  <c r="X72" i="394"/>
  <c r="X68" i="394"/>
  <c r="X64" i="394"/>
  <c r="X60" i="394"/>
  <c r="X56" i="394"/>
  <c r="X88" i="393"/>
  <c r="AM85" i="393"/>
  <c r="X84" i="393"/>
  <c r="AM81" i="393"/>
  <c r="X80" i="393"/>
  <c r="AM77" i="393"/>
  <c r="X73" i="395"/>
  <c r="X63" i="395"/>
  <c r="X57" i="395"/>
  <c r="X77" i="395"/>
  <c r="X71" i="395"/>
  <c r="X65" i="395"/>
  <c r="X55" i="395"/>
  <c r="AM82" i="394"/>
  <c r="X74" i="394"/>
  <c r="AM88" i="393"/>
  <c r="AM83" i="393"/>
  <c r="X82" i="393"/>
  <c r="X73" i="393"/>
  <c r="X69" i="393"/>
  <c r="X65" i="393"/>
  <c r="X61" i="393"/>
  <c r="X57" i="393"/>
  <c r="X53" i="393"/>
  <c r="AM88" i="392"/>
  <c r="X87" i="392"/>
  <c r="AM84" i="392"/>
  <c r="X83" i="392"/>
  <c r="AM80" i="392"/>
  <c r="X79" i="392"/>
  <c r="X75" i="392"/>
  <c r="X71" i="392"/>
  <c r="X67" i="392"/>
  <c r="X63" i="392"/>
  <c r="X59" i="392"/>
  <c r="X55" i="392"/>
  <c r="AM86" i="393"/>
  <c r="AM84" i="393"/>
  <c r="X83" i="393"/>
  <c r="X81" i="393"/>
  <c r="X79" i="393"/>
  <c r="X77" i="393"/>
  <c r="X76" i="393"/>
  <c r="X75" i="393"/>
  <c r="X71" i="393"/>
  <c r="X67" i="393"/>
  <c r="X63" i="393"/>
  <c r="X59" i="393"/>
  <c r="X55" i="393"/>
  <c r="X84" i="392"/>
  <c r="AM83" i="392"/>
  <c r="X74" i="392"/>
  <c r="X72" i="392"/>
  <c r="X65" i="392"/>
  <c r="X58" i="392"/>
  <c r="X56" i="392"/>
  <c r="X53" i="392"/>
  <c r="X79" i="394"/>
  <c r="AM78" i="394"/>
  <c r="X75" i="394"/>
  <c r="X71" i="394"/>
  <c r="X69" i="394"/>
  <c r="X63" i="394"/>
  <c r="X61" i="394"/>
  <c r="X55" i="394"/>
  <c r="X53" i="394"/>
  <c r="AM87" i="393"/>
  <c r="X87" i="393"/>
  <c r="X85" i="393"/>
  <c r="AM79" i="393"/>
  <c r="X81" i="395"/>
  <c r="X83" i="394"/>
  <c r="X65" i="394"/>
  <c r="X78" i="393"/>
  <c r="AM85" i="392"/>
  <c r="X85" i="392"/>
  <c r="AM82" i="392"/>
  <c r="X82" i="392"/>
  <c r="AM77" i="392"/>
  <c r="X77" i="392"/>
  <c r="X66" i="392"/>
  <c r="X60" i="392"/>
  <c r="X54" i="392"/>
  <c r="X67" i="394"/>
  <c r="AM87" i="392"/>
  <c r="AM79" i="392"/>
  <c r="X73" i="392"/>
  <c r="X62" i="392"/>
  <c r="X61" i="392"/>
  <c r="X73" i="394"/>
  <c r="X57" i="394"/>
  <c r="AM82" i="393"/>
  <c r="AM80" i="393"/>
  <c r="AM78" i="393"/>
  <c r="X86" i="392"/>
  <c r="X81" i="392"/>
  <c r="X78" i="392"/>
  <c r="X69" i="392"/>
  <c r="X68" i="392"/>
  <c r="X57" i="392"/>
  <c r="AM87" i="395"/>
  <c r="X59" i="394"/>
  <c r="X86" i="393"/>
  <c r="X74" i="393"/>
  <c r="X72" i="393"/>
  <c r="X70" i="393"/>
  <c r="X68" i="393"/>
  <c r="X66" i="393"/>
  <c r="X64" i="393"/>
  <c r="X62" i="393"/>
  <c r="X60" i="393"/>
  <c r="X58" i="393"/>
  <c r="X56" i="393"/>
  <c r="X54" i="393"/>
  <c r="X88" i="392"/>
  <c r="AM86" i="392"/>
  <c r="AM81" i="392"/>
  <c r="X80" i="392"/>
  <c r="AM78" i="392"/>
  <c r="X76" i="392"/>
  <c r="X70" i="392"/>
  <c r="X64" i="392"/>
  <c r="X88" i="391"/>
  <c r="AM85" i="391"/>
  <c r="X84" i="391"/>
  <c r="AM81" i="391"/>
  <c r="X80" i="391"/>
  <c r="AM86" i="391"/>
  <c r="X85" i="391"/>
  <c r="AM82" i="391"/>
  <c r="X81" i="391"/>
  <c r="AM78" i="391"/>
  <c r="AM88" i="391"/>
  <c r="X87" i="391"/>
  <c r="AM84" i="391"/>
  <c r="X83" i="391"/>
  <c r="AM80" i="391"/>
  <c r="X79" i="391"/>
  <c r="X75" i="391"/>
  <c r="X86" i="391"/>
  <c r="AM83" i="391"/>
  <c r="X74" i="391"/>
  <c r="X78" i="391"/>
  <c r="AM77" i="391"/>
  <c r="X76" i="391"/>
  <c r="X72" i="391"/>
  <c r="X68" i="391"/>
  <c r="X64" i="391"/>
  <c r="X60" i="391"/>
  <c r="AM87" i="391"/>
  <c r="X82" i="391"/>
  <c r="AM79" i="391"/>
  <c r="X73" i="391"/>
  <c r="X71" i="391"/>
  <c r="X67" i="391"/>
  <c r="X63" i="391"/>
  <c r="X59" i="391"/>
  <c r="X66" i="391"/>
  <c r="X58" i="391"/>
  <c r="X56" i="391"/>
  <c r="X88" i="390"/>
  <c r="AM85" i="390"/>
  <c r="X84" i="390"/>
  <c r="AM81" i="390"/>
  <c r="X65" i="391"/>
  <c r="X57" i="391"/>
  <c r="X53" i="391"/>
  <c r="AM88" i="390"/>
  <c r="X87" i="390"/>
  <c r="AM84" i="390"/>
  <c r="X83" i="390"/>
  <c r="AM80" i="390"/>
  <c r="X79" i="390"/>
  <c r="X75" i="390"/>
  <c r="X71" i="390"/>
  <c r="X70" i="391"/>
  <c r="X54" i="391"/>
  <c r="AM78" i="390"/>
  <c r="X77" i="390"/>
  <c r="X73" i="390"/>
  <c r="X69" i="390"/>
  <c r="X67" i="390"/>
  <c r="X77" i="391"/>
  <c r="X69" i="391"/>
  <c r="AM83" i="390"/>
  <c r="AM82" i="390"/>
  <c r="X80" i="390"/>
  <c r="AM79" i="390"/>
  <c r="X64" i="390"/>
  <c r="X60" i="390"/>
  <c r="X56" i="390"/>
  <c r="X88" i="389"/>
  <c r="AM85" i="389"/>
  <c r="X84" i="389"/>
  <c r="X78" i="390"/>
  <c r="X76" i="390"/>
  <c r="X68" i="390"/>
  <c r="X62" i="390"/>
  <c r="X58" i="390"/>
  <c r="X54" i="390"/>
  <c r="X87" i="389"/>
  <c r="AM86" i="389"/>
  <c r="X85" i="389"/>
  <c r="AM84" i="389"/>
  <c r="AM80" i="389"/>
  <c r="X79" i="389"/>
  <c r="X75" i="389"/>
  <c r="X71" i="389"/>
  <c r="X63" i="389"/>
  <c r="X59" i="389"/>
  <c r="X62" i="391"/>
  <c r="AM86" i="390"/>
  <c r="X82" i="390"/>
  <c r="X81" i="390"/>
  <c r="X74" i="390"/>
  <c r="X83" i="389"/>
  <c r="AM82" i="389"/>
  <c r="AM79" i="389"/>
  <c r="X78" i="389"/>
  <c r="X76" i="389"/>
  <c r="X72" i="389"/>
  <c r="X68" i="389"/>
  <c r="X64" i="389"/>
  <c r="X60" i="389"/>
  <c r="X56" i="389"/>
  <c r="X67" i="389"/>
  <c r="X55" i="389"/>
  <c r="AM87" i="390"/>
  <c r="AM77" i="390"/>
  <c r="X61" i="391"/>
  <c r="X86" i="390"/>
  <c r="X85" i="390"/>
  <c r="X65" i="390"/>
  <c r="X57" i="390"/>
  <c r="X86" i="389"/>
  <c r="X65" i="389"/>
  <c r="X59" i="390"/>
  <c r="AM78" i="389"/>
  <c r="X70" i="389"/>
  <c r="X66" i="389"/>
  <c r="X62" i="389"/>
  <c r="X54" i="389"/>
  <c r="AM88" i="389"/>
  <c r="X55" i="391"/>
  <c r="X72" i="390"/>
  <c r="X66" i="390"/>
  <c r="X63" i="390"/>
  <c r="X55" i="390"/>
  <c r="AM83" i="389"/>
  <c r="X82" i="389"/>
  <c r="AM81" i="389"/>
  <c r="X80" i="389"/>
  <c r="X77" i="389"/>
  <c r="X73" i="389"/>
  <c r="X69" i="389"/>
  <c r="X61" i="389"/>
  <c r="X57" i="389"/>
  <c r="X53" i="389"/>
  <c r="X70" i="390"/>
  <c r="AM87" i="389"/>
  <c r="AM77" i="389"/>
  <c r="X74" i="389"/>
  <c r="X58" i="389"/>
  <c r="X61" i="390"/>
  <c r="X53" i="390"/>
  <c r="X81" i="389"/>
  <c r="X88" i="388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E14" i="387"/>
  <c r="F14" i="387" s="1"/>
  <c r="E12" i="387"/>
  <c r="F12" i="387" s="1"/>
  <c r="E10" i="387"/>
  <c r="F10" i="387" s="1"/>
  <c r="E13" i="387"/>
  <c r="F13" i="387" s="1"/>
  <c r="E11" i="387"/>
  <c r="F11" i="387" s="1"/>
  <c r="X88" i="386"/>
  <c r="AM85" i="386"/>
  <c r="X84" i="386"/>
  <c r="AM81" i="386"/>
  <c r="X80" i="386"/>
  <c r="AM86" i="386"/>
  <c r="X85" i="386"/>
  <c r="AM82" i="386"/>
  <c r="X81" i="386"/>
  <c r="AM88" i="386"/>
  <c r="X87" i="386"/>
  <c r="AM84" i="386"/>
  <c r="X83" i="386"/>
  <c r="AM80" i="386"/>
  <c r="X79" i="386"/>
  <c r="X75" i="386"/>
  <c r="X86" i="386"/>
  <c r="AM83" i="386"/>
  <c r="AM78" i="386"/>
  <c r="X77" i="386"/>
  <c r="X70" i="386"/>
  <c r="X66" i="386"/>
  <c r="X62" i="386"/>
  <c r="X58" i="386"/>
  <c r="X74" i="386"/>
  <c r="X69" i="386"/>
  <c r="X65" i="386"/>
  <c r="X61" i="386"/>
  <c r="AM79" i="386"/>
  <c r="X73" i="386"/>
  <c r="X71" i="386"/>
  <c r="X67" i="386"/>
  <c r="X63" i="386"/>
  <c r="X59" i="386"/>
  <c r="X55" i="386"/>
  <c r="AM77" i="386"/>
  <c r="X57" i="386"/>
  <c r="X53" i="386"/>
  <c r="X76" i="386"/>
  <c r="X82" i="386"/>
  <c r="X78" i="386"/>
  <c r="X54" i="386"/>
  <c r="AM87" i="386"/>
  <c r="X72" i="386"/>
  <c r="X68" i="386"/>
  <c r="X64" i="386"/>
  <c r="X60" i="386"/>
  <c r="X56" i="386"/>
  <c r="X88" i="385"/>
  <c r="AM85" i="385"/>
  <c r="X84" i="385"/>
  <c r="AM81" i="385"/>
  <c r="AM86" i="385"/>
  <c r="X85" i="385"/>
  <c r="AM82" i="385"/>
  <c r="X81" i="385"/>
  <c r="AM88" i="385"/>
  <c r="X87" i="385"/>
  <c r="AM84" i="385"/>
  <c r="X83" i="385"/>
  <c r="AM80" i="385"/>
  <c r="X79" i="385"/>
  <c r="X75" i="385"/>
  <c r="X86" i="385"/>
  <c r="AM83" i="385"/>
  <c r="X80" i="385"/>
  <c r="AM79" i="385"/>
  <c r="X73" i="385"/>
  <c r="X71" i="385"/>
  <c r="X67" i="385"/>
  <c r="X63" i="385"/>
  <c r="X59" i="385"/>
  <c r="AM78" i="385"/>
  <c r="X77" i="385"/>
  <c r="X70" i="385"/>
  <c r="X66" i="385"/>
  <c r="X62" i="385"/>
  <c r="X78" i="385"/>
  <c r="AM77" i="385"/>
  <c r="X76" i="385"/>
  <c r="X72" i="385"/>
  <c r="X68" i="385"/>
  <c r="X64" i="385"/>
  <c r="X60" i="385"/>
  <c r="X56" i="385"/>
  <c r="X58" i="385"/>
  <c r="X82" i="385"/>
  <c r="X69" i="385"/>
  <c r="X65" i="385"/>
  <c r="X61" i="385"/>
  <c r="X55" i="385"/>
  <c r="X53" i="385"/>
  <c r="AM87" i="385"/>
  <c r="X57" i="385"/>
  <c r="X54" i="385"/>
  <c r="X74" i="385"/>
  <c r="X88" i="384"/>
  <c r="AM85" i="384"/>
  <c r="X84" i="384"/>
  <c r="AM81" i="384"/>
  <c r="X80" i="384"/>
  <c r="AM86" i="384"/>
  <c r="X85" i="384"/>
  <c r="AM82" i="384"/>
  <c r="X81" i="384"/>
  <c r="AM88" i="384"/>
  <c r="X87" i="384"/>
  <c r="AM84" i="384"/>
  <c r="X83" i="384"/>
  <c r="AM80" i="384"/>
  <c r="X79" i="384"/>
  <c r="X75" i="384"/>
  <c r="X86" i="384"/>
  <c r="AM83" i="384"/>
  <c r="AM78" i="384"/>
  <c r="X77" i="384"/>
  <c r="X70" i="384"/>
  <c r="X66" i="384"/>
  <c r="X62" i="384"/>
  <c r="X58" i="384"/>
  <c r="X74" i="384"/>
  <c r="X69" i="384"/>
  <c r="X65" i="384"/>
  <c r="X61" i="384"/>
  <c r="AM79" i="384"/>
  <c r="X73" i="384"/>
  <c r="X71" i="384"/>
  <c r="X67" i="384"/>
  <c r="X63" i="384"/>
  <c r="X59" i="384"/>
  <c r="X55" i="384"/>
  <c r="X76" i="384"/>
  <c r="X53" i="384"/>
  <c r="X60" i="384"/>
  <c r="X54" i="384"/>
  <c r="X82" i="384"/>
  <c r="X72" i="384"/>
  <c r="X68" i="384"/>
  <c r="X64" i="384"/>
  <c r="AM77" i="384"/>
  <c r="X56" i="384"/>
  <c r="AM87" i="384"/>
  <c r="X78" i="384"/>
  <c r="X57" i="384"/>
  <c r="X88" i="383"/>
  <c r="AM85" i="383"/>
  <c r="X84" i="383"/>
  <c r="AM86" i="383"/>
  <c r="X85" i="383"/>
  <c r="AM82" i="383"/>
  <c r="X81" i="383"/>
  <c r="AM87" i="383"/>
  <c r="X86" i="383"/>
  <c r="AM83" i="383"/>
  <c r="X82" i="383"/>
  <c r="AM79" i="383"/>
  <c r="X78" i="383"/>
  <c r="X76" i="383"/>
  <c r="X72" i="383"/>
  <c r="AM88" i="383"/>
  <c r="X87" i="383"/>
  <c r="AM84" i="383"/>
  <c r="X83" i="383"/>
  <c r="AM80" i="383"/>
  <c r="X79" i="383"/>
  <c r="X75" i="383"/>
  <c r="X68" i="383"/>
  <c r="X64" i="383"/>
  <c r="X60" i="383"/>
  <c r="X56" i="383"/>
  <c r="X80" i="383"/>
  <c r="X71" i="383"/>
  <c r="X67" i="383"/>
  <c r="X63" i="383"/>
  <c r="X59" i="383"/>
  <c r="X55" i="383"/>
  <c r="AM81" i="383"/>
  <c r="X77" i="383"/>
  <c r="X73" i="383"/>
  <c r="X70" i="383"/>
  <c r="X66" i="383"/>
  <c r="X62" i="383"/>
  <c r="X58" i="383"/>
  <c r="X54" i="383"/>
  <c r="AM78" i="383"/>
  <c r="AM77" i="383"/>
  <c r="X74" i="383"/>
  <c r="X69" i="383"/>
  <c r="X65" i="383"/>
  <c r="X61" i="383"/>
  <c r="X57" i="383"/>
  <c r="X53" i="383"/>
  <c r="X88" i="382"/>
  <c r="AM85" i="382"/>
  <c r="X84" i="382"/>
  <c r="AM81" i="382"/>
  <c r="X80" i="382"/>
  <c r="AM77" i="382"/>
  <c r="X74" i="382"/>
  <c r="AM87" i="382"/>
  <c r="X86" i="382"/>
  <c r="AM83" i="382"/>
  <c r="X82" i="382"/>
  <c r="AM79" i="382"/>
  <c r="X78" i="382"/>
  <c r="X76" i="382"/>
  <c r="X72" i="382"/>
  <c r="AM88" i="382"/>
  <c r="X87" i="382"/>
  <c r="AM84" i="382"/>
  <c r="X83" i="382"/>
  <c r="AM80" i="382"/>
  <c r="X79" i="382"/>
  <c r="X75" i="382"/>
  <c r="AM86" i="382"/>
  <c r="X81" i="382"/>
  <c r="X69" i="382"/>
  <c r="X65" i="382"/>
  <c r="X61" i="382"/>
  <c r="X57" i="382"/>
  <c r="X53" i="382"/>
  <c r="AM82" i="382"/>
  <c r="X77" i="382"/>
  <c r="X73" i="382"/>
  <c r="X68" i="382"/>
  <c r="X64" i="382"/>
  <c r="X60" i="382"/>
  <c r="X56" i="382"/>
  <c r="AM78" i="382"/>
  <c r="X85" i="382"/>
  <c r="X70" i="382"/>
  <c r="X66" i="382"/>
  <c r="X62" i="382"/>
  <c r="X58" i="382"/>
  <c r="X54" i="382"/>
  <c r="X71" i="382"/>
  <c r="X67" i="382"/>
  <c r="X63" i="382"/>
  <c r="X59" i="382"/>
  <c r="X55" i="382"/>
  <c r="X88" i="381"/>
  <c r="AM85" i="381"/>
  <c r="X84" i="381"/>
  <c r="AM81" i="381"/>
  <c r="AM86" i="381"/>
  <c r="X85" i="381"/>
  <c r="AM82" i="381"/>
  <c r="X81" i="381"/>
  <c r="AM88" i="381"/>
  <c r="X87" i="381"/>
  <c r="AM84" i="381"/>
  <c r="X83" i="381"/>
  <c r="AM80" i="381"/>
  <c r="X79" i="381"/>
  <c r="X75" i="381"/>
  <c r="X86" i="381"/>
  <c r="AM83" i="381"/>
  <c r="AM78" i="381"/>
  <c r="X77" i="381"/>
  <c r="X70" i="381"/>
  <c r="X66" i="381"/>
  <c r="X62" i="381"/>
  <c r="X58" i="381"/>
  <c r="X74" i="381"/>
  <c r="X69" i="381"/>
  <c r="X65" i="381"/>
  <c r="X80" i="381"/>
  <c r="AM79" i="381"/>
  <c r="X73" i="381"/>
  <c r="X71" i="381"/>
  <c r="X67" i="381"/>
  <c r="X63" i="381"/>
  <c r="X59" i="381"/>
  <c r="X55" i="381"/>
  <c r="X78" i="381"/>
  <c r="X61" i="381"/>
  <c r="X57" i="381"/>
  <c r="X56" i="381"/>
  <c r="X54" i="381"/>
  <c r="X64" i="381"/>
  <c r="X82" i="381"/>
  <c r="X76" i="381"/>
  <c r="AM87" i="381"/>
  <c r="AM77" i="381"/>
  <c r="X60" i="381"/>
  <c r="X72" i="381"/>
  <c r="X68" i="381"/>
  <c r="X53" i="381"/>
  <c r="AM86" i="380"/>
  <c r="X85" i="380"/>
  <c r="AM82" i="380"/>
  <c r="X81" i="380"/>
  <c r="AM78" i="380"/>
  <c r="X77" i="380"/>
  <c r="X73" i="380"/>
  <c r="AM87" i="380"/>
  <c r="X86" i="380"/>
  <c r="AM83" i="380"/>
  <c r="X82" i="380"/>
  <c r="AM79" i="380"/>
  <c r="X78" i="380"/>
  <c r="X76" i="380"/>
  <c r="X72" i="380"/>
  <c r="AM85" i="380"/>
  <c r="AM84" i="380"/>
  <c r="X83" i="380"/>
  <c r="AM77" i="380"/>
  <c r="X74" i="380"/>
  <c r="X67" i="380"/>
  <c r="X63" i="380"/>
  <c r="X59" i="380"/>
  <c r="X88" i="380"/>
  <c r="X80" i="380"/>
  <c r="X75" i="380"/>
  <c r="X71" i="380"/>
  <c r="X70" i="380"/>
  <c r="X66" i="380"/>
  <c r="X62" i="380"/>
  <c r="X58" i="380"/>
  <c r="AM81" i="380"/>
  <c r="X68" i="380"/>
  <c r="X64" i="380"/>
  <c r="X60" i="380"/>
  <c r="X53" i="380"/>
  <c r="X87" i="380"/>
  <c r="AM88" i="380"/>
  <c r="X84" i="380"/>
  <c r="X79" i="380"/>
  <c r="X69" i="380"/>
  <c r="X65" i="380"/>
  <c r="X61" i="380"/>
  <c r="X57" i="380"/>
  <c r="AM80" i="380"/>
  <c r="X56" i="380"/>
  <c r="X55" i="380"/>
  <c r="X54" i="380"/>
  <c r="X88" i="379"/>
  <c r="AM85" i="379"/>
  <c r="X84" i="379"/>
  <c r="AM81" i="379"/>
  <c r="X80" i="379"/>
  <c r="AM77" i="379"/>
  <c r="X74" i="379"/>
  <c r="AM86" i="379"/>
  <c r="X85" i="379"/>
  <c r="AM82" i="379"/>
  <c r="X81" i="379"/>
  <c r="AM78" i="379"/>
  <c r="X77" i="379"/>
  <c r="X73" i="379"/>
  <c r="X72" i="379"/>
  <c r="X68" i="379"/>
  <c r="X64" i="379"/>
  <c r="X60" i="379"/>
  <c r="X87" i="379"/>
  <c r="X86" i="379"/>
  <c r="X83" i="379"/>
  <c r="X82" i="379"/>
  <c r="X79" i="379"/>
  <c r="X78" i="379"/>
  <c r="X71" i="379"/>
  <c r="X67" i="379"/>
  <c r="X63" i="379"/>
  <c r="X59" i="379"/>
  <c r="AM87" i="379"/>
  <c r="AM79" i="379"/>
  <c r="X70" i="379"/>
  <c r="X66" i="379"/>
  <c r="X62" i="379"/>
  <c r="X58" i="379"/>
  <c r="X55" i="379"/>
  <c r="AM83" i="379"/>
  <c r="X75" i="379"/>
  <c r="X57" i="379"/>
  <c r="X53" i="379"/>
  <c r="AM84" i="379"/>
  <c r="X76" i="379"/>
  <c r="X69" i="379"/>
  <c r="X65" i="379"/>
  <c r="X61" i="379"/>
  <c r="X56" i="379"/>
  <c r="AM88" i="379"/>
  <c r="AM80" i="379"/>
  <c r="X54" i="379"/>
  <c r="X88" i="378"/>
  <c r="AM85" i="378"/>
  <c r="X84" i="378"/>
  <c r="AM81" i="378"/>
  <c r="AM88" i="378"/>
  <c r="X87" i="378"/>
  <c r="AM84" i="378"/>
  <c r="X83" i="378"/>
  <c r="AM80" i="378"/>
  <c r="X79" i="378"/>
  <c r="X75" i="378"/>
  <c r="X78" i="378"/>
  <c r="X80" i="378"/>
  <c r="AM79" i="378"/>
  <c r="X73" i="378"/>
  <c r="X71" i="378"/>
  <c r="X67" i="378"/>
  <c r="X63" i="378"/>
  <c r="X86" i="378"/>
  <c r="X85" i="378"/>
  <c r="X82" i="378"/>
  <c r="X81" i="378"/>
  <c r="AM78" i="378"/>
  <c r="X77" i="378"/>
  <c r="X70" i="378"/>
  <c r="X66" i="378"/>
  <c r="X76" i="378"/>
  <c r="X72" i="378"/>
  <c r="X64" i="378"/>
  <c r="X58" i="378"/>
  <c r="X54" i="378"/>
  <c r="AM83" i="378"/>
  <c r="AM87" i="378"/>
  <c r="AM86" i="378"/>
  <c r="X74" i="378"/>
  <c r="X65" i="378"/>
  <c r="X62" i="378"/>
  <c r="X61" i="378"/>
  <c r="X57" i="378"/>
  <c r="X53" i="378"/>
  <c r="AM82" i="378"/>
  <c r="X59" i="378"/>
  <c r="X55" i="378"/>
  <c r="AM77" i="378"/>
  <c r="X68" i="378"/>
  <c r="X60" i="378"/>
  <c r="X56" i="378"/>
  <c r="X69" i="378"/>
  <c r="X88" i="377"/>
  <c r="AM85" i="377"/>
  <c r="X84" i="377"/>
  <c r="AM81" i="377"/>
  <c r="X80" i="377"/>
  <c r="AM86" i="377"/>
  <c r="X85" i="377"/>
  <c r="AM82" i="377"/>
  <c r="X81" i="377"/>
  <c r="AM78" i="377"/>
  <c r="AM88" i="377"/>
  <c r="X87" i="377"/>
  <c r="AM84" i="377"/>
  <c r="X83" i="377"/>
  <c r="AM80" i="377"/>
  <c r="X79" i="377"/>
  <c r="X75" i="377"/>
  <c r="X86" i="377"/>
  <c r="AM83" i="377"/>
  <c r="X78" i="377"/>
  <c r="AM77" i="377"/>
  <c r="X76" i="377"/>
  <c r="X72" i="377"/>
  <c r="X68" i="377"/>
  <c r="X64" i="377"/>
  <c r="X60" i="377"/>
  <c r="X56" i="377"/>
  <c r="X73" i="377"/>
  <c r="X71" i="377"/>
  <c r="X67" i="377"/>
  <c r="X63" i="377"/>
  <c r="X59" i="377"/>
  <c r="X74" i="377"/>
  <c r="X69" i="377"/>
  <c r="X65" i="377"/>
  <c r="X61" i="377"/>
  <c r="X57" i="377"/>
  <c r="X53" i="377"/>
  <c r="AM79" i="377"/>
  <c r="X62" i="377"/>
  <c r="X58" i="377"/>
  <c r="X82" i="377"/>
  <c r="X55" i="377"/>
  <c r="X54" i="377"/>
  <c r="X77" i="377"/>
  <c r="X66" i="377"/>
  <c r="AM87" i="377"/>
  <c r="X70" i="377"/>
  <c r="X88" i="376"/>
  <c r="AM85" i="376"/>
  <c r="X84" i="376"/>
  <c r="AM81" i="376"/>
  <c r="X80" i="376"/>
  <c r="AM86" i="376"/>
  <c r="X85" i="376"/>
  <c r="AM82" i="376"/>
  <c r="X81" i="376"/>
  <c r="AM88" i="376"/>
  <c r="X87" i="376"/>
  <c r="AM84" i="376"/>
  <c r="X83" i="376"/>
  <c r="AM80" i="376"/>
  <c r="X79" i="376"/>
  <c r="X75" i="376"/>
  <c r="X86" i="376"/>
  <c r="AM83" i="376"/>
  <c r="X78" i="376"/>
  <c r="AM77" i="376"/>
  <c r="X76" i="376"/>
  <c r="X72" i="376"/>
  <c r="X68" i="376"/>
  <c r="X64" i="376"/>
  <c r="X60" i="376"/>
  <c r="X56" i="376"/>
  <c r="AM79" i="376"/>
  <c r="X73" i="376"/>
  <c r="X71" i="376"/>
  <c r="X67" i="376"/>
  <c r="X63" i="376"/>
  <c r="X59" i="376"/>
  <c r="X74" i="376"/>
  <c r="X69" i="376"/>
  <c r="X65" i="376"/>
  <c r="X61" i="376"/>
  <c r="X57" i="376"/>
  <c r="X53" i="376"/>
  <c r="X77" i="376"/>
  <c r="X70" i="376"/>
  <c r="X66" i="376"/>
  <c r="X62" i="376"/>
  <c r="X58" i="376"/>
  <c r="X82" i="376"/>
  <c r="X55" i="376"/>
  <c r="AM87" i="376"/>
  <c r="AM78" i="376"/>
  <c r="X54" i="376"/>
  <c r="X88" i="375"/>
  <c r="AM85" i="375"/>
  <c r="X84" i="375"/>
  <c r="AM81" i="375"/>
  <c r="AM86" i="375"/>
  <c r="X85" i="375"/>
  <c r="AM82" i="375"/>
  <c r="X81" i="375"/>
  <c r="AM88" i="375"/>
  <c r="X87" i="375"/>
  <c r="AM84" i="375"/>
  <c r="X83" i="375"/>
  <c r="AM80" i="375"/>
  <c r="X79" i="375"/>
  <c r="X75" i="375"/>
  <c r="X86" i="375"/>
  <c r="AM83" i="375"/>
  <c r="AM78" i="375"/>
  <c r="X77" i="375"/>
  <c r="X70" i="375"/>
  <c r="X66" i="375"/>
  <c r="X62" i="375"/>
  <c r="X58" i="375"/>
  <c r="X74" i="375"/>
  <c r="X69" i="375"/>
  <c r="X65" i="375"/>
  <c r="X61" i="375"/>
  <c r="X80" i="375"/>
  <c r="AM79" i="375"/>
  <c r="X73" i="375"/>
  <c r="X71" i="375"/>
  <c r="X67" i="375"/>
  <c r="X63" i="375"/>
  <c r="X59" i="375"/>
  <c r="X55" i="375"/>
  <c r="X78" i="375"/>
  <c r="X53" i="375"/>
  <c r="X68" i="375"/>
  <c r="X64" i="375"/>
  <c r="X56" i="375"/>
  <c r="X82" i="375"/>
  <c r="X76" i="375"/>
  <c r="X60" i="375"/>
  <c r="X57" i="375"/>
  <c r="AM87" i="375"/>
  <c r="AM77" i="375"/>
  <c r="X72" i="375"/>
  <c r="X54" i="375"/>
  <c r="X88" i="374"/>
  <c r="AM85" i="374"/>
  <c r="X84" i="374"/>
  <c r="AM81" i="374"/>
  <c r="AM86" i="374"/>
  <c r="X85" i="374"/>
  <c r="AM82" i="374"/>
  <c r="X81" i="374"/>
  <c r="AM78" i="374"/>
  <c r="AM88" i="374"/>
  <c r="X87" i="374"/>
  <c r="AM84" i="374"/>
  <c r="X83" i="374"/>
  <c r="AM80" i="374"/>
  <c r="X79" i="374"/>
  <c r="X75" i="374"/>
  <c r="X86" i="374"/>
  <c r="AM83" i="374"/>
  <c r="X74" i="374"/>
  <c r="X69" i="374"/>
  <c r="X65" i="374"/>
  <c r="X61" i="374"/>
  <c r="X57" i="374"/>
  <c r="AM79" i="374"/>
  <c r="X77" i="374"/>
  <c r="X70" i="374"/>
  <c r="X66" i="374"/>
  <c r="X62" i="374"/>
  <c r="X58" i="374"/>
  <c r="X54" i="374"/>
  <c r="X78" i="374"/>
  <c r="AM77" i="374"/>
  <c r="X71" i="374"/>
  <c r="X67" i="374"/>
  <c r="X63" i="374"/>
  <c r="X59" i="374"/>
  <c r="X72" i="374"/>
  <c r="X68" i="374"/>
  <c r="X56" i="374"/>
  <c r="AM87" i="374"/>
  <c r="X53" i="374"/>
  <c r="X82" i="374"/>
  <c r="X80" i="374"/>
  <c r="X76" i="374"/>
  <c r="X73" i="374"/>
  <c r="X64" i="374"/>
  <c r="X60" i="374"/>
  <c r="X55" i="374"/>
  <c r="X88" i="373"/>
  <c r="AM85" i="373"/>
  <c r="X84" i="373"/>
  <c r="AM81" i="373"/>
  <c r="X80" i="373"/>
  <c r="AM86" i="373"/>
  <c r="X85" i="373"/>
  <c r="AM82" i="373"/>
  <c r="X81" i="373"/>
  <c r="AM88" i="373"/>
  <c r="X87" i="373"/>
  <c r="AM84" i="373"/>
  <c r="X83" i="373"/>
  <c r="AM80" i="373"/>
  <c r="X79" i="373"/>
  <c r="X75" i="373"/>
  <c r="X86" i="373"/>
  <c r="AM83" i="373"/>
  <c r="X73" i="373"/>
  <c r="X71" i="373"/>
  <c r="X67" i="373"/>
  <c r="X63" i="373"/>
  <c r="X59" i="373"/>
  <c r="AM78" i="373"/>
  <c r="X77" i="373"/>
  <c r="X70" i="373"/>
  <c r="X66" i="373"/>
  <c r="X62" i="373"/>
  <c r="X78" i="373"/>
  <c r="AM77" i="373"/>
  <c r="X76" i="373"/>
  <c r="X72" i="373"/>
  <c r="X68" i="373"/>
  <c r="X64" i="373"/>
  <c r="X60" i="373"/>
  <c r="X56" i="373"/>
  <c r="AM79" i="373"/>
  <c r="X57" i="373"/>
  <c r="X82" i="373"/>
  <c r="X58" i="373"/>
  <c r="X54" i="373"/>
  <c r="X69" i="373"/>
  <c r="X65" i="373"/>
  <c r="AM87" i="373"/>
  <c r="X74" i="373"/>
  <c r="X55" i="373"/>
  <c r="X53" i="373"/>
  <c r="X61" i="373"/>
  <c r="AM86" i="372"/>
  <c r="X85" i="372"/>
  <c r="AM82" i="372"/>
  <c r="X81" i="372"/>
  <c r="AM78" i="372"/>
  <c r="X77" i="372"/>
  <c r="X73" i="372"/>
  <c r="AM87" i="372"/>
  <c r="X86" i="372"/>
  <c r="AM83" i="372"/>
  <c r="X82" i="372"/>
  <c r="AM79" i="372"/>
  <c r="X78" i="372"/>
  <c r="X76" i="372"/>
  <c r="X72" i="372"/>
  <c r="AM88" i="372"/>
  <c r="X87" i="372"/>
  <c r="AM84" i="372"/>
  <c r="X83" i="372"/>
  <c r="AM80" i="372"/>
  <c r="X79" i="372"/>
  <c r="X75" i="372"/>
  <c r="AM81" i="372"/>
  <c r="X67" i="372"/>
  <c r="X63" i="372"/>
  <c r="X59" i="372"/>
  <c r="X55" i="372"/>
  <c r="X88" i="372"/>
  <c r="AM77" i="372"/>
  <c r="X74" i="372"/>
  <c r="X71" i="372"/>
  <c r="X70" i="372"/>
  <c r="X66" i="372"/>
  <c r="X62" i="372"/>
  <c r="X58" i="372"/>
  <c r="AM85" i="372"/>
  <c r="X80" i="372"/>
  <c r="X68" i="372"/>
  <c r="X64" i="372"/>
  <c r="X60" i="372"/>
  <c r="X56" i="372"/>
  <c r="X88" i="371"/>
  <c r="AM85" i="371"/>
  <c r="X84" i="371"/>
  <c r="X84" i="372"/>
  <c r="X69" i="372"/>
  <c r="X65" i="372"/>
  <c r="X61" i="372"/>
  <c r="X57" i="372"/>
  <c r="AM88" i="371"/>
  <c r="X85" i="371"/>
  <c r="AM84" i="371"/>
  <c r="AM82" i="371"/>
  <c r="X81" i="371"/>
  <c r="AM78" i="371"/>
  <c r="X77" i="371"/>
  <c r="X73" i="371"/>
  <c r="X53" i="372"/>
  <c r="X87" i="371"/>
  <c r="AM86" i="371"/>
  <c r="AM83" i="371"/>
  <c r="X82" i="371"/>
  <c r="AM79" i="371"/>
  <c r="X78" i="371"/>
  <c r="X76" i="371"/>
  <c r="AM87" i="371"/>
  <c r="X86" i="371"/>
  <c r="X83" i="371"/>
  <c r="AM81" i="371"/>
  <c r="X80" i="371"/>
  <c r="AM77" i="371"/>
  <c r="X74" i="371"/>
  <c r="X70" i="371"/>
  <c r="X66" i="371"/>
  <c r="X62" i="371"/>
  <c r="X58" i="371"/>
  <c r="X54" i="371"/>
  <c r="X71" i="371"/>
  <c r="X69" i="371"/>
  <c r="X67" i="371"/>
  <c r="X65" i="371"/>
  <c r="X63" i="371"/>
  <c r="X61" i="371"/>
  <c r="X59" i="371"/>
  <c r="X57" i="371"/>
  <c r="X55" i="371"/>
  <c r="X53" i="371"/>
  <c r="X72" i="371"/>
  <c r="X64" i="371"/>
  <c r="X54" i="372"/>
  <c r="AM80" i="371"/>
  <c r="X75" i="371"/>
  <c r="X79" i="371"/>
  <c r="X68" i="371"/>
  <c r="X60" i="371"/>
  <c r="X56" i="371"/>
  <c r="X88" i="364"/>
  <c r="AM85" i="364"/>
  <c r="X84" i="364"/>
  <c r="AM81" i="364"/>
  <c r="X80" i="364"/>
  <c r="AM86" i="364"/>
  <c r="X85" i="364"/>
  <c r="AM82" i="364"/>
  <c r="X81" i="364"/>
  <c r="AM78" i="364"/>
  <c r="X77" i="364"/>
  <c r="AM88" i="364"/>
  <c r="X87" i="364"/>
  <c r="AM84" i="364"/>
  <c r="X83" i="364"/>
  <c r="AM80" i="364"/>
  <c r="X79" i="364"/>
  <c r="X75" i="364"/>
  <c r="X86" i="364"/>
  <c r="AM83" i="364"/>
  <c r="X73" i="364"/>
  <c r="X71" i="364"/>
  <c r="X67" i="364"/>
  <c r="X63" i="364"/>
  <c r="X59" i="364"/>
  <c r="X55" i="364"/>
  <c r="AM77" i="364"/>
  <c r="X76" i="364"/>
  <c r="X72" i="364"/>
  <c r="X68" i="364"/>
  <c r="X64" i="364"/>
  <c r="X60" i="364"/>
  <c r="X56" i="364"/>
  <c r="AM87" i="364"/>
  <c r="X70" i="364"/>
  <c r="X66" i="364"/>
  <c r="X62" i="364"/>
  <c r="X58" i="364"/>
  <c r="X54" i="364"/>
  <c r="X74" i="364"/>
  <c r="X53" i="364"/>
  <c r="AM79" i="364"/>
  <c r="X82" i="364"/>
  <c r="X78" i="364"/>
  <c r="X69" i="364"/>
  <c r="X65" i="364"/>
  <c r="X57" i="364"/>
  <c r="X61" i="364"/>
  <c r="X88" i="363"/>
  <c r="AM85" i="363"/>
  <c r="X84" i="363"/>
  <c r="AM81" i="363"/>
  <c r="AM86" i="363"/>
  <c r="X85" i="363"/>
  <c r="AM82" i="363"/>
  <c r="X81" i="363"/>
  <c r="AM88" i="363"/>
  <c r="X87" i="363"/>
  <c r="AM84" i="363"/>
  <c r="X83" i="363"/>
  <c r="AM80" i="363"/>
  <c r="X79" i="363"/>
  <c r="X75" i="363"/>
  <c r="X86" i="363"/>
  <c r="AM83" i="363"/>
  <c r="X74" i="363"/>
  <c r="X69" i="363"/>
  <c r="X65" i="363"/>
  <c r="X61" i="363"/>
  <c r="X57" i="363"/>
  <c r="X78" i="363"/>
  <c r="AM77" i="363"/>
  <c r="X76" i="363"/>
  <c r="X72" i="363"/>
  <c r="X68" i="363"/>
  <c r="X64" i="363"/>
  <c r="X60" i="363"/>
  <c r="AM78" i="363"/>
  <c r="X77" i="363"/>
  <c r="X70" i="363"/>
  <c r="X66" i="363"/>
  <c r="X62" i="363"/>
  <c r="X58" i="363"/>
  <c r="X54" i="363"/>
  <c r="X80" i="363"/>
  <c r="X59" i="363"/>
  <c r="X55" i="363"/>
  <c r="X53" i="363"/>
  <c r="X73" i="363"/>
  <c r="X56" i="363"/>
  <c r="X82" i="363"/>
  <c r="X67" i="363"/>
  <c r="X63" i="363"/>
  <c r="AM87" i="363"/>
  <c r="AM79" i="363"/>
  <c r="X71" i="363"/>
  <c r="X88" i="362"/>
  <c r="AM85" i="362"/>
  <c r="X84" i="362"/>
  <c r="AM81" i="362"/>
  <c r="X80" i="362"/>
  <c r="AM86" i="362"/>
  <c r="X85" i="362"/>
  <c r="AM82" i="362"/>
  <c r="X81" i="362"/>
  <c r="AM78" i="362"/>
  <c r="X77" i="362"/>
  <c r="X73" i="362"/>
  <c r="AM87" i="362"/>
  <c r="X86" i="362"/>
  <c r="AM83" i="362"/>
  <c r="X87" i="362"/>
  <c r="AM84" i="362"/>
  <c r="X82" i="362"/>
  <c r="X70" i="362"/>
  <c r="X66" i="362"/>
  <c r="X62" i="362"/>
  <c r="X58" i="362"/>
  <c r="AM88" i="362"/>
  <c r="X79" i="362"/>
  <c r="X75" i="362"/>
  <c r="X69" i="362"/>
  <c r="X65" i="362"/>
  <c r="X61" i="362"/>
  <c r="AM80" i="362"/>
  <c r="AM79" i="362"/>
  <c r="X68" i="362"/>
  <c r="X64" i="362"/>
  <c r="X60" i="362"/>
  <c r="X56" i="362"/>
  <c r="X83" i="362"/>
  <c r="X76" i="362"/>
  <c r="X72" i="362"/>
  <c r="X71" i="362"/>
  <c r="X67" i="362"/>
  <c r="X63" i="362"/>
  <c r="X59" i="362"/>
  <c r="X57" i="362"/>
  <c r="X53" i="362"/>
  <c r="X54" i="362"/>
  <c r="AM77" i="362"/>
  <c r="X74" i="362"/>
  <c r="X55" i="362"/>
  <c r="X78" i="362"/>
  <c r="X88" i="360"/>
  <c r="AM85" i="360"/>
  <c r="X84" i="360"/>
  <c r="AM81" i="360"/>
  <c r="AM86" i="360"/>
  <c r="X85" i="360"/>
  <c r="AM82" i="360"/>
  <c r="X81" i="360"/>
  <c r="AM78" i="360"/>
  <c r="AM87" i="360"/>
  <c r="X86" i="360"/>
  <c r="AM83" i="360"/>
  <c r="X82" i="360"/>
  <c r="AM79" i="360"/>
  <c r="X78" i="360"/>
  <c r="X76" i="360"/>
  <c r="X72" i="360"/>
  <c r="AM77" i="360"/>
  <c r="X87" i="360"/>
  <c r="AM84" i="360"/>
  <c r="AM80" i="360"/>
  <c r="X79" i="360"/>
  <c r="X69" i="360"/>
  <c r="X65" i="360"/>
  <c r="X61" i="360"/>
  <c r="X57" i="360"/>
  <c r="X54" i="360"/>
  <c r="AM88" i="360"/>
  <c r="X75" i="360"/>
  <c r="X67" i="360"/>
  <c r="X63" i="360"/>
  <c r="X59" i="360"/>
  <c r="X55" i="360"/>
  <c r="X77" i="360"/>
  <c r="X71" i="360"/>
  <c r="X83" i="360"/>
  <c r="X74" i="360"/>
  <c r="X73" i="360"/>
  <c r="X70" i="360"/>
  <c r="X68" i="360"/>
  <c r="X66" i="360"/>
  <c r="X64" i="360"/>
  <c r="X62" i="360"/>
  <c r="X60" i="360"/>
  <c r="X58" i="360"/>
  <c r="X56" i="360"/>
  <c r="X53" i="360"/>
  <c r="X80" i="360"/>
  <c r="X88" i="359"/>
  <c r="AM85" i="359"/>
  <c r="X84" i="359"/>
  <c r="AM81" i="359"/>
  <c r="AM86" i="359"/>
  <c r="X85" i="359"/>
  <c r="AM82" i="359"/>
  <c r="X81" i="359"/>
  <c r="AM78" i="359"/>
  <c r="AM87" i="359"/>
  <c r="X86" i="359"/>
  <c r="AM83" i="359"/>
  <c r="X82" i="359"/>
  <c r="AM79" i="359"/>
  <c r="X78" i="359"/>
  <c r="X76" i="359"/>
  <c r="X72" i="359"/>
  <c r="AM80" i="359"/>
  <c r="X79" i="359"/>
  <c r="X77" i="359"/>
  <c r="X75" i="359"/>
  <c r="X73" i="359"/>
  <c r="X87" i="359"/>
  <c r="AM84" i="359"/>
  <c r="X80" i="359"/>
  <c r="X67" i="359"/>
  <c r="X63" i="359"/>
  <c r="X59" i="359"/>
  <c r="X55" i="359"/>
  <c r="X71" i="359"/>
  <c r="X69" i="359"/>
  <c r="X65" i="359"/>
  <c r="X61" i="359"/>
  <c r="X57" i="359"/>
  <c r="X54" i="359"/>
  <c r="X64" i="359"/>
  <c r="X62" i="359"/>
  <c r="AM88" i="359"/>
  <c r="AM77" i="359"/>
  <c r="X53" i="359"/>
  <c r="X68" i="359"/>
  <c r="X60" i="359"/>
  <c r="X56" i="359"/>
  <c r="X83" i="359"/>
  <c r="X74" i="359"/>
  <c r="X70" i="359"/>
  <c r="X66" i="359"/>
  <c r="X58" i="359"/>
  <c r="X88" i="356"/>
  <c r="AM85" i="356"/>
  <c r="X84" i="356"/>
  <c r="AM81" i="356"/>
  <c r="X80" i="356"/>
  <c r="AM77" i="356"/>
  <c r="X74" i="356"/>
  <c r="AM86" i="356"/>
  <c r="X85" i="356"/>
  <c r="AM82" i="356"/>
  <c r="X81" i="356"/>
  <c r="AM78" i="356"/>
  <c r="X77" i="356"/>
  <c r="AM87" i="356"/>
  <c r="X86" i="356"/>
  <c r="AM83" i="356"/>
  <c r="X82" i="356"/>
  <c r="AM79" i="356"/>
  <c r="X78" i="356"/>
  <c r="X76" i="356"/>
  <c r="AM88" i="356"/>
  <c r="X87" i="356"/>
  <c r="AM84" i="356"/>
  <c r="X83" i="356"/>
  <c r="AM80" i="356"/>
  <c r="X79" i="356"/>
  <c r="X75" i="356"/>
  <c r="X68" i="356"/>
  <c r="X64" i="356"/>
  <c r="X60" i="356"/>
  <c r="X56" i="356"/>
  <c r="X73" i="356"/>
  <c r="X72" i="356"/>
  <c r="X70" i="356"/>
  <c r="X66" i="356"/>
  <c r="X54" i="356"/>
  <c r="X71" i="356"/>
  <c r="X67" i="356"/>
  <c r="X63" i="356"/>
  <c r="X59" i="356"/>
  <c r="X55" i="356"/>
  <c r="X69" i="356"/>
  <c r="X65" i="356"/>
  <c r="X61" i="356"/>
  <c r="X57" i="356"/>
  <c r="X53" i="356"/>
  <c r="X62" i="356"/>
  <c r="X58" i="356"/>
  <c r="X88" i="355"/>
  <c r="AM85" i="355"/>
  <c r="X84" i="355"/>
  <c r="AM81" i="355"/>
  <c r="AM86" i="355"/>
  <c r="X85" i="355"/>
  <c r="AM82" i="355"/>
  <c r="X81" i="355"/>
  <c r="AM88" i="355"/>
  <c r="X87" i="355"/>
  <c r="AM84" i="355"/>
  <c r="X83" i="355"/>
  <c r="AM80" i="355"/>
  <c r="X79" i="355"/>
  <c r="X75" i="355"/>
  <c r="X86" i="355"/>
  <c r="AM83" i="355"/>
  <c r="X74" i="355"/>
  <c r="X69" i="355"/>
  <c r="X65" i="355"/>
  <c r="X61" i="355"/>
  <c r="X57" i="355"/>
  <c r="X78" i="355"/>
  <c r="AM77" i="355"/>
  <c r="X76" i="355"/>
  <c r="X72" i="355"/>
  <c r="X68" i="355"/>
  <c r="X64" i="355"/>
  <c r="X60" i="355"/>
  <c r="AM78" i="355"/>
  <c r="X77" i="355"/>
  <c r="X70" i="355"/>
  <c r="X66" i="355"/>
  <c r="X62" i="355"/>
  <c r="X58" i="355"/>
  <c r="X54" i="355"/>
  <c r="X80" i="355"/>
  <c r="X59" i="355"/>
  <c r="X55" i="355"/>
  <c r="X53" i="355"/>
  <c r="X82" i="355"/>
  <c r="X71" i="355"/>
  <c r="X63" i="355"/>
  <c r="AM87" i="355"/>
  <c r="AM79" i="355"/>
  <c r="X73" i="355"/>
  <c r="X67" i="355"/>
  <c r="X56" i="355"/>
  <c r="X88" i="354"/>
  <c r="AM85" i="354"/>
  <c r="X84" i="354"/>
  <c r="AM81" i="354"/>
  <c r="AM86" i="354"/>
  <c r="X85" i="354"/>
  <c r="AM82" i="354"/>
  <c r="X81" i="354"/>
  <c r="AM88" i="354"/>
  <c r="X87" i="354"/>
  <c r="AM84" i="354"/>
  <c r="X83" i="354"/>
  <c r="AM80" i="354"/>
  <c r="X79" i="354"/>
  <c r="X75" i="354"/>
  <c r="X86" i="354"/>
  <c r="AM83" i="354"/>
  <c r="X78" i="354"/>
  <c r="AM77" i="354"/>
  <c r="X76" i="354"/>
  <c r="X72" i="354"/>
  <c r="X68" i="354"/>
  <c r="X64" i="354"/>
  <c r="X60" i="354"/>
  <c r="X80" i="354"/>
  <c r="AM79" i="354"/>
  <c r="X73" i="354"/>
  <c r="X71" i="354"/>
  <c r="X67" i="354"/>
  <c r="X63" i="354"/>
  <c r="X74" i="354"/>
  <c r="X69" i="354"/>
  <c r="X65" i="354"/>
  <c r="X61" i="354"/>
  <c r="X57" i="354"/>
  <c r="X53" i="354"/>
  <c r="AM78" i="354"/>
  <c r="X82" i="354"/>
  <c r="X77" i="354"/>
  <c r="X70" i="354"/>
  <c r="X66" i="354"/>
  <c r="X62" i="354"/>
  <c r="X56" i="354"/>
  <c r="X54" i="354"/>
  <c r="AM87" i="354"/>
  <c r="X59" i="354"/>
  <c r="X55" i="354"/>
  <c r="X58" i="354"/>
  <c r="X88" i="353"/>
  <c r="AM85" i="353"/>
  <c r="X84" i="353"/>
  <c r="AM81" i="353"/>
  <c r="AM86" i="353"/>
  <c r="X85" i="353"/>
  <c r="AM82" i="353"/>
  <c r="X81" i="353"/>
  <c r="AM88" i="353"/>
  <c r="X87" i="353"/>
  <c r="AM84" i="353"/>
  <c r="X83" i="353"/>
  <c r="AM80" i="353"/>
  <c r="X79" i="353"/>
  <c r="X75" i="353"/>
  <c r="X86" i="353"/>
  <c r="AM83" i="353"/>
  <c r="X74" i="353"/>
  <c r="X69" i="353"/>
  <c r="X65" i="353"/>
  <c r="X61" i="353"/>
  <c r="X78" i="353"/>
  <c r="AM77" i="353"/>
  <c r="X76" i="353"/>
  <c r="X72" i="353"/>
  <c r="X68" i="353"/>
  <c r="X64" i="353"/>
  <c r="X60" i="353"/>
  <c r="AM78" i="353"/>
  <c r="X77" i="353"/>
  <c r="X70" i="353"/>
  <c r="X66" i="353"/>
  <c r="X62" i="353"/>
  <c r="X58" i="353"/>
  <c r="X54" i="353"/>
  <c r="X73" i="353"/>
  <c r="X71" i="353"/>
  <c r="X67" i="353"/>
  <c r="X63" i="353"/>
  <c r="X59" i="353"/>
  <c r="X57" i="353"/>
  <c r="X82" i="353"/>
  <c r="AM79" i="353"/>
  <c r="X56" i="353"/>
  <c r="AM87" i="353"/>
  <c r="X55" i="353"/>
  <c r="X53" i="353"/>
  <c r="X80" i="353"/>
  <c r="X88" i="351"/>
  <c r="AM85" i="351"/>
  <c r="X84" i="351"/>
  <c r="AM81" i="351"/>
  <c r="X80" i="351"/>
  <c r="AM77" i="351"/>
  <c r="X74" i="351"/>
  <c r="AM86" i="351"/>
  <c r="X85" i="351"/>
  <c r="AM82" i="351"/>
  <c r="X81" i="351"/>
  <c r="AM78" i="351"/>
  <c r="X77" i="351"/>
  <c r="X73" i="351"/>
  <c r="AM88" i="351"/>
  <c r="X87" i="351"/>
  <c r="AM84" i="351"/>
  <c r="X83" i="351"/>
  <c r="AM80" i="351"/>
  <c r="X79" i="351"/>
  <c r="X75" i="351"/>
  <c r="X86" i="351"/>
  <c r="AM83" i="351"/>
  <c r="X78" i="351"/>
  <c r="X71" i="351"/>
  <c r="X67" i="351"/>
  <c r="X63" i="351"/>
  <c r="X59" i="351"/>
  <c r="X55" i="351"/>
  <c r="AM79" i="351"/>
  <c r="X70" i="351"/>
  <c r="X66" i="351"/>
  <c r="X62" i="351"/>
  <c r="X58" i="351"/>
  <c r="X54" i="351"/>
  <c r="AM87" i="351"/>
  <c r="X82" i="351"/>
  <c r="X72" i="351"/>
  <c r="X68" i="351"/>
  <c r="X64" i="351"/>
  <c r="X60" i="351"/>
  <c r="X56" i="351"/>
  <c r="X76" i="351"/>
  <c r="X69" i="351"/>
  <c r="X65" i="351"/>
  <c r="X61" i="351"/>
  <c r="X57" i="351"/>
  <c r="X53" i="351"/>
  <c r="X88" i="350"/>
  <c r="AM85" i="350"/>
  <c r="X84" i="350"/>
  <c r="AM81" i="350"/>
  <c r="X80" i="350"/>
  <c r="AM77" i="350"/>
  <c r="X74" i="350"/>
  <c r="AM86" i="350"/>
  <c r="X85" i="350"/>
  <c r="AM82" i="350"/>
  <c r="X81" i="350"/>
  <c r="AM78" i="350"/>
  <c r="X77" i="350"/>
  <c r="X73" i="350"/>
  <c r="AM88" i="350"/>
  <c r="X87" i="350"/>
  <c r="AM84" i="350"/>
  <c r="X83" i="350"/>
  <c r="AM80" i="350"/>
  <c r="X79" i="350"/>
  <c r="X75" i="350"/>
  <c r="X86" i="350"/>
  <c r="AM83" i="350"/>
  <c r="X78" i="350"/>
  <c r="X71" i="350"/>
  <c r="X67" i="350"/>
  <c r="X63" i="350"/>
  <c r="X59" i="350"/>
  <c r="X55" i="350"/>
  <c r="X82" i="350"/>
  <c r="X76" i="350"/>
  <c r="X70" i="350"/>
  <c r="X66" i="350"/>
  <c r="X62" i="350"/>
  <c r="X58" i="350"/>
  <c r="X54" i="350"/>
  <c r="AM87" i="350"/>
  <c r="AM79" i="350"/>
  <c r="X72" i="350"/>
  <c r="X68" i="350"/>
  <c r="X64" i="350"/>
  <c r="X60" i="350"/>
  <c r="X56" i="350"/>
  <c r="X69" i="350"/>
  <c r="X65" i="350"/>
  <c r="X61" i="350"/>
  <c r="X57" i="350"/>
  <c r="X53" i="350"/>
  <c r="X88" i="349"/>
  <c r="AM85" i="349"/>
  <c r="X84" i="349"/>
  <c r="AM86" i="349"/>
  <c r="X85" i="349"/>
  <c r="AM82" i="349"/>
  <c r="X81" i="349"/>
  <c r="AM87" i="349"/>
  <c r="X86" i="349"/>
  <c r="AM83" i="349"/>
  <c r="X82" i="349"/>
  <c r="AM79" i="349"/>
  <c r="X78" i="349"/>
  <c r="X76" i="349"/>
  <c r="X72" i="349"/>
  <c r="AM77" i="349"/>
  <c r="X74" i="349"/>
  <c r="X68" i="349"/>
  <c r="X64" i="349"/>
  <c r="X60" i="349"/>
  <c r="X87" i="349"/>
  <c r="X67" i="349"/>
  <c r="X63" i="349"/>
  <c r="X59" i="349"/>
  <c r="AM88" i="349"/>
  <c r="X83" i="349"/>
  <c r="X80" i="349"/>
  <c r="X77" i="349"/>
  <c r="X75" i="349"/>
  <c r="X73" i="349"/>
  <c r="X71" i="349"/>
  <c r="AM81" i="349"/>
  <c r="AM80" i="349"/>
  <c r="X70" i="349"/>
  <c r="X66" i="349"/>
  <c r="X62" i="349"/>
  <c r="X58" i="349"/>
  <c r="X54" i="349"/>
  <c r="AM78" i="349"/>
  <c r="X53" i="349"/>
  <c r="AM84" i="349"/>
  <c r="X79" i="349"/>
  <c r="X56" i="349"/>
  <c r="X69" i="349"/>
  <c r="X65" i="349"/>
  <c r="X61" i="349"/>
  <c r="X57" i="349"/>
  <c r="X55" i="349"/>
  <c r="AM86" i="348"/>
  <c r="X85" i="348"/>
  <c r="AM82" i="348"/>
  <c r="X81" i="348"/>
  <c r="AM78" i="348"/>
  <c r="X77" i="348"/>
  <c r="X73" i="348"/>
  <c r="X82" i="348"/>
  <c r="AM81" i="348"/>
  <c r="X70" i="348"/>
  <c r="X66" i="348"/>
  <c r="AM87" i="348"/>
  <c r="X86" i="348"/>
  <c r="X84" i="348"/>
  <c r="X79" i="348"/>
  <c r="X61" i="348"/>
  <c r="X57" i="348"/>
  <c r="X53" i="348"/>
  <c r="AM88" i="348"/>
  <c r="X88" i="348"/>
  <c r="AM84" i="348"/>
  <c r="AM79" i="348"/>
  <c r="X78" i="348"/>
  <c r="X74" i="348"/>
  <c r="X72" i="348"/>
  <c r="X68" i="348"/>
  <c r="X64" i="348"/>
  <c r="AM80" i="348"/>
  <c r="X80" i="348"/>
  <c r="X69" i="348"/>
  <c r="X71" i="348"/>
  <c r="X60" i="348"/>
  <c r="X58" i="348"/>
  <c r="X56" i="348"/>
  <c r="X54" i="348"/>
  <c r="AM85" i="348"/>
  <c r="AM83" i="348"/>
  <c r="X83" i="348"/>
  <c r="X65" i="348"/>
  <c r="X62" i="348"/>
  <c r="X87" i="348"/>
  <c r="AM77" i="348"/>
  <c r="X76" i="348"/>
  <c r="X75" i="348"/>
  <c r="X67" i="348"/>
  <c r="X63" i="348"/>
  <c r="X59" i="348"/>
  <c r="X55" i="348"/>
  <c r="E23" i="252"/>
  <c r="F23" i="252" s="1"/>
  <c r="E24" i="252"/>
  <c r="F24" i="252" s="1"/>
  <c r="E12" i="255"/>
  <c r="F12" i="255" s="1"/>
  <c r="E12" i="254"/>
  <c r="F12" i="254" s="1"/>
  <c r="E16" i="253"/>
  <c r="F16" i="253" s="1"/>
  <c r="E11" i="255"/>
  <c r="F11" i="255" s="1"/>
  <c r="E13" i="255"/>
  <c r="F13" i="255" s="1"/>
  <c r="E25" i="252"/>
  <c r="F25" i="252" s="1"/>
  <c r="E10" i="255"/>
  <c r="F10" i="255" s="1"/>
  <c r="E17" i="253"/>
  <c r="F17" i="253" s="1"/>
  <c r="E11" i="253"/>
  <c r="F11" i="253" s="1"/>
  <c r="E22" i="252"/>
  <c r="F22" i="252" s="1"/>
  <c r="E11" i="254"/>
  <c r="F11" i="254" s="1"/>
  <c r="E18" i="253"/>
  <c r="F18" i="253" s="1"/>
  <c r="E13" i="254"/>
  <c r="F13" i="254" s="1"/>
  <c r="E19" i="253"/>
  <c r="F19" i="253" s="1"/>
  <c r="E12" i="221"/>
  <c r="F12" i="221" s="1"/>
  <c r="G4" i="345"/>
  <c r="G4" i="346"/>
  <c r="E21" i="346"/>
  <c r="F21" i="346" s="1"/>
  <c r="E19" i="346"/>
  <c r="F19" i="346" s="1"/>
  <c r="E17" i="346"/>
  <c r="F17" i="346" s="1"/>
  <c r="E12" i="346"/>
  <c r="F12" i="346" s="1"/>
  <c r="E10" i="346"/>
  <c r="F10" i="346" s="1"/>
  <c r="E17" i="252"/>
  <c r="F17" i="252" s="1"/>
  <c r="E20" i="346"/>
  <c r="F20" i="346" s="1"/>
  <c r="E18" i="346"/>
  <c r="F18" i="346" s="1"/>
  <c r="E13" i="346"/>
  <c r="F13" i="346" s="1"/>
  <c r="E11" i="346"/>
  <c r="F11" i="346" s="1"/>
  <c r="E12" i="252"/>
  <c r="F12" i="252" s="1"/>
  <c r="E21" i="251"/>
  <c r="F21" i="251" s="1"/>
  <c r="E12" i="203"/>
  <c r="F12" i="203" s="1"/>
  <c r="E16" i="252"/>
  <c r="F16" i="252" s="1"/>
  <c r="E11" i="248"/>
  <c r="F11" i="248" s="1"/>
  <c r="E22" i="251"/>
  <c r="F22" i="251" s="1"/>
  <c r="E23" i="251"/>
  <c r="F23" i="251" s="1"/>
  <c r="E18" i="252"/>
  <c r="F18" i="252" s="1"/>
  <c r="E20" i="251"/>
  <c r="F20" i="251" s="1"/>
  <c r="E13" i="345"/>
  <c r="F13" i="345" s="1"/>
  <c r="E21" i="345"/>
  <c r="F21" i="345" s="1"/>
  <c r="E19" i="345"/>
  <c r="F19" i="345" s="1"/>
  <c r="E14" i="345"/>
  <c r="F14" i="345" s="1"/>
  <c r="E11" i="345"/>
  <c r="F11" i="345" s="1"/>
  <c r="E12" i="345"/>
  <c r="F12" i="345" s="1"/>
  <c r="E10" i="345"/>
  <c r="F10" i="345" s="1"/>
  <c r="E22" i="345"/>
  <c r="F22" i="345" s="1"/>
  <c r="E20" i="345"/>
  <c r="F20" i="345" s="1"/>
  <c r="E18" i="345"/>
  <c r="F18" i="345" s="1"/>
  <c r="G4" i="255"/>
  <c r="E29" i="255"/>
  <c r="F29" i="255" s="1"/>
  <c r="E27" i="255"/>
  <c r="F27" i="255" s="1"/>
  <c r="E22" i="255"/>
  <c r="F22" i="255" s="1"/>
  <c r="E21" i="255"/>
  <c r="F21" i="255" s="1"/>
  <c r="E17" i="255"/>
  <c r="F17" i="255" s="1"/>
  <c r="E30" i="255"/>
  <c r="F30" i="255" s="1"/>
  <c r="E28" i="255"/>
  <c r="F28" i="255" s="1"/>
  <c r="E26" i="255"/>
  <c r="F26" i="255" s="1"/>
  <c r="E20" i="255"/>
  <c r="F20" i="255" s="1"/>
  <c r="E16" i="255"/>
  <c r="F16" i="255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32" i="254"/>
  <c r="F32" i="254" s="1"/>
  <c r="E30" i="254"/>
  <c r="F30" i="254" s="1"/>
  <c r="G4" i="253"/>
  <c r="G4" i="254"/>
  <c r="E27" i="253"/>
  <c r="F27" i="253" s="1"/>
  <c r="E25" i="253"/>
  <c r="F25" i="253" s="1"/>
  <c r="E23" i="253"/>
  <c r="F23" i="253" s="1"/>
  <c r="E26" i="253"/>
  <c r="F26" i="253" s="1"/>
  <c r="E24" i="253"/>
  <c r="F24" i="253" s="1"/>
  <c r="E10" i="253"/>
  <c r="F10" i="253" s="1"/>
  <c r="E13" i="253"/>
  <c r="F13" i="253" s="1"/>
  <c r="E12" i="253"/>
  <c r="F12" i="253" s="1"/>
  <c r="E33" i="252"/>
  <c r="F33" i="252" s="1"/>
  <c r="E31" i="252"/>
  <c r="F31" i="252" s="1"/>
  <c r="E29" i="252"/>
  <c r="F29" i="252" s="1"/>
  <c r="E13" i="252"/>
  <c r="F13" i="252" s="1"/>
  <c r="E10" i="252"/>
  <c r="F10" i="252" s="1"/>
  <c r="E32" i="252"/>
  <c r="F32" i="252" s="1"/>
  <c r="E30" i="252"/>
  <c r="F30" i="252" s="1"/>
  <c r="E19" i="252"/>
  <c r="F19" i="252" s="1"/>
  <c r="E11" i="252"/>
  <c r="F11" i="252" s="1"/>
  <c r="G4" i="251"/>
  <c r="G4" i="252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6" i="250"/>
  <c r="F16" i="250" s="1"/>
  <c r="E24" i="250"/>
  <c r="F24" i="250" s="1"/>
  <c r="E22" i="250"/>
  <c r="F22" i="250" s="1"/>
  <c r="E20" i="250"/>
  <c r="F20" i="250" s="1"/>
  <c r="E15" i="250"/>
  <c r="F15" i="250" s="1"/>
  <c r="E11" i="250"/>
  <c r="F11" i="250" s="1"/>
  <c r="E23" i="250"/>
  <c r="F23" i="250" s="1"/>
  <c r="E21" i="250"/>
  <c r="F21" i="250" s="1"/>
  <c r="E12" i="250"/>
  <c r="F12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3" i="248"/>
  <c r="F13" i="248" s="1"/>
  <c r="E10" i="248"/>
  <c r="F10" i="248" s="1"/>
  <c r="E24" i="248"/>
  <c r="F24" i="248" s="1"/>
  <c r="E22" i="248"/>
  <c r="F22" i="248" s="1"/>
  <c r="E17" i="248"/>
  <c r="F17" i="248" s="1"/>
  <c r="E16" i="248"/>
  <c r="F16" i="248" s="1"/>
  <c r="E12" i="248"/>
  <c r="F12" i="248" s="1"/>
  <c r="G4" i="230"/>
  <c r="G4" i="248"/>
  <c r="E20" i="230"/>
  <c r="F20" i="230" s="1"/>
  <c r="E18" i="230"/>
  <c r="F18" i="230" s="1"/>
  <c r="E16" i="230"/>
  <c r="F16" i="230" s="1"/>
  <c r="E12" i="230"/>
  <c r="F12" i="230" s="1"/>
  <c r="E10" i="230"/>
  <c r="F10" i="230" s="1"/>
  <c r="E19" i="230"/>
  <c r="F19" i="230" s="1"/>
  <c r="E17" i="230"/>
  <c r="F17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0" i="228"/>
  <c r="F20" i="228" s="1"/>
  <c r="E18" i="228"/>
  <c r="F18" i="228" s="1"/>
  <c r="E11" i="228"/>
  <c r="F11" i="228" s="1"/>
  <c r="E17" i="228"/>
  <c r="F17" i="228" s="1"/>
  <c r="E21" i="228"/>
  <c r="F21" i="228" s="1"/>
  <c r="E10" i="228"/>
  <c r="F10" i="228" s="1"/>
  <c r="E19" i="228"/>
  <c r="F19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1" i="221"/>
  <c r="F21" i="221" s="1"/>
  <c r="E19" i="221"/>
  <c r="F19" i="221" s="1"/>
  <c r="E17" i="221"/>
  <c r="F17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20" i="221"/>
  <c r="F20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3" i="221"/>
  <c r="F13" i="221" s="1"/>
  <c r="E13" i="219"/>
  <c r="F13" i="219" s="1"/>
  <c r="E10" i="219"/>
  <c r="F10" i="219" s="1"/>
  <c r="E20" i="218"/>
  <c r="F20" i="218" s="1"/>
  <c r="E17" i="218"/>
  <c r="F17" i="218" s="1"/>
  <c r="E18" i="221"/>
  <c r="F18" i="221" s="1"/>
  <c r="E20" i="219"/>
  <c r="F20" i="219" s="1"/>
  <c r="E11" i="219"/>
  <c r="F11" i="219" s="1"/>
  <c r="E13" i="218"/>
  <c r="F13" i="218" s="1"/>
  <c r="E18" i="218"/>
  <c r="F18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19" i="218"/>
  <c r="F19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1" i="218"/>
  <c r="F21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19" i="211"/>
  <c r="F19" i="211" s="1"/>
  <c r="E17" i="211"/>
  <c r="F17" i="211" s="1"/>
  <c r="E15" i="211"/>
  <c r="F15" i="211" s="1"/>
  <c r="E11" i="211"/>
  <c r="F11" i="211" s="1"/>
  <c r="E18" i="211"/>
  <c r="F18" i="211" s="1"/>
  <c r="E17" i="215"/>
  <c r="F17" i="215" s="1"/>
  <c r="E10" i="215"/>
  <c r="F10" i="215" s="1"/>
  <c r="E10" i="211"/>
  <c r="F10" i="211" s="1"/>
  <c r="E11" i="210"/>
  <c r="F11" i="210" s="1"/>
  <c r="E20" i="210"/>
  <c r="F20" i="210" s="1"/>
  <c r="E18" i="210"/>
  <c r="F18" i="210" s="1"/>
  <c r="E16" i="210"/>
  <c r="F16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19" i="210"/>
  <c r="F19" i="210" s="1"/>
  <c r="E18" i="208"/>
  <c r="F18" i="208" s="1"/>
  <c r="E10" i="208"/>
  <c r="F10" i="208" s="1"/>
  <c r="E17" i="207"/>
  <c r="F17" i="207" s="1"/>
  <c r="E18" i="206"/>
  <c r="F18" i="206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6" i="211"/>
  <c r="F16" i="211" s="1"/>
  <c r="E12" i="210"/>
  <c r="F12" i="210" s="1"/>
  <c r="E11" i="208"/>
  <c r="F11" i="208" s="1"/>
  <c r="E17" i="210"/>
  <c r="F17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19" i="204"/>
  <c r="F19" i="204" s="1"/>
  <c r="E17" i="203"/>
  <c r="F17" i="203" s="1"/>
  <c r="E10" i="203"/>
  <c r="F10" i="203" s="1"/>
  <c r="E18" i="204"/>
  <c r="F18" i="204" s="1"/>
  <c r="E15" i="204"/>
  <c r="F15" i="204" s="1"/>
  <c r="E21" i="203"/>
  <c r="F21" i="203" s="1"/>
  <c r="E18" i="203"/>
  <c r="F18" i="203" s="1"/>
  <c r="E17" i="204"/>
  <c r="F17" i="204" s="1"/>
  <c r="E10" i="204"/>
  <c r="F10" i="204" s="1"/>
  <c r="E20" i="203"/>
  <c r="F20" i="203" s="1"/>
  <c r="E11" i="203"/>
  <c r="F11" i="203" s="1"/>
  <c r="E16" i="204"/>
  <c r="F16" i="204" s="1"/>
  <c r="E11" i="204"/>
  <c r="F11" i="204" s="1"/>
  <c r="E19" i="203"/>
  <c r="F19" i="203" s="1"/>
  <c r="E13" i="203"/>
  <c r="F13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AA53" i="397" l="1"/>
  <c r="Z53" i="397"/>
  <c r="AN84" i="397"/>
  <c r="AO84" i="397" s="1"/>
  <c r="AA60" i="397"/>
  <c r="Z60" i="397"/>
  <c r="AA81" i="397"/>
  <c r="Z81" i="397"/>
  <c r="AA76" i="397"/>
  <c r="Z76" i="397"/>
  <c r="Z86" i="397"/>
  <c r="AA86" i="397"/>
  <c r="AN83" i="397"/>
  <c r="AO83" i="397" s="1"/>
  <c r="AA87" i="398"/>
  <c r="Z87" i="398"/>
  <c r="AA66" i="398"/>
  <c r="Z66" i="398"/>
  <c r="AN86" i="398"/>
  <c r="AO86" i="398" s="1"/>
  <c r="AA61" i="397"/>
  <c r="Z61" i="397"/>
  <c r="AA58" i="397"/>
  <c r="Z58" i="397"/>
  <c r="Z55" i="397"/>
  <c r="AA55" i="397"/>
  <c r="AN78" i="397"/>
  <c r="AO78" i="397" s="1"/>
  <c r="AA54" i="397"/>
  <c r="Z54" i="397"/>
  <c r="AN85" i="397"/>
  <c r="AO85" i="397" s="1"/>
  <c r="AA68" i="397"/>
  <c r="Z68" i="397"/>
  <c r="Z75" i="397"/>
  <c r="AA75" i="397"/>
  <c r="AA88" i="397"/>
  <c r="Z88" i="397"/>
  <c r="AN79" i="397"/>
  <c r="AO79" i="397" s="1"/>
  <c r="AN77" i="398"/>
  <c r="AO77" i="398" s="1"/>
  <c r="AA53" i="398"/>
  <c r="Z53" i="398"/>
  <c r="AN88" i="397"/>
  <c r="AO88" i="397" s="1"/>
  <c r="Z56" i="398"/>
  <c r="AA56" i="398"/>
  <c r="AA85" i="397"/>
  <c r="Z85" i="397"/>
  <c r="AA59" i="398"/>
  <c r="Z59" i="398"/>
  <c r="AN78" i="398"/>
  <c r="AO78" i="398" s="1"/>
  <c r="Z64" i="398"/>
  <c r="AA64" i="398"/>
  <c r="Z77" i="398"/>
  <c r="AA77" i="398"/>
  <c r="AA65" i="398"/>
  <c r="Z65" i="398"/>
  <c r="AA72" i="398"/>
  <c r="Z72" i="398"/>
  <c r="AA82" i="398"/>
  <c r="Z82" i="398"/>
  <c r="AN82" i="398"/>
  <c r="AO82" i="398" s="1"/>
  <c r="AO81" i="398"/>
  <c r="AN81" i="398"/>
  <c r="AN80" i="397"/>
  <c r="AO80" i="397" s="1"/>
  <c r="AA70" i="397"/>
  <c r="Z70" i="397"/>
  <c r="Z63" i="397"/>
  <c r="AA63" i="397"/>
  <c r="AA74" i="397"/>
  <c r="Z74" i="397"/>
  <c r="Z71" i="397"/>
  <c r="AA71" i="397"/>
  <c r="Z83" i="397"/>
  <c r="AA83" i="397"/>
  <c r="AA67" i="398"/>
  <c r="Z67" i="398"/>
  <c r="AN80" i="398"/>
  <c r="AO80" i="398" s="1"/>
  <c r="Z73" i="398"/>
  <c r="AA73" i="398"/>
  <c r="AN88" i="398"/>
  <c r="AO88" i="398" s="1"/>
  <c r="AA80" i="398"/>
  <c r="Z80" i="398"/>
  <c r="AA78" i="398"/>
  <c r="Z78" i="398"/>
  <c r="AN85" i="398"/>
  <c r="AO85" i="398" s="1"/>
  <c r="Z65" i="397"/>
  <c r="AA65" i="397"/>
  <c r="AA66" i="397"/>
  <c r="Z66" i="397"/>
  <c r="Z59" i="397"/>
  <c r="AA59" i="397"/>
  <c r="Z79" i="397"/>
  <c r="AA79" i="397"/>
  <c r="AA62" i="397"/>
  <c r="Z62" i="397"/>
  <c r="AA56" i="397"/>
  <c r="Z56" i="397"/>
  <c r="AA69" i="397"/>
  <c r="Z69" i="397"/>
  <c r="AA77" i="397"/>
  <c r="Z77" i="397"/>
  <c r="AA72" i="397"/>
  <c r="Z72" i="397"/>
  <c r="AN82" i="397"/>
  <c r="AO82" i="397" s="1"/>
  <c r="AA84" i="397"/>
  <c r="Z84" i="397"/>
  <c r="AA82" i="397"/>
  <c r="Z82" i="397"/>
  <c r="Z60" i="398"/>
  <c r="AA60" i="398"/>
  <c r="AA62" i="398"/>
  <c r="Z62" i="398"/>
  <c r="AN86" i="397"/>
  <c r="AO86" i="397" s="1"/>
  <c r="AA63" i="398"/>
  <c r="Z63" i="398"/>
  <c r="Z79" i="398"/>
  <c r="AA79" i="398"/>
  <c r="Z68" i="398"/>
  <c r="AA68" i="398"/>
  <c r="AN84" i="398"/>
  <c r="AO84" i="398" s="1"/>
  <c r="AA69" i="398"/>
  <c r="Z69" i="398"/>
  <c r="AA76" i="398"/>
  <c r="Z76" i="398"/>
  <c r="AO83" i="398"/>
  <c r="AN83" i="398"/>
  <c r="Z85" i="398"/>
  <c r="AA85" i="398"/>
  <c r="AA84" i="398"/>
  <c r="Z84" i="398"/>
  <c r="AA86" i="398"/>
  <c r="Z86" i="398"/>
  <c r="Z57" i="397"/>
  <c r="AA57" i="397"/>
  <c r="AA57" i="398"/>
  <c r="Z57" i="398"/>
  <c r="AA74" i="398"/>
  <c r="Z74" i="398"/>
  <c r="Z67" i="397"/>
  <c r="AA67" i="397"/>
  <c r="AA80" i="397"/>
  <c r="Z80" i="397"/>
  <c r="AN77" i="397"/>
  <c r="AO77" i="397" s="1"/>
  <c r="AA64" i="397"/>
  <c r="Z64" i="397"/>
  <c r="AA73" i="397"/>
  <c r="Z73" i="397"/>
  <c r="AO81" i="397"/>
  <c r="AN81" i="397"/>
  <c r="Z78" i="397"/>
  <c r="AA78" i="397"/>
  <c r="Z58" i="398"/>
  <c r="AA58" i="398"/>
  <c r="AN87" i="397"/>
  <c r="AO87" i="397"/>
  <c r="AA87" i="397"/>
  <c r="Z87" i="397"/>
  <c r="Z54" i="398"/>
  <c r="AA54" i="398"/>
  <c r="AA70" i="398"/>
  <c r="Z70" i="398"/>
  <c r="AA55" i="398"/>
  <c r="Z55" i="398"/>
  <c r="AA71" i="398"/>
  <c r="Z71" i="398"/>
  <c r="AA81" i="398"/>
  <c r="Z81" i="398"/>
  <c r="Z75" i="398"/>
  <c r="AA75" i="398"/>
  <c r="AA61" i="398"/>
  <c r="Z61" i="398"/>
  <c r="AA83" i="398"/>
  <c r="Z83" i="398"/>
  <c r="AN79" i="398"/>
  <c r="AO79" i="398" s="1"/>
  <c r="AO87" i="398"/>
  <c r="AN87" i="398"/>
  <c r="AA88" i="398"/>
  <c r="Z88" i="398"/>
  <c r="Z70" i="392"/>
  <c r="AA70" i="392"/>
  <c r="AN81" i="392"/>
  <c r="AO81" i="392" s="1"/>
  <c r="Z56" i="393"/>
  <c r="AA56" i="393"/>
  <c r="Z64" i="393"/>
  <c r="AA64" i="393"/>
  <c r="Z72" i="393"/>
  <c r="AA72" i="393"/>
  <c r="AN87" i="395"/>
  <c r="AO87" i="395" s="1"/>
  <c r="Z78" i="392"/>
  <c r="AA78" i="392"/>
  <c r="AN78" i="393"/>
  <c r="AO78" i="393" s="1"/>
  <c r="Z57" i="394"/>
  <c r="AA57" i="394"/>
  <c r="AA73" i="392"/>
  <c r="Z73" i="392"/>
  <c r="Z54" i="392"/>
  <c r="AA54" i="392"/>
  <c r="AN77" i="392"/>
  <c r="AO77" i="392" s="1"/>
  <c r="AN85" i="392"/>
  <c r="AO85" i="392" s="1"/>
  <c r="AA81" i="395"/>
  <c r="Z81" i="395"/>
  <c r="AN87" i="393"/>
  <c r="AO87" i="393" s="1"/>
  <c r="Z63" i="394"/>
  <c r="AA63" i="394"/>
  <c r="AN78" i="394"/>
  <c r="AO78" i="394" s="1"/>
  <c r="Z58" i="392"/>
  <c r="AA58" i="392"/>
  <c r="AN83" i="392"/>
  <c r="AO83" i="392" s="1"/>
  <c r="AA63" i="393"/>
  <c r="Z63" i="393"/>
  <c r="AA76" i="393"/>
  <c r="Z76" i="393"/>
  <c r="AA83" i="393"/>
  <c r="Z83" i="393"/>
  <c r="AA59" i="392"/>
  <c r="Z59" i="392"/>
  <c r="AA75" i="392"/>
  <c r="Z75" i="392"/>
  <c r="AN84" i="392"/>
  <c r="AO84" i="392" s="1"/>
  <c r="AA57" i="393"/>
  <c r="Z57" i="393"/>
  <c r="AA73" i="393"/>
  <c r="Z73" i="393"/>
  <c r="AA74" i="394"/>
  <c r="Z74" i="394"/>
  <c r="Z71" i="395"/>
  <c r="AA71" i="395"/>
  <c r="Z73" i="395"/>
  <c r="AA73" i="395"/>
  <c r="Z84" i="393"/>
  <c r="AA84" i="393"/>
  <c r="AA60" i="394"/>
  <c r="Z60" i="394"/>
  <c r="AN77" i="394"/>
  <c r="AO77" i="394" s="1"/>
  <c r="AN85" i="394"/>
  <c r="AO85" i="394" s="1"/>
  <c r="AA78" i="395"/>
  <c r="Z78" i="395"/>
  <c r="AA58" i="394"/>
  <c r="Z58" i="394"/>
  <c r="AA77" i="394"/>
  <c r="Z77" i="394"/>
  <c r="AA85" i="394"/>
  <c r="Z85" i="394"/>
  <c r="AA72" i="395"/>
  <c r="Z72" i="395"/>
  <c r="Z78" i="394"/>
  <c r="AA78" i="394"/>
  <c r="AA86" i="394"/>
  <c r="Z86" i="394"/>
  <c r="AA67" i="395"/>
  <c r="Z67" i="395"/>
  <c r="AO79" i="395"/>
  <c r="AN79" i="395"/>
  <c r="AA64" i="396"/>
  <c r="Z64" i="396"/>
  <c r="Z61" i="395"/>
  <c r="AA61" i="395"/>
  <c r="Z86" i="395"/>
  <c r="AA86" i="395"/>
  <c r="AA66" i="395"/>
  <c r="Z66" i="395"/>
  <c r="Z80" i="395"/>
  <c r="AA80" i="395"/>
  <c r="AO88" i="395"/>
  <c r="AN88" i="395"/>
  <c r="AN84" i="395"/>
  <c r="AO84" i="395" s="1"/>
  <c r="AA85" i="395"/>
  <c r="Z85" i="395"/>
  <c r="AA67" i="396"/>
  <c r="Z67" i="396"/>
  <c r="AA59" i="396"/>
  <c r="Z59" i="396"/>
  <c r="AA58" i="396"/>
  <c r="Z58" i="396"/>
  <c r="AO77" i="396"/>
  <c r="AN77" i="396"/>
  <c r="AN81" i="396"/>
  <c r="AO81" i="396" s="1"/>
  <c r="AO80" i="396"/>
  <c r="AN80" i="396"/>
  <c r="AN88" i="396"/>
  <c r="AO88" i="396" s="1"/>
  <c r="Z82" i="396"/>
  <c r="AA82" i="396"/>
  <c r="AA73" i="396"/>
  <c r="Z73" i="396"/>
  <c r="AO82" i="396"/>
  <c r="AN82" i="396"/>
  <c r="Z76" i="392"/>
  <c r="AA76" i="392"/>
  <c r="AO86" i="392"/>
  <c r="AN86" i="392"/>
  <c r="AA58" i="393"/>
  <c r="Z58" i="393"/>
  <c r="AA66" i="393"/>
  <c r="Z66" i="393"/>
  <c r="AA74" i="393"/>
  <c r="Z74" i="393"/>
  <c r="AA57" i="392"/>
  <c r="Z57" i="392"/>
  <c r="AA81" i="392"/>
  <c r="Z81" i="392"/>
  <c r="AO80" i="393"/>
  <c r="AN80" i="393"/>
  <c r="Z73" i="394"/>
  <c r="AA73" i="394"/>
  <c r="AO79" i="392"/>
  <c r="AN79" i="392"/>
  <c r="Z60" i="392"/>
  <c r="AA60" i="392"/>
  <c r="AA82" i="392"/>
  <c r="Z82" i="392"/>
  <c r="AA78" i="393"/>
  <c r="Z78" i="393"/>
  <c r="AO79" i="393"/>
  <c r="AN79" i="393"/>
  <c r="Z53" i="394"/>
  <c r="AA53" i="394"/>
  <c r="Z69" i="394"/>
  <c r="AA69" i="394"/>
  <c r="Z79" i="394"/>
  <c r="AA79" i="394"/>
  <c r="AA65" i="392"/>
  <c r="Z65" i="392"/>
  <c r="Z84" i="392"/>
  <c r="AA84" i="392"/>
  <c r="AA67" i="393"/>
  <c r="Z67" i="393"/>
  <c r="Z77" i="393"/>
  <c r="AA77" i="393"/>
  <c r="AN84" i="393"/>
  <c r="AO84" i="393" s="1"/>
  <c r="AA63" i="392"/>
  <c r="Z63" i="392"/>
  <c r="Z79" i="392"/>
  <c r="AA79" i="392"/>
  <c r="Z87" i="392"/>
  <c r="AA87" i="392"/>
  <c r="AA61" i="393"/>
  <c r="Z61" i="393"/>
  <c r="AA82" i="393"/>
  <c r="Z82" i="393"/>
  <c r="AN82" i="394"/>
  <c r="AO82" i="394"/>
  <c r="AA77" i="395"/>
  <c r="Z77" i="395"/>
  <c r="AN77" i="393"/>
  <c r="AO77" i="393" s="1"/>
  <c r="AN85" i="393"/>
  <c r="AO85" i="393" s="1"/>
  <c r="AA64" i="394"/>
  <c r="Z64" i="394"/>
  <c r="AN80" i="394"/>
  <c r="AO80" i="394" s="1"/>
  <c r="Z87" i="394"/>
  <c r="AA87" i="394"/>
  <c r="AA82" i="395"/>
  <c r="Z82" i="395"/>
  <c r="AA62" i="394"/>
  <c r="Z62" i="394"/>
  <c r="AA80" i="394"/>
  <c r="Z80" i="394"/>
  <c r="AN86" i="394"/>
  <c r="AO86" i="394" s="1"/>
  <c r="Z57" i="396"/>
  <c r="AA57" i="396"/>
  <c r="AN79" i="394"/>
  <c r="AO79" i="394" s="1"/>
  <c r="AO87" i="394"/>
  <c r="AN87" i="394"/>
  <c r="Z69" i="395"/>
  <c r="AA69" i="395"/>
  <c r="AO82" i="395"/>
  <c r="AN82" i="395"/>
  <c r="Z65" i="396"/>
  <c r="AA65" i="396"/>
  <c r="AA68" i="395"/>
  <c r="Z68" i="395"/>
  <c r="Z54" i="395"/>
  <c r="AA54" i="395"/>
  <c r="Z70" i="395"/>
  <c r="AA70" i="395"/>
  <c r="AN81" i="395"/>
  <c r="AO81" i="395"/>
  <c r="Z79" i="395"/>
  <c r="AA79" i="395"/>
  <c r="Z55" i="396"/>
  <c r="AA55" i="396"/>
  <c r="AN86" i="395"/>
  <c r="AO86" i="395" s="1"/>
  <c r="Z69" i="396"/>
  <c r="AA69" i="396"/>
  <c r="Z61" i="396"/>
  <c r="AA61" i="396"/>
  <c r="Z62" i="396"/>
  <c r="AA62" i="396"/>
  <c r="AA80" i="396"/>
  <c r="Z80" i="396"/>
  <c r="AA84" i="396"/>
  <c r="Z84" i="396"/>
  <c r="AA83" i="396"/>
  <c r="Z83" i="396"/>
  <c r="Z76" i="396"/>
  <c r="AA76" i="396"/>
  <c r="AN83" i="396"/>
  <c r="AO83" i="396" s="1"/>
  <c r="AA77" i="396"/>
  <c r="Z77" i="396"/>
  <c r="AA85" i="396"/>
  <c r="Z85" i="396"/>
  <c r="AN78" i="392"/>
  <c r="AO78" i="392" s="1"/>
  <c r="Z88" i="392"/>
  <c r="AA88" i="392"/>
  <c r="Z60" i="393"/>
  <c r="AA60" i="393"/>
  <c r="Z68" i="393"/>
  <c r="AA68" i="393"/>
  <c r="AA86" i="393"/>
  <c r="Z86" i="393"/>
  <c r="AA68" i="392"/>
  <c r="Z68" i="392"/>
  <c r="Z86" i="392"/>
  <c r="AA86" i="392"/>
  <c r="AN82" i="393"/>
  <c r="AO82" i="393" s="1"/>
  <c r="AA61" i="392"/>
  <c r="Z61" i="392"/>
  <c r="AO87" i="392"/>
  <c r="AN87" i="392"/>
  <c r="Z66" i="392"/>
  <c r="AA66" i="392"/>
  <c r="AO82" i="392"/>
  <c r="AN82" i="392"/>
  <c r="Z65" i="394"/>
  <c r="AA65" i="394"/>
  <c r="Z85" i="393"/>
  <c r="AA85" i="393"/>
  <c r="Z55" i="394"/>
  <c r="AA55" i="394"/>
  <c r="Z71" i="394"/>
  <c r="AA71" i="394"/>
  <c r="AA53" i="392"/>
  <c r="Z53" i="392"/>
  <c r="Z72" i="392"/>
  <c r="AA72" i="392"/>
  <c r="AA55" i="393"/>
  <c r="Z55" i="393"/>
  <c r="AA71" i="393"/>
  <c r="Z71" i="393"/>
  <c r="Z79" i="393"/>
  <c r="AA79" i="393"/>
  <c r="AN86" i="393"/>
  <c r="AO86" i="393" s="1"/>
  <c r="Z67" i="392"/>
  <c r="AA67" i="392"/>
  <c r="AN80" i="392"/>
  <c r="AO80" i="392" s="1"/>
  <c r="AN88" i="392"/>
  <c r="AO88" i="392" s="1"/>
  <c r="AA65" i="393"/>
  <c r="Z65" i="393"/>
  <c r="AN83" i="393"/>
  <c r="AO83" i="393" s="1"/>
  <c r="Z55" i="395"/>
  <c r="AA55" i="395"/>
  <c r="Z57" i="395"/>
  <c r="AA57" i="395"/>
  <c r="AA80" i="393"/>
  <c r="Z80" i="393"/>
  <c r="AA88" i="393"/>
  <c r="Z88" i="393"/>
  <c r="AA68" i="394"/>
  <c r="Z68" i="394"/>
  <c r="AA81" i="394"/>
  <c r="Z81" i="394"/>
  <c r="AA56" i="396"/>
  <c r="Z56" i="396"/>
  <c r="AA66" i="394"/>
  <c r="Z66" i="394"/>
  <c r="AO81" i="394"/>
  <c r="AN81" i="394"/>
  <c r="AN88" i="394"/>
  <c r="AO88" i="394" s="1"/>
  <c r="AA71" i="396"/>
  <c r="Z71" i="396"/>
  <c r="Z82" i="394"/>
  <c r="AA82" i="394"/>
  <c r="Z53" i="395"/>
  <c r="AA53" i="395"/>
  <c r="AA76" i="395"/>
  <c r="Z76" i="395"/>
  <c r="AN83" i="395"/>
  <c r="AO83" i="395" s="1"/>
  <c r="AA88" i="394"/>
  <c r="Z88" i="394"/>
  <c r="AA75" i="395"/>
  <c r="Z75" i="395"/>
  <c r="AA58" i="395"/>
  <c r="Z58" i="395"/>
  <c r="AA74" i="395"/>
  <c r="Z74" i="395"/>
  <c r="Z84" i="395"/>
  <c r="AA84" i="395"/>
  <c r="AN80" i="395"/>
  <c r="AO80" i="395"/>
  <c r="Z63" i="396"/>
  <c r="AA63" i="396"/>
  <c r="AA72" i="396"/>
  <c r="Z72" i="396"/>
  <c r="AA68" i="396"/>
  <c r="Z68" i="396"/>
  <c r="AA66" i="396"/>
  <c r="Z66" i="396"/>
  <c r="AO85" i="396"/>
  <c r="AN85" i="396"/>
  <c r="AA75" i="396"/>
  <c r="Z75" i="396"/>
  <c r="AO84" i="396"/>
  <c r="AN84" i="396"/>
  <c r="Z78" i="396"/>
  <c r="AA78" i="396"/>
  <c r="Z86" i="396"/>
  <c r="AA86" i="396"/>
  <c r="AN78" i="396"/>
  <c r="AO78" i="396" s="1"/>
  <c r="AN86" i="396"/>
  <c r="AO86" i="396" s="1"/>
  <c r="AA64" i="392"/>
  <c r="Z64" i="392"/>
  <c r="Z80" i="392"/>
  <c r="AA80" i="392"/>
  <c r="AA54" i="393"/>
  <c r="Z54" i="393"/>
  <c r="AA62" i="393"/>
  <c r="Z62" i="393"/>
  <c r="AA70" i="393"/>
  <c r="Z70" i="393"/>
  <c r="Z59" i="394"/>
  <c r="AA59" i="394"/>
  <c r="AA69" i="392"/>
  <c r="Z69" i="392"/>
  <c r="Z62" i="392"/>
  <c r="AA62" i="392"/>
  <c r="Z67" i="394"/>
  <c r="AA67" i="394"/>
  <c r="AA77" i="392"/>
  <c r="Z77" i="392"/>
  <c r="AA85" i="392"/>
  <c r="Z85" i="392"/>
  <c r="Z83" i="394"/>
  <c r="AA83" i="394"/>
  <c r="Z87" i="393"/>
  <c r="AA87" i="393"/>
  <c r="Z61" i="394"/>
  <c r="AA61" i="394"/>
  <c r="Z75" i="394"/>
  <c r="AA75" i="394"/>
  <c r="AA56" i="392"/>
  <c r="Z56" i="392"/>
  <c r="Z74" i="392"/>
  <c r="AA74" i="392"/>
  <c r="AA59" i="393"/>
  <c r="Z59" i="393"/>
  <c r="AA75" i="393"/>
  <c r="Z75" i="393"/>
  <c r="Z81" i="393"/>
  <c r="AA81" i="393"/>
  <c r="AA55" i="392"/>
  <c r="Z55" i="392"/>
  <c r="AA71" i="392"/>
  <c r="Z71" i="392"/>
  <c r="AA83" i="392"/>
  <c r="Z83" i="392"/>
  <c r="AA53" i="393"/>
  <c r="Z53" i="393"/>
  <c r="AA69" i="393"/>
  <c r="Z69" i="393"/>
  <c r="AN88" i="393"/>
  <c r="AO88" i="393" s="1"/>
  <c r="Z65" i="395"/>
  <c r="AA65" i="395"/>
  <c r="Z63" i="395"/>
  <c r="AA63" i="395"/>
  <c r="AN81" i="393"/>
  <c r="AO81" i="393" s="1"/>
  <c r="AA56" i="394"/>
  <c r="Z56" i="394"/>
  <c r="AA72" i="394"/>
  <c r="Z72" i="394"/>
  <c r="AA84" i="394"/>
  <c r="Z84" i="394"/>
  <c r="AA64" i="395"/>
  <c r="Z64" i="395"/>
  <c r="AA54" i="394"/>
  <c r="Z54" i="394"/>
  <c r="AA70" i="394"/>
  <c r="Z70" i="394"/>
  <c r="AN84" i="394"/>
  <c r="AO84" i="394" s="1"/>
  <c r="AA56" i="395"/>
  <c r="Z56" i="395"/>
  <c r="AA76" i="394"/>
  <c r="Z76" i="394"/>
  <c r="AN83" i="394"/>
  <c r="AO83" i="394" s="1"/>
  <c r="AA60" i="395"/>
  <c r="Z60" i="395"/>
  <c r="AN78" i="395"/>
  <c r="AO78" i="395" s="1"/>
  <c r="AA88" i="395"/>
  <c r="Z88" i="395"/>
  <c r="AA59" i="395"/>
  <c r="Z59" i="395"/>
  <c r="AN85" i="395"/>
  <c r="AO85" i="395" s="1"/>
  <c r="Z62" i="395"/>
  <c r="AA62" i="395"/>
  <c r="AN77" i="395"/>
  <c r="AO77" i="395" s="1"/>
  <c r="AA87" i="395"/>
  <c r="Z87" i="395"/>
  <c r="Z83" i="395"/>
  <c r="AA83" i="395"/>
  <c r="AA74" i="396"/>
  <c r="Z74" i="396"/>
  <c r="AA60" i="396"/>
  <c r="Z60" i="396"/>
  <c r="AA53" i="396"/>
  <c r="Z53" i="396"/>
  <c r="Z54" i="396"/>
  <c r="AA54" i="396"/>
  <c r="Z70" i="396"/>
  <c r="AA70" i="396"/>
  <c r="AA88" i="396"/>
  <c r="Z88" i="396"/>
  <c r="AA79" i="396"/>
  <c r="Z79" i="396"/>
  <c r="AA87" i="396"/>
  <c r="Z87" i="396"/>
  <c r="AN79" i="396"/>
  <c r="AO79" i="396" s="1"/>
  <c r="AN87" i="396"/>
  <c r="AO87" i="396" s="1"/>
  <c r="AA81" i="396"/>
  <c r="Z81" i="396"/>
  <c r="AA61" i="390"/>
  <c r="Z61" i="390"/>
  <c r="AN87" i="389"/>
  <c r="AO87" i="389" s="1"/>
  <c r="AA61" i="389"/>
  <c r="Z61" i="389"/>
  <c r="Z80" i="389"/>
  <c r="AA80" i="389"/>
  <c r="Z55" i="390"/>
  <c r="AA55" i="390"/>
  <c r="Z55" i="391"/>
  <c r="AA55" i="391"/>
  <c r="Z66" i="389"/>
  <c r="AA66" i="389"/>
  <c r="AA65" i="389"/>
  <c r="Z65" i="389"/>
  <c r="Z85" i="390"/>
  <c r="AA85" i="390"/>
  <c r="AN87" i="390"/>
  <c r="AO87" i="390" s="1"/>
  <c r="AA60" i="389"/>
  <c r="Z60" i="389"/>
  <c r="AA76" i="389"/>
  <c r="Z76" i="389"/>
  <c r="AA83" i="389"/>
  <c r="Z83" i="389"/>
  <c r="AN86" i="390"/>
  <c r="AO86" i="390" s="1"/>
  <c r="Z71" i="389"/>
  <c r="AA71" i="389"/>
  <c r="AN84" i="389"/>
  <c r="AO84" i="389" s="1"/>
  <c r="AA54" i="390"/>
  <c r="Z54" i="390"/>
  <c r="AA76" i="390"/>
  <c r="Z76" i="390"/>
  <c r="AN85" i="389"/>
  <c r="AO85" i="389" s="1"/>
  <c r="Z64" i="390"/>
  <c r="AA64" i="390"/>
  <c r="AN83" i="390"/>
  <c r="AO83" i="390" s="1"/>
  <c r="AA69" i="390"/>
  <c r="Z69" i="390"/>
  <c r="AA54" i="391"/>
  <c r="Z54" i="391"/>
  <c r="Z79" i="390"/>
  <c r="AA79" i="390"/>
  <c r="Z87" i="390"/>
  <c r="AA87" i="390"/>
  <c r="AA65" i="391"/>
  <c r="Z65" i="391"/>
  <c r="Z88" i="390"/>
  <c r="AA88" i="390"/>
  <c r="Z59" i="391"/>
  <c r="AA59" i="391"/>
  <c r="AA73" i="391"/>
  <c r="Z73" i="391"/>
  <c r="Z60" i="391"/>
  <c r="AA60" i="391"/>
  <c r="Z76" i="391"/>
  <c r="AA76" i="391"/>
  <c r="AN83" i="391"/>
  <c r="AO83" i="391" s="1"/>
  <c r="AN80" i="391"/>
  <c r="AO80" i="391" s="1"/>
  <c r="AN88" i="391"/>
  <c r="AO88" i="391" s="1"/>
  <c r="Z85" i="391"/>
  <c r="AA85" i="391"/>
  <c r="AN81" i="391"/>
  <c r="AO81" i="391" s="1"/>
  <c r="AA81" i="389"/>
  <c r="Z81" i="389"/>
  <c r="AA58" i="389"/>
  <c r="Z58" i="389"/>
  <c r="Z70" i="390"/>
  <c r="AA70" i="390"/>
  <c r="AA69" i="389"/>
  <c r="Z69" i="389"/>
  <c r="AN81" i="389"/>
  <c r="AO81" i="389" s="1"/>
  <c r="Z63" i="390"/>
  <c r="AA63" i="390"/>
  <c r="AN88" i="389"/>
  <c r="AO88" i="389" s="1"/>
  <c r="Z70" i="389"/>
  <c r="AA70" i="389"/>
  <c r="AA86" i="389"/>
  <c r="Z86" i="389"/>
  <c r="AA86" i="390"/>
  <c r="Z86" i="390"/>
  <c r="Z55" i="389"/>
  <c r="AA55" i="389"/>
  <c r="Z64" i="389"/>
  <c r="AA64" i="389"/>
  <c r="AA78" i="389"/>
  <c r="Z78" i="389"/>
  <c r="Z74" i="390"/>
  <c r="AA74" i="390"/>
  <c r="AA62" i="391"/>
  <c r="Z62" i="391"/>
  <c r="Z75" i="389"/>
  <c r="AA75" i="389"/>
  <c r="Z85" i="389"/>
  <c r="AA85" i="389"/>
  <c r="AA58" i="390"/>
  <c r="Z58" i="390"/>
  <c r="AA78" i="390"/>
  <c r="Z78" i="390"/>
  <c r="Z88" i="389"/>
  <c r="AA88" i="389"/>
  <c r="AN79" i="390"/>
  <c r="AO79" i="390" s="1"/>
  <c r="AA69" i="391"/>
  <c r="Z69" i="391"/>
  <c r="AA73" i="390"/>
  <c r="Z73" i="390"/>
  <c r="AA70" i="391"/>
  <c r="Z70" i="391"/>
  <c r="AN80" i="390"/>
  <c r="AO80" i="390" s="1"/>
  <c r="AN88" i="390"/>
  <c r="AO88" i="390" s="1"/>
  <c r="AN81" i="390"/>
  <c r="AO81" i="390" s="1"/>
  <c r="Z56" i="391"/>
  <c r="AA56" i="391"/>
  <c r="Z63" i="391"/>
  <c r="AA63" i="391"/>
  <c r="AN79" i="391"/>
  <c r="AO79" i="391" s="1"/>
  <c r="AA64" i="391"/>
  <c r="Z64" i="391"/>
  <c r="AN77" i="391"/>
  <c r="AO77" i="391"/>
  <c r="AA86" i="391"/>
  <c r="Z86" i="391"/>
  <c r="AA83" i="391"/>
  <c r="Z83" i="391"/>
  <c r="AN78" i="391"/>
  <c r="AO78" i="391" s="1"/>
  <c r="AN86" i="391"/>
  <c r="AO86" i="391" s="1"/>
  <c r="Z84" i="391"/>
  <c r="AA84" i="391"/>
  <c r="AA74" i="389"/>
  <c r="Z74" i="389"/>
  <c r="AA53" i="389"/>
  <c r="Z53" i="389"/>
  <c r="AA73" i="389"/>
  <c r="Z73" i="389"/>
  <c r="AA82" i="389"/>
  <c r="Z82" i="389"/>
  <c r="Z66" i="390"/>
  <c r="AA66" i="390"/>
  <c r="AA54" i="389"/>
  <c r="Z54" i="389"/>
  <c r="AN78" i="389"/>
  <c r="AO78" i="389" s="1"/>
  <c r="AA57" i="390"/>
  <c r="Z57" i="390"/>
  <c r="AA61" i="391"/>
  <c r="Z61" i="391"/>
  <c r="Z67" i="389"/>
  <c r="AA67" i="389"/>
  <c r="AA68" i="389"/>
  <c r="Z68" i="389"/>
  <c r="AN79" i="389"/>
  <c r="AO79" i="389" s="1"/>
  <c r="AA81" i="390"/>
  <c r="Z81" i="390"/>
  <c r="Z59" i="389"/>
  <c r="AA59" i="389"/>
  <c r="Z79" i="389"/>
  <c r="AA79" i="389"/>
  <c r="AN86" i="389"/>
  <c r="AO86" i="389" s="1"/>
  <c r="AA62" i="390"/>
  <c r="Z62" i="390"/>
  <c r="Z56" i="390"/>
  <c r="AA56" i="390"/>
  <c r="Z80" i="390"/>
  <c r="AA80" i="390"/>
  <c r="AA77" i="391"/>
  <c r="Z77" i="391"/>
  <c r="AA77" i="390"/>
  <c r="Z77" i="390"/>
  <c r="Z71" i="390"/>
  <c r="AA71" i="390"/>
  <c r="AA83" i="390"/>
  <c r="Z83" i="390"/>
  <c r="AA53" i="391"/>
  <c r="Z53" i="391"/>
  <c r="Z84" i="390"/>
  <c r="AA84" i="390"/>
  <c r="AA58" i="391"/>
  <c r="Z58" i="391"/>
  <c r="Z67" i="391"/>
  <c r="AA67" i="391"/>
  <c r="AA82" i="391"/>
  <c r="Z82" i="391"/>
  <c r="Z68" i="391"/>
  <c r="AA68" i="391"/>
  <c r="Z78" i="391"/>
  <c r="AA78" i="391"/>
  <c r="AA75" i="391"/>
  <c r="Z75" i="391"/>
  <c r="AN84" i="391"/>
  <c r="AO84" i="391" s="1"/>
  <c r="Z81" i="391"/>
  <c r="AA81" i="391"/>
  <c r="AN85" i="391"/>
  <c r="AO85" i="391" s="1"/>
  <c r="AA53" i="390"/>
  <c r="Z53" i="390"/>
  <c r="AN77" i="389"/>
  <c r="AO77" i="389" s="1"/>
  <c r="AA57" i="389"/>
  <c r="Z57" i="389"/>
  <c r="AA77" i="389"/>
  <c r="Z77" i="389"/>
  <c r="AN83" i="389"/>
  <c r="AO83" i="389" s="1"/>
  <c r="AA72" i="390"/>
  <c r="Z72" i="390"/>
  <c r="Z62" i="389"/>
  <c r="AA62" i="389"/>
  <c r="Z59" i="390"/>
  <c r="AA59" i="390"/>
  <c r="AA65" i="390"/>
  <c r="Z65" i="390"/>
  <c r="AN77" i="390"/>
  <c r="AO77" i="390" s="1"/>
  <c r="Z56" i="389"/>
  <c r="AA56" i="389"/>
  <c r="AA72" i="389"/>
  <c r="Z72" i="389"/>
  <c r="AN82" i="389"/>
  <c r="AO82" i="389" s="1"/>
  <c r="AA82" i="390"/>
  <c r="Z82" i="390"/>
  <c r="Z63" i="389"/>
  <c r="AA63" i="389"/>
  <c r="AN80" i="389"/>
  <c r="AO80" i="389" s="1"/>
  <c r="Z87" i="389"/>
  <c r="AA87" i="389"/>
  <c r="AA68" i="390"/>
  <c r="Z68" i="390"/>
  <c r="AA84" i="389"/>
  <c r="Z84" i="389"/>
  <c r="Z60" i="390"/>
  <c r="AA60" i="390"/>
  <c r="AN82" i="390"/>
  <c r="AO82" i="390" s="1"/>
  <c r="Z67" i="390"/>
  <c r="AA67" i="390"/>
  <c r="AN78" i="390"/>
  <c r="AO78" i="390" s="1"/>
  <c r="Z75" i="390"/>
  <c r="AA75" i="390"/>
  <c r="AN84" i="390"/>
  <c r="AO84" i="390" s="1"/>
  <c r="AA57" i="391"/>
  <c r="Z57" i="391"/>
  <c r="AN85" i="390"/>
  <c r="AO85" i="390" s="1"/>
  <c r="AA66" i="391"/>
  <c r="Z66" i="391"/>
  <c r="Z71" i="391"/>
  <c r="AA71" i="391"/>
  <c r="AN87" i="391"/>
  <c r="AO87" i="391" s="1"/>
  <c r="Z72" i="391"/>
  <c r="AA72" i="391"/>
  <c r="Z74" i="391"/>
  <c r="AA74" i="391"/>
  <c r="AA79" i="391"/>
  <c r="Z79" i="391"/>
  <c r="AA87" i="391"/>
  <c r="Z87" i="391"/>
  <c r="AN82" i="391"/>
  <c r="AO82" i="391" s="1"/>
  <c r="Z80" i="391"/>
  <c r="AA80" i="391"/>
  <c r="Z88" i="391"/>
  <c r="AA88" i="391"/>
  <c r="H10" i="387"/>
  <c r="I10" i="387"/>
  <c r="Q10" i="387"/>
  <c r="J10" i="387"/>
  <c r="R10" i="387"/>
  <c r="N10" i="387"/>
  <c r="V10" i="387"/>
  <c r="M10" i="387"/>
  <c r="U10" i="387"/>
  <c r="O10" i="387"/>
  <c r="L10" i="387"/>
  <c r="K10" i="387"/>
  <c r="G10" i="387"/>
  <c r="T10" i="387"/>
  <c r="S10" i="387"/>
  <c r="P10" i="387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N79" i="388"/>
  <c r="AO79" i="388" s="1"/>
  <c r="AN87" i="388"/>
  <c r="AO87" i="388" s="1"/>
  <c r="Z85" i="388"/>
  <c r="AA85" i="388"/>
  <c r="AN81" i="388"/>
  <c r="AO81" i="388" s="1"/>
  <c r="G12" i="387"/>
  <c r="U12" i="387"/>
  <c r="I12" i="387"/>
  <c r="Q12" i="387"/>
  <c r="M12" i="387"/>
  <c r="N12" i="387"/>
  <c r="T12" i="387"/>
  <c r="O12" i="387"/>
  <c r="J12" i="387"/>
  <c r="P12" i="387"/>
  <c r="K12" i="387"/>
  <c r="V12" i="387"/>
  <c r="L12" i="387"/>
  <c r="R12" i="387"/>
  <c r="H12" i="387"/>
  <c r="S12" i="387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N84" i="388"/>
  <c r="AO84" i="388" s="1"/>
  <c r="AA82" i="388"/>
  <c r="Z82" i="388"/>
  <c r="AN78" i="388"/>
  <c r="AO78" i="388" s="1"/>
  <c r="AN86" i="388"/>
  <c r="AO86" i="388" s="1"/>
  <c r="AA84" i="388"/>
  <c r="Z84" i="388"/>
  <c r="G11" i="387"/>
  <c r="U11" i="387"/>
  <c r="I11" i="387"/>
  <c r="Q11" i="387"/>
  <c r="M11" i="387"/>
  <c r="N11" i="387"/>
  <c r="T11" i="387"/>
  <c r="K11" i="387"/>
  <c r="J11" i="387"/>
  <c r="P11" i="387"/>
  <c r="V11" i="387"/>
  <c r="L11" i="387"/>
  <c r="S11" i="387"/>
  <c r="R11" i="387"/>
  <c r="H11" i="387"/>
  <c r="O11" i="387"/>
  <c r="G14" i="387"/>
  <c r="P14" i="387"/>
  <c r="I14" i="387"/>
  <c r="Q14" i="387"/>
  <c r="M14" i="387"/>
  <c r="U14" i="387"/>
  <c r="T14" i="387"/>
  <c r="L14" i="387"/>
  <c r="N14" i="387"/>
  <c r="J14" i="387"/>
  <c r="S14" i="387"/>
  <c r="V14" i="387"/>
  <c r="O14" i="387"/>
  <c r="R14" i="387"/>
  <c r="H14" i="387"/>
  <c r="K14" i="387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N83" i="388"/>
  <c r="AO83" i="388" s="1"/>
  <c r="Z81" i="388"/>
  <c r="AA81" i="388"/>
  <c r="AN85" i="388"/>
  <c r="AO85" i="388" s="1"/>
  <c r="G13" i="387"/>
  <c r="N13" i="387"/>
  <c r="T13" i="387"/>
  <c r="U13" i="387"/>
  <c r="S13" i="387"/>
  <c r="Q13" i="387"/>
  <c r="J13" i="387"/>
  <c r="P13" i="387"/>
  <c r="I13" i="387"/>
  <c r="O13" i="387"/>
  <c r="V13" i="387"/>
  <c r="M13" i="387"/>
  <c r="L13" i="387"/>
  <c r="K13" i="387"/>
  <c r="R13" i="387"/>
  <c r="H13" i="387"/>
  <c r="Z74" i="388"/>
  <c r="AA74" i="388"/>
  <c r="AA66" i="388"/>
  <c r="Z66" i="388"/>
  <c r="AA57" i="388"/>
  <c r="Z57" i="388"/>
  <c r="AN77" i="388"/>
  <c r="AO77" i="388" s="1"/>
  <c r="Z63" i="388"/>
  <c r="AA63" i="388"/>
  <c r="Z56" i="388"/>
  <c r="AA56" i="388"/>
  <c r="AA73" i="388"/>
  <c r="Z73" i="388"/>
  <c r="AN80" i="388"/>
  <c r="AO80" i="388" s="1"/>
  <c r="AN88" i="388"/>
  <c r="AO88" i="388" s="1"/>
  <c r="AA86" i="388"/>
  <c r="Z86" i="388"/>
  <c r="AN82" i="388"/>
  <c r="AO82" i="388" s="1"/>
  <c r="AA80" i="388"/>
  <c r="Z80" i="388"/>
  <c r="AA88" i="388"/>
  <c r="Z88" i="388"/>
  <c r="AA60" i="386"/>
  <c r="Z60" i="386"/>
  <c r="AN87" i="386"/>
  <c r="AO87" i="386" s="1"/>
  <c r="AA76" i="386"/>
  <c r="Z76" i="386"/>
  <c r="Z55" i="386"/>
  <c r="AA55" i="386"/>
  <c r="AA71" i="386"/>
  <c r="Z71" i="386"/>
  <c r="Z65" i="386"/>
  <c r="AA65" i="386"/>
  <c r="Z62" i="386"/>
  <c r="AA62" i="386"/>
  <c r="AN78" i="386"/>
  <c r="AO78" i="386" s="1"/>
  <c r="Z79" i="386"/>
  <c r="AA79" i="386"/>
  <c r="AA87" i="386"/>
  <c r="Z87" i="386"/>
  <c r="Z85" i="386"/>
  <c r="AA85" i="386"/>
  <c r="AN81" i="386"/>
  <c r="AO81" i="386" s="1"/>
  <c r="AA64" i="386"/>
  <c r="Z64" i="386"/>
  <c r="Z54" i="386"/>
  <c r="AA54" i="386"/>
  <c r="AA53" i="386"/>
  <c r="Z53" i="386"/>
  <c r="AA59" i="386"/>
  <c r="Z59" i="386"/>
  <c r="AA73" i="386"/>
  <c r="Z73" i="386"/>
  <c r="Z69" i="386"/>
  <c r="AA69" i="386"/>
  <c r="Z66" i="386"/>
  <c r="AA66" i="386"/>
  <c r="AN83" i="386"/>
  <c r="AO83" i="386" s="1"/>
  <c r="AN80" i="386"/>
  <c r="AO80" i="386" s="1"/>
  <c r="AN88" i="386"/>
  <c r="AO88" i="386" s="1"/>
  <c r="Z84" i="386"/>
  <c r="AA84" i="386"/>
  <c r="AA68" i="386"/>
  <c r="Z68" i="386"/>
  <c r="AA78" i="386"/>
  <c r="Z78" i="386"/>
  <c r="Z57" i="386"/>
  <c r="AA57" i="386"/>
  <c r="AA63" i="386"/>
  <c r="Z63" i="386"/>
  <c r="AN79" i="386"/>
  <c r="AO79" i="386" s="1"/>
  <c r="Z74" i="386"/>
  <c r="AA74" i="386"/>
  <c r="Z70" i="386"/>
  <c r="AA70" i="386"/>
  <c r="AA86" i="386"/>
  <c r="Z86" i="386"/>
  <c r="AA83" i="386"/>
  <c r="Z83" i="386"/>
  <c r="Z81" i="386"/>
  <c r="AA81" i="386"/>
  <c r="AN85" i="386"/>
  <c r="AO85" i="386" s="1"/>
  <c r="AN86" i="386"/>
  <c r="AO86" i="386" s="1"/>
  <c r="AA56" i="386"/>
  <c r="Z56" i="386"/>
  <c r="AA72" i="386"/>
  <c r="Z72" i="386"/>
  <c r="AA82" i="386"/>
  <c r="Z82" i="386"/>
  <c r="AN77" i="386"/>
  <c r="AO77" i="386" s="1"/>
  <c r="AA67" i="386"/>
  <c r="Z67" i="386"/>
  <c r="Z61" i="386"/>
  <c r="AA61" i="386"/>
  <c r="Z58" i="386"/>
  <c r="AA58" i="386"/>
  <c r="AA77" i="386"/>
  <c r="Z77" i="386"/>
  <c r="Z75" i="386"/>
  <c r="AA75" i="386"/>
  <c r="AN84" i="386"/>
  <c r="AO84" i="386" s="1"/>
  <c r="AN82" i="386"/>
  <c r="AO82" i="386" s="1"/>
  <c r="Z80" i="386"/>
  <c r="AA80" i="386"/>
  <c r="Z88" i="386"/>
  <c r="AA88" i="386"/>
  <c r="AA54" i="385"/>
  <c r="Z54" i="385"/>
  <c r="Z55" i="385"/>
  <c r="AA55" i="385"/>
  <c r="AA82" i="385"/>
  <c r="Z82" i="385"/>
  <c r="AA64" i="385"/>
  <c r="Z64" i="385"/>
  <c r="AN77" i="385"/>
  <c r="AO77" i="385" s="1"/>
  <c r="Z70" i="385"/>
  <c r="AA70" i="385"/>
  <c r="Z63" i="385"/>
  <c r="AA63" i="385"/>
  <c r="AN79" i="385"/>
  <c r="AO79" i="385" s="1"/>
  <c r="Z75" i="385"/>
  <c r="AA75" i="385"/>
  <c r="AN84" i="385"/>
  <c r="AO84" i="385" s="1"/>
  <c r="AN82" i="385"/>
  <c r="AO82" i="385" s="1"/>
  <c r="AN81" i="385"/>
  <c r="AO81" i="385" s="1"/>
  <c r="Z85" i="385"/>
  <c r="AA85" i="385"/>
  <c r="AN87" i="385"/>
  <c r="AO87" i="385" s="1"/>
  <c r="AA65" i="385"/>
  <c r="Z65" i="385"/>
  <c r="AA56" i="385"/>
  <c r="Z56" i="385"/>
  <c r="AA72" i="385"/>
  <c r="Z72" i="385"/>
  <c r="Z62" i="385"/>
  <c r="AA62" i="385"/>
  <c r="AN78" i="385"/>
  <c r="AO78" i="385" s="1"/>
  <c r="Z71" i="385"/>
  <c r="AA71" i="385"/>
  <c r="AN83" i="385"/>
  <c r="AO83" i="385" s="1"/>
  <c r="AN80" i="385"/>
  <c r="AO80" i="385" s="1"/>
  <c r="AN88" i="385"/>
  <c r="AO88" i="385" s="1"/>
  <c r="AN86" i="385"/>
  <c r="AO86" i="385" s="1"/>
  <c r="AN85" i="385"/>
  <c r="AO85" i="385" s="1"/>
  <c r="AA57" i="385"/>
  <c r="Z57" i="385"/>
  <c r="AA61" i="385"/>
  <c r="Z61" i="385"/>
  <c r="Z58" i="385"/>
  <c r="AA58" i="385"/>
  <c r="AA68" i="385"/>
  <c r="Z68" i="385"/>
  <c r="AA78" i="385"/>
  <c r="Z78" i="385"/>
  <c r="AA77" i="385"/>
  <c r="Z77" i="385"/>
  <c r="Z67" i="385"/>
  <c r="AA67" i="385"/>
  <c r="Z80" i="385"/>
  <c r="AA80" i="385"/>
  <c r="AA79" i="385"/>
  <c r="Z79" i="385"/>
  <c r="AA87" i="385"/>
  <c r="Z87" i="385"/>
  <c r="Z84" i="385"/>
  <c r="AA84" i="385"/>
  <c r="Z74" i="385"/>
  <c r="AA74" i="385"/>
  <c r="Z53" i="385"/>
  <c r="AA53" i="385"/>
  <c r="AA69" i="385"/>
  <c r="Z69" i="385"/>
  <c r="AA60" i="385"/>
  <c r="Z60" i="385"/>
  <c r="AA76" i="385"/>
  <c r="Z76" i="385"/>
  <c r="Z66" i="385"/>
  <c r="AA66" i="385"/>
  <c r="Z59" i="385"/>
  <c r="AA59" i="385"/>
  <c r="AA73" i="385"/>
  <c r="Z73" i="385"/>
  <c r="AA86" i="385"/>
  <c r="Z86" i="385"/>
  <c r="AA83" i="385"/>
  <c r="Z83" i="385"/>
  <c r="Z81" i="385"/>
  <c r="AA81" i="385"/>
  <c r="Z88" i="385"/>
  <c r="AA88" i="385"/>
  <c r="AA78" i="384"/>
  <c r="Z78" i="384"/>
  <c r="AA64" i="384"/>
  <c r="Z64" i="384"/>
  <c r="Z54" i="384"/>
  <c r="AA54" i="384"/>
  <c r="Z55" i="384"/>
  <c r="AA55" i="384"/>
  <c r="AA71" i="384"/>
  <c r="Z71" i="384"/>
  <c r="Z65" i="384"/>
  <c r="AA65" i="384"/>
  <c r="Z62" i="384"/>
  <c r="AA62" i="384"/>
  <c r="AN78" i="384"/>
  <c r="AO78" i="384" s="1"/>
  <c r="Z79" i="384"/>
  <c r="AA79" i="384"/>
  <c r="AA87" i="384"/>
  <c r="Z87" i="384"/>
  <c r="Z85" i="384"/>
  <c r="AA85" i="384"/>
  <c r="AN81" i="384"/>
  <c r="AO81" i="384" s="1"/>
  <c r="AN87" i="384"/>
  <c r="AO87" i="384" s="1"/>
  <c r="AA68" i="384"/>
  <c r="Z68" i="384"/>
  <c r="AA60" i="384"/>
  <c r="Z60" i="384"/>
  <c r="Z59" i="384"/>
  <c r="AA59" i="384"/>
  <c r="AA73" i="384"/>
  <c r="Z73" i="384"/>
  <c r="Z69" i="384"/>
  <c r="AA69" i="384"/>
  <c r="Z66" i="384"/>
  <c r="AA66" i="384"/>
  <c r="AN83" i="384"/>
  <c r="AO83" i="384" s="1"/>
  <c r="AN80" i="384"/>
  <c r="AO80" i="384" s="1"/>
  <c r="AN88" i="384"/>
  <c r="AO88" i="384" s="1"/>
  <c r="AN86" i="384"/>
  <c r="AO86" i="384" s="1"/>
  <c r="Z84" i="384"/>
  <c r="AA84" i="384"/>
  <c r="AA56" i="384"/>
  <c r="Z56" i="384"/>
  <c r="AA72" i="384"/>
  <c r="Z72" i="384"/>
  <c r="AA53" i="384"/>
  <c r="Z53" i="384"/>
  <c r="AA63" i="384"/>
  <c r="Z63" i="384"/>
  <c r="AN79" i="384"/>
  <c r="AO79" i="384" s="1"/>
  <c r="Z74" i="384"/>
  <c r="AA74" i="384"/>
  <c r="Z70" i="384"/>
  <c r="AA70" i="384"/>
  <c r="AA86" i="384"/>
  <c r="Z86" i="384"/>
  <c r="AA83" i="384"/>
  <c r="Z83" i="384"/>
  <c r="Z81" i="384"/>
  <c r="AA81" i="384"/>
  <c r="AN85" i="384"/>
  <c r="AO85" i="384" s="1"/>
  <c r="Z57" i="384"/>
  <c r="AA57" i="384"/>
  <c r="AN77" i="384"/>
  <c r="AO77" i="384" s="1"/>
  <c r="AA82" i="384"/>
  <c r="Z82" i="384"/>
  <c r="AA76" i="384"/>
  <c r="Z76" i="384"/>
  <c r="AA67" i="384"/>
  <c r="Z67" i="384"/>
  <c r="Z61" i="384"/>
  <c r="AA61" i="384"/>
  <c r="Z58" i="384"/>
  <c r="AA58" i="384"/>
  <c r="AA77" i="384"/>
  <c r="Z77" i="384"/>
  <c r="Z75" i="384"/>
  <c r="AA75" i="384"/>
  <c r="AN84" i="384"/>
  <c r="AO84" i="384" s="1"/>
  <c r="AN82" i="384"/>
  <c r="AO82" i="384" s="1"/>
  <c r="Z80" i="384"/>
  <c r="AA80" i="384"/>
  <c r="Z88" i="384"/>
  <c r="AA88" i="384"/>
  <c r="AA57" i="383"/>
  <c r="Z57" i="383"/>
  <c r="AA74" i="383"/>
  <c r="Z74" i="383"/>
  <c r="AA58" i="383"/>
  <c r="Z58" i="383"/>
  <c r="AA73" i="383"/>
  <c r="Z73" i="383"/>
  <c r="Z59" i="383"/>
  <c r="AA59" i="383"/>
  <c r="AA80" i="383"/>
  <c r="Z80" i="383"/>
  <c r="AA68" i="383"/>
  <c r="Z68" i="383"/>
  <c r="AA83" i="383"/>
  <c r="Z83" i="383"/>
  <c r="Z72" i="383"/>
  <c r="AA72" i="383"/>
  <c r="AA82" i="383"/>
  <c r="Z82" i="383"/>
  <c r="AA81" i="383"/>
  <c r="Z81" i="383"/>
  <c r="AA61" i="383"/>
  <c r="Z61" i="383"/>
  <c r="AN77" i="383"/>
  <c r="AO77" i="383" s="1"/>
  <c r="AA62" i="383"/>
  <c r="Z62" i="383"/>
  <c r="AA77" i="383"/>
  <c r="Z77" i="383"/>
  <c r="Z63" i="383"/>
  <c r="AA63" i="383"/>
  <c r="AA56" i="383"/>
  <c r="Z56" i="383"/>
  <c r="Z75" i="383"/>
  <c r="AA75" i="383"/>
  <c r="AN84" i="383"/>
  <c r="AO84" i="383" s="1"/>
  <c r="Z76" i="383"/>
  <c r="AA76" i="383"/>
  <c r="AN83" i="383"/>
  <c r="AO83" i="383" s="1"/>
  <c r="AN82" i="383"/>
  <c r="AO82" i="383" s="1"/>
  <c r="AA84" i="383"/>
  <c r="Z84" i="383"/>
  <c r="AA65" i="383"/>
  <c r="Z65" i="383"/>
  <c r="AN78" i="383"/>
  <c r="AO78" i="383" s="1"/>
  <c r="AA66" i="383"/>
  <c r="Z66" i="383"/>
  <c r="AN81" i="383"/>
  <c r="AO81" i="383" s="1"/>
  <c r="Z67" i="383"/>
  <c r="AA67" i="383"/>
  <c r="AA60" i="383"/>
  <c r="Z60" i="383"/>
  <c r="Z79" i="383"/>
  <c r="AA79" i="383"/>
  <c r="AA87" i="383"/>
  <c r="Z87" i="383"/>
  <c r="AA78" i="383"/>
  <c r="Z78" i="383"/>
  <c r="AA86" i="383"/>
  <c r="Z86" i="383"/>
  <c r="Z85" i="383"/>
  <c r="AA85" i="383"/>
  <c r="AN85" i="383"/>
  <c r="AO85" i="383" s="1"/>
  <c r="AA53" i="383"/>
  <c r="Z53" i="383"/>
  <c r="AA69" i="383"/>
  <c r="Z69" i="383"/>
  <c r="AA54" i="383"/>
  <c r="Z54" i="383"/>
  <c r="AA70" i="383"/>
  <c r="Z70" i="383"/>
  <c r="Z55" i="383"/>
  <c r="AA55" i="383"/>
  <c r="Z71" i="383"/>
  <c r="AA71" i="383"/>
  <c r="AA64" i="383"/>
  <c r="Z64" i="383"/>
  <c r="AN80" i="383"/>
  <c r="AO80" i="383" s="1"/>
  <c r="AN88" i="383"/>
  <c r="AO88" i="383" s="1"/>
  <c r="AN79" i="383"/>
  <c r="AO79" i="383" s="1"/>
  <c r="AN87" i="383"/>
  <c r="AO87" i="383" s="1"/>
  <c r="AN86" i="383"/>
  <c r="AO86" i="383" s="1"/>
  <c r="AA88" i="383"/>
  <c r="Z88" i="383"/>
  <c r="AA59" i="382"/>
  <c r="Z59" i="382"/>
  <c r="AA54" i="382"/>
  <c r="Z54" i="382"/>
  <c r="AA70" i="382"/>
  <c r="Z70" i="382"/>
  <c r="Z60" i="382"/>
  <c r="AA60" i="382"/>
  <c r="Z77" i="382"/>
  <c r="AA77" i="382"/>
  <c r="Z57" i="382"/>
  <c r="AA57" i="382"/>
  <c r="Z81" i="382"/>
  <c r="AA81" i="382"/>
  <c r="AN80" i="382"/>
  <c r="AO80" i="382" s="1"/>
  <c r="AN88" i="382"/>
  <c r="AO88" i="382" s="1"/>
  <c r="AN79" i="382"/>
  <c r="AO79" i="382" s="1"/>
  <c r="AN87" i="382"/>
  <c r="AO87" i="382" s="1"/>
  <c r="AN81" i="382"/>
  <c r="AO81" i="382" s="1"/>
  <c r="AA63" i="382"/>
  <c r="Z63" i="382"/>
  <c r="AA58" i="382"/>
  <c r="Z58" i="382"/>
  <c r="Z85" i="382"/>
  <c r="AA85" i="382"/>
  <c r="Z64" i="382"/>
  <c r="AA64" i="382"/>
  <c r="AN82" i="382"/>
  <c r="AO82" i="382" s="1"/>
  <c r="Z61" i="382"/>
  <c r="AA61" i="382"/>
  <c r="AN86" i="382"/>
  <c r="AO86" i="382" s="1"/>
  <c r="Z83" i="382"/>
  <c r="AA83" i="382"/>
  <c r="AA72" i="382"/>
  <c r="Z72" i="382"/>
  <c r="AA82" i="382"/>
  <c r="Z82" i="382"/>
  <c r="AA74" i="382"/>
  <c r="Z74" i="382"/>
  <c r="AA84" i="382"/>
  <c r="Z84" i="382"/>
  <c r="AA67" i="382"/>
  <c r="Z67" i="382"/>
  <c r="AA62" i="382"/>
  <c r="Z62" i="382"/>
  <c r="AN78" i="382"/>
  <c r="AO78" i="382" s="1"/>
  <c r="Z68" i="382"/>
  <c r="AA68" i="382"/>
  <c r="Z65" i="382"/>
  <c r="AA65" i="382"/>
  <c r="Z75" i="382"/>
  <c r="AA75" i="382"/>
  <c r="AN84" i="382"/>
  <c r="AO84" i="382" s="1"/>
  <c r="AA76" i="382"/>
  <c r="Z76" i="382"/>
  <c r="AN83" i="382"/>
  <c r="AO83" i="382" s="1"/>
  <c r="AN77" i="382"/>
  <c r="AO77" i="382" s="1"/>
  <c r="AN85" i="382"/>
  <c r="AO85" i="382" s="1"/>
  <c r="AA55" i="382"/>
  <c r="Z55" i="382"/>
  <c r="AA71" i="382"/>
  <c r="Z71" i="382"/>
  <c r="AA66" i="382"/>
  <c r="Z66" i="382"/>
  <c r="Z56" i="382"/>
  <c r="AA56" i="382"/>
  <c r="Z73" i="382"/>
  <c r="AA73" i="382"/>
  <c r="Z53" i="382"/>
  <c r="AA53" i="382"/>
  <c r="Z69" i="382"/>
  <c r="AA69" i="382"/>
  <c r="Z79" i="382"/>
  <c r="AA79" i="382"/>
  <c r="Z87" i="382"/>
  <c r="AA87" i="382"/>
  <c r="AA78" i="382"/>
  <c r="Z78" i="382"/>
  <c r="AA86" i="382"/>
  <c r="Z86" i="382"/>
  <c r="AA80" i="382"/>
  <c r="Z80" i="382"/>
  <c r="AA88" i="382"/>
  <c r="Z88" i="382"/>
  <c r="AA68" i="381"/>
  <c r="Z68" i="381"/>
  <c r="AN87" i="381"/>
  <c r="AO87" i="381" s="1"/>
  <c r="Z54" i="381"/>
  <c r="AA54" i="381"/>
  <c r="AA78" i="381"/>
  <c r="Z78" i="381"/>
  <c r="AA67" i="381"/>
  <c r="Z67" i="381"/>
  <c r="Z80" i="381"/>
  <c r="AA80" i="381"/>
  <c r="Z58" i="381"/>
  <c r="AA58" i="381"/>
  <c r="AA77" i="381"/>
  <c r="Z77" i="381"/>
  <c r="Z75" i="381"/>
  <c r="AA75" i="381"/>
  <c r="AN84" i="381"/>
  <c r="AO84" i="381" s="1"/>
  <c r="AN82" i="381"/>
  <c r="AO82" i="381" s="1"/>
  <c r="AN81" i="381"/>
  <c r="AO81" i="381" s="1"/>
  <c r="AA72" i="381"/>
  <c r="Z72" i="381"/>
  <c r="AA76" i="381"/>
  <c r="Z76" i="381"/>
  <c r="Z56" i="381"/>
  <c r="AA56" i="381"/>
  <c r="AA55" i="381"/>
  <c r="Z55" i="381"/>
  <c r="AA71" i="381"/>
  <c r="Z71" i="381"/>
  <c r="Z65" i="381"/>
  <c r="AA65" i="381"/>
  <c r="Z62" i="381"/>
  <c r="AA62" i="381"/>
  <c r="AN78" i="381"/>
  <c r="AO78" i="381" s="1"/>
  <c r="Z79" i="381"/>
  <c r="AA79" i="381"/>
  <c r="AA87" i="381"/>
  <c r="Z87" i="381"/>
  <c r="Z85" i="381"/>
  <c r="AA85" i="381"/>
  <c r="Z84" i="381"/>
  <c r="AA84" i="381"/>
  <c r="AA60" i="381"/>
  <c r="Z60" i="381"/>
  <c r="AA82" i="381"/>
  <c r="Z82" i="381"/>
  <c r="Z57" i="381"/>
  <c r="AA57" i="381"/>
  <c r="AA59" i="381"/>
  <c r="Z59" i="381"/>
  <c r="AA73" i="381"/>
  <c r="Z73" i="381"/>
  <c r="Z69" i="381"/>
  <c r="AA69" i="381"/>
  <c r="Z66" i="381"/>
  <c r="AA66" i="381"/>
  <c r="AN83" i="381"/>
  <c r="AO83" i="381" s="1"/>
  <c r="AN80" i="381"/>
  <c r="AO80" i="381" s="1"/>
  <c r="AN88" i="381"/>
  <c r="AO88" i="381" s="1"/>
  <c r="AN86" i="381"/>
  <c r="AO86" i="381" s="1"/>
  <c r="AN85" i="381"/>
  <c r="AO85" i="381" s="1"/>
  <c r="AA53" i="381"/>
  <c r="Z53" i="381"/>
  <c r="AN77" i="381"/>
  <c r="AO77" i="381" s="1"/>
  <c r="AA64" i="381"/>
  <c r="Z64" i="381"/>
  <c r="Z61" i="381"/>
  <c r="AA61" i="381"/>
  <c r="AA63" i="381"/>
  <c r="Z63" i="381"/>
  <c r="AN79" i="381"/>
  <c r="AO79" i="381" s="1"/>
  <c r="Z74" i="381"/>
  <c r="AA74" i="381"/>
  <c r="Z70" i="381"/>
  <c r="AA70" i="381"/>
  <c r="AA86" i="381"/>
  <c r="Z86" i="381"/>
  <c r="AA83" i="381"/>
  <c r="Z83" i="381"/>
  <c r="Z81" i="381"/>
  <c r="AA81" i="381"/>
  <c r="Z88" i="381"/>
  <c r="AA88" i="381"/>
  <c r="AA55" i="380"/>
  <c r="Z55" i="380"/>
  <c r="AA61" i="380"/>
  <c r="Z61" i="380"/>
  <c r="AA84" i="380"/>
  <c r="Z84" i="380"/>
  <c r="AA60" i="380"/>
  <c r="Z60" i="380"/>
  <c r="Z58" i="380"/>
  <c r="AA58" i="380"/>
  <c r="AA71" i="380"/>
  <c r="Z71" i="380"/>
  <c r="AA59" i="380"/>
  <c r="Z59" i="380"/>
  <c r="AN77" i="380"/>
  <c r="AO77" i="380" s="1"/>
  <c r="Z72" i="380"/>
  <c r="AA72" i="380"/>
  <c r="Z82" i="380"/>
  <c r="AA82" i="380"/>
  <c r="AA73" i="380"/>
  <c r="Z73" i="380"/>
  <c r="AN82" i="380"/>
  <c r="AO82" i="380" s="1"/>
  <c r="AA56" i="380"/>
  <c r="Z56" i="380"/>
  <c r="AA65" i="380"/>
  <c r="Z65" i="380"/>
  <c r="AN88" i="380"/>
  <c r="AO88" i="380" s="1"/>
  <c r="AA64" i="380"/>
  <c r="Z64" i="380"/>
  <c r="Z62" i="380"/>
  <c r="AA62" i="380"/>
  <c r="AA75" i="380"/>
  <c r="Z75" i="380"/>
  <c r="AA63" i="380"/>
  <c r="Z63" i="380"/>
  <c r="AA83" i="380"/>
  <c r="Z83" i="380"/>
  <c r="Z76" i="380"/>
  <c r="AA76" i="380"/>
  <c r="AN83" i="380"/>
  <c r="AO83" i="380" s="1"/>
  <c r="AA77" i="380"/>
  <c r="Z77" i="380"/>
  <c r="AA85" i="380"/>
  <c r="Z85" i="380"/>
  <c r="AN80" i="380"/>
  <c r="AO80" i="380" s="1"/>
  <c r="AA69" i="380"/>
  <c r="Z69" i="380"/>
  <c r="AA87" i="380"/>
  <c r="Z87" i="380"/>
  <c r="AA68" i="380"/>
  <c r="Z68" i="380"/>
  <c r="Z66" i="380"/>
  <c r="AA66" i="380"/>
  <c r="AA80" i="380"/>
  <c r="Z80" i="380"/>
  <c r="AA67" i="380"/>
  <c r="Z67" i="380"/>
  <c r="AN84" i="380"/>
  <c r="AO84" i="380" s="1"/>
  <c r="Z78" i="380"/>
  <c r="AA78" i="380"/>
  <c r="Z86" i="380"/>
  <c r="AA86" i="380"/>
  <c r="AN78" i="380"/>
  <c r="AO78" i="380" s="1"/>
  <c r="AN86" i="380"/>
  <c r="AO86" i="380" s="1"/>
  <c r="AA54" i="380"/>
  <c r="Z54" i="380"/>
  <c r="AA57" i="380"/>
  <c r="Z57" i="380"/>
  <c r="AA79" i="380"/>
  <c r="Z79" i="380"/>
  <c r="Z53" i="380"/>
  <c r="AA53" i="380"/>
  <c r="AN81" i="380"/>
  <c r="AO81" i="380" s="1"/>
  <c r="Z70" i="380"/>
  <c r="AA70" i="380"/>
  <c r="AA88" i="380"/>
  <c r="Z88" i="380"/>
  <c r="AA74" i="380"/>
  <c r="Z74" i="380"/>
  <c r="AN85" i="380"/>
  <c r="AO85" i="380" s="1"/>
  <c r="AN79" i="380"/>
  <c r="AO79" i="380" s="1"/>
  <c r="AN87" i="380"/>
  <c r="AO87" i="380" s="1"/>
  <c r="Z81" i="380"/>
  <c r="AA81" i="380"/>
  <c r="AN80" i="379"/>
  <c r="AO80" i="379" s="1"/>
  <c r="AA65" i="379"/>
  <c r="Z65" i="379"/>
  <c r="AA53" i="379"/>
  <c r="Z53" i="379"/>
  <c r="AA55" i="379"/>
  <c r="Z55" i="379"/>
  <c r="AA70" i="379"/>
  <c r="Z70" i="379"/>
  <c r="Z63" i="379"/>
  <c r="AA63" i="379"/>
  <c r="AA79" i="379"/>
  <c r="Z79" i="379"/>
  <c r="AA87" i="379"/>
  <c r="Z87" i="379"/>
  <c r="AA72" i="379"/>
  <c r="Z72" i="379"/>
  <c r="Z81" i="379"/>
  <c r="AA81" i="379"/>
  <c r="AN81" i="379"/>
  <c r="AO81" i="379" s="1"/>
  <c r="AN88" i="379"/>
  <c r="AO88" i="379" s="1"/>
  <c r="AA69" i="379"/>
  <c r="Z69" i="379"/>
  <c r="AA57" i="379"/>
  <c r="Z57" i="379"/>
  <c r="AA58" i="379"/>
  <c r="Z58" i="379"/>
  <c r="AN79" i="379"/>
  <c r="AO79" i="379" s="1"/>
  <c r="Z67" i="379"/>
  <c r="AA67" i="379"/>
  <c r="AA82" i="379"/>
  <c r="Z82" i="379"/>
  <c r="AA60" i="379"/>
  <c r="Z60" i="379"/>
  <c r="Z73" i="379"/>
  <c r="AA73" i="379"/>
  <c r="AN82" i="379"/>
  <c r="AO82" i="379" s="1"/>
  <c r="Z74" i="379"/>
  <c r="AA74" i="379"/>
  <c r="Z84" i="379"/>
  <c r="AA84" i="379"/>
  <c r="Z56" i="379"/>
  <c r="AA56" i="379"/>
  <c r="AA76" i="379"/>
  <c r="Z76" i="379"/>
  <c r="AA75" i="379"/>
  <c r="Z75" i="379"/>
  <c r="AA62" i="379"/>
  <c r="Z62" i="379"/>
  <c r="AN87" i="379"/>
  <c r="AO87" i="379" s="1"/>
  <c r="Z71" i="379"/>
  <c r="AA71" i="379"/>
  <c r="AA83" i="379"/>
  <c r="Z83" i="379"/>
  <c r="AA64" i="379"/>
  <c r="Z64" i="379"/>
  <c r="Z77" i="379"/>
  <c r="AA77" i="379"/>
  <c r="Z85" i="379"/>
  <c r="AA85" i="379"/>
  <c r="AN77" i="379"/>
  <c r="AO77" i="379" s="1"/>
  <c r="AN85" i="379"/>
  <c r="AO85" i="379" s="1"/>
  <c r="Z54" i="379"/>
  <c r="AA54" i="379"/>
  <c r="AA61" i="379"/>
  <c r="Z61" i="379"/>
  <c r="AN84" i="379"/>
  <c r="AO84" i="379" s="1"/>
  <c r="AN83" i="379"/>
  <c r="AO83" i="379" s="1"/>
  <c r="AA66" i="379"/>
  <c r="Z66" i="379"/>
  <c r="Z59" i="379"/>
  <c r="AA59" i="379"/>
  <c r="AA78" i="379"/>
  <c r="Z78" i="379"/>
  <c r="AA86" i="379"/>
  <c r="Z86" i="379"/>
  <c r="AA68" i="379"/>
  <c r="Z68" i="379"/>
  <c r="AN78" i="379"/>
  <c r="AO78" i="379" s="1"/>
  <c r="AN86" i="379"/>
  <c r="AO86" i="379" s="1"/>
  <c r="Z80" i="379"/>
  <c r="AA80" i="379"/>
  <c r="Z88" i="379"/>
  <c r="AA88" i="379"/>
  <c r="AA56" i="378"/>
  <c r="Z56" i="378"/>
  <c r="AA55" i="378"/>
  <c r="Z55" i="378"/>
  <c r="Z57" i="378"/>
  <c r="AA57" i="378"/>
  <c r="Z74" i="378"/>
  <c r="AA74" i="378"/>
  <c r="Z54" i="378"/>
  <c r="AA54" i="378"/>
  <c r="AA76" i="378"/>
  <c r="Z76" i="378"/>
  <c r="AN78" i="378"/>
  <c r="AO78" i="378" s="1"/>
  <c r="AA86" i="378"/>
  <c r="Z86" i="378"/>
  <c r="AA73" i="378"/>
  <c r="Z73" i="378"/>
  <c r="Z75" i="378"/>
  <c r="AA75" i="378"/>
  <c r="AN84" i="378"/>
  <c r="AO84" i="378" s="1"/>
  <c r="AN81" i="378"/>
  <c r="AO81" i="378" s="1"/>
  <c r="AA60" i="378"/>
  <c r="Z60" i="378"/>
  <c r="AA59" i="378"/>
  <c r="Z59" i="378"/>
  <c r="Z61" i="378"/>
  <c r="AA61" i="378"/>
  <c r="AN86" i="378"/>
  <c r="AO86" i="378" s="1"/>
  <c r="Z58" i="378"/>
  <c r="AA58" i="378"/>
  <c r="Z66" i="378"/>
  <c r="AA66" i="378"/>
  <c r="Z81" i="378"/>
  <c r="AA81" i="378"/>
  <c r="AA63" i="378"/>
  <c r="Z63" i="378"/>
  <c r="AN79" i="378"/>
  <c r="AO79" i="378" s="1"/>
  <c r="AA79" i="378"/>
  <c r="Z79" i="378"/>
  <c r="AA87" i="378"/>
  <c r="Z87" i="378"/>
  <c r="Z84" i="378"/>
  <c r="AA84" i="378"/>
  <c r="AA68" i="378"/>
  <c r="Z68" i="378"/>
  <c r="AN82" i="378"/>
  <c r="AO82" i="378" s="1"/>
  <c r="Z62" i="378"/>
  <c r="AA62" i="378"/>
  <c r="AN87" i="378"/>
  <c r="AO87" i="378" s="1"/>
  <c r="AA64" i="378"/>
  <c r="Z64" i="378"/>
  <c r="Z70" i="378"/>
  <c r="AA70" i="378"/>
  <c r="AA82" i="378"/>
  <c r="Z82" i="378"/>
  <c r="Z67" i="378"/>
  <c r="AA67" i="378"/>
  <c r="Z80" i="378"/>
  <c r="AA80" i="378"/>
  <c r="AN80" i="378"/>
  <c r="AO80" i="378" s="1"/>
  <c r="AN88" i="378"/>
  <c r="AO88" i="378" s="1"/>
  <c r="AN85" i="378"/>
  <c r="AO85" i="378" s="1"/>
  <c r="AA69" i="378"/>
  <c r="Z69" i="378"/>
  <c r="AN77" i="378"/>
  <c r="AO77" i="378" s="1"/>
  <c r="Z53" i="378"/>
  <c r="AA53" i="378"/>
  <c r="AA65" i="378"/>
  <c r="Z65" i="378"/>
  <c r="AN83" i="378"/>
  <c r="AO83" i="378" s="1"/>
  <c r="AA72" i="378"/>
  <c r="Z72" i="378"/>
  <c r="AA77" i="378"/>
  <c r="Z77" i="378"/>
  <c r="Z85" i="378"/>
  <c r="AA85" i="378"/>
  <c r="AA71" i="378"/>
  <c r="Z71" i="378"/>
  <c r="AA78" i="378"/>
  <c r="Z78" i="378"/>
  <c r="AA83" i="378"/>
  <c r="Z83" i="378"/>
  <c r="Z88" i="378"/>
  <c r="AA88" i="378"/>
  <c r="AN87" i="377"/>
  <c r="AO87" i="377" s="1"/>
  <c r="Z55" i="377"/>
  <c r="AA55" i="377"/>
  <c r="AN79" i="377"/>
  <c r="AO79" i="377" s="1"/>
  <c r="AA65" i="377"/>
  <c r="Z65" i="377"/>
  <c r="Z63" i="377"/>
  <c r="AA63" i="377"/>
  <c r="Z56" i="377"/>
  <c r="AA56" i="377"/>
  <c r="Z72" i="377"/>
  <c r="AA72" i="377"/>
  <c r="AN83" i="377"/>
  <c r="AO83" i="377" s="1"/>
  <c r="AN80" i="377"/>
  <c r="AO80" i="377" s="1"/>
  <c r="AN88" i="377"/>
  <c r="AO88" i="377" s="1"/>
  <c r="Z85" i="377"/>
  <c r="AA85" i="377"/>
  <c r="AN81" i="377"/>
  <c r="AO81" i="377" s="1"/>
  <c r="AA66" i="377"/>
  <c r="Z66" i="377"/>
  <c r="AA82" i="377"/>
  <c r="Z82" i="377"/>
  <c r="AA53" i="377"/>
  <c r="Z53" i="377"/>
  <c r="AA69" i="377"/>
  <c r="Z69" i="377"/>
  <c r="Z67" i="377"/>
  <c r="AA67" i="377"/>
  <c r="Z60" i="377"/>
  <c r="AA60" i="377"/>
  <c r="Z76" i="377"/>
  <c r="AA76" i="377"/>
  <c r="AA86" i="377"/>
  <c r="Z86" i="377"/>
  <c r="AA83" i="377"/>
  <c r="Z83" i="377"/>
  <c r="AN78" i="377"/>
  <c r="AO78" i="377" s="1"/>
  <c r="AN86" i="377"/>
  <c r="AO86" i="377" s="1"/>
  <c r="Z84" i="377"/>
  <c r="AA84" i="377"/>
  <c r="AA77" i="377"/>
  <c r="Z77" i="377"/>
  <c r="AA58" i="377"/>
  <c r="Z58" i="377"/>
  <c r="AA57" i="377"/>
  <c r="Z57" i="377"/>
  <c r="Z74" i="377"/>
  <c r="AA74" i="377"/>
  <c r="Z71" i="377"/>
  <c r="AA71" i="377"/>
  <c r="Z64" i="377"/>
  <c r="AA64" i="377"/>
  <c r="AN77" i="377"/>
  <c r="AO77" i="377" s="1"/>
  <c r="AA75" i="377"/>
  <c r="Z75" i="377"/>
  <c r="AN84" i="377"/>
  <c r="AO84" i="377" s="1"/>
  <c r="Z81" i="377"/>
  <c r="AA81" i="377"/>
  <c r="AN85" i="377"/>
  <c r="AO85" i="377" s="1"/>
  <c r="AA70" i="377"/>
  <c r="Z70" i="377"/>
  <c r="Z54" i="377"/>
  <c r="AA54" i="377"/>
  <c r="AA62" i="377"/>
  <c r="Z62" i="377"/>
  <c r="AA61" i="377"/>
  <c r="Z61" i="377"/>
  <c r="Z59" i="377"/>
  <c r="AA59" i="377"/>
  <c r="AA73" i="377"/>
  <c r="Z73" i="377"/>
  <c r="Z68" i="377"/>
  <c r="AA68" i="377"/>
  <c r="Z78" i="377"/>
  <c r="AA78" i="377"/>
  <c r="AA79" i="377"/>
  <c r="Z79" i="377"/>
  <c r="AA87" i="377"/>
  <c r="Z87" i="377"/>
  <c r="AN82" i="377"/>
  <c r="AO82" i="377" s="1"/>
  <c r="Z80" i="377"/>
  <c r="AA80" i="377"/>
  <c r="Z88" i="377"/>
  <c r="AA88" i="377"/>
  <c r="AN78" i="376"/>
  <c r="AO78" i="376" s="1"/>
  <c r="AA58" i="376"/>
  <c r="Z58" i="376"/>
  <c r="AA77" i="376"/>
  <c r="Z77" i="376"/>
  <c r="AA65" i="376"/>
  <c r="Z65" i="376"/>
  <c r="Z63" i="376"/>
  <c r="AA63" i="376"/>
  <c r="AN79" i="376"/>
  <c r="AO79" i="376" s="1"/>
  <c r="Z68" i="376"/>
  <c r="AA68" i="376"/>
  <c r="Z78" i="376"/>
  <c r="AA78" i="376"/>
  <c r="AA79" i="376"/>
  <c r="Z79" i="376"/>
  <c r="AA87" i="376"/>
  <c r="Z87" i="376"/>
  <c r="Z85" i="376"/>
  <c r="AA85" i="376"/>
  <c r="AN81" i="376"/>
  <c r="AO81" i="376" s="1"/>
  <c r="AN87" i="376"/>
  <c r="AO87" i="376" s="1"/>
  <c r="AA62" i="376"/>
  <c r="Z62" i="376"/>
  <c r="Z53" i="376"/>
  <c r="AA53" i="376"/>
  <c r="AA69" i="376"/>
  <c r="Z69" i="376"/>
  <c r="Z67" i="376"/>
  <c r="AA67" i="376"/>
  <c r="Z56" i="376"/>
  <c r="AA56" i="376"/>
  <c r="Z72" i="376"/>
  <c r="AA72" i="376"/>
  <c r="AN83" i="376"/>
  <c r="AO83" i="376" s="1"/>
  <c r="AN80" i="376"/>
  <c r="AO80" i="376" s="1"/>
  <c r="AN88" i="376"/>
  <c r="AO88" i="376" s="1"/>
  <c r="AN86" i="376"/>
  <c r="AO86" i="376" s="1"/>
  <c r="Z84" i="376"/>
  <c r="AA84" i="376"/>
  <c r="AA55" i="376"/>
  <c r="Z55" i="376"/>
  <c r="AA66" i="376"/>
  <c r="Z66" i="376"/>
  <c r="AA57" i="376"/>
  <c r="Z57" i="376"/>
  <c r="Z74" i="376"/>
  <c r="AA74" i="376"/>
  <c r="Z71" i="376"/>
  <c r="AA71" i="376"/>
  <c r="Z60" i="376"/>
  <c r="AA60" i="376"/>
  <c r="Z76" i="376"/>
  <c r="AA76" i="376"/>
  <c r="AA86" i="376"/>
  <c r="Z86" i="376"/>
  <c r="AA83" i="376"/>
  <c r="Z83" i="376"/>
  <c r="Z81" i="376"/>
  <c r="AA81" i="376"/>
  <c r="AN85" i="376"/>
  <c r="AO85" i="376" s="1"/>
  <c r="AA54" i="376"/>
  <c r="Z54" i="376"/>
  <c r="AA82" i="376"/>
  <c r="Z82" i="376"/>
  <c r="AA70" i="376"/>
  <c r="Z70" i="376"/>
  <c r="AA61" i="376"/>
  <c r="Z61" i="376"/>
  <c r="Z59" i="376"/>
  <c r="AA59" i="376"/>
  <c r="AA73" i="376"/>
  <c r="Z73" i="376"/>
  <c r="Z64" i="376"/>
  <c r="AA64" i="376"/>
  <c r="AN77" i="376"/>
  <c r="AO77" i="376" s="1"/>
  <c r="AA75" i="376"/>
  <c r="Z75" i="376"/>
  <c r="AN84" i="376"/>
  <c r="AO84" i="376" s="1"/>
  <c r="AN82" i="376"/>
  <c r="AO82" i="376" s="1"/>
  <c r="Z80" i="376"/>
  <c r="AA80" i="376"/>
  <c r="Z88" i="376"/>
  <c r="AA88" i="376"/>
  <c r="AA72" i="375"/>
  <c r="Z72" i="375"/>
  <c r="AA60" i="375"/>
  <c r="Z60" i="375"/>
  <c r="AA64" i="375"/>
  <c r="Z64" i="375"/>
  <c r="Z55" i="375"/>
  <c r="AA55" i="375"/>
  <c r="AA71" i="375"/>
  <c r="Z71" i="375"/>
  <c r="Z61" i="375"/>
  <c r="AA61" i="375"/>
  <c r="Z58" i="375"/>
  <c r="AA58" i="375"/>
  <c r="AA77" i="375"/>
  <c r="Z77" i="375"/>
  <c r="Z75" i="375"/>
  <c r="AA75" i="375"/>
  <c r="AN84" i="375"/>
  <c r="AO84" i="375" s="1"/>
  <c r="AN82" i="375"/>
  <c r="AO82" i="375" s="1"/>
  <c r="AN81" i="375"/>
  <c r="AO81" i="375" s="1"/>
  <c r="AN77" i="375"/>
  <c r="AO77" i="375" s="1"/>
  <c r="AA76" i="375"/>
  <c r="Z76" i="375"/>
  <c r="AA68" i="375"/>
  <c r="Z68" i="375"/>
  <c r="Z59" i="375"/>
  <c r="AA59" i="375"/>
  <c r="AA73" i="375"/>
  <c r="Z73" i="375"/>
  <c r="Z65" i="375"/>
  <c r="AA65" i="375"/>
  <c r="Z62" i="375"/>
  <c r="AA62" i="375"/>
  <c r="AN78" i="375"/>
  <c r="AO78" i="375" s="1"/>
  <c r="Z79" i="375"/>
  <c r="AA79" i="375"/>
  <c r="AA87" i="375"/>
  <c r="Z87" i="375"/>
  <c r="Z85" i="375"/>
  <c r="AA85" i="375"/>
  <c r="Z84" i="375"/>
  <c r="AA84" i="375"/>
  <c r="AN87" i="375"/>
  <c r="AO87" i="375" s="1"/>
  <c r="AA82" i="375"/>
  <c r="Z82" i="375"/>
  <c r="AA53" i="375"/>
  <c r="Z53" i="375"/>
  <c r="AA63" i="375"/>
  <c r="Z63" i="375"/>
  <c r="AN79" i="375"/>
  <c r="AO79" i="375" s="1"/>
  <c r="Z69" i="375"/>
  <c r="AA69" i="375"/>
  <c r="Z66" i="375"/>
  <c r="AA66" i="375"/>
  <c r="AN83" i="375"/>
  <c r="AO83" i="375" s="1"/>
  <c r="AN80" i="375"/>
  <c r="AO80" i="375" s="1"/>
  <c r="AN88" i="375"/>
  <c r="AO88" i="375" s="1"/>
  <c r="AN86" i="375"/>
  <c r="AO86" i="375" s="1"/>
  <c r="AN85" i="375"/>
  <c r="AO85" i="375" s="1"/>
  <c r="Z54" i="375"/>
  <c r="AA54" i="375"/>
  <c r="Z57" i="375"/>
  <c r="AA57" i="375"/>
  <c r="AA56" i="375"/>
  <c r="Z56" i="375"/>
  <c r="AA78" i="375"/>
  <c r="Z78" i="375"/>
  <c r="AA67" i="375"/>
  <c r="Z67" i="375"/>
  <c r="Z80" i="375"/>
  <c r="AA80" i="375"/>
  <c r="Z74" i="375"/>
  <c r="AA74" i="375"/>
  <c r="Z70" i="375"/>
  <c r="AA70" i="375"/>
  <c r="AA86" i="375"/>
  <c r="Z86" i="375"/>
  <c r="AA83" i="375"/>
  <c r="Z83" i="375"/>
  <c r="Z81" i="375"/>
  <c r="AA81" i="375"/>
  <c r="Z88" i="375"/>
  <c r="AA88" i="375"/>
  <c r="Z60" i="374"/>
  <c r="AA60" i="374"/>
  <c r="Z80" i="374"/>
  <c r="AA80" i="374"/>
  <c r="Z56" i="374"/>
  <c r="AA56" i="374"/>
  <c r="AA63" i="374"/>
  <c r="Z63" i="374"/>
  <c r="Z78" i="374"/>
  <c r="AA78" i="374"/>
  <c r="AA66" i="374"/>
  <c r="Z66" i="374"/>
  <c r="Z57" i="374"/>
  <c r="AA57" i="374"/>
  <c r="Z74" i="374"/>
  <c r="AA74" i="374"/>
  <c r="AA79" i="374"/>
  <c r="Z79" i="374"/>
  <c r="AA87" i="374"/>
  <c r="Z87" i="374"/>
  <c r="AN82" i="374"/>
  <c r="AO82" i="374" s="1"/>
  <c r="AN81" i="374"/>
  <c r="AO81" i="374" s="1"/>
  <c r="Z64" i="374"/>
  <c r="AA64" i="374"/>
  <c r="AA82" i="374"/>
  <c r="Z82" i="374"/>
  <c r="Z68" i="374"/>
  <c r="AA68" i="374"/>
  <c r="AA67" i="374"/>
  <c r="Z67" i="374"/>
  <c r="AA54" i="374"/>
  <c r="Z54" i="374"/>
  <c r="AA70" i="374"/>
  <c r="Z70" i="374"/>
  <c r="Z61" i="374"/>
  <c r="AA61" i="374"/>
  <c r="AN83" i="374"/>
  <c r="AO83" i="374" s="1"/>
  <c r="AN80" i="374"/>
  <c r="AO80" i="374" s="1"/>
  <c r="AN88" i="374"/>
  <c r="AO88" i="374" s="1"/>
  <c r="Z85" i="374"/>
  <c r="AA85" i="374"/>
  <c r="Z84" i="374"/>
  <c r="AA84" i="374"/>
  <c r="AA73" i="374"/>
  <c r="Z73" i="374"/>
  <c r="Z53" i="374"/>
  <c r="AA53" i="374"/>
  <c r="Z72" i="374"/>
  <c r="AA72" i="374"/>
  <c r="AA71" i="374"/>
  <c r="Z71" i="374"/>
  <c r="AA58" i="374"/>
  <c r="Z58" i="374"/>
  <c r="AA77" i="374"/>
  <c r="Z77" i="374"/>
  <c r="Z65" i="374"/>
  <c r="AA65" i="374"/>
  <c r="AA86" i="374"/>
  <c r="Z86" i="374"/>
  <c r="AA83" i="374"/>
  <c r="Z83" i="374"/>
  <c r="AN78" i="374"/>
  <c r="AO78" i="374" s="1"/>
  <c r="AN86" i="374"/>
  <c r="AO86" i="374" s="1"/>
  <c r="AN85" i="374"/>
  <c r="AO85" i="374" s="1"/>
  <c r="AA55" i="374"/>
  <c r="Z55" i="374"/>
  <c r="Z76" i="374"/>
  <c r="AA76" i="374"/>
  <c r="AN87" i="374"/>
  <c r="AO87" i="374" s="1"/>
  <c r="AA59" i="374"/>
  <c r="Z59" i="374"/>
  <c r="AN77" i="374"/>
  <c r="AO77" i="374" s="1"/>
  <c r="AA62" i="374"/>
  <c r="Z62" i="374"/>
  <c r="AN79" i="374"/>
  <c r="AO79" i="374" s="1"/>
  <c r="Z69" i="374"/>
  <c r="AA69" i="374"/>
  <c r="AA75" i="374"/>
  <c r="Z75" i="374"/>
  <c r="AN84" i="374"/>
  <c r="AO84" i="374" s="1"/>
  <c r="Z81" i="374"/>
  <c r="AA81" i="374"/>
  <c r="Z88" i="374"/>
  <c r="AA88" i="374"/>
  <c r="AA53" i="373"/>
  <c r="Z53" i="373"/>
  <c r="AA65" i="373"/>
  <c r="Z65" i="373"/>
  <c r="AA82" i="373"/>
  <c r="Z82" i="373"/>
  <c r="AA60" i="373"/>
  <c r="Z60" i="373"/>
  <c r="AA76" i="373"/>
  <c r="Z76" i="373"/>
  <c r="Z66" i="373"/>
  <c r="AA66" i="373"/>
  <c r="Z59" i="373"/>
  <c r="AA59" i="373"/>
  <c r="AA73" i="373"/>
  <c r="Z73" i="373"/>
  <c r="AA79" i="373"/>
  <c r="Z79" i="373"/>
  <c r="AA87" i="373"/>
  <c r="Z87" i="373"/>
  <c r="Z85" i="373"/>
  <c r="AA85" i="373"/>
  <c r="AN81" i="373"/>
  <c r="AO81" i="373" s="1"/>
  <c r="Z55" i="373"/>
  <c r="AA55" i="373"/>
  <c r="AA69" i="373"/>
  <c r="Z69" i="373"/>
  <c r="AA57" i="373"/>
  <c r="Z57" i="373"/>
  <c r="AA64" i="373"/>
  <c r="Z64" i="373"/>
  <c r="AN77" i="373"/>
  <c r="AO77" i="373" s="1"/>
  <c r="Z70" i="373"/>
  <c r="AA70" i="373"/>
  <c r="Z63" i="373"/>
  <c r="AA63" i="373"/>
  <c r="AN83" i="373"/>
  <c r="AO83" i="373" s="1"/>
  <c r="AN80" i="373"/>
  <c r="AO80" i="373" s="1"/>
  <c r="AN88" i="373"/>
  <c r="AO88" i="373" s="1"/>
  <c r="AN86" i="373"/>
  <c r="AO86" i="373" s="1"/>
  <c r="Z84" i="373"/>
  <c r="AA84" i="373"/>
  <c r="Z74" i="373"/>
  <c r="AA74" i="373"/>
  <c r="AA54" i="373"/>
  <c r="Z54" i="373"/>
  <c r="AN79" i="373"/>
  <c r="AO79" i="373" s="1"/>
  <c r="AA68" i="373"/>
  <c r="Z68" i="373"/>
  <c r="AA78" i="373"/>
  <c r="Z78" i="373"/>
  <c r="AA77" i="373"/>
  <c r="Z77" i="373"/>
  <c r="Z67" i="373"/>
  <c r="AA67" i="373"/>
  <c r="AA86" i="373"/>
  <c r="Z86" i="373"/>
  <c r="AA83" i="373"/>
  <c r="Z83" i="373"/>
  <c r="Z81" i="373"/>
  <c r="AA81" i="373"/>
  <c r="AN85" i="373"/>
  <c r="AO85" i="373" s="1"/>
  <c r="AA61" i="373"/>
  <c r="Z61" i="373"/>
  <c r="AN87" i="373"/>
  <c r="AO87" i="373" s="1"/>
  <c r="Z58" i="373"/>
  <c r="AA58" i="373"/>
  <c r="AA56" i="373"/>
  <c r="Z56" i="373"/>
  <c r="AA72" i="373"/>
  <c r="Z72" i="373"/>
  <c r="Z62" i="373"/>
  <c r="AA62" i="373"/>
  <c r="AN78" i="373"/>
  <c r="AO78" i="373" s="1"/>
  <c r="Z71" i="373"/>
  <c r="AA71" i="373"/>
  <c r="Z75" i="373"/>
  <c r="AA75" i="373"/>
  <c r="AN84" i="373"/>
  <c r="AO84" i="373" s="1"/>
  <c r="AN82" i="373"/>
  <c r="AO82" i="373" s="1"/>
  <c r="Z80" i="373"/>
  <c r="AA80" i="373"/>
  <c r="Z88" i="373"/>
  <c r="AA88" i="373"/>
  <c r="AA68" i="371"/>
  <c r="Z68" i="371"/>
  <c r="Z54" i="372"/>
  <c r="AA54" i="372"/>
  <c r="Z55" i="371"/>
  <c r="AA55" i="371"/>
  <c r="Z63" i="371"/>
  <c r="AA63" i="371"/>
  <c r="Z71" i="371"/>
  <c r="AA71" i="371"/>
  <c r="AA66" i="371"/>
  <c r="Z66" i="371"/>
  <c r="AA80" i="371"/>
  <c r="Z80" i="371"/>
  <c r="AN87" i="371"/>
  <c r="AO87" i="371" s="1"/>
  <c r="Z82" i="371"/>
  <c r="AA82" i="371"/>
  <c r="AA53" i="372"/>
  <c r="Z53" i="372"/>
  <c r="Z81" i="371"/>
  <c r="AA81" i="371"/>
  <c r="AN88" i="371"/>
  <c r="AO88" i="371" s="1"/>
  <c r="AA69" i="372"/>
  <c r="Z69" i="372"/>
  <c r="Z88" i="371"/>
  <c r="AA88" i="371"/>
  <c r="AA68" i="372"/>
  <c r="Z68" i="372"/>
  <c r="Z62" i="372"/>
  <c r="AA62" i="372"/>
  <c r="AA74" i="372"/>
  <c r="Z74" i="372"/>
  <c r="Z55" i="372"/>
  <c r="AA55" i="372"/>
  <c r="AN81" i="372"/>
  <c r="AO81" i="372" s="1"/>
  <c r="AA83" i="372"/>
  <c r="Z83" i="372"/>
  <c r="Z72" i="372"/>
  <c r="AA72" i="372"/>
  <c r="Z82" i="372"/>
  <c r="AA82" i="372"/>
  <c r="AA73" i="372"/>
  <c r="Z73" i="372"/>
  <c r="AN82" i="372"/>
  <c r="AO82" i="372" s="1"/>
  <c r="AA79" i="371"/>
  <c r="Z79" i="371"/>
  <c r="AA64" i="371"/>
  <c r="Z64" i="371"/>
  <c r="Z57" i="371"/>
  <c r="AA57" i="371"/>
  <c r="Z65" i="371"/>
  <c r="AA65" i="371"/>
  <c r="AA54" i="371"/>
  <c r="Z54" i="371"/>
  <c r="AA70" i="371"/>
  <c r="Z70" i="371"/>
  <c r="AN81" i="371"/>
  <c r="AO81" i="371" s="1"/>
  <c r="Z76" i="371"/>
  <c r="AA76" i="371"/>
  <c r="AN83" i="371"/>
  <c r="AO83" i="371" s="1"/>
  <c r="Z73" i="371"/>
  <c r="AA73" i="371"/>
  <c r="AN82" i="371"/>
  <c r="AO82" i="371" s="1"/>
  <c r="AA57" i="372"/>
  <c r="Z57" i="372"/>
  <c r="AA84" i="372"/>
  <c r="Z84" i="372"/>
  <c r="AA56" i="372"/>
  <c r="Z56" i="372"/>
  <c r="AA80" i="372"/>
  <c r="Z80" i="372"/>
  <c r="Z66" i="372"/>
  <c r="AA66" i="372"/>
  <c r="AN77" i="372"/>
  <c r="AO77" i="372" s="1"/>
  <c r="Z59" i="372"/>
  <c r="AA59" i="372"/>
  <c r="AA75" i="372"/>
  <c r="Z75" i="372"/>
  <c r="AN84" i="372"/>
  <c r="AO84" i="372" s="1"/>
  <c r="Z76" i="372"/>
  <c r="AA76" i="372"/>
  <c r="AN83" i="372"/>
  <c r="AO83" i="372" s="1"/>
  <c r="AA77" i="372"/>
  <c r="Z77" i="372"/>
  <c r="AA85" i="372"/>
  <c r="Z85" i="372"/>
  <c r="AA56" i="371"/>
  <c r="Z56" i="371"/>
  <c r="AA75" i="371"/>
  <c r="Z75" i="371"/>
  <c r="AA72" i="371"/>
  <c r="Z72" i="371"/>
  <c r="Z59" i="371"/>
  <c r="AA59" i="371"/>
  <c r="Z67" i="371"/>
  <c r="AA67" i="371"/>
  <c r="AA58" i="371"/>
  <c r="Z58" i="371"/>
  <c r="AA74" i="371"/>
  <c r="Z74" i="371"/>
  <c r="AA83" i="371"/>
  <c r="Z83" i="371"/>
  <c r="Z78" i="371"/>
  <c r="AA78" i="371"/>
  <c r="AN86" i="371"/>
  <c r="AO86" i="371" s="1"/>
  <c r="Z77" i="371"/>
  <c r="AA77" i="371"/>
  <c r="AN84" i="371"/>
  <c r="AO84" i="371" s="1"/>
  <c r="AA61" i="372"/>
  <c r="Z61" i="372"/>
  <c r="AA84" i="371"/>
  <c r="Z84" i="371"/>
  <c r="AA60" i="372"/>
  <c r="Z60" i="372"/>
  <c r="AN85" i="372"/>
  <c r="AO85" i="372" s="1"/>
  <c r="Z70" i="372"/>
  <c r="AA70" i="372"/>
  <c r="AA88" i="372"/>
  <c r="Z88" i="372"/>
  <c r="Z63" i="372"/>
  <c r="AA63" i="372"/>
  <c r="AA79" i="372"/>
  <c r="Z79" i="372"/>
  <c r="AA87" i="372"/>
  <c r="Z87" i="372"/>
  <c r="Z78" i="372"/>
  <c r="AA78" i="372"/>
  <c r="Z86" i="372"/>
  <c r="AA86" i="372"/>
  <c r="AN78" i="372"/>
  <c r="AO78" i="372" s="1"/>
  <c r="AN86" i="372"/>
  <c r="AO86" i="372" s="1"/>
  <c r="AA60" i="371"/>
  <c r="Z60" i="371"/>
  <c r="AN80" i="371"/>
  <c r="AO80" i="371" s="1"/>
  <c r="Z53" i="371"/>
  <c r="AA53" i="371"/>
  <c r="Z61" i="371"/>
  <c r="AA61" i="371"/>
  <c r="Z69" i="371"/>
  <c r="AA69" i="371"/>
  <c r="AA62" i="371"/>
  <c r="Z62" i="371"/>
  <c r="AN77" i="371"/>
  <c r="AO77" i="371" s="1"/>
  <c r="AA86" i="371"/>
  <c r="Z86" i="371"/>
  <c r="AN79" i="371"/>
  <c r="AO79" i="371" s="1"/>
  <c r="Z87" i="371"/>
  <c r="AA87" i="371"/>
  <c r="AN78" i="371"/>
  <c r="AO78" i="371" s="1"/>
  <c r="Z85" i="371"/>
  <c r="AA85" i="371"/>
  <c r="AA65" i="372"/>
  <c r="Z65" i="372"/>
  <c r="AN85" i="371"/>
  <c r="AO85" i="371" s="1"/>
  <c r="AA64" i="372"/>
  <c r="Z64" i="372"/>
  <c r="Z58" i="372"/>
  <c r="AA58" i="372"/>
  <c r="AA71" i="372"/>
  <c r="Z71" i="372"/>
  <c r="Z67" i="372"/>
  <c r="AA67" i="372"/>
  <c r="AN80" i="372"/>
  <c r="AO80" i="372" s="1"/>
  <c r="AN88" i="372"/>
  <c r="AO88" i="372" s="1"/>
  <c r="AN79" i="372"/>
  <c r="AO79" i="372" s="1"/>
  <c r="AN87" i="372"/>
  <c r="AO87" i="372" s="1"/>
  <c r="AA81" i="372"/>
  <c r="Z81" i="372"/>
  <c r="Z78" i="364"/>
  <c r="AA78" i="364"/>
  <c r="Z66" i="364"/>
  <c r="AA66" i="364"/>
  <c r="Z76" i="364"/>
  <c r="AA76" i="364"/>
  <c r="Z63" i="364"/>
  <c r="AA63" i="364"/>
  <c r="AN83" i="364"/>
  <c r="AO83" i="364" s="1"/>
  <c r="AN88" i="364"/>
  <c r="AO88" i="364" s="1"/>
  <c r="AN82" i="364"/>
  <c r="AO82" i="364" s="1"/>
  <c r="Z88" i="364"/>
  <c r="AA88" i="364"/>
  <c r="AA57" i="364"/>
  <c r="Z57" i="364"/>
  <c r="AA82" i="364"/>
  <c r="Z82" i="364"/>
  <c r="Z54" i="364"/>
  <c r="AA54" i="364"/>
  <c r="Z70" i="364"/>
  <c r="AA70" i="364"/>
  <c r="AA64" i="364"/>
  <c r="Z64" i="364"/>
  <c r="AN77" i="364"/>
  <c r="AO77" i="364" s="1"/>
  <c r="Z67" i="364"/>
  <c r="AA67" i="364"/>
  <c r="AA86" i="364"/>
  <c r="Z86" i="364"/>
  <c r="AA83" i="364"/>
  <c r="Z83" i="364"/>
  <c r="AA77" i="364"/>
  <c r="Z77" i="364"/>
  <c r="Z85" i="364"/>
  <c r="AA85" i="364"/>
  <c r="AN81" i="364"/>
  <c r="AO81" i="364" s="1"/>
  <c r="AA61" i="364"/>
  <c r="Z61" i="364"/>
  <c r="Z74" i="364"/>
  <c r="AA74" i="364"/>
  <c r="AA60" i="364"/>
  <c r="Z60" i="364"/>
  <c r="AN80" i="364"/>
  <c r="AO80" i="364" s="1"/>
  <c r="Z80" i="364"/>
  <c r="AA80" i="364"/>
  <c r="AA65" i="364"/>
  <c r="Z65" i="364"/>
  <c r="AN79" i="364"/>
  <c r="AO79" i="364" s="1"/>
  <c r="Z58" i="364"/>
  <c r="AA58" i="364"/>
  <c r="AN87" i="364"/>
  <c r="AO87" i="364" s="1"/>
  <c r="AA68" i="364"/>
  <c r="Z68" i="364"/>
  <c r="Z55" i="364"/>
  <c r="AA55" i="364"/>
  <c r="Z71" i="364"/>
  <c r="AA71" i="364"/>
  <c r="Z75" i="364"/>
  <c r="AA75" i="364"/>
  <c r="AN84" i="364"/>
  <c r="AO84" i="364" s="1"/>
  <c r="AN78" i="364"/>
  <c r="AO78" i="364" s="1"/>
  <c r="AN86" i="364"/>
  <c r="AO86" i="364" s="1"/>
  <c r="Z84" i="364"/>
  <c r="AA84" i="364"/>
  <c r="AA69" i="364"/>
  <c r="Z69" i="364"/>
  <c r="AA53" i="364"/>
  <c r="Z53" i="364"/>
  <c r="Z62" i="364"/>
  <c r="AA62" i="364"/>
  <c r="AA56" i="364"/>
  <c r="Z56" i="364"/>
  <c r="AA72" i="364"/>
  <c r="Z72" i="364"/>
  <c r="Z59" i="364"/>
  <c r="AA59" i="364"/>
  <c r="AA73" i="364"/>
  <c r="Z73" i="364"/>
  <c r="AA79" i="364"/>
  <c r="Z79" i="364"/>
  <c r="AA87" i="364"/>
  <c r="Z87" i="364"/>
  <c r="Z81" i="364"/>
  <c r="AA81" i="364"/>
  <c r="AN85" i="364"/>
  <c r="AO85" i="364" s="1"/>
  <c r="AN79" i="363"/>
  <c r="AO79" i="363" s="1"/>
  <c r="AA82" i="363"/>
  <c r="Z82" i="363"/>
  <c r="AA55" i="363"/>
  <c r="Z55" i="363"/>
  <c r="AA58" i="363"/>
  <c r="Z58" i="363"/>
  <c r="AA77" i="363"/>
  <c r="Z77" i="363"/>
  <c r="Z68" i="363"/>
  <c r="AA68" i="363"/>
  <c r="Z78" i="363"/>
  <c r="AA78" i="363"/>
  <c r="Z69" i="363"/>
  <c r="AA69" i="363"/>
  <c r="AA75" i="363"/>
  <c r="Z75" i="363"/>
  <c r="AN84" i="363"/>
  <c r="AO84" i="363" s="1"/>
  <c r="AN82" i="363"/>
  <c r="AO82" i="363" s="1"/>
  <c r="AN81" i="363"/>
  <c r="AO81" i="363" s="1"/>
  <c r="AN87" i="363"/>
  <c r="AO87" i="363" s="1"/>
  <c r="AA56" i="363"/>
  <c r="Z56" i="363"/>
  <c r="AA59" i="363"/>
  <c r="Z59" i="363"/>
  <c r="AA62" i="363"/>
  <c r="Z62" i="363"/>
  <c r="AN78" i="363"/>
  <c r="AO78" i="363" s="1"/>
  <c r="Z72" i="363"/>
  <c r="AA72" i="363"/>
  <c r="Z57" i="363"/>
  <c r="AA57" i="363"/>
  <c r="Z74" i="363"/>
  <c r="AA74" i="363"/>
  <c r="Z79" i="363"/>
  <c r="AA79" i="363"/>
  <c r="AA87" i="363"/>
  <c r="Z87" i="363"/>
  <c r="Z85" i="363"/>
  <c r="AA85" i="363"/>
  <c r="Z84" i="363"/>
  <c r="AA84" i="363"/>
  <c r="AA63" i="363"/>
  <c r="Z63" i="363"/>
  <c r="AA73" i="363"/>
  <c r="Z73" i="363"/>
  <c r="Z80" i="363"/>
  <c r="AA80" i="363"/>
  <c r="AA66" i="363"/>
  <c r="Z66" i="363"/>
  <c r="Z60" i="363"/>
  <c r="AA60" i="363"/>
  <c r="Z76" i="363"/>
  <c r="AA76" i="363"/>
  <c r="Z61" i="363"/>
  <c r="AA61" i="363"/>
  <c r="AN83" i="363"/>
  <c r="AO83" i="363" s="1"/>
  <c r="AN80" i="363"/>
  <c r="AO80" i="363" s="1"/>
  <c r="AN88" i="363"/>
  <c r="AO88" i="363" s="1"/>
  <c r="AN86" i="363"/>
  <c r="AO86" i="363" s="1"/>
  <c r="AN85" i="363"/>
  <c r="AO85" i="363" s="1"/>
  <c r="AA71" i="363"/>
  <c r="Z71" i="363"/>
  <c r="AA67" i="363"/>
  <c r="Z67" i="363"/>
  <c r="Z53" i="363"/>
  <c r="AA53" i="363"/>
  <c r="AA54" i="363"/>
  <c r="Z54" i="363"/>
  <c r="AA70" i="363"/>
  <c r="Z70" i="363"/>
  <c r="Z64" i="363"/>
  <c r="AA64" i="363"/>
  <c r="AN77" i="363"/>
  <c r="AO77" i="363" s="1"/>
  <c r="Z65" i="363"/>
  <c r="AA65" i="363"/>
  <c r="AA86" i="363"/>
  <c r="Z86" i="363"/>
  <c r="AA83" i="363"/>
  <c r="Z83" i="363"/>
  <c r="Z81" i="363"/>
  <c r="AA81" i="363"/>
  <c r="Z88" i="363"/>
  <c r="AA88" i="363"/>
  <c r="AA55" i="362"/>
  <c r="Z55" i="362"/>
  <c r="AA53" i="362"/>
  <c r="Z53" i="362"/>
  <c r="AA67" i="362"/>
  <c r="Z67" i="362"/>
  <c r="AA83" i="362"/>
  <c r="Z83" i="362"/>
  <c r="AA68" i="362"/>
  <c r="Z68" i="362"/>
  <c r="Z65" i="362"/>
  <c r="AA65" i="362"/>
  <c r="AN88" i="362"/>
  <c r="AO88" i="362" s="1"/>
  <c r="AA70" i="362"/>
  <c r="Z70" i="362"/>
  <c r="AN83" i="362"/>
  <c r="AO83" i="362" s="1"/>
  <c r="Z77" i="362"/>
  <c r="AA77" i="362"/>
  <c r="Z85" i="362"/>
  <c r="AA85" i="362"/>
  <c r="AN81" i="362"/>
  <c r="AO81" i="362" s="1"/>
  <c r="AN86" i="362"/>
  <c r="AO86" i="362" s="1"/>
  <c r="AN77" i="362"/>
  <c r="AO77" i="362" s="1"/>
  <c r="AA59" i="362"/>
  <c r="Z59" i="362"/>
  <c r="Z72" i="362"/>
  <c r="AA72" i="362"/>
  <c r="AA60" i="362"/>
  <c r="Z60" i="362"/>
  <c r="AN80" i="362"/>
  <c r="AO80" i="362" s="1"/>
  <c r="AA75" i="362"/>
  <c r="Z75" i="362"/>
  <c r="AA62" i="362"/>
  <c r="Z62" i="362"/>
  <c r="AN84" i="362"/>
  <c r="AO84" i="362" s="1"/>
  <c r="AN87" i="362"/>
  <c r="AO87" i="362" s="1"/>
  <c r="Z81" i="362"/>
  <c r="AA81" i="362"/>
  <c r="AN85" i="362"/>
  <c r="AO85" i="362" s="1"/>
  <c r="AA74" i="362"/>
  <c r="Z74" i="362"/>
  <c r="Z57" i="362"/>
  <c r="AA57" i="362"/>
  <c r="AA71" i="362"/>
  <c r="Z71" i="362"/>
  <c r="AA56" i="362"/>
  <c r="Z56" i="362"/>
  <c r="AN79" i="362"/>
  <c r="AO79" i="362" s="1"/>
  <c r="Z69" i="362"/>
  <c r="AA69" i="362"/>
  <c r="AA58" i="362"/>
  <c r="Z58" i="362"/>
  <c r="AA82" i="362"/>
  <c r="Z82" i="362"/>
  <c r="AA86" i="362"/>
  <c r="Z86" i="362"/>
  <c r="AN78" i="362"/>
  <c r="AO78" i="362" s="1"/>
  <c r="AA84" i="362"/>
  <c r="Z84" i="362"/>
  <c r="Z78" i="362"/>
  <c r="AA78" i="362"/>
  <c r="AA54" i="362"/>
  <c r="Z54" i="362"/>
  <c r="AA63" i="362"/>
  <c r="Z63" i="362"/>
  <c r="Z76" i="362"/>
  <c r="AA76" i="362"/>
  <c r="AA64" i="362"/>
  <c r="Z64" i="362"/>
  <c r="Z61" i="362"/>
  <c r="AA61" i="362"/>
  <c r="AA79" i="362"/>
  <c r="Z79" i="362"/>
  <c r="AA66" i="362"/>
  <c r="Z66" i="362"/>
  <c r="AA87" i="362"/>
  <c r="Z87" i="362"/>
  <c r="Z73" i="362"/>
  <c r="AA73" i="362"/>
  <c r="AN82" i="362"/>
  <c r="AO82" i="362" s="1"/>
  <c r="Z80" i="362"/>
  <c r="AA80" i="362"/>
  <c r="AA88" i="362"/>
  <c r="Z88" i="362"/>
  <c r="AA53" i="360"/>
  <c r="Z53" i="360"/>
  <c r="AA62" i="360"/>
  <c r="Z62" i="360"/>
  <c r="Z70" i="360"/>
  <c r="AA70" i="360"/>
  <c r="Z71" i="360"/>
  <c r="AA71" i="360"/>
  <c r="AA63" i="360"/>
  <c r="Z63" i="360"/>
  <c r="AA54" i="360"/>
  <c r="Z54" i="360"/>
  <c r="Z69" i="360"/>
  <c r="AA69" i="360"/>
  <c r="AA87" i="360"/>
  <c r="Z87" i="360"/>
  <c r="Z78" i="360"/>
  <c r="AA78" i="360"/>
  <c r="AA86" i="360"/>
  <c r="Z86" i="360"/>
  <c r="AN82" i="360"/>
  <c r="AO82" i="360" s="1"/>
  <c r="AN81" i="360"/>
  <c r="AO81" i="360" s="1"/>
  <c r="Z56" i="360"/>
  <c r="AA56" i="360"/>
  <c r="Z64" i="360"/>
  <c r="AA64" i="360"/>
  <c r="Z73" i="360"/>
  <c r="AA73" i="360"/>
  <c r="AA77" i="360"/>
  <c r="Z77" i="360"/>
  <c r="AA67" i="360"/>
  <c r="Z67" i="360"/>
  <c r="Z57" i="360"/>
  <c r="AA57" i="360"/>
  <c r="AA79" i="360"/>
  <c r="Z79" i="360"/>
  <c r="AN77" i="360"/>
  <c r="AO77" i="360" s="1"/>
  <c r="AN79" i="360"/>
  <c r="AO79" i="360" s="1"/>
  <c r="AN87" i="360"/>
  <c r="AO87" i="360" s="1"/>
  <c r="Z85" i="360"/>
  <c r="AA85" i="360"/>
  <c r="AA84" i="360"/>
  <c r="Z84" i="360"/>
  <c r="Z58" i="360"/>
  <c r="AA58" i="360"/>
  <c r="AA66" i="360"/>
  <c r="Z66" i="360"/>
  <c r="AA74" i="360"/>
  <c r="Z74" i="360"/>
  <c r="AA55" i="360"/>
  <c r="Z55" i="360"/>
  <c r="Z75" i="360"/>
  <c r="AA75" i="360"/>
  <c r="Z61" i="360"/>
  <c r="AA61" i="360"/>
  <c r="AN80" i="360"/>
  <c r="AO80" i="360" s="1"/>
  <c r="Z72" i="360"/>
  <c r="AA72" i="360"/>
  <c r="AA82" i="360"/>
  <c r="Z82" i="360"/>
  <c r="AN78" i="360"/>
  <c r="AO78" i="360" s="1"/>
  <c r="AN86" i="360"/>
  <c r="AO86" i="360" s="1"/>
  <c r="AN85" i="360"/>
  <c r="AO85" i="360" s="1"/>
  <c r="AA80" i="360"/>
  <c r="Z80" i="360"/>
  <c r="Z60" i="360"/>
  <c r="AA60" i="360"/>
  <c r="Z68" i="360"/>
  <c r="AA68" i="360"/>
  <c r="AA83" i="360"/>
  <c r="Z83" i="360"/>
  <c r="AA59" i="360"/>
  <c r="Z59" i="360"/>
  <c r="AN88" i="360"/>
  <c r="AO88" i="360" s="1"/>
  <c r="Z65" i="360"/>
  <c r="AA65" i="360"/>
  <c r="AN84" i="360"/>
  <c r="AO84" i="360" s="1"/>
  <c r="Z76" i="360"/>
  <c r="AA76" i="360"/>
  <c r="AN83" i="360"/>
  <c r="AO83" i="360" s="1"/>
  <c r="AA81" i="360"/>
  <c r="Z81" i="360"/>
  <c r="AA88" i="360"/>
  <c r="Z88" i="360"/>
  <c r="Z66" i="359"/>
  <c r="AA66" i="359"/>
  <c r="AA56" i="359"/>
  <c r="Z56" i="359"/>
  <c r="AN77" i="359"/>
  <c r="AO77" i="359" s="1"/>
  <c r="Z54" i="359"/>
  <c r="AA54" i="359"/>
  <c r="AA69" i="359"/>
  <c r="Z69" i="359"/>
  <c r="AA63" i="359"/>
  <c r="Z63" i="359"/>
  <c r="AA87" i="359"/>
  <c r="Z87" i="359"/>
  <c r="AA79" i="359"/>
  <c r="Z79" i="359"/>
  <c r="AA78" i="359"/>
  <c r="Z78" i="359"/>
  <c r="AA86" i="359"/>
  <c r="Z86" i="359"/>
  <c r="AN82" i="359"/>
  <c r="AO82" i="359" s="1"/>
  <c r="AN81" i="359"/>
  <c r="AO81" i="359" s="1"/>
  <c r="Z85" i="359"/>
  <c r="AA85" i="359"/>
  <c r="AA74" i="359"/>
  <c r="Z74" i="359"/>
  <c r="AA68" i="359"/>
  <c r="Z68" i="359"/>
  <c r="Z62" i="359"/>
  <c r="AA62" i="359"/>
  <c r="AA61" i="359"/>
  <c r="Z61" i="359"/>
  <c r="AA55" i="359"/>
  <c r="Z55" i="359"/>
  <c r="AA80" i="359"/>
  <c r="Z80" i="359"/>
  <c r="Z75" i="359"/>
  <c r="AA75" i="359"/>
  <c r="AA72" i="359"/>
  <c r="Z72" i="359"/>
  <c r="AA82" i="359"/>
  <c r="Z82" i="359"/>
  <c r="AN78" i="359"/>
  <c r="AO78" i="359" s="1"/>
  <c r="AN86" i="359"/>
  <c r="AO86" i="359" s="1"/>
  <c r="AN85" i="359"/>
  <c r="AO85" i="359" s="1"/>
  <c r="Z70" i="359"/>
  <c r="AA70" i="359"/>
  <c r="AA60" i="359"/>
  <c r="Z60" i="359"/>
  <c r="AN88" i="359"/>
  <c r="AO88" i="359" s="1"/>
  <c r="AA57" i="359"/>
  <c r="Z57" i="359"/>
  <c r="Z71" i="359"/>
  <c r="AA71" i="359"/>
  <c r="Z67" i="359"/>
  <c r="AA67" i="359"/>
  <c r="Z73" i="359"/>
  <c r="AA73" i="359"/>
  <c r="AN80" i="359"/>
  <c r="AO80" i="359" s="1"/>
  <c r="AN79" i="359"/>
  <c r="AO79" i="359" s="1"/>
  <c r="AN87" i="359"/>
  <c r="AO87" i="359" s="1"/>
  <c r="AA84" i="359"/>
  <c r="Z84" i="359"/>
  <c r="Z58" i="359"/>
  <c r="AA58" i="359"/>
  <c r="AA83" i="359"/>
  <c r="Z83" i="359"/>
  <c r="Z53" i="359"/>
  <c r="AA53" i="359"/>
  <c r="AA64" i="359"/>
  <c r="Z64" i="359"/>
  <c r="AA65" i="359"/>
  <c r="Z65" i="359"/>
  <c r="AA59" i="359"/>
  <c r="Z59" i="359"/>
  <c r="AN84" i="359"/>
  <c r="AO84" i="359" s="1"/>
  <c r="Z77" i="359"/>
  <c r="AA77" i="359"/>
  <c r="AA76" i="359"/>
  <c r="Z76" i="359"/>
  <c r="AN83" i="359"/>
  <c r="AO83" i="359" s="1"/>
  <c r="Z81" i="359"/>
  <c r="AA81" i="359"/>
  <c r="AA88" i="359"/>
  <c r="Z88" i="359"/>
  <c r="Z53" i="356"/>
  <c r="AA53" i="356"/>
  <c r="Z69" i="356"/>
  <c r="AA69" i="356"/>
  <c r="Z67" i="356"/>
  <c r="AA67" i="356"/>
  <c r="AA70" i="356"/>
  <c r="Z70" i="356"/>
  <c r="AA60" i="356"/>
  <c r="Z60" i="356"/>
  <c r="AA79" i="356"/>
  <c r="Z79" i="356"/>
  <c r="AA87" i="356"/>
  <c r="Z87" i="356"/>
  <c r="AN79" i="356"/>
  <c r="AO79" i="356" s="1"/>
  <c r="AN87" i="356"/>
  <c r="AO87" i="356" s="1"/>
  <c r="AA84" i="356"/>
  <c r="Z84" i="356"/>
  <c r="AA62" i="356"/>
  <c r="Z62" i="356"/>
  <c r="AA65" i="356"/>
  <c r="Z65" i="356"/>
  <c r="Z63" i="356"/>
  <c r="AA63" i="356"/>
  <c r="AA66" i="356"/>
  <c r="Z66" i="356"/>
  <c r="AA56" i="356"/>
  <c r="Z56" i="356"/>
  <c r="AA75" i="356"/>
  <c r="Z75" i="356"/>
  <c r="AN84" i="356"/>
  <c r="AO84" i="356" s="1"/>
  <c r="AA78" i="356"/>
  <c r="Z78" i="356"/>
  <c r="AA86" i="356"/>
  <c r="Z86" i="356"/>
  <c r="Z81" i="356"/>
  <c r="AA81" i="356"/>
  <c r="AN81" i="356"/>
  <c r="AO81" i="356" s="1"/>
  <c r="AA74" i="356"/>
  <c r="Z74" i="356"/>
  <c r="AA57" i="356"/>
  <c r="Z57" i="356"/>
  <c r="Z55" i="356"/>
  <c r="AA55" i="356"/>
  <c r="Z71" i="356"/>
  <c r="AA71" i="356"/>
  <c r="AA72" i="356"/>
  <c r="Z72" i="356"/>
  <c r="AA64" i="356"/>
  <c r="Z64" i="356"/>
  <c r="AN80" i="356"/>
  <c r="AO80" i="356" s="1"/>
  <c r="AN88" i="356"/>
  <c r="AO88" i="356" s="1"/>
  <c r="AA82" i="356"/>
  <c r="Z82" i="356"/>
  <c r="Z77" i="356"/>
  <c r="AA77" i="356"/>
  <c r="Z85" i="356"/>
  <c r="AA85" i="356"/>
  <c r="AN77" i="356"/>
  <c r="AO77" i="356" s="1"/>
  <c r="AN85" i="356"/>
  <c r="AO85" i="356" s="1"/>
  <c r="AN82" i="356"/>
  <c r="AO82" i="356" s="1"/>
  <c r="AA58" i="356"/>
  <c r="Z58" i="356"/>
  <c r="AA61" i="356"/>
  <c r="Z61" i="356"/>
  <c r="Z59" i="356"/>
  <c r="AA59" i="356"/>
  <c r="AA54" i="356"/>
  <c r="Z54" i="356"/>
  <c r="Z73" i="356"/>
  <c r="AA73" i="356"/>
  <c r="AA68" i="356"/>
  <c r="Z68" i="356"/>
  <c r="AA83" i="356"/>
  <c r="Z83" i="356"/>
  <c r="AA76" i="356"/>
  <c r="Z76" i="356"/>
  <c r="AN83" i="356"/>
  <c r="AO83" i="356" s="1"/>
  <c r="AN78" i="356"/>
  <c r="AO78" i="356" s="1"/>
  <c r="AN86" i="356"/>
  <c r="AO86" i="356" s="1"/>
  <c r="AA80" i="356"/>
  <c r="Z80" i="356"/>
  <c r="AA88" i="356"/>
  <c r="Z88" i="356"/>
  <c r="AA67" i="355"/>
  <c r="Z67" i="355"/>
  <c r="AA63" i="355"/>
  <c r="Z63" i="355"/>
  <c r="AA55" i="355"/>
  <c r="Z55" i="355"/>
  <c r="Z58" i="355"/>
  <c r="AA58" i="355"/>
  <c r="AA77" i="355"/>
  <c r="Z77" i="355"/>
  <c r="Z68" i="355"/>
  <c r="AA68" i="355"/>
  <c r="Z78" i="355"/>
  <c r="AA78" i="355"/>
  <c r="Z69" i="355"/>
  <c r="AA69" i="355"/>
  <c r="AA75" i="355"/>
  <c r="Z75" i="355"/>
  <c r="AN84" i="355"/>
  <c r="AO84" i="355" s="1"/>
  <c r="AN82" i="355"/>
  <c r="AO82" i="355" s="1"/>
  <c r="AN81" i="355"/>
  <c r="AO81" i="355" s="1"/>
  <c r="AA73" i="355"/>
  <c r="Z73" i="355"/>
  <c r="AA71" i="355"/>
  <c r="Z71" i="355"/>
  <c r="AA59" i="355"/>
  <c r="Z59" i="355"/>
  <c r="AA62" i="355"/>
  <c r="Z62" i="355"/>
  <c r="AN78" i="355"/>
  <c r="AO78" i="355" s="1"/>
  <c r="Z72" i="355"/>
  <c r="AA72" i="355"/>
  <c r="Z57" i="355"/>
  <c r="AA57" i="355"/>
  <c r="Z74" i="355"/>
  <c r="AA74" i="355"/>
  <c r="Z79" i="355"/>
  <c r="AA79" i="355"/>
  <c r="AA87" i="355"/>
  <c r="Z87" i="355"/>
  <c r="Z85" i="355"/>
  <c r="AA85" i="355"/>
  <c r="Z84" i="355"/>
  <c r="AA84" i="355"/>
  <c r="AN79" i="355"/>
  <c r="AO79" i="355" s="1"/>
  <c r="AA82" i="355"/>
  <c r="Z82" i="355"/>
  <c r="Z80" i="355"/>
  <c r="AA80" i="355"/>
  <c r="AA66" i="355"/>
  <c r="Z66" i="355"/>
  <c r="Z60" i="355"/>
  <c r="AA60" i="355"/>
  <c r="Z76" i="355"/>
  <c r="AA76" i="355"/>
  <c r="Z61" i="355"/>
  <c r="AA61" i="355"/>
  <c r="AN83" i="355"/>
  <c r="AO83" i="355" s="1"/>
  <c r="AN80" i="355"/>
  <c r="AO80" i="355" s="1"/>
  <c r="AN88" i="355"/>
  <c r="AO88" i="355" s="1"/>
  <c r="AN86" i="355"/>
  <c r="AO86" i="355" s="1"/>
  <c r="AN85" i="355"/>
  <c r="AO85" i="355" s="1"/>
  <c r="AA56" i="355"/>
  <c r="Z56" i="355"/>
  <c r="AN87" i="355"/>
  <c r="AO87" i="355" s="1"/>
  <c r="Z53" i="355"/>
  <c r="AA53" i="355"/>
  <c r="AA54" i="355"/>
  <c r="Z54" i="355"/>
  <c r="AA70" i="355"/>
  <c r="Z70" i="355"/>
  <c r="Z64" i="355"/>
  <c r="AA64" i="355"/>
  <c r="AN77" i="355"/>
  <c r="AO77" i="355" s="1"/>
  <c r="Z65" i="355"/>
  <c r="AA65" i="355"/>
  <c r="AA86" i="355"/>
  <c r="Z86" i="355"/>
  <c r="AA83" i="355"/>
  <c r="Z83" i="355"/>
  <c r="Z81" i="355"/>
  <c r="AA81" i="355"/>
  <c r="Z88" i="355"/>
  <c r="AA88" i="355"/>
  <c r="AA55" i="354"/>
  <c r="Z55" i="354"/>
  <c r="Z56" i="354"/>
  <c r="AA56" i="354"/>
  <c r="AA77" i="354"/>
  <c r="Z77" i="354"/>
  <c r="Z57" i="354"/>
  <c r="AA57" i="354"/>
  <c r="Z74" i="354"/>
  <c r="AA74" i="354"/>
  <c r="AA73" i="354"/>
  <c r="Z73" i="354"/>
  <c r="Z64" i="354"/>
  <c r="AA64" i="354"/>
  <c r="AN77" i="354"/>
  <c r="AO77" i="354" s="1"/>
  <c r="AA75" i="354"/>
  <c r="Z75" i="354"/>
  <c r="AN84" i="354"/>
  <c r="AO84" i="354" s="1"/>
  <c r="AN82" i="354"/>
  <c r="AO82" i="354" s="1"/>
  <c r="AN81" i="354"/>
  <c r="AO81" i="354" s="1"/>
  <c r="Z59" i="354"/>
  <c r="AA59" i="354"/>
  <c r="AA62" i="354"/>
  <c r="Z62" i="354"/>
  <c r="AA82" i="354"/>
  <c r="Z82" i="354"/>
  <c r="AA61" i="354"/>
  <c r="Z61" i="354"/>
  <c r="Z63" i="354"/>
  <c r="AA63" i="354"/>
  <c r="AN79" i="354"/>
  <c r="AO79" i="354" s="1"/>
  <c r="Z68" i="354"/>
  <c r="AA68" i="354"/>
  <c r="Z78" i="354"/>
  <c r="AA78" i="354"/>
  <c r="AA79" i="354"/>
  <c r="Z79" i="354"/>
  <c r="AA87" i="354"/>
  <c r="Z87" i="354"/>
  <c r="Z85" i="354"/>
  <c r="AA85" i="354"/>
  <c r="Z84" i="354"/>
  <c r="AA84" i="354"/>
  <c r="AN87" i="354"/>
  <c r="AO87" i="354" s="1"/>
  <c r="AA66" i="354"/>
  <c r="Z66" i="354"/>
  <c r="AN78" i="354"/>
  <c r="AO78" i="354" s="1"/>
  <c r="AA65" i="354"/>
  <c r="Z65" i="354"/>
  <c r="Z67" i="354"/>
  <c r="AA67" i="354"/>
  <c r="Z80" i="354"/>
  <c r="AA80" i="354"/>
  <c r="Z72" i="354"/>
  <c r="AA72" i="354"/>
  <c r="AN83" i="354"/>
  <c r="AO83" i="354" s="1"/>
  <c r="AN80" i="354"/>
  <c r="AO80" i="354" s="1"/>
  <c r="AN88" i="354"/>
  <c r="AO88" i="354" s="1"/>
  <c r="AN86" i="354"/>
  <c r="AO86" i="354" s="1"/>
  <c r="AN85" i="354"/>
  <c r="AO85" i="354" s="1"/>
  <c r="AA58" i="354"/>
  <c r="Z58" i="354"/>
  <c r="Z54" i="354"/>
  <c r="AA54" i="354"/>
  <c r="AA70" i="354"/>
  <c r="Z70" i="354"/>
  <c r="Z53" i="354"/>
  <c r="AA53" i="354"/>
  <c r="AA69" i="354"/>
  <c r="Z69" i="354"/>
  <c r="Z71" i="354"/>
  <c r="AA71" i="354"/>
  <c r="Z60" i="354"/>
  <c r="AA60" i="354"/>
  <c r="Z76" i="354"/>
  <c r="AA76" i="354"/>
  <c r="AA86" i="354"/>
  <c r="Z86" i="354"/>
  <c r="AA83" i="354"/>
  <c r="Z83" i="354"/>
  <c r="Z81" i="354"/>
  <c r="AA81" i="354"/>
  <c r="Z88" i="354"/>
  <c r="AA88" i="354"/>
  <c r="Z53" i="353"/>
  <c r="AA53" i="353"/>
  <c r="AN79" i="353"/>
  <c r="AO79" i="353" s="1"/>
  <c r="AA63" i="353"/>
  <c r="Z63" i="353"/>
  <c r="Z54" i="353"/>
  <c r="AA54" i="353"/>
  <c r="AA70" i="353"/>
  <c r="Z70" i="353"/>
  <c r="Z64" i="353"/>
  <c r="AA64" i="353"/>
  <c r="AN77" i="353"/>
  <c r="AO77" i="353" s="1"/>
  <c r="Z69" i="353"/>
  <c r="AA69" i="353"/>
  <c r="AA75" i="353"/>
  <c r="Z75" i="353"/>
  <c r="AN84" i="353"/>
  <c r="AO84" i="353" s="1"/>
  <c r="AN82" i="353"/>
  <c r="AO82" i="353" s="1"/>
  <c r="AN81" i="353"/>
  <c r="AO81" i="353" s="1"/>
  <c r="AA55" i="353"/>
  <c r="Z55" i="353"/>
  <c r="AA82" i="353"/>
  <c r="Z82" i="353"/>
  <c r="AA67" i="353"/>
  <c r="Z67" i="353"/>
  <c r="AA58" i="353"/>
  <c r="Z58" i="353"/>
  <c r="AA77" i="353"/>
  <c r="Z77" i="353"/>
  <c r="Z68" i="353"/>
  <c r="AA68" i="353"/>
  <c r="Z78" i="353"/>
  <c r="AA78" i="353"/>
  <c r="Z74" i="353"/>
  <c r="AA74" i="353"/>
  <c r="Z79" i="353"/>
  <c r="AA79" i="353"/>
  <c r="AA87" i="353"/>
  <c r="Z87" i="353"/>
  <c r="Z85" i="353"/>
  <c r="AA85" i="353"/>
  <c r="Z84" i="353"/>
  <c r="AA84" i="353"/>
  <c r="AN87" i="353"/>
  <c r="AO87" i="353" s="1"/>
  <c r="Z57" i="353"/>
  <c r="AA57" i="353"/>
  <c r="AA71" i="353"/>
  <c r="Z71" i="353"/>
  <c r="AA62" i="353"/>
  <c r="Z62" i="353"/>
  <c r="AN78" i="353"/>
  <c r="AO78" i="353" s="1"/>
  <c r="Z72" i="353"/>
  <c r="AA72" i="353"/>
  <c r="Z61" i="353"/>
  <c r="AA61" i="353"/>
  <c r="AN83" i="353"/>
  <c r="AO83" i="353" s="1"/>
  <c r="AN80" i="353"/>
  <c r="AO80" i="353" s="1"/>
  <c r="AN88" i="353"/>
  <c r="AO88" i="353" s="1"/>
  <c r="AN86" i="353"/>
  <c r="AO86" i="353" s="1"/>
  <c r="AN85" i="353"/>
  <c r="AO85" i="353" s="1"/>
  <c r="Z80" i="353"/>
  <c r="AA80" i="353"/>
  <c r="AA56" i="353"/>
  <c r="Z56" i="353"/>
  <c r="AA59" i="353"/>
  <c r="Z59" i="353"/>
  <c r="AA73" i="353"/>
  <c r="Z73" i="353"/>
  <c r="AA66" i="353"/>
  <c r="Z66" i="353"/>
  <c r="Z60" i="353"/>
  <c r="AA60" i="353"/>
  <c r="Z76" i="353"/>
  <c r="AA76" i="353"/>
  <c r="Z65" i="353"/>
  <c r="AA65" i="353"/>
  <c r="AA86" i="353"/>
  <c r="Z86" i="353"/>
  <c r="AA83" i="353"/>
  <c r="Z83" i="353"/>
  <c r="AA81" i="353"/>
  <c r="Z81" i="353"/>
  <c r="Z88" i="353"/>
  <c r="AA88" i="353"/>
  <c r="AA57" i="351"/>
  <c r="Z57" i="351"/>
  <c r="AA76" i="351"/>
  <c r="Z76" i="351"/>
  <c r="AA68" i="351"/>
  <c r="Z68" i="351"/>
  <c r="Z54" i="351"/>
  <c r="AA54" i="351"/>
  <c r="Z70" i="351"/>
  <c r="AA70" i="351"/>
  <c r="Z63" i="351"/>
  <c r="AA63" i="351"/>
  <c r="AN83" i="351"/>
  <c r="AO83" i="351" s="1"/>
  <c r="AN80" i="351"/>
  <c r="AO80" i="351" s="1"/>
  <c r="AN88" i="351"/>
  <c r="AO88" i="351" s="1"/>
  <c r="Z81" i="351"/>
  <c r="AA81" i="351"/>
  <c r="AN81" i="351"/>
  <c r="AO81" i="351" s="1"/>
  <c r="AA72" i="351"/>
  <c r="Z72" i="351"/>
  <c r="Z74" i="351"/>
  <c r="AA74" i="351"/>
  <c r="AA65" i="351"/>
  <c r="Z65" i="351"/>
  <c r="AA60" i="351"/>
  <c r="Z60" i="351"/>
  <c r="AA82" i="351"/>
  <c r="Z82" i="351"/>
  <c r="Z62" i="351"/>
  <c r="AA62" i="351"/>
  <c r="Z55" i="351"/>
  <c r="AA55" i="351"/>
  <c r="Z71" i="351"/>
  <c r="AA71" i="351"/>
  <c r="AA75" i="351"/>
  <c r="Z75" i="351"/>
  <c r="AN84" i="351"/>
  <c r="AO84" i="351" s="1"/>
  <c r="Z77" i="351"/>
  <c r="AA77" i="351"/>
  <c r="Z85" i="351"/>
  <c r="AA85" i="351"/>
  <c r="AN77" i="351"/>
  <c r="AO77" i="351" s="1"/>
  <c r="AN85" i="351"/>
  <c r="AO85" i="351" s="1"/>
  <c r="AA61" i="351"/>
  <c r="Z61" i="351"/>
  <c r="AA56" i="351"/>
  <c r="Z56" i="351"/>
  <c r="Z58" i="351"/>
  <c r="AA58" i="351"/>
  <c r="AN79" i="351"/>
  <c r="AO79" i="351" s="1"/>
  <c r="Z67" i="351"/>
  <c r="AA67" i="351"/>
  <c r="AA86" i="351"/>
  <c r="Z86" i="351"/>
  <c r="AA83" i="351"/>
  <c r="Z83" i="351"/>
  <c r="Z73" i="351"/>
  <c r="AA73" i="351"/>
  <c r="AN82" i="351"/>
  <c r="AO82" i="351" s="1"/>
  <c r="Z84" i="351"/>
  <c r="AA84" i="351"/>
  <c r="AA53" i="351"/>
  <c r="Z53" i="351"/>
  <c r="AA69" i="351"/>
  <c r="Z69" i="351"/>
  <c r="AA64" i="351"/>
  <c r="Z64" i="351"/>
  <c r="AN87" i="351"/>
  <c r="AO87" i="351" s="1"/>
  <c r="Z66" i="351"/>
  <c r="AA66" i="351"/>
  <c r="Z59" i="351"/>
  <c r="AA59" i="351"/>
  <c r="AA78" i="351"/>
  <c r="Z78" i="351"/>
  <c r="AA79" i="351"/>
  <c r="Z79" i="351"/>
  <c r="AA87" i="351"/>
  <c r="Z87" i="351"/>
  <c r="AN78" i="351"/>
  <c r="AO78" i="351" s="1"/>
  <c r="AN86" i="351"/>
  <c r="AO86" i="351" s="1"/>
  <c r="Z80" i="351"/>
  <c r="AA80" i="351"/>
  <c r="Z88" i="351"/>
  <c r="AA88" i="351"/>
  <c r="AA57" i="350"/>
  <c r="Z57" i="350"/>
  <c r="AA56" i="350"/>
  <c r="Z56" i="350"/>
  <c r="AA72" i="350"/>
  <c r="Z72" i="350"/>
  <c r="Z58" i="350"/>
  <c r="AA58" i="350"/>
  <c r="AA76" i="350"/>
  <c r="Z76" i="350"/>
  <c r="Z63" i="350"/>
  <c r="AA63" i="350"/>
  <c r="AN83" i="350"/>
  <c r="AO83" i="350" s="1"/>
  <c r="AN80" i="350"/>
  <c r="AO80" i="350" s="1"/>
  <c r="AN88" i="350"/>
  <c r="AO88" i="350" s="1"/>
  <c r="Z81" i="350"/>
  <c r="AA81" i="350"/>
  <c r="AN81" i="350"/>
  <c r="AO81" i="350" s="1"/>
  <c r="AA61" i="350"/>
  <c r="Z61" i="350"/>
  <c r="AA60" i="350"/>
  <c r="Z60" i="350"/>
  <c r="AN79" i="350"/>
  <c r="AO79" i="350" s="1"/>
  <c r="Z62" i="350"/>
  <c r="AA62" i="350"/>
  <c r="AA82" i="350"/>
  <c r="Z82" i="350"/>
  <c r="Z67" i="350"/>
  <c r="AA67" i="350"/>
  <c r="AA86" i="350"/>
  <c r="Z86" i="350"/>
  <c r="AA83" i="350"/>
  <c r="Z83" i="350"/>
  <c r="Z73" i="350"/>
  <c r="AA73" i="350"/>
  <c r="AN82" i="350"/>
  <c r="AO82" i="350" s="1"/>
  <c r="Z74" i="350"/>
  <c r="AA74" i="350"/>
  <c r="Z84" i="350"/>
  <c r="AA84" i="350"/>
  <c r="AA65" i="350"/>
  <c r="Z65" i="350"/>
  <c r="AA64" i="350"/>
  <c r="Z64" i="350"/>
  <c r="AN87" i="350"/>
  <c r="AO87" i="350" s="1"/>
  <c r="Z66" i="350"/>
  <c r="AA66" i="350"/>
  <c r="Z55" i="350"/>
  <c r="AA55" i="350"/>
  <c r="Z71" i="350"/>
  <c r="AA71" i="350"/>
  <c r="AA75" i="350"/>
  <c r="Z75" i="350"/>
  <c r="AN84" i="350"/>
  <c r="AO84" i="350" s="1"/>
  <c r="Z77" i="350"/>
  <c r="AA77" i="350"/>
  <c r="Z85" i="350"/>
  <c r="AA85" i="350"/>
  <c r="AN77" i="350"/>
  <c r="AO77" i="350" s="1"/>
  <c r="AN85" i="350"/>
  <c r="AO85" i="350" s="1"/>
  <c r="AA53" i="350"/>
  <c r="Z53" i="350"/>
  <c r="AA69" i="350"/>
  <c r="Z69" i="350"/>
  <c r="AA68" i="350"/>
  <c r="Z68" i="350"/>
  <c r="Z54" i="350"/>
  <c r="AA54" i="350"/>
  <c r="Z70" i="350"/>
  <c r="AA70" i="350"/>
  <c r="Z59" i="350"/>
  <c r="AA59" i="350"/>
  <c r="AA78" i="350"/>
  <c r="Z78" i="350"/>
  <c r="AA79" i="350"/>
  <c r="Z79" i="350"/>
  <c r="AA87" i="350"/>
  <c r="Z87" i="350"/>
  <c r="AN78" i="350"/>
  <c r="AO78" i="350" s="1"/>
  <c r="AN86" i="350"/>
  <c r="AO86" i="350" s="1"/>
  <c r="Z80" i="350"/>
  <c r="AA80" i="350"/>
  <c r="Z88" i="350"/>
  <c r="AA88" i="350"/>
  <c r="AA57" i="349"/>
  <c r="Z57" i="349"/>
  <c r="AA56" i="349"/>
  <c r="Z56" i="349"/>
  <c r="AN78" i="349"/>
  <c r="AO78" i="349" s="1"/>
  <c r="AA66" i="349"/>
  <c r="Z66" i="349"/>
  <c r="Z71" i="349"/>
  <c r="AA71" i="349"/>
  <c r="AA80" i="349"/>
  <c r="Z80" i="349"/>
  <c r="Z63" i="349"/>
  <c r="AA63" i="349"/>
  <c r="AA64" i="349"/>
  <c r="Z64" i="349"/>
  <c r="AA72" i="349"/>
  <c r="Z72" i="349"/>
  <c r="AA82" i="349"/>
  <c r="Z82" i="349"/>
  <c r="AA81" i="349"/>
  <c r="Z81" i="349"/>
  <c r="AA61" i="349"/>
  <c r="Z61" i="349"/>
  <c r="AA79" i="349"/>
  <c r="Z79" i="349"/>
  <c r="AA54" i="349"/>
  <c r="Z54" i="349"/>
  <c r="AA70" i="349"/>
  <c r="Z70" i="349"/>
  <c r="AA73" i="349"/>
  <c r="Z73" i="349"/>
  <c r="AA83" i="349"/>
  <c r="Z83" i="349"/>
  <c r="Z67" i="349"/>
  <c r="AA67" i="349"/>
  <c r="AA68" i="349"/>
  <c r="Z68" i="349"/>
  <c r="AA76" i="349"/>
  <c r="Z76" i="349"/>
  <c r="AN83" i="349"/>
  <c r="AO83" i="349" s="1"/>
  <c r="AN82" i="349"/>
  <c r="AO82" i="349" s="1"/>
  <c r="AA84" i="349"/>
  <c r="Z84" i="349"/>
  <c r="AA65" i="349"/>
  <c r="Z65" i="349"/>
  <c r="AN84" i="349"/>
  <c r="AO84" i="349" s="1"/>
  <c r="AA58" i="349"/>
  <c r="Z58" i="349"/>
  <c r="AN80" i="349"/>
  <c r="AO80" i="349" s="1"/>
  <c r="Z75" i="349"/>
  <c r="AA75" i="349"/>
  <c r="AN88" i="349"/>
  <c r="AO88" i="349" s="1"/>
  <c r="AA87" i="349"/>
  <c r="Z87" i="349"/>
  <c r="AA74" i="349"/>
  <c r="Z74" i="349"/>
  <c r="Z78" i="349"/>
  <c r="AA78" i="349"/>
  <c r="AA86" i="349"/>
  <c r="Z86" i="349"/>
  <c r="Z85" i="349"/>
  <c r="AA85" i="349"/>
  <c r="AN85" i="349"/>
  <c r="AO85" i="349" s="1"/>
  <c r="AA55" i="349"/>
  <c r="Z55" i="349"/>
  <c r="AA69" i="349"/>
  <c r="Z69" i="349"/>
  <c r="Z53" i="349"/>
  <c r="AA53" i="349"/>
  <c r="AA62" i="349"/>
  <c r="Z62" i="349"/>
  <c r="AN81" i="349"/>
  <c r="AO81" i="349" s="1"/>
  <c r="AA77" i="349"/>
  <c r="Z77" i="349"/>
  <c r="Z59" i="349"/>
  <c r="AA59" i="349"/>
  <c r="AA60" i="349"/>
  <c r="Z60" i="349"/>
  <c r="AN77" i="349"/>
  <c r="AO77" i="349" s="1"/>
  <c r="AN79" i="349"/>
  <c r="AO79" i="349" s="1"/>
  <c r="AN87" i="349"/>
  <c r="AO87" i="349" s="1"/>
  <c r="AN86" i="349"/>
  <c r="AO86" i="349" s="1"/>
  <c r="AA88" i="349"/>
  <c r="Z88" i="349"/>
  <c r="Z73" i="348"/>
  <c r="AA73" i="348"/>
  <c r="AA63" i="348"/>
  <c r="Z63" i="348"/>
  <c r="AN77" i="348"/>
  <c r="AO77" i="348" s="1"/>
  <c r="AA83" i="348"/>
  <c r="Z83" i="348"/>
  <c r="Z56" i="348"/>
  <c r="AA56" i="348"/>
  <c r="Z69" i="348"/>
  <c r="AA69" i="348"/>
  <c r="AA68" i="348"/>
  <c r="Z68" i="348"/>
  <c r="AN79" i="348"/>
  <c r="AO79" i="348" s="1"/>
  <c r="AA53" i="348"/>
  <c r="Z53" i="348"/>
  <c r="Z84" i="348"/>
  <c r="AA84" i="348"/>
  <c r="Z70" i="348"/>
  <c r="AA70" i="348"/>
  <c r="Z77" i="348"/>
  <c r="AA77" i="348"/>
  <c r="AA85" i="348"/>
  <c r="Z85" i="348"/>
  <c r="AA59" i="348"/>
  <c r="Z59" i="348"/>
  <c r="Z65" i="348"/>
  <c r="AA65" i="348"/>
  <c r="AA71" i="348"/>
  <c r="Z71" i="348"/>
  <c r="Z66" i="348"/>
  <c r="AA66" i="348"/>
  <c r="AA67" i="348"/>
  <c r="Z67" i="348"/>
  <c r="AA87" i="348"/>
  <c r="Z87" i="348"/>
  <c r="AN83" i="348"/>
  <c r="AO83" i="348" s="1"/>
  <c r="Z58" i="348"/>
  <c r="AA58" i="348"/>
  <c r="AA80" i="348"/>
  <c r="Z80" i="348"/>
  <c r="AA72" i="348"/>
  <c r="Z72" i="348"/>
  <c r="AN84" i="348"/>
  <c r="AO84" i="348" s="1"/>
  <c r="AA57" i="348"/>
  <c r="Z57" i="348"/>
  <c r="Z86" i="348"/>
  <c r="AA86" i="348"/>
  <c r="AN81" i="348"/>
  <c r="AO81" i="348" s="1"/>
  <c r="AN78" i="348"/>
  <c r="AO78" i="348" s="1"/>
  <c r="AN86" i="348"/>
  <c r="AO86" i="348" s="1"/>
  <c r="Z76" i="348"/>
  <c r="AA76" i="348"/>
  <c r="Z54" i="348"/>
  <c r="AA54" i="348"/>
  <c r="AA64" i="348"/>
  <c r="Z64" i="348"/>
  <c r="Z78" i="348"/>
  <c r="AA78" i="348"/>
  <c r="AN88" i="348"/>
  <c r="AO88" i="348" s="1"/>
  <c r="AA79" i="348"/>
  <c r="Z79" i="348"/>
  <c r="AN82" i="348"/>
  <c r="AO82" i="348" s="1"/>
  <c r="AA55" i="348"/>
  <c r="Z55" i="348"/>
  <c r="AA75" i="348"/>
  <c r="Z75" i="348"/>
  <c r="AA62" i="348"/>
  <c r="Z62" i="348"/>
  <c r="AN85" i="348"/>
  <c r="AO85" i="348" s="1"/>
  <c r="Z60" i="348"/>
  <c r="AA60" i="348"/>
  <c r="AN80" i="348"/>
  <c r="AO80" i="348" s="1"/>
  <c r="Z74" i="348"/>
  <c r="AA74" i="348"/>
  <c r="Z88" i="348"/>
  <c r="AA88" i="348"/>
  <c r="AA61" i="348"/>
  <c r="Z61" i="348"/>
  <c r="AN87" i="348"/>
  <c r="AO87" i="348" s="1"/>
  <c r="Z82" i="348"/>
  <c r="AA82" i="348"/>
  <c r="AA81" i="348"/>
  <c r="Z81" i="348"/>
  <c r="U11" i="253"/>
  <c r="H11" i="253"/>
  <c r="G11" i="253"/>
  <c r="J11" i="253"/>
  <c r="P11" i="253"/>
  <c r="M11" i="253"/>
  <c r="T11" i="253"/>
  <c r="S11" i="253"/>
  <c r="V11" i="253"/>
  <c r="Q11" i="253"/>
  <c r="O11" i="253"/>
  <c r="L11" i="253"/>
  <c r="K11" i="253"/>
  <c r="N11" i="253"/>
  <c r="I11" i="253"/>
  <c r="R11" i="253"/>
  <c r="V12" i="221"/>
  <c r="O12" i="221"/>
  <c r="M12" i="221"/>
  <c r="L12" i="221"/>
  <c r="U12" i="221"/>
  <c r="R12" i="221"/>
  <c r="G12" i="221"/>
  <c r="I12" i="221"/>
  <c r="H12" i="221"/>
  <c r="N12" i="221"/>
  <c r="S12" i="221"/>
  <c r="J12" i="221"/>
  <c r="Q12" i="221"/>
  <c r="P12" i="221"/>
  <c r="K12" i="221"/>
  <c r="T12" i="221"/>
  <c r="S13" i="346"/>
  <c r="O13" i="346"/>
  <c r="K13" i="346"/>
  <c r="G13" i="346"/>
  <c r="V13" i="346"/>
  <c r="R13" i="346"/>
  <c r="N13" i="346"/>
  <c r="J13" i="346"/>
  <c r="U13" i="346"/>
  <c r="Q13" i="346"/>
  <c r="M13" i="346"/>
  <c r="I13" i="346"/>
  <c r="T13" i="346"/>
  <c r="P13" i="346"/>
  <c r="L13" i="346"/>
  <c r="H13" i="346"/>
  <c r="T18" i="252"/>
  <c r="N18" i="252"/>
  <c r="O18" i="252"/>
  <c r="P18" i="252"/>
  <c r="R18" i="252"/>
  <c r="Q18" i="252"/>
  <c r="G18" i="252"/>
  <c r="H18" i="252"/>
  <c r="J18" i="252"/>
  <c r="I18" i="252"/>
  <c r="S18" i="252"/>
  <c r="V18" i="252"/>
  <c r="U18" i="252"/>
  <c r="K18" i="252"/>
  <c r="L18" i="252"/>
  <c r="M18" i="252"/>
  <c r="P16" i="252"/>
  <c r="O16" i="252"/>
  <c r="R16" i="252"/>
  <c r="T16" i="252"/>
  <c r="U16" i="252"/>
  <c r="K16" i="252"/>
  <c r="G16" i="252"/>
  <c r="J16" i="252"/>
  <c r="L16" i="252"/>
  <c r="I16" i="252"/>
  <c r="S16" i="252"/>
  <c r="V16" i="252"/>
  <c r="Q16" i="252"/>
  <c r="H16" i="252"/>
  <c r="N16" i="252"/>
  <c r="M16" i="252"/>
  <c r="S11" i="346"/>
  <c r="O11" i="346"/>
  <c r="K11" i="346"/>
  <c r="G11" i="346"/>
  <c r="V11" i="346"/>
  <c r="R11" i="346"/>
  <c r="N11" i="346"/>
  <c r="J11" i="346"/>
  <c r="U11" i="346"/>
  <c r="Q11" i="346"/>
  <c r="M11" i="346"/>
  <c r="I11" i="346"/>
  <c r="P11" i="346"/>
  <c r="L11" i="346"/>
  <c r="H11" i="346"/>
  <c r="T11" i="346"/>
  <c r="U17" i="252"/>
  <c r="J17" i="252"/>
  <c r="S17" i="252"/>
  <c r="L17" i="252"/>
  <c r="N17" i="252"/>
  <c r="M17" i="252"/>
  <c r="G17" i="252"/>
  <c r="Q17" i="252"/>
  <c r="O17" i="252"/>
  <c r="T17" i="252"/>
  <c r="V17" i="252"/>
  <c r="K17" i="252"/>
  <c r="H17" i="252"/>
  <c r="I17" i="252"/>
  <c r="P17" i="252"/>
  <c r="R17" i="252"/>
  <c r="U19" i="346"/>
  <c r="Q19" i="346"/>
  <c r="M19" i="346"/>
  <c r="I19" i="346"/>
  <c r="T19" i="346"/>
  <c r="P19" i="346"/>
  <c r="L19" i="346"/>
  <c r="H19" i="346"/>
  <c r="S19" i="346"/>
  <c r="O19" i="346"/>
  <c r="K19" i="346"/>
  <c r="G19" i="346"/>
  <c r="V19" i="346"/>
  <c r="R19" i="346"/>
  <c r="N19" i="346"/>
  <c r="J19" i="346"/>
  <c r="U10" i="346"/>
  <c r="Q10" i="346"/>
  <c r="M10" i="346"/>
  <c r="I10" i="346"/>
  <c r="T10" i="346"/>
  <c r="P10" i="346"/>
  <c r="L10" i="346"/>
  <c r="H10" i="346"/>
  <c r="S10" i="346"/>
  <c r="O10" i="346"/>
  <c r="K10" i="346"/>
  <c r="G10" i="346"/>
  <c r="R10" i="346"/>
  <c r="N10" i="346"/>
  <c r="J10" i="346"/>
  <c r="V10" i="346"/>
  <c r="S18" i="346"/>
  <c r="O18" i="346"/>
  <c r="K18" i="346"/>
  <c r="G18" i="346"/>
  <c r="V18" i="346"/>
  <c r="R18" i="346"/>
  <c r="N18" i="346"/>
  <c r="J18" i="346"/>
  <c r="U18" i="346"/>
  <c r="Q18" i="346"/>
  <c r="M18" i="346"/>
  <c r="I18" i="346"/>
  <c r="T18" i="346"/>
  <c r="P18" i="346"/>
  <c r="L18" i="346"/>
  <c r="H18" i="346"/>
  <c r="U12" i="346"/>
  <c r="Q12" i="346"/>
  <c r="M12" i="346"/>
  <c r="I12" i="346"/>
  <c r="T12" i="346"/>
  <c r="P12" i="346"/>
  <c r="L12" i="346"/>
  <c r="H12" i="346"/>
  <c r="S12" i="346"/>
  <c r="O12" i="346"/>
  <c r="K12" i="346"/>
  <c r="G12" i="346"/>
  <c r="N12" i="346"/>
  <c r="J12" i="346"/>
  <c r="V12" i="346"/>
  <c r="R12" i="346"/>
  <c r="H12" i="203"/>
  <c r="V12" i="203"/>
  <c r="S12" i="203"/>
  <c r="J12" i="203"/>
  <c r="I12" i="203"/>
  <c r="T12" i="203"/>
  <c r="R12" i="203"/>
  <c r="Q12" i="203"/>
  <c r="P12" i="203"/>
  <c r="O12" i="203"/>
  <c r="N12" i="203"/>
  <c r="M12" i="203"/>
  <c r="L12" i="203"/>
  <c r="K12" i="203"/>
  <c r="G12" i="203"/>
  <c r="U12" i="203"/>
  <c r="U21" i="346"/>
  <c r="Q21" i="346"/>
  <c r="M21" i="346"/>
  <c r="I21" i="346"/>
  <c r="T21" i="346"/>
  <c r="P21" i="346"/>
  <c r="L21" i="346"/>
  <c r="H21" i="346"/>
  <c r="S21" i="346"/>
  <c r="O21" i="346"/>
  <c r="K21" i="346"/>
  <c r="G21" i="346"/>
  <c r="V21" i="346"/>
  <c r="R21" i="346"/>
  <c r="N21" i="346"/>
  <c r="J21" i="346"/>
  <c r="N11" i="248"/>
  <c r="G11" i="248"/>
  <c r="U11" i="248"/>
  <c r="J11" i="248"/>
  <c r="H11" i="248"/>
  <c r="T11" i="248"/>
  <c r="R11" i="248"/>
  <c r="Q11" i="248"/>
  <c r="P11" i="248"/>
  <c r="O11" i="248"/>
  <c r="M11" i="248"/>
  <c r="L11" i="248"/>
  <c r="K11" i="248"/>
  <c r="I11" i="248"/>
  <c r="V11" i="248"/>
  <c r="S11" i="248"/>
  <c r="U12" i="252"/>
  <c r="G12" i="252"/>
  <c r="P12" i="252"/>
  <c r="N12" i="252"/>
  <c r="S12" i="252"/>
  <c r="L12" i="252"/>
  <c r="Q12" i="252"/>
  <c r="V12" i="252"/>
  <c r="K12" i="252"/>
  <c r="T12" i="252"/>
  <c r="I12" i="252"/>
  <c r="J12" i="252"/>
  <c r="O12" i="252"/>
  <c r="H12" i="252"/>
  <c r="M12" i="252"/>
  <c r="R12" i="252"/>
  <c r="S20" i="346"/>
  <c r="O20" i="346"/>
  <c r="K20" i="346"/>
  <c r="G20" i="346"/>
  <c r="V20" i="346"/>
  <c r="R20" i="346"/>
  <c r="N20" i="346"/>
  <c r="J20" i="346"/>
  <c r="U20" i="346"/>
  <c r="Q20" i="346"/>
  <c r="M20" i="346"/>
  <c r="I20" i="346"/>
  <c r="T20" i="346"/>
  <c r="P20" i="346"/>
  <c r="L20" i="346"/>
  <c r="H20" i="346"/>
  <c r="U17" i="346"/>
  <c r="U22" i="346" s="1"/>
  <c r="Q17" i="346"/>
  <c r="Q22" i="346" s="1"/>
  <c r="M17" i="346"/>
  <c r="M22" i="346" s="1"/>
  <c r="I17" i="346"/>
  <c r="I22" i="346" s="1"/>
  <c r="T17" i="346"/>
  <c r="T22" i="346" s="1"/>
  <c r="P17" i="346"/>
  <c r="P22" i="346" s="1"/>
  <c r="L17" i="346"/>
  <c r="L22" i="346" s="1"/>
  <c r="K5" i="346" s="1"/>
  <c r="H17" i="346"/>
  <c r="H22" i="346" s="1"/>
  <c r="S17" i="346"/>
  <c r="O17" i="346"/>
  <c r="K17" i="346"/>
  <c r="K22" i="346" s="1"/>
  <c r="G17" i="346"/>
  <c r="G22" i="346" s="1"/>
  <c r="V17" i="346"/>
  <c r="V22" i="346" s="1"/>
  <c r="R17" i="346"/>
  <c r="R22" i="346" s="1"/>
  <c r="N17" i="346"/>
  <c r="N22" i="346" s="1"/>
  <c r="J17" i="346"/>
  <c r="J22" i="346" s="1"/>
  <c r="S22" i="345"/>
  <c r="O22" i="345"/>
  <c r="K22" i="345"/>
  <c r="G22" i="345"/>
  <c r="P22" i="345"/>
  <c r="V22" i="345"/>
  <c r="R22" i="345"/>
  <c r="N22" i="345"/>
  <c r="J22" i="345"/>
  <c r="H22" i="345"/>
  <c r="U22" i="345"/>
  <c r="Q22" i="345"/>
  <c r="M22" i="345"/>
  <c r="I22" i="345"/>
  <c r="T22" i="345"/>
  <c r="L22" i="345"/>
  <c r="U14" i="345"/>
  <c r="Q14" i="345"/>
  <c r="M14" i="345"/>
  <c r="I14" i="345"/>
  <c r="K14" i="345"/>
  <c r="V14" i="345"/>
  <c r="T14" i="345"/>
  <c r="P14" i="345"/>
  <c r="L14" i="345"/>
  <c r="H14" i="345"/>
  <c r="N14" i="345"/>
  <c r="S14" i="345"/>
  <c r="O14" i="345"/>
  <c r="G14" i="345"/>
  <c r="R14" i="345"/>
  <c r="J14" i="345"/>
  <c r="S10" i="345"/>
  <c r="O10" i="345"/>
  <c r="K10" i="345"/>
  <c r="G10" i="345"/>
  <c r="Q10" i="345"/>
  <c r="V10" i="345"/>
  <c r="R10" i="345"/>
  <c r="N10" i="345"/>
  <c r="J10" i="345"/>
  <c r="M10" i="345"/>
  <c r="U10" i="345"/>
  <c r="I10" i="345"/>
  <c r="H10" i="345"/>
  <c r="L10" i="345"/>
  <c r="T10" i="345"/>
  <c r="P10" i="345"/>
  <c r="U19" i="345"/>
  <c r="Q19" i="345"/>
  <c r="M19" i="345"/>
  <c r="I19" i="345"/>
  <c r="S19" i="345"/>
  <c r="K19" i="345"/>
  <c r="G19" i="345"/>
  <c r="R19" i="345"/>
  <c r="T19" i="345"/>
  <c r="P19" i="345"/>
  <c r="L19" i="345"/>
  <c r="H19" i="345"/>
  <c r="V19" i="345"/>
  <c r="N19" i="345"/>
  <c r="O19" i="345"/>
  <c r="J19" i="345"/>
  <c r="S18" i="345"/>
  <c r="O18" i="345"/>
  <c r="K18" i="345"/>
  <c r="G18" i="345"/>
  <c r="Q18" i="345"/>
  <c r="I18" i="345"/>
  <c r="L18" i="345"/>
  <c r="V18" i="345"/>
  <c r="R18" i="345"/>
  <c r="N18" i="345"/>
  <c r="J18" i="345"/>
  <c r="P18" i="345"/>
  <c r="U18" i="345"/>
  <c r="M18" i="345"/>
  <c r="T18" i="345"/>
  <c r="H18" i="345"/>
  <c r="S12" i="345"/>
  <c r="O12" i="345"/>
  <c r="K12" i="345"/>
  <c r="G12" i="345"/>
  <c r="U12" i="345"/>
  <c r="M12" i="345"/>
  <c r="V12" i="345"/>
  <c r="R12" i="345"/>
  <c r="N12" i="345"/>
  <c r="J12" i="345"/>
  <c r="Q12" i="345"/>
  <c r="I12" i="345"/>
  <c r="T12" i="345"/>
  <c r="H12" i="345"/>
  <c r="P12" i="345"/>
  <c r="L12" i="345"/>
  <c r="U21" i="345"/>
  <c r="Q21" i="345"/>
  <c r="M21" i="345"/>
  <c r="I21" i="345"/>
  <c r="G21" i="345"/>
  <c r="V21" i="345"/>
  <c r="J21" i="345"/>
  <c r="T21" i="345"/>
  <c r="P21" i="345"/>
  <c r="L21" i="345"/>
  <c r="H21" i="345"/>
  <c r="R21" i="345"/>
  <c r="S21" i="345"/>
  <c r="O21" i="345"/>
  <c r="K21" i="345"/>
  <c r="N21" i="345"/>
  <c r="S20" i="345"/>
  <c r="O20" i="345"/>
  <c r="K20" i="345"/>
  <c r="G20" i="345"/>
  <c r="Q20" i="345"/>
  <c r="I20" i="345"/>
  <c r="P20" i="345"/>
  <c r="V20" i="345"/>
  <c r="R20" i="345"/>
  <c r="N20" i="345"/>
  <c r="J20" i="345"/>
  <c r="L20" i="345"/>
  <c r="U20" i="345"/>
  <c r="M20" i="345"/>
  <c r="T20" i="345"/>
  <c r="H20" i="345"/>
  <c r="U11" i="345"/>
  <c r="Q11" i="345"/>
  <c r="M11" i="345"/>
  <c r="I11" i="345"/>
  <c r="O11" i="345"/>
  <c r="K11" i="345"/>
  <c r="T11" i="345"/>
  <c r="P11" i="345"/>
  <c r="L11" i="345"/>
  <c r="H11" i="345"/>
  <c r="G11" i="345"/>
  <c r="S11" i="345"/>
  <c r="V11" i="345"/>
  <c r="J11" i="345"/>
  <c r="R11" i="345"/>
  <c r="N11" i="345"/>
  <c r="U13" i="345"/>
  <c r="Q13" i="345"/>
  <c r="M13" i="345"/>
  <c r="I13" i="345"/>
  <c r="V13" i="345"/>
  <c r="N13" i="345"/>
  <c r="T13" i="345"/>
  <c r="P13" i="345"/>
  <c r="L13" i="345"/>
  <c r="H13" i="345"/>
  <c r="S13" i="345"/>
  <c r="O13" i="345"/>
  <c r="K13" i="345"/>
  <c r="G13" i="345"/>
  <c r="R13" i="345"/>
  <c r="J13" i="345"/>
  <c r="S20" i="255"/>
  <c r="O20" i="255"/>
  <c r="K20" i="255"/>
  <c r="G20" i="255"/>
  <c r="U20" i="255"/>
  <c r="Q20" i="255"/>
  <c r="M20" i="255"/>
  <c r="I20" i="255"/>
  <c r="P20" i="255"/>
  <c r="H20" i="255"/>
  <c r="V20" i="255"/>
  <c r="N20" i="255"/>
  <c r="T20" i="255"/>
  <c r="L20" i="255"/>
  <c r="J20" i="255"/>
  <c r="R20" i="255"/>
  <c r="S30" i="255"/>
  <c r="O30" i="255"/>
  <c r="K30" i="255"/>
  <c r="G30" i="255"/>
  <c r="U30" i="255"/>
  <c r="Q30" i="255"/>
  <c r="M30" i="255"/>
  <c r="I30" i="255"/>
  <c r="P30" i="255"/>
  <c r="H30" i="255"/>
  <c r="V30" i="255"/>
  <c r="N30" i="255"/>
  <c r="T30" i="255"/>
  <c r="L30" i="255"/>
  <c r="J30" i="255"/>
  <c r="R30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U27" i="255"/>
  <c r="Q27" i="255"/>
  <c r="M27" i="255"/>
  <c r="I27" i="255"/>
  <c r="S27" i="255"/>
  <c r="O27" i="255"/>
  <c r="K27" i="255"/>
  <c r="G27" i="255"/>
  <c r="V27" i="255"/>
  <c r="N27" i="255"/>
  <c r="T27" i="255"/>
  <c r="L27" i="255"/>
  <c r="R27" i="255"/>
  <c r="J27" i="255"/>
  <c r="H27" i="255"/>
  <c r="P27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6" i="255"/>
  <c r="O26" i="255"/>
  <c r="K26" i="255"/>
  <c r="G26" i="255"/>
  <c r="U26" i="255"/>
  <c r="Q26" i="255"/>
  <c r="M26" i="255"/>
  <c r="I26" i="255"/>
  <c r="P26" i="255"/>
  <c r="H26" i="255"/>
  <c r="V26" i="255"/>
  <c r="N26" i="255"/>
  <c r="T26" i="255"/>
  <c r="L26" i="255"/>
  <c r="R26" i="255"/>
  <c r="J26" i="255"/>
  <c r="U17" i="255"/>
  <c r="Q17" i="255"/>
  <c r="M17" i="255"/>
  <c r="I17" i="255"/>
  <c r="S17" i="255"/>
  <c r="O17" i="255"/>
  <c r="K17" i="255"/>
  <c r="G17" i="255"/>
  <c r="R17" i="255"/>
  <c r="J17" i="255"/>
  <c r="P17" i="255"/>
  <c r="H17" i="255"/>
  <c r="V17" i="255"/>
  <c r="N17" i="255"/>
  <c r="L17" i="255"/>
  <c r="T17" i="255"/>
  <c r="U29" i="255"/>
  <c r="Q29" i="255"/>
  <c r="M29" i="255"/>
  <c r="I29" i="255"/>
  <c r="S29" i="255"/>
  <c r="O29" i="255"/>
  <c r="K29" i="255"/>
  <c r="G29" i="255"/>
  <c r="R29" i="255"/>
  <c r="J29" i="255"/>
  <c r="P29" i="255"/>
  <c r="H29" i="255"/>
  <c r="V29" i="255"/>
  <c r="N29" i="255"/>
  <c r="T29" i="255"/>
  <c r="L29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2" i="255"/>
  <c r="Q22" i="255"/>
  <c r="M22" i="255"/>
  <c r="I22" i="255"/>
  <c r="S22" i="255"/>
  <c r="O22" i="255"/>
  <c r="K22" i="255"/>
  <c r="G22" i="255"/>
  <c r="R22" i="255"/>
  <c r="J22" i="255"/>
  <c r="P22" i="255"/>
  <c r="H22" i="255"/>
  <c r="V22" i="255"/>
  <c r="N22" i="255"/>
  <c r="T22" i="255"/>
  <c r="L22" i="255"/>
  <c r="S16" i="255"/>
  <c r="S18" i="255" s="1"/>
  <c r="O16" i="255"/>
  <c r="O18" i="255" s="1"/>
  <c r="K16" i="255"/>
  <c r="K18" i="255" s="1"/>
  <c r="G16" i="255"/>
  <c r="G18" i="255" s="1"/>
  <c r="U16" i="255"/>
  <c r="U18" i="255" s="1"/>
  <c r="Q16" i="255"/>
  <c r="Q18" i="255" s="1"/>
  <c r="M16" i="255"/>
  <c r="M18" i="255" s="1"/>
  <c r="I16" i="255"/>
  <c r="I18" i="255" s="1"/>
  <c r="T16" i="255"/>
  <c r="L16" i="255"/>
  <c r="R16" i="255"/>
  <c r="J16" i="255"/>
  <c r="P16" i="255"/>
  <c r="H16" i="255"/>
  <c r="V16" i="255"/>
  <c r="N16" i="255"/>
  <c r="S28" i="255"/>
  <c r="O28" i="255"/>
  <c r="K28" i="255"/>
  <c r="G28" i="255"/>
  <c r="U28" i="255"/>
  <c r="Q28" i="255"/>
  <c r="M28" i="255"/>
  <c r="I28" i="255"/>
  <c r="T28" i="255"/>
  <c r="L28" i="255"/>
  <c r="R28" i="255"/>
  <c r="J28" i="255"/>
  <c r="P28" i="255"/>
  <c r="H28" i="255"/>
  <c r="N28" i="255"/>
  <c r="V28" i="255"/>
  <c r="U21" i="255"/>
  <c r="Q21" i="255"/>
  <c r="M21" i="255"/>
  <c r="I21" i="255"/>
  <c r="S21" i="255"/>
  <c r="O21" i="255"/>
  <c r="K21" i="255"/>
  <c r="G21" i="255"/>
  <c r="V21" i="255"/>
  <c r="N21" i="255"/>
  <c r="T21" i="255"/>
  <c r="L21" i="255"/>
  <c r="R21" i="255"/>
  <c r="J21" i="255"/>
  <c r="P21" i="255"/>
  <c r="H21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2" i="253"/>
  <c r="R12" i="253"/>
  <c r="N12" i="253"/>
  <c r="J12" i="253"/>
  <c r="T12" i="253"/>
  <c r="O12" i="253"/>
  <c r="I12" i="253"/>
  <c r="M12" i="253"/>
  <c r="L12" i="253"/>
  <c r="U12" i="253"/>
  <c r="P12" i="253"/>
  <c r="K12" i="253"/>
  <c r="S12" i="253"/>
  <c r="H12" i="253"/>
  <c r="Q12" i="253"/>
  <c r="G12" i="253"/>
  <c r="T19" i="253"/>
  <c r="P19" i="253"/>
  <c r="L19" i="253"/>
  <c r="H19" i="253"/>
  <c r="O19" i="253"/>
  <c r="G19" i="253"/>
  <c r="S19" i="253"/>
  <c r="K19" i="253"/>
  <c r="U19" i="253"/>
  <c r="Q19" i="253"/>
  <c r="M19" i="253"/>
  <c r="I19" i="253"/>
  <c r="N19" i="253"/>
  <c r="R19" i="253"/>
  <c r="J19" i="253"/>
  <c r="V19" i="253"/>
  <c r="V23" i="253"/>
  <c r="R23" i="253"/>
  <c r="N23" i="253"/>
  <c r="J23" i="253"/>
  <c r="U23" i="253"/>
  <c r="M23" i="253"/>
  <c r="I23" i="253"/>
  <c r="Q23" i="253"/>
  <c r="S23" i="253"/>
  <c r="O23" i="253"/>
  <c r="K23" i="253"/>
  <c r="G23" i="253"/>
  <c r="L23" i="253"/>
  <c r="P23" i="253"/>
  <c r="H23" i="253"/>
  <c r="T23" i="253"/>
  <c r="T13" i="253"/>
  <c r="P13" i="253"/>
  <c r="L13" i="253"/>
  <c r="H13" i="253"/>
  <c r="R13" i="253"/>
  <c r="M13" i="253"/>
  <c r="G13" i="253"/>
  <c r="Q13" i="253"/>
  <c r="O13" i="253"/>
  <c r="S13" i="253"/>
  <c r="N13" i="253"/>
  <c r="I13" i="253"/>
  <c r="V13" i="253"/>
  <c r="K13" i="253"/>
  <c r="U13" i="253"/>
  <c r="J13" i="253"/>
  <c r="T24" i="253"/>
  <c r="P24" i="253"/>
  <c r="L24" i="253"/>
  <c r="H24" i="253"/>
  <c r="S24" i="253"/>
  <c r="K24" i="253"/>
  <c r="O24" i="253"/>
  <c r="G24" i="253"/>
  <c r="U24" i="253"/>
  <c r="Q24" i="253"/>
  <c r="M24" i="253"/>
  <c r="I24" i="253"/>
  <c r="J24" i="253"/>
  <c r="N24" i="253"/>
  <c r="V24" i="253"/>
  <c r="R24" i="253"/>
  <c r="V25" i="253"/>
  <c r="R25" i="253"/>
  <c r="N25" i="253"/>
  <c r="J25" i="253"/>
  <c r="Q25" i="253"/>
  <c r="U25" i="253"/>
  <c r="M25" i="253"/>
  <c r="I25" i="253"/>
  <c r="S25" i="253"/>
  <c r="O25" i="253"/>
  <c r="K25" i="253"/>
  <c r="G25" i="253"/>
  <c r="H25" i="253"/>
  <c r="T25" i="253"/>
  <c r="L25" i="253"/>
  <c r="P25" i="253"/>
  <c r="T10" i="253"/>
  <c r="P10" i="253"/>
  <c r="L10" i="253"/>
  <c r="H10" i="253"/>
  <c r="V10" i="253"/>
  <c r="Q10" i="253"/>
  <c r="K10" i="253"/>
  <c r="U10" i="253"/>
  <c r="S10" i="253"/>
  <c r="I10" i="253"/>
  <c r="R10" i="253"/>
  <c r="M10" i="253"/>
  <c r="G10" i="253"/>
  <c r="O10" i="253"/>
  <c r="J10" i="253"/>
  <c r="N10" i="253"/>
  <c r="T26" i="253"/>
  <c r="P26" i="253"/>
  <c r="L26" i="253"/>
  <c r="H26" i="253"/>
  <c r="S26" i="253"/>
  <c r="O26" i="253"/>
  <c r="K26" i="253"/>
  <c r="G26" i="253"/>
  <c r="U26" i="253"/>
  <c r="Q26" i="253"/>
  <c r="M26" i="253"/>
  <c r="I26" i="253"/>
  <c r="V26" i="253"/>
  <c r="R26" i="253"/>
  <c r="J26" i="253"/>
  <c r="N26" i="253"/>
  <c r="V27" i="253"/>
  <c r="R27" i="253"/>
  <c r="N27" i="253"/>
  <c r="J27" i="253"/>
  <c r="U27" i="253"/>
  <c r="Q27" i="253"/>
  <c r="M27" i="253"/>
  <c r="I27" i="253"/>
  <c r="S27" i="253"/>
  <c r="O27" i="253"/>
  <c r="K27" i="253"/>
  <c r="G27" i="253"/>
  <c r="T27" i="253"/>
  <c r="P27" i="253"/>
  <c r="H27" i="253"/>
  <c r="L27" i="253"/>
  <c r="T17" i="253"/>
  <c r="P17" i="253"/>
  <c r="L17" i="253"/>
  <c r="H17" i="253"/>
  <c r="S17" i="253"/>
  <c r="O17" i="253"/>
  <c r="K17" i="253"/>
  <c r="G17" i="253"/>
  <c r="U17" i="253"/>
  <c r="Q17" i="253"/>
  <c r="M17" i="253"/>
  <c r="I17" i="253"/>
  <c r="R17" i="253"/>
  <c r="N17" i="253"/>
  <c r="J17" i="253"/>
  <c r="V17" i="253"/>
  <c r="V16" i="253"/>
  <c r="R16" i="253"/>
  <c r="N16" i="253"/>
  <c r="J16" i="253"/>
  <c r="U16" i="253"/>
  <c r="M16" i="253"/>
  <c r="I16" i="253"/>
  <c r="Q16" i="253"/>
  <c r="S16" i="253"/>
  <c r="T16" i="253"/>
  <c r="K16" i="253"/>
  <c r="H16" i="253"/>
  <c r="G16" i="253"/>
  <c r="L16" i="253"/>
  <c r="P16" i="253"/>
  <c r="O16" i="253"/>
  <c r="V18" i="253"/>
  <c r="R18" i="253"/>
  <c r="N18" i="253"/>
  <c r="J18" i="253"/>
  <c r="Q18" i="253"/>
  <c r="I18" i="253"/>
  <c r="U18" i="253"/>
  <c r="M18" i="253"/>
  <c r="S18" i="253"/>
  <c r="O18" i="253"/>
  <c r="K18" i="253"/>
  <c r="G18" i="253"/>
  <c r="P18" i="253"/>
  <c r="T18" i="253"/>
  <c r="L18" i="253"/>
  <c r="H18" i="253"/>
  <c r="S25" i="252"/>
  <c r="O25" i="252"/>
  <c r="K25" i="252"/>
  <c r="G25" i="252"/>
  <c r="V25" i="252"/>
  <c r="R25" i="252"/>
  <c r="N25" i="252"/>
  <c r="J25" i="252"/>
  <c r="U25" i="252"/>
  <c r="Q25" i="252"/>
  <c r="M25" i="252"/>
  <c r="I25" i="252"/>
  <c r="P25" i="252"/>
  <c r="L25" i="252"/>
  <c r="H25" i="252"/>
  <c r="T25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N29" i="252"/>
  <c r="J29" i="252"/>
  <c r="V29" i="252"/>
  <c r="R29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30" i="252"/>
  <c r="O30" i="252"/>
  <c r="K30" i="252"/>
  <c r="G30" i="252"/>
  <c r="V30" i="252"/>
  <c r="R30" i="252"/>
  <c r="N30" i="252"/>
  <c r="J30" i="252"/>
  <c r="U30" i="252"/>
  <c r="Q30" i="252"/>
  <c r="M30" i="252"/>
  <c r="I30" i="252"/>
  <c r="L30" i="252"/>
  <c r="T30" i="252"/>
  <c r="P30" i="252"/>
  <c r="H30" i="252"/>
  <c r="U13" i="252"/>
  <c r="Q13" i="252"/>
  <c r="M13" i="252"/>
  <c r="I13" i="252"/>
  <c r="T13" i="252"/>
  <c r="P13" i="252"/>
  <c r="L13" i="252"/>
  <c r="H13" i="252"/>
  <c r="S13" i="252"/>
  <c r="O13" i="252"/>
  <c r="K13" i="252"/>
  <c r="G13" i="252"/>
  <c r="R13" i="252"/>
  <c r="N13" i="252"/>
  <c r="J13" i="252"/>
  <c r="V13" i="252"/>
  <c r="U31" i="252"/>
  <c r="Q31" i="252"/>
  <c r="M31" i="252"/>
  <c r="I31" i="252"/>
  <c r="T31" i="252"/>
  <c r="P31" i="252"/>
  <c r="L31" i="252"/>
  <c r="H31" i="252"/>
  <c r="S31" i="252"/>
  <c r="O31" i="252"/>
  <c r="K31" i="252"/>
  <c r="G31" i="252"/>
  <c r="J31" i="252"/>
  <c r="R31" i="252"/>
  <c r="N31" i="252"/>
  <c r="V31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H19" i="252"/>
  <c r="T19" i="252"/>
  <c r="P19" i="252"/>
  <c r="L19" i="252"/>
  <c r="S32" i="252"/>
  <c r="O32" i="252"/>
  <c r="K32" i="252"/>
  <c r="G32" i="252"/>
  <c r="V32" i="252"/>
  <c r="R32" i="252"/>
  <c r="N32" i="252"/>
  <c r="J32" i="252"/>
  <c r="U32" i="252"/>
  <c r="Q32" i="252"/>
  <c r="M32" i="252"/>
  <c r="I32" i="252"/>
  <c r="H32" i="252"/>
  <c r="T32" i="252"/>
  <c r="P32" i="252"/>
  <c r="L32" i="252"/>
  <c r="U22" i="252"/>
  <c r="Q22" i="252"/>
  <c r="M22" i="252"/>
  <c r="I22" i="252"/>
  <c r="T22" i="252"/>
  <c r="P22" i="252"/>
  <c r="L22" i="252"/>
  <c r="H22" i="252"/>
  <c r="S22" i="252"/>
  <c r="O22" i="252"/>
  <c r="K22" i="252"/>
  <c r="G22" i="252"/>
  <c r="V22" i="252"/>
  <c r="N22" i="252"/>
  <c r="J22" i="252"/>
  <c r="R22" i="252"/>
  <c r="U33" i="252"/>
  <c r="Q33" i="252"/>
  <c r="M33" i="252"/>
  <c r="I33" i="252"/>
  <c r="T33" i="252"/>
  <c r="P33" i="252"/>
  <c r="L33" i="252"/>
  <c r="H33" i="252"/>
  <c r="S33" i="252"/>
  <c r="O33" i="252"/>
  <c r="K33" i="252"/>
  <c r="G33" i="252"/>
  <c r="V33" i="252"/>
  <c r="N33" i="252"/>
  <c r="J33" i="252"/>
  <c r="R33" i="252"/>
  <c r="S23" i="252"/>
  <c r="O23" i="252"/>
  <c r="K23" i="252"/>
  <c r="G23" i="252"/>
  <c r="V23" i="252"/>
  <c r="R23" i="252"/>
  <c r="N23" i="252"/>
  <c r="J23" i="252"/>
  <c r="U23" i="252"/>
  <c r="Q23" i="252"/>
  <c r="M23" i="252"/>
  <c r="I23" i="252"/>
  <c r="T23" i="252"/>
  <c r="P23" i="252"/>
  <c r="L23" i="252"/>
  <c r="H23" i="252"/>
  <c r="U24" i="252"/>
  <c r="Q24" i="252"/>
  <c r="M24" i="252"/>
  <c r="I24" i="252"/>
  <c r="T24" i="252"/>
  <c r="P24" i="252"/>
  <c r="L24" i="252"/>
  <c r="H24" i="252"/>
  <c r="S24" i="252"/>
  <c r="O24" i="252"/>
  <c r="K24" i="252"/>
  <c r="G24" i="252"/>
  <c r="R24" i="252"/>
  <c r="J24" i="252"/>
  <c r="V24" i="252"/>
  <c r="N24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3" i="250"/>
  <c r="O23" i="250"/>
  <c r="K23" i="250"/>
  <c r="G23" i="250"/>
  <c r="V23" i="250"/>
  <c r="U23" i="250"/>
  <c r="Q23" i="250"/>
  <c r="M23" i="250"/>
  <c r="I23" i="250"/>
  <c r="R23" i="250"/>
  <c r="J23" i="250"/>
  <c r="P23" i="250"/>
  <c r="H23" i="250"/>
  <c r="N23" i="250"/>
  <c r="T23" i="250"/>
  <c r="L23" i="250"/>
  <c r="U20" i="250"/>
  <c r="Q20" i="250"/>
  <c r="M20" i="250"/>
  <c r="I20" i="250"/>
  <c r="S20" i="250"/>
  <c r="O20" i="250"/>
  <c r="K20" i="250"/>
  <c r="G20" i="250"/>
  <c r="J20" i="250"/>
  <c r="P20" i="250"/>
  <c r="H20" i="250"/>
  <c r="V20" i="250"/>
  <c r="N20" i="250"/>
  <c r="T20" i="250"/>
  <c r="L20" i="250"/>
  <c r="R20" i="250"/>
  <c r="S12" i="250"/>
  <c r="O12" i="250"/>
  <c r="K12" i="250"/>
  <c r="G12" i="250"/>
  <c r="U12" i="250"/>
  <c r="Q12" i="250"/>
  <c r="M12" i="250"/>
  <c r="I12" i="250"/>
  <c r="H12" i="250"/>
  <c r="T12" i="250"/>
  <c r="V12" i="250"/>
  <c r="N12" i="250"/>
  <c r="L12" i="250"/>
  <c r="R12" i="250"/>
  <c r="J12" i="250"/>
  <c r="P12" i="250"/>
  <c r="U22" i="250"/>
  <c r="Q22" i="250"/>
  <c r="M22" i="250"/>
  <c r="I22" i="250"/>
  <c r="S22" i="250"/>
  <c r="O22" i="250"/>
  <c r="K22" i="250"/>
  <c r="G22" i="250"/>
  <c r="T22" i="250"/>
  <c r="L22" i="250"/>
  <c r="R22" i="250"/>
  <c r="J22" i="250"/>
  <c r="P22" i="250"/>
  <c r="H22" i="250"/>
  <c r="V22" i="250"/>
  <c r="N22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4" i="250"/>
  <c r="Q24" i="250"/>
  <c r="M24" i="250"/>
  <c r="I24" i="250"/>
  <c r="T24" i="250"/>
  <c r="P24" i="250"/>
  <c r="L24" i="250"/>
  <c r="H24" i="250"/>
  <c r="S24" i="250"/>
  <c r="O24" i="250"/>
  <c r="K24" i="250"/>
  <c r="G24" i="250"/>
  <c r="V24" i="250"/>
  <c r="R24" i="250"/>
  <c r="N24" i="250"/>
  <c r="J24" i="250"/>
  <c r="S21" i="250"/>
  <c r="O21" i="250"/>
  <c r="K21" i="250"/>
  <c r="G21" i="250"/>
  <c r="U21" i="250"/>
  <c r="Q21" i="250"/>
  <c r="M21" i="250"/>
  <c r="I21" i="250"/>
  <c r="V21" i="250"/>
  <c r="N21" i="250"/>
  <c r="T21" i="250"/>
  <c r="L21" i="250"/>
  <c r="R21" i="250"/>
  <c r="J21" i="250"/>
  <c r="P21" i="250"/>
  <c r="H21" i="250"/>
  <c r="U15" i="250"/>
  <c r="Q15" i="250"/>
  <c r="M15" i="250"/>
  <c r="I15" i="250"/>
  <c r="S15" i="250"/>
  <c r="O15" i="250"/>
  <c r="K15" i="250"/>
  <c r="G15" i="250"/>
  <c r="T15" i="250"/>
  <c r="L15" i="250"/>
  <c r="R15" i="250"/>
  <c r="J15" i="250"/>
  <c r="P15" i="250"/>
  <c r="H15" i="250"/>
  <c r="V15" i="250"/>
  <c r="N15" i="250"/>
  <c r="U16" i="250"/>
  <c r="Q16" i="250"/>
  <c r="M16" i="250"/>
  <c r="I16" i="250"/>
  <c r="T16" i="250"/>
  <c r="P16" i="250"/>
  <c r="L16" i="250"/>
  <c r="H16" i="250"/>
  <c r="S16" i="250"/>
  <c r="O16" i="250"/>
  <c r="K16" i="250"/>
  <c r="G16" i="250"/>
  <c r="V16" i="250"/>
  <c r="R16" i="250"/>
  <c r="N16" i="250"/>
  <c r="J16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S12" i="248"/>
  <c r="O12" i="248"/>
  <c r="K12" i="248"/>
  <c r="G12" i="248"/>
  <c r="U12" i="248"/>
  <c r="Q12" i="248"/>
  <c r="M12" i="248"/>
  <c r="I12" i="248"/>
  <c r="P12" i="248"/>
  <c r="V12" i="248"/>
  <c r="N12" i="248"/>
  <c r="T12" i="248"/>
  <c r="L12" i="248"/>
  <c r="R12" i="248"/>
  <c r="J12" i="248"/>
  <c r="H12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6" i="248"/>
  <c r="O16" i="248"/>
  <c r="K16" i="248"/>
  <c r="G16" i="248"/>
  <c r="V16" i="248"/>
  <c r="R16" i="248"/>
  <c r="N16" i="248"/>
  <c r="J16" i="248"/>
  <c r="U16" i="248"/>
  <c r="Q16" i="248"/>
  <c r="M16" i="248"/>
  <c r="I16" i="248"/>
  <c r="L16" i="248"/>
  <c r="H16" i="248"/>
  <c r="T16" i="248"/>
  <c r="P16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3" i="248"/>
  <c r="Q13" i="248"/>
  <c r="M13" i="248"/>
  <c r="I13" i="248"/>
  <c r="P13" i="248"/>
  <c r="L13" i="248"/>
  <c r="T13" i="248"/>
  <c r="S13" i="248"/>
  <c r="O13" i="248"/>
  <c r="K13" i="248"/>
  <c r="G13" i="248"/>
  <c r="R13" i="248"/>
  <c r="N13" i="248"/>
  <c r="J13" i="248"/>
  <c r="V13" i="248"/>
  <c r="H13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7" i="230"/>
  <c r="O17" i="230"/>
  <c r="K17" i="230"/>
  <c r="G17" i="230"/>
  <c r="P17" i="230"/>
  <c r="H17" i="230"/>
  <c r="V17" i="230"/>
  <c r="R17" i="230"/>
  <c r="N17" i="230"/>
  <c r="J17" i="230"/>
  <c r="T17" i="230"/>
  <c r="L17" i="230"/>
  <c r="U17" i="230"/>
  <c r="Q17" i="230"/>
  <c r="M17" i="230"/>
  <c r="I17" i="230"/>
  <c r="U16" i="230"/>
  <c r="Q16" i="230"/>
  <c r="M16" i="230"/>
  <c r="I16" i="230"/>
  <c r="R16" i="230"/>
  <c r="T16" i="230"/>
  <c r="P16" i="230"/>
  <c r="L16" i="230"/>
  <c r="H16" i="230"/>
  <c r="V16" i="230"/>
  <c r="N16" i="230"/>
  <c r="J16" i="230"/>
  <c r="S16" i="230"/>
  <c r="O16" i="230"/>
  <c r="K16" i="230"/>
  <c r="G16" i="230"/>
  <c r="S19" i="230"/>
  <c r="O19" i="230"/>
  <c r="K19" i="230"/>
  <c r="G19" i="230"/>
  <c r="T19" i="230"/>
  <c r="P19" i="230"/>
  <c r="L19" i="230"/>
  <c r="H19" i="230"/>
  <c r="V19" i="230"/>
  <c r="R19" i="230"/>
  <c r="N19" i="230"/>
  <c r="J19" i="230"/>
  <c r="U19" i="230"/>
  <c r="Q19" i="230"/>
  <c r="M19" i="230"/>
  <c r="I19" i="230"/>
  <c r="U18" i="230"/>
  <c r="Q18" i="230"/>
  <c r="M18" i="230"/>
  <c r="I18" i="230"/>
  <c r="V18" i="230"/>
  <c r="R18" i="230"/>
  <c r="N18" i="230"/>
  <c r="J18" i="230"/>
  <c r="T18" i="230"/>
  <c r="P18" i="230"/>
  <c r="L18" i="230"/>
  <c r="H18" i="230"/>
  <c r="S18" i="230"/>
  <c r="O18" i="230"/>
  <c r="K18" i="230"/>
  <c r="G18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3" i="230" s="1"/>
  <c r="V10" i="230"/>
  <c r="V13" i="230" s="1"/>
  <c r="J10" i="230"/>
  <c r="S10" i="230"/>
  <c r="S13" i="230" s="1"/>
  <c r="O10" i="230"/>
  <c r="O13" i="230" s="1"/>
  <c r="K10" i="230"/>
  <c r="K13" i="230" s="1"/>
  <c r="G10" i="230"/>
  <c r="G13" i="230" s="1"/>
  <c r="U20" i="230"/>
  <c r="Q20" i="230"/>
  <c r="M20" i="230"/>
  <c r="I20" i="230"/>
  <c r="J20" i="230"/>
  <c r="T20" i="230"/>
  <c r="P20" i="230"/>
  <c r="L20" i="230"/>
  <c r="H20" i="230"/>
  <c r="S20" i="230"/>
  <c r="O20" i="230"/>
  <c r="K20" i="230"/>
  <c r="G20" i="230"/>
  <c r="V20" i="230"/>
  <c r="R20" i="230"/>
  <c r="N20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T21" i="228"/>
  <c r="P21" i="228"/>
  <c r="L21" i="228"/>
  <c r="H21" i="228"/>
  <c r="S21" i="228"/>
  <c r="O21" i="228"/>
  <c r="K21" i="228"/>
  <c r="G21" i="228"/>
  <c r="V21" i="228"/>
  <c r="R21" i="228"/>
  <c r="N21" i="228"/>
  <c r="J21" i="228"/>
  <c r="M21" i="228"/>
  <c r="U21" i="228"/>
  <c r="Q21" i="228"/>
  <c r="I21" i="228"/>
  <c r="V18" i="228"/>
  <c r="R18" i="228"/>
  <c r="N18" i="228"/>
  <c r="J18" i="228"/>
  <c r="U18" i="228"/>
  <c r="Q18" i="228"/>
  <c r="M18" i="228"/>
  <c r="I18" i="228"/>
  <c r="T18" i="228"/>
  <c r="P18" i="228"/>
  <c r="L18" i="228"/>
  <c r="H18" i="228"/>
  <c r="S18" i="228"/>
  <c r="K18" i="228"/>
  <c r="G18" i="228"/>
  <c r="O18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7" i="228"/>
  <c r="P17" i="228"/>
  <c r="L17" i="228"/>
  <c r="H17" i="228"/>
  <c r="S17" i="228"/>
  <c r="O17" i="228"/>
  <c r="K17" i="228"/>
  <c r="G17" i="228"/>
  <c r="V17" i="228"/>
  <c r="R17" i="228"/>
  <c r="N17" i="228"/>
  <c r="J17" i="228"/>
  <c r="U17" i="228"/>
  <c r="M17" i="228"/>
  <c r="I17" i="228"/>
  <c r="Q17" i="228"/>
  <c r="V20" i="228"/>
  <c r="R20" i="228"/>
  <c r="N20" i="228"/>
  <c r="J20" i="228"/>
  <c r="U20" i="228"/>
  <c r="Q20" i="228"/>
  <c r="M20" i="228"/>
  <c r="I20" i="228"/>
  <c r="T20" i="228"/>
  <c r="P20" i="228"/>
  <c r="L20" i="228"/>
  <c r="H20" i="228"/>
  <c r="O20" i="228"/>
  <c r="G20" i="228"/>
  <c r="S20" i="228"/>
  <c r="K20" i="228"/>
  <c r="T19" i="228"/>
  <c r="P19" i="228"/>
  <c r="L19" i="228"/>
  <c r="H19" i="228"/>
  <c r="S19" i="228"/>
  <c r="O19" i="228"/>
  <c r="K19" i="228"/>
  <c r="G19" i="228"/>
  <c r="V19" i="228"/>
  <c r="R19" i="228"/>
  <c r="N19" i="228"/>
  <c r="J19" i="228"/>
  <c r="Q19" i="228"/>
  <c r="I19" i="228"/>
  <c r="U19" i="228"/>
  <c r="M19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7" i="218"/>
  <c r="R17" i="218"/>
  <c r="N17" i="218"/>
  <c r="J17" i="218"/>
  <c r="U17" i="218"/>
  <c r="P17" i="218"/>
  <c r="K17" i="218"/>
  <c r="Q17" i="218"/>
  <c r="L17" i="218"/>
  <c r="G17" i="218"/>
  <c r="S17" i="218"/>
  <c r="H17" i="218"/>
  <c r="O17" i="218"/>
  <c r="T17" i="218"/>
  <c r="I17" i="218"/>
  <c r="M17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18" i="218"/>
  <c r="P18" i="218"/>
  <c r="L18" i="218"/>
  <c r="H18" i="218"/>
  <c r="S18" i="218"/>
  <c r="N18" i="218"/>
  <c r="I18" i="218"/>
  <c r="U18" i="218"/>
  <c r="O18" i="218"/>
  <c r="J18" i="218"/>
  <c r="V18" i="218"/>
  <c r="K18" i="218"/>
  <c r="R18" i="218"/>
  <c r="G18" i="218"/>
  <c r="M18" i="218"/>
  <c r="Q18" i="218"/>
  <c r="S18" i="221"/>
  <c r="O18" i="221"/>
  <c r="K18" i="221"/>
  <c r="G18" i="221"/>
  <c r="V18" i="221"/>
  <c r="R18" i="221"/>
  <c r="N18" i="221"/>
  <c r="J18" i="221"/>
  <c r="T18" i="221"/>
  <c r="P18" i="221"/>
  <c r="L18" i="221"/>
  <c r="H18" i="221"/>
  <c r="I18" i="221"/>
  <c r="M18" i="221"/>
  <c r="Q18" i="221"/>
  <c r="U18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3" i="221"/>
  <c r="O13" i="221"/>
  <c r="K13" i="221"/>
  <c r="G13" i="221"/>
  <c r="V13" i="221"/>
  <c r="R13" i="221"/>
  <c r="N13" i="221"/>
  <c r="T13" i="221"/>
  <c r="P13" i="221"/>
  <c r="M13" i="221"/>
  <c r="H13" i="221"/>
  <c r="Q13" i="221"/>
  <c r="I13" i="221"/>
  <c r="J13" i="221"/>
  <c r="L13" i="221"/>
  <c r="U13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7" i="221"/>
  <c r="Q17" i="221"/>
  <c r="M17" i="221"/>
  <c r="I17" i="221"/>
  <c r="T17" i="221"/>
  <c r="P17" i="221"/>
  <c r="L17" i="221"/>
  <c r="H17" i="221"/>
  <c r="V17" i="221"/>
  <c r="R17" i="221"/>
  <c r="N17" i="221"/>
  <c r="J17" i="221"/>
  <c r="K17" i="221"/>
  <c r="O17" i="221"/>
  <c r="G17" i="221"/>
  <c r="S17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19" i="218"/>
  <c r="R19" i="218"/>
  <c r="N19" i="218"/>
  <c r="J19" i="218"/>
  <c r="Q19" i="218"/>
  <c r="L19" i="218"/>
  <c r="G19" i="218"/>
  <c r="S19" i="218"/>
  <c r="M19" i="218"/>
  <c r="H19" i="218"/>
  <c r="O19" i="218"/>
  <c r="U19" i="218"/>
  <c r="K19" i="218"/>
  <c r="I19" i="218"/>
  <c r="P19" i="218"/>
  <c r="T19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0" i="218"/>
  <c r="P20" i="218"/>
  <c r="L20" i="218"/>
  <c r="H20" i="218"/>
  <c r="U20" i="218"/>
  <c r="O20" i="218"/>
  <c r="J20" i="218"/>
  <c r="V20" i="218"/>
  <c r="Q20" i="218"/>
  <c r="K20" i="218"/>
  <c r="R20" i="218"/>
  <c r="G20" i="218"/>
  <c r="N20" i="218"/>
  <c r="M20" i="218"/>
  <c r="S20" i="218"/>
  <c r="I20" i="218"/>
  <c r="V10" i="221"/>
  <c r="R10" i="221"/>
  <c r="N10" i="22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9" i="221"/>
  <c r="Q19" i="221"/>
  <c r="M19" i="221"/>
  <c r="I19" i="221"/>
  <c r="T19" i="221"/>
  <c r="P19" i="221"/>
  <c r="L19" i="221"/>
  <c r="H19" i="221"/>
  <c r="V19" i="221"/>
  <c r="R19" i="221"/>
  <c r="N19" i="221"/>
  <c r="J19" i="221"/>
  <c r="G19" i="221"/>
  <c r="K19" i="221"/>
  <c r="S19" i="221"/>
  <c r="O19" i="221"/>
  <c r="V21" i="218"/>
  <c r="R21" i="218"/>
  <c r="N21" i="218"/>
  <c r="J21" i="218"/>
  <c r="S21" i="218"/>
  <c r="M21" i="218"/>
  <c r="H21" i="218"/>
  <c r="T21" i="218"/>
  <c r="O21" i="218"/>
  <c r="I21" i="218"/>
  <c r="U21" i="218"/>
  <c r="K21" i="218"/>
  <c r="Q21" i="218"/>
  <c r="G21" i="218"/>
  <c r="P21" i="218"/>
  <c r="L21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20" i="221"/>
  <c r="O20" i="221"/>
  <c r="K20" i="221"/>
  <c r="G20" i="221"/>
  <c r="V20" i="221"/>
  <c r="R20" i="221"/>
  <c r="N20" i="221"/>
  <c r="J20" i="221"/>
  <c r="T20" i="221"/>
  <c r="P20" i="221"/>
  <c r="L20" i="221"/>
  <c r="H20" i="221"/>
  <c r="U20" i="221"/>
  <c r="I20" i="221"/>
  <c r="M20" i="221"/>
  <c r="Q20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1" i="221"/>
  <c r="Q21" i="221"/>
  <c r="M21" i="221"/>
  <c r="I21" i="221"/>
  <c r="T21" i="221"/>
  <c r="P21" i="221"/>
  <c r="L21" i="221"/>
  <c r="H21" i="221"/>
  <c r="V21" i="221"/>
  <c r="R21" i="221"/>
  <c r="N21" i="221"/>
  <c r="J21" i="221"/>
  <c r="S21" i="221"/>
  <c r="G21" i="221"/>
  <c r="K21" i="221"/>
  <c r="O21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8" i="211"/>
  <c r="O18" i="211"/>
  <c r="K18" i="211"/>
  <c r="G18" i="211"/>
  <c r="U18" i="211"/>
  <c r="P18" i="211"/>
  <c r="J18" i="211"/>
  <c r="T18" i="211"/>
  <c r="N18" i="211"/>
  <c r="I18" i="211"/>
  <c r="R18" i="211"/>
  <c r="H18" i="211"/>
  <c r="Q18" i="211"/>
  <c r="M18" i="211"/>
  <c r="L18" i="211"/>
  <c r="V18" i="211"/>
  <c r="U19" i="211"/>
  <c r="Q19" i="211"/>
  <c r="M19" i="211"/>
  <c r="I19" i="211"/>
  <c r="S19" i="211"/>
  <c r="N19" i="211"/>
  <c r="H19" i="211"/>
  <c r="R19" i="211"/>
  <c r="L19" i="211"/>
  <c r="G19" i="211"/>
  <c r="V19" i="211"/>
  <c r="K19" i="211"/>
  <c r="O19" i="211"/>
  <c r="J19" i="211"/>
  <c r="T19" i="211"/>
  <c r="P19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2" i="210"/>
  <c r="O12" i="210"/>
  <c r="K12" i="210"/>
  <c r="G12" i="210"/>
  <c r="R12" i="210"/>
  <c r="M12" i="210"/>
  <c r="H12" i="210"/>
  <c r="V12" i="210"/>
  <c r="Q12" i="210"/>
  <c r="L12" i="210"/>
  <c r="U12" i="210"/>
  <c r="J12" i="210"/>
  <c r="P12" i="210"/>
  <c r="T12" i="210"/>
  <c r="N12" i="210"/>
  <c r="I12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6" i="210"/>
  <c r="Q16" i="210"/>
  <c r="M16" i="210"/>
  <c r="I16" i="210"/>
  <c r="V16" i="210"/>
  <c r="P16" i="210"/>
  <c r="K16" i="210"/>
  <c r="T16" i="210"/>
  <c r="O16" i="210"/>
  <c r="J16" i="210"/>
  <c r="N16" i="210"/>
  <c r="S16" i="210"/>
  <c r="H16" i="210"/>
  <c r="R16" i="210"/>
  <c r="L16" i="210"/>
  <c r="G16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6" i="211"/>
  <c r="O16" i="211"/>
  <c r="K16" i="211"/>
  <c r="G16" i="211"/>
  <c r="T16" i="211"/>
  <c r="N16" i="211"/>
  <c r="I16" i="211"/>
  <c r="U16" i="211"/>
  <c r="M16" i="211"/>
  <c r="R16" i="211"/>
  <c r="J16" i="211"/>
  <c r="Q16" i="211"/>
  <c r="H16" i="211"/>
  <c r="P16" i="211"/>
  <c r="V16" i="211"/>
  <c r="L16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19" i="210"/>
  <c r="O19" i="210"/>
  <c r="K19" i="210"/>
  <c r="G19" i="210"/>
  <c r="U19" i="210"/>
  <c r="P19" i="210"/>
  <c r="J19" i="210"/>
  <c r="T19" i="210"/>
  <c r="N19" i="210"/>
  <c r="I19" i="210"/>
  <c r="R19" i="210"/>
  <c r="M19" i="210"/>
  <c r="H19" i="210"/>
  <c r="V19" i="210"/>
  <c r="Q19" i="210"/>
  <c r="L19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8" i="210"/>
  <c r="Q18" i="210"/>
  <c r="M18" i="210"/>
  <c r="I18" i="210"/>
  <c r="R18" i="210"/>
  <c r="L18" i="210"/>
  <c r="G18" i="210"/>
  <c r="V18" i="210"/>
  <c r="P18" i="210"/>
  <c r="K18" i="210"/>
  <c r="T18" i="210"/>
  <c r="J18" i="210"/>
  <c r="O18" i="210"/>
  <c r="S18" i="210"/>
  <c r="N18" i="210"/>
  <c r="H18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5" i="211"/>
  <c r="Q15" i="211"/>
  <c r="M15" i="211"/>
  <c r="I15" i="211"/>
  <c r="V15" i="211"/>
  <c r="P15" i="211"/>
  <c r="K15" i="211"/>
  <c r="R15" i="211"/>
  <c r="J15" i="211"/>
  <c r="S15" i="211"/>
  <c r="H15" i="211"/>
  <c r="O15" i="211"/>
  <c r="G15" i="211"/>
  <c r="N15" i="211"/>
  <c r="T15" i="211"/>
  <c r="L15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7" i="210"/>
  <c r="O17" i="210"/>
  <c r="K17" i="210"/>
  <c r="G17" i="210"/>
  <c r="T17" i="210"/>
  <c r="N17" i="210"/>
  <c r="I17" i="210"/>
  <c r="R17" i="210"/>
  <c r="M17" i="210"/>
  <c r="H17" i="210"/>
  <c r="V17" i="210"/>
  <c r="L17" i="210"/>
  <c r="Q17" i="210"/>
  <c r="U17" i="210"/>
  <c r="P17" i="210"/>
  <c r="J17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0" i="210"/>
  <c r="Q20" i="210"/>
  <c r="M20" i="210"/>
  <c r="I20" i="210"/>
  <c r="S20" i="210"/>
  <c r="N20" i="210"/>
  <c r="H20" i="210"/>
  <c r="R20" i="210"/>
  <c r="L20" i="210"/>
  <c r="G20" i="210"/>
  <c r="V20" i="210"/>
  <c r="P20" i="210"/>
  <c r="K20" i="210"/>
  <c r="T20" i="210"/>
  <c r="O20" i="210"/>
  <c r="J20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7" i="211"/>
  <c r="Q17" i="211"/>
  <c r="M17" i="211"/>
  <c r="I17" i="211"/>
  <c r="R17" i="211"/>
  <c r="L17" i="211"/>
  <c r="G17" i="211"/>
  <c r="V17" i="211"/>
  <c r="P17" i="211"/>
  <c r="J17" i="211"/>
  <c r="T17" i="211"/>
  <c r="K17" i="211"/>
  <c r="S17" i="211"/>
  <c r="H17" i="211"/>
  <c r="O17" i="211"/>
  <c r="N17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6" i="204"/>
  <c r="P16" i="204"/>
  <c r="L16" i="204"/>
  <c r="H16" i="204"/>
  <c r="V16" i="204"/>
  <c r="Q16" i="204"/>
  <c r="K16" i="204"/>
  <c r="S16" i="204"/>
  <c r="N16" i="204"/>
  <c r="I16" i="204"/>
  <c r="R16" i="204"/>
  <c r="M16" i="204"/>
  <c r="G16" i="204"/>
  <c r="U16" i="204"/>
  <c r="O16" i="204"/>
  <c r="J16" i="204"/>
  <c r="V17" i="204"/>
  <c r="R17" i="204"/>
  <c r="N17" i="204"/>
  <c r="J17" i="204"/>
  <c r="T17" i="204"/>
  <c r="O17" i="204"/>
  <c r="I17" i="204"/>
  <c r="Q17" i="204"/>
  <c r="L17" i="204"/>
  <c r="G17" i="204"/>
  <c r="U17" i="204"/>
  <c r="P17" i="204"/>
  <c r="K17" i="204"/>
  <c r="H17" i="204"/>
  <c r="S17" i="204"/>
  <c r="M17" i="204"/>
  <c r="T18" i="204"/>
  <c r="P18" i="204"/>
  <c r="L18" i="204"/>
  <c r="H18" i="204"/>
  <c r="R18" i="204"/>
  <c r="M18" i="204"/>
  <c r="G18" i="204"/>
  <c r="U18" i="204"/>
  <c r="O18" i="204"/>
  <c r="J18" i="204"/>
  <c r="S18" i="204"/>
  <c r="N18" i="204"/>
  <c r="I18" i="204"/>
  <c r="K18" i="204"/>
  <c r="V18" i="204"/>
  <c r="Q18" i="204"/>
  <c r="V19" i="204"/>
  <c r="R19" i="204"/>
  <c r="N19" i="204"/>
  <c r="J19" i="204"/>
  <c r="U19" i="204"/>
  <c r="P19" i="204"/>
  <c r="K19" i="204"/>
  <c r="S19" i="204"/>
  <c r="M19" i="204"/>
  <c r="H19" i="204"/>
  <c r="Q19" i="204"/>
  <c r="L19" i="204"/>
  <c r="G19" i="204"/>
  <c r="O19" i="204"/>
  <c r="I19" i="204"/>
  <c r="T19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5" i="204"/>
  <c r="R15" i="204"/>
  <c r="N15" i="204"/>
  <c r="J15" i="204"/>
  <c r="S15" i="204"/>
  <c r="M15" i="204"/>
  <c r="H15" i="204"/>
  <c r="U15" i="204"/>
  <c r="P15" i="204"/>
  <c r="K15" i="204"/>
  <c r="T15" i="204"/>
  <c r="O15" i="204"/>
  <c r="I15" i="204"/>
  <c r="Q15" i="204"/>
  <c r="L15" i="204"/>
  <c r="G15" i="204"/>
  <c r="V13" i="203"/>
  <c r="R13" i="203"/>
  <c r="N13" i="203"/>
  <c r="J13" i="203"/>
  <c r="Q13" i="203"/>
  <c r="L13" i="203"/>
  <c r="G13" i="203"/>
  <c r="T13" i="203"/>
  <c r="O13" i="203"/>
  <c r="I13" i="203"/>
  <c r="S13" i="203"/>
  <c r="M13" i="203"/>
  <c r="H13" i="203"/>
  <c r="U13" i="203"/>
  <c r="P13" i="203"/>
  <c r="K13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8" i="203"/>
  <c r="R18" i="203"/>
  <c r="N18" i="203"/>
  <c r="J18" i="203"/>
  <c r="S18" i="203"/>
  <c r="M18" i="203"/>
  <c r="H18" i="203"/>
  <c r="U18" i="203"/>
  <c r="P18" i="203"/>
  <c r="K18" i="203"/>
  <c r="T18" i="203"/>
  <c r="O18" i="203"/>
  <c r="I18" i="203"/>
  <c r="L18" i="203"/>
  <c r="G18" i="203"/>
  <c r="Q18" i="203"/>
  <c r="V10" i="203"/>
  <c r="U10" i="203"/>
  <c r="Q10" i="203"/>
  <c r="M10" i="203"/>
  <c r="I10" i="203"/>
  <c r="S10" i="203"/>
  <c r="O10" i="203"/>
  <c r="K10" i="203"/>
  <c r="G10" i="203"/>
  <c r="R10" i="203"/>
  <c r="R14" i="203" s="1"/>
  <c r="N10" i="203"/>
  <c r="J10" i="203"/>
  <c r="P10" i="203"/>
  <c r="L10" i="203"/>
  <c r="H10" i="203"/>
  <c r="T10" i="203"/>
  <c r="T19" i="203"/>
  <c r="P19" i="203"/>
  <c r="L19" i="203"/>
  <c r="H19" i="203"/>
  <c r="V19" i="203"/>
  <c r="Q19" i="203"/>
  <c r="K19" i="203"/>
  <c r="S19" i="203"/>
  <c r="N19" i="203"/>
  <c r="I19" i="203"/>
  <c r="R19" i="203"/>
  <c r="M19" i="203"/>
  <c r="G19" i="203"/>
  <c r="O19" i="203"/>
  <c r="J19" i="203"/>
  <c r="U19" i="203"/>
  <c r="V20" i="203"/>
  <c r="R20" i="203"/>
  <c r="N20" i="203"/>
  <c r="J20" i="203"/>
  <c r="T20" i="203"/>
  <c r="O20" i="203"/>
  <c r="I20" i="203"/>
  <c r="Q20" i="203"/>
  <c r="L20" i="203"/>
  <c r="G20" i="203"/>
  <c r="U20" i="203"/>
  <c r="P20" i="203"/>
  <c r="K20" i="203"/>
  <c r="S20" i="203"/>
  <c r="M20" i="203"/>
  <c r="H20" i="203"/>
  <c r="T21" i="203"/>
  <c r="P21" i="203"/>
  <c r="L21" i="203"/>
  <c r="H21" i="203"/>
  <c r="R21" i="203"/>
  <c r="M21" i="203"/>
  <c r="G21" i="203"/>
  <c r="U21" i="203"/>
  <c r="O21" i="203"/>
  <c r="J21" i="203"/>
  <c r="S21" i="203"/>
  <c r="N21" i="203"/>
  <c r="I21" i="203"/>
  <c r="V21" i="203"/>
  <c r="Q21" i="203"/>
  <c r="K21" i="203"/>
  <c r="T17" i="203"/>
  <c r="P17" i="203"/>
  <c r="L17" i="203"/>
  <c r="H17" i="203"/>
  <c r="U17" i="203"/>
  <c r="O17" i="203"/>
  <c r="J17" i="203"/>
  <c r="R17" i="203"/>
  <c r="M17" i="203"/>
  <c r="G17" i="203"/>
  <c r="V17" i="203"/>
  <c r="Q17" i="203"/>
  <c r="K17" i="203"/>
  <c r="I17" i="203"/>
  <c r="S17" i="203"/>
  <c r="N17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AP79" i="397"/>
  <c r="AP81" i="398"/>
  <c r="AP81" i="397"/>
  <c r="AP77" i="397"/>
  <c r="AP82" i="397"/>
  <c r="AP86" i="397"/>
  <c r="AP77" i="392"/>
  <c r="AP82" i="395"/>
  <c r="AP81" i="394"/>
  <c r="AP81" i="393"/>
  <c r="AP88" i="395"/>
  <c r="AP86" i="392"/>
  <c r="AP82" i="394"/>
  <c r="AP78" i="392"/>
  <c r="AP77" i="395"/>
  <c r="AP77" i="394"/>
  <c r="AP80" i="392"/>
  <c r="AP84" i="392"/>
  <c r="AP86" i="394"/>
  <c r="AP78" i="395"/>
  <c r="AP85" i="395"/>
  <c r="AP80" i="390"/>
  <c r="AP78" i="388"/>
  <c r="AP85" i="381"/>
  <c r="AP80" i="376"/>
  <c r="AP81" i="372"/>
  <c r="AP79" i="359"/>
  <c r="AP88" i="351"/>
  <c r="AP84" i="385"/>
  <c r="AP77" i="379"/>
  <c r="AP81" i="374"/>
  <c r="AP87" i="362"/>
  <c r="AP79" i="353"/>
  <c r="AP77" i="388"/>
  <c r="AP81" i="381"/>
  <c r="AP81" i="376"/>
  <c r="AP80" i="371"/>
  <c r="AP85" i="359"/>
  <c r="AP83" i="351"/>
  <c r="AP86" i="381"/>
  <c r="AP87" i="388"/>
  <c r="AP80" i="374"/>
  <c r="AP85" i="364"/>
  <c r="AP80" i="372"/>
  <c r="AP84" i="371"/>
  <c r="AP85" i="376"/>
  <c r="AP77" i="384"/>
  <c r="AP85" i="362"/>
  <c r="AP79" i="378"/>
  <c r="AP79" i="350"/>
  <c r="AP83" i="383"/>
  <c r="AP86" i="349"/>
  <c r="AP86" i="391"/>
  <c r="AP78" i="390"/>
  <c r="AP79" i="383"/>
  <c r="AP81" i="378"/>
  <c r="AP86" i="398"/>
  <c r="AP80" i="398"/>
  <c r="AP88" i="397"/>
  <c r="AP87" i="398"/>
  <c r="AP84" i="397"/>
  <c r="AP84" i="398"/>
  <c r="AP81" i="392"/>
  <c r="AP81" i="396"/>
  <c r="AP81" i="395"/>
  <c r="AP85" i="396"/>
  <c r="AP85" i="392"/>
  <c r="AP77" i="396"/>
  <c r="AP80" i="393"/>
  <c r="AP79" i="394"/>
  <c r="AP80" i="395"/>
  <c r="AP87" i="393"/>
  <c r="AP84" i="395"/>
  <c r="AP83" i="393"/>
  <c r="AP85" i="394"/>
  <c r="AP86" i="393"/>
  <c r="AP83" i="392"/>
  <c r="AP87" i="390"/>
  <c r="AP81" i="390"/>
  <c r="AP82" i="385"/>
  <c r="AP88" i="380"/>
  <c r="AP77" i="375"/>
  <c r="AP79" i="364"/>
  <c r="AP83" i="356"/>
  <c r="AP84" i="350"/>
  <c r="AP84" i="383"/>
  <c r="AP85" i="378"/>
  <c r="AP86" i="373"/>
  <c r="AP81" i="359"/>
  <c r="AP82" i="351"/>
  <c r="AP77" i="385"/>
  <c r="AP79" i="380"/>
  <c r="AP81" i="375"/>
  <c r="AP83" i="364"/>
  <c r="AP77" i="356"/>
  <c r="AP82" i="350"/>
  <c r="AP83" i="376"/>
  <c r="AP84" i="353"/>
  <c r="AP78" i="363"/>
  <c r="AP82" i="388"/>
  <c r="AP83" i="360"/>
  <c r="AP78" i="354"/>
  <c r="AP86" i="362"/>
  <c r="AP77" i="383"/>
  <c r="AP80" i="353"/>
  <c r="AP83" i="374"/>
  <c r="AP81" i="380"/>
  <c r="AP79" i="349"/>
  <c r="AP81" i="391"/>
  <c r="AP79" i="389"/>
  <c r="AP85" i="388"/>
  <c r="AP81" i="382"/>
  <c r="AP88" i="377"/>
  <c r="AP88" i="371"/>
  <c r="AP80" i="356"/>
  <c r="AP84" i="349"/>
  <c r="AP83" i="384"/>
  <c r="AP85" i="379"/>
  <c r="AP80" i="373"/>
  <c r="AP83" i="363"/>
  <c r="AP80" i="355"/>
  <c r="AP81" i="349"/>
  <c r="AP88" i="382"/>
  <c r="AP82" i="377"/>
  <c r="AP79" i="372"/>
  <c r="AP87" i="356"/>
  <c r="AP82" i="349"/>
  <c r="AP87" i="373"/>
  <c r="AP83" i="379"/>
  <c r="AP79" i="377"/>
  <c r="AP83" i="372"/>
  <c r="AP79" i="373"/>
  <c r="AP77" i="378"/>
  <c r="AP80" i="377"/>
  <c r="AP79" i="386"/>
  <c r="AP77" i="364"/>
  <c r="AP88" i="385"/>
  <c r="AP87" i="360"/>
  <c r="AP82" i="378"/>
  <c r="AP78" i="359"/>
  <c r="AP87" i="383"/>
  <c r="AP86" i="378"/>
  <c r="AP78" i="371"/>
  <c r="AP84" i="362"/>
  <c r="AP80" i="354"/>
  <c r="AP81" i="348"/>
  <c r="AP80" i="382"/>
  <c r="AP78" i="377"/>
  <c r="AP78" i="372"/>
  <c r="AP81" i="356"/>
  <c r="AP88" i="350"/>
  <c r="AP88" i="383"/>
  <c r="AP84" i="378"/>
  <c r="AP79" i="371"/>
  <c r="AP77" i="362"/>
  <c r="AP88" i="354"/>
  <c r="AP79" i="348"/>
  <c r="AP86" i="355"/>
  <c r="AP88" i="381"/>
  <c r="AP84" i="384"/>
  <c r="AP77" i="372"/>
  <c r="AP80" i="359"/>
  <c r="AP88" i="374"/>
  <c r="AP79" i="356"/>
  <c r="AP87" i="379"/>
  <c r="AP86" i="359"/>
  <c r="AP83" i="380"/>
  <c r="AP88" i="356"/>
  <c r="AP83" i="350"/>
  <c r="AP86" i="380"/>
  <c r="AP83" i="390"/>
  <c r="AP84" i="390"/>
  <c r="AP81" i="386"/>
  <c r="AP77" i="390"/>
  <c r="AP82" i="390"/>
  <c r="AP85" i="390"/>
  <c r="AP79" i="398"/>
  <c r="AP78" i="394"/>
  <c r="AP79" i="392"/>
  <c r="AP78" i="396"/>
  <c r="AP77" i="393"/>
  <c r="AP83" i="395"/>
  <c r="AP88" i="392"/>
  <c r="AP78" i="397"/>
  <c r="AP83" i="397"/>
  <c r="AP87" i="397"/>
  <c r="AP82" i="398"/>
  <c r="AP77" i="398"/>
  <c r="AP87" i="395"/>
  <c r="AP88" i="396"/>
  <c r="AP87" i="392"/>
  <c r="AP84" i="396"/>
  <c r="AP80" i="396"/>
  <c r="AP86" i="395"/>
  <c r="AP88" i="394"/>
  <c r="AP84" i="393"/>
  <c r="AP82" i="393"/>
  <c r="AP83" i="398"/>
  <c r="AP78" i="393"/>
  <c r="AP79" i="395"/>
  <c r="AP84" i="394"/>
  <c r="AP85" i="393"/>
  <c r="AP88" i="389"/>
  <c r="AP81" i="383"/>
  <c r="AP81" i="371"/>
  <c r="AP84" i="354"/>
  <c r="AP84" i="381"/>
  <c r="AP87" i="363"/>
  <c r="AP83" i="348"/>
  <c r="AP81" i="377"/>
  <c r="AP85" i="360"/>
  <c r="AP86" i="386"/>
  <c r="AP84" i="379"/>
  <c r="AP88" i="376"/>
  <c r="AP78" i="380"/>
  <c r="AP77" i="374"/>
  <c r="AP81" i="353"/>
  <c r="AP85" i="351"/>
  <c r="AP77" i="389"/>
  <c r="AP78" i="379"/>
  <c r="AP85" i="363"/>
  <c r="AP86" i="353"/>
  <c r="AP78" i="385"/>
  <c r="AP87" i="377"/>
  <c r="AP82" i="371"/>
  <c r="AP84" i="356"/>
  <c r="AP77" i="386"/>
  <c r="AP82" i="379"/>
  <c r="AP82" i="373"/>
  <c r="AP77" i="354"/>
  <c r="AP78" i="384"/>
  <c r="AP87" i="349"/>
  <c r="AP86" i="372"/>
  <c r="AP88" i="384"/>
  <c r="AP87" i="350"/>
  <c r="AP77" i="373"/>
  <c r="AP87" i="376"/>
  <c r="AP80" i="350"/>
  <c r="AP84" i="355"/>
  <c r="AP78" i="376"/>
  <c r="AP85" i="384"/>
  <c r="AP84" i="376"/>
  <c r="AP84" i="364"/>
  <c r="AP85" i="355"/>
  <c r="AP88" i="386"/>
  <c r="AP85" i="380"/>
  <c r="AP88" i="373"/>
  <c r="AP82" i="355"/>
  <c r="AP79" i="388"/>
  <c r="AP80" i="379"/>
  <c r="AP77" i="371"/>
  <c r="AP84" i="359"/>
  <c r="AP80" i="349"/>
  <c r="AP87" i="348"/>
  <c r="AP88" i="359"/>
  <c r="AP83" i="377"/>
  <c r="AP83" i="386"/>
  <c r="AP80" i="364"/>
  <c r="AP83" i="382"/>
  <c r="AP86" i="354"/>
  <c r="AP86" i="371"/>
  <c r="AP81" i="351"/>
  <c r="AP82" i="364"/>
  <c r="AP85" i="391"/>
  <c r="AP79" i="391"/>
  <c r="AP82" i="391"/>
  <c r="AP78" i="389"/>
  <c r="AP83" i="389"/>
  <c r="AP86" i="396"/>
  <c r="AP81" i="389"/>
  <c r="AP87" i="355"/>
  <c r="AP88" i="349"/>
  <c r="AP83" i="349"/>
  <c r="AP86" i="385"/>
  <c r="AP88" i="378"/>
  <c r="AP86" i="389"/>
  <c r="AP83" i="373"/>
  <c r="AP84" i="380"/>
  <c r="AP77" i="350"/>
  <c r="AP85" i="348"/>
  <c r="AP79" i="355"/>
  <c r="AP82" i="380"/>
  <c r="AP78" i="373"/>
  <c r="AP82" i="386"/>
  <c r="AP77" i="359"/>
  <c r="AP85" i="374"/>
  <c r="AP79" i="374"/>
  <c r="AP85" i="371"/>
  <c r="AP85" i="375"/>
  <c r="AP79" i="363"/>
  <c r="AP77" i="360"/>
  <c r="AP78" i="391"/>
  <c r="AP85" i="389"/>
  <c r="AP80" i="397"/>
  <c r="AP87" i="394"/>
  <c r="AP82" i="396"/>
  <c r="AP79" i="396"/>
  <c r="AP88" i="393"/>
  <c r="AP84" i="391"/>
  <c r="AP79" i="379"/>
  <c r="AP88" i="363"/>
  <c r="AP78" i="349"/>
  <c r="AP86" i="377"/>
  <c r="AP82" i="356"/>
  <c r="AP86" i="384"/>
  <c r="AP81" i="373"/>
  <c r="AP83" i="355"/>
  <c r="AP88" i="360"/>
  <c r="AP81" i="350"/>
  <c r="AP87" i="354"/>
  <c r="AP85" i="353"/>
  <c r="AP82" i="348"/>
  <c r="AP86" i="364"/>
  <c r="AP88" i="390"/>
  <c r="AP84" i="386"/>
  <c r="AP88" i="375"/>
  <c r="AP80" i="362"/>
  <c r="AP80" i="351"/>
  <c r="AP78" i="383"/>
  <c r="AP79" i="376"/>
  <c r="AP88" i="364"/>
  <c r="AP82" i="354"/>
  <c r="AP85" i="385"/>
  <c r="AP78" i="378"/>
  <c r="AP81" i="363"/>
  <c r="AP82" i="353"/>
  <c r="AP83" i="378"/>
  <c r="AP88" i="362"/>
  <c r="AP83" i="354"/>
  <c r="AP86" i="379"/>
  <c r="AP84" i="363"/>
  <c r="AP88" i="355"/>
  <c r="AP87" i="372"/>
  <c r="AP82" i="381"/>
  <c r="AP77" i="348"/>
  <c r="AP86" i="375"/>
  <c r="AP85" i="382"/>
  <c r="AP82" i="375"/>
  <c r="AP77" i="363"/>
  <c r="AP77" i="353"/>
  <c r="AP81" i="385"/>
  <c r="AP80" i="378"/>
  <c r="AP87" i="364"/>
  <c r="AP87" i="353"/>
  <c r="AP81" i="384"/>
  <c r="AP86" i="376"/>
  <c r="AP81" i="364"/>
  <c r="AP81" i="355"/>
  <c r="AP84" i="382"/>
  <c r="AP84" i="374"/>
  <c r="AP83" i="353"/>
  <c r="AP77" i="355"/>
  <c r="AP77" i="382"/>
  <c r="AP84" i="360"/>
  <c r="AP87" i="375"/>
  <c r="AP77" i="349"/>
  <c r="AP78" i="364"/>
  <c r="AP84" i="373"/>
  <c r="AP78" i="382"/>
  <c r="AP80" i="389"/>
  <c r="AP87" i="389"/>
  <c r="AP84" i="388"/>
  <c r="AP82" i="389"/>
  <c r="AP80" i="391"/>
  <c r="AP87" i="386"/>
  <c r="AP78" i="398"/>
  <c r="AP87" i="396"/>
  <c r="AP85" i="373"/>
  <c r="AP84" i="372"/>
  <c r="AP82" i="363"/>
  <c r="AP79" i="385"/>
  <c r="AP83" i="385"/>
  <c r="AP77" i="381"/>
  <c r="AP83" i="388"/>
  <c r="AP87" i="359"/>
  <c r="AP82" i="374"/>
  <c r="AP78" i="356"/>
  <c r="AP85" i="356"/>
  <c r="AP78" i="355"/>
  <c r="AP88" i="379"/>
  <c r="AP85" i="349"/>
  <c r="AP84" i="348"/>
  <c r="AP78" i="360"/>
  <c r="AP79" i="375"/>
  <c r="AP85" i="372"/>
  <c r="AP77" i="376"/>
  <c r="AP79" i="390"/>
  <c r="AP88" i="391"/>
  <c r="AP85" i="397"/>
  <c r="AP88" i="398"/>
  <c r="AP82" i="392"/>
  <c r="AP79" i="393"/>
  <c r="AP80" i="394"/>
  <c r="AP83" i="394"/>
  <c r="AP87" i="391"/>
  <c r="AP77" i="377"/>
  <c r="AP81" i="360"/>
  <c r="AP80" i="388"/>
  <c r="AP84" i="375"/>
  <c r="AP79" i="354"/>
  <c r="AP82" i="383"/>
  <c r="AP87" i="371"/>
  <c r="AP85" i="354"/>
  <c r="AP78" i="353"/>
  <c r="AP80" i="380"/>
  <c r="AP78" i="386"/>
  <c r="AP86" i="348"/>
  <c r="AP87" i="382"/>
  <c r="AP85" i="383"/>
  <c r="AP77" i="391"/>
  <c r="AP87" i="385"/>
  <c r="AP86" i="374"/>
  <c r="AP83" i="359"/>
  <c r="AP80" i="348"/>
  <c r="AP79" i="381"/>
  <c r="AP78" i="375"/>
  <c r="AP79" i="360"/>
  <c r="AP78" i="351"/>
  <c r="AP80" i="383"/>
  <c r="AP83" i="375"/>
  <c r="AP81" i="362"/>
  <c r="AP87" i="351"/>
  <c r="AP82" i="362"/>
  <c r="AP88" i="388"/>
  <c r="AP78" i="348"/>
  <c r="AP86" i="363"/>
  <c r="AP82" i="384"/>
  <c r="AP86" i="350"/>
  <c r="AP82" i="360"/>
  <c r="AP85" i="377"/>
  <c r="AP87" i="374"/>
  <c r="AP81" i="388"/>
  <c r="AP77" i="380"/>
  <c r="AP78" i="374"/>
  <c r="AP80" i="360"/>
  <c r="AP78" i="350"/>
  <c r="AP87" i="384"/>
  <c r="AP82" i="376"/>
  <c r="AP78" i="362"/>
  <c r="AP77" i="351"/>
  <c r="AP82" i="382"/>
  <c r="AP80" i="375"/>
  <c r="AP80" i="363"/>
  <c r="AP88" i="353"/>
  <c r="AP84" i="377"/>
  <c r="AP80" i="386"/>
  <c r="AP84" i="351"/>
  <c r="AP88" i="348"/>
  <c r="AP87" i="378"/>
  <c r="AP86" i="351"/>
  <c r="AP82" i="372"/>
  <c r="AP80" i="384"/>
  <c r="AP79" i="351"/>
  <c r="AP86" i="356"/>
  <c r="AP84" i="389"/>
  <c r="AP85" i="386"/>
  <c r="AP83" i="391"/>
  <c r="AP85" i="398"/>
  <c r="AP83" i="396"/>
  <c r="AP79" i="384"/>
  <c r="AP86" i="382"/>
  <c r="AP81" i="379"/>
  <c r="AP87" i="381"/>
  <c r="AP79" i="362"/>
  <c r="AP81" i="354"/>
  <c r="AP83" i="371"/>
  <c r="AP78" i="381"/>
  <c r="AP82" i="359"/>
  <c r="AP79" i="382"/>
  <c r="AP80" i="381"/>
  <c r="AP83" i="362"/>
  <c r="AP88" i="372"/>
  <c r="AP83" i="381"/>
  <c r="AP86" i="360"/>
  <c r="AP87" i="380"/>
  <c r="AP85" i="350"/>
  <c r="AP86" i="383"/>
  <c r="AP86" i="388"/>
  <c r="AP80" i="385"/>
  <c r="AP86" i="390"/>
  <c r="O22" i="346" l="1"/>
  <c r="S22" i="346"/>
  <c r="L15" i="387"/>
  <c r="V15" i="387"/>
  <c r="G15" i="387"/>
  <c r="H15" i="387"/>
  <c r="I15" i="387"/>
  <c r="R15" i="387"/>
  <c r="M15" i="387"/>
  <c r="J15" i="387"/>
  <c r="O15" i="387"/>
  <c r="P15" i="387"/>
  <c r="Q15" i="387"/>
  <c r="K15" i="387"/>
  <c r="N15" i="387"/>
  <c r="S15" i="387"/>
  <c r="T15" i="387"/>
  <c r="U15" i="387"/>
  <c r="V29" i="249"/>
  <c r="T14" i="253"/>
  <c r="N14" i="221"/>
  <c r="I20" i="252"/>
  <c r="M20" i="252"/>
  <c r="K20" i="252"/>
  <c r="O20" i="252"/>
  <c r="U20" i="252"/>
  <c r="V14" i="253"/>
  <c r="R14" i="221"/>
  <c r="T20" i="252"/>
  <c r="Q20" i="252"/>
  <c r="R20" i="252"/>
  <c r="V14" i="252"/>
  <c r="S14" i="252"/>
  <c r="L23" i="345"/>
  <c r="K5" i="345" s="1"/>
  <c r="U15" i="345"/>
  <c r="J14" i="346"/>
  <c r="H20" i="252"/>
  <c r="J20" i="252"/>
  <c r="R14" i="346"/>
  <c r="M14" i="346"/>
  <c r="P20" i="252"/>
  <c r="N20" i="252"/>
  <c r="V14" i="346"/>
  <c r="G14" i="346"/>
  <c r="H14" i="346"/>
  <c r="I14" i="346"/>
  <c r="K14" i="346"/>
  <c r="V20" i="252"/>
  <c r="S20" i="252"/>
  <c r="N14" i="346"/>
  <c r="O14" i="346"/>
  <c r="P14" i="346"/>
  <c r="Q14" i="346"/>
  <c r="L14" i="346"/>
  <c r="L20" i="252"/>
  <c r="G20" i="252"/>
  <c r="S14" i="346"/>
  <c r="T14" i="346"/>
  <c r="U14" i="346"/>
  <c r="R14" i="252"/>
  <c r="O14" i="252"/>
  <c r="L14" i="252"/>
  <c r="M14" i="252"/>
  <c r="Q14" i="252"/>
  <c r="J14" i="252"/>
  <c r="K14" i="252"/>
  <c r="T14" i="252"/>
  <c r="U14" i="252"/>
  <c r="P14" i="252"/>
  <c r="N14" i="252"/>
  <c r="G14" i="252"/>
  <c r="H14" i="252"/>
  <c r="I14" i="252"/>
  <c r="H23" i="345"/>
  <c r="P23" i="345"/>
  <c r="V23" i="345"/>
  <c r="G23" i="345"/>
  <c r="P15" i="345"/>
  <c r="I15" i="345"/>
  <c r="N15" i="345"/>
  <c r="G15" i="345"/>
  <c r="T23" i="345"/>
  <c r="T15" i="345"/>
  <c r="R15" i="345"/>
  <c r="M23" i="345"/>
  <c r="N23" i="345"/>
  <c r="I23" i="345"/>
  <c r="O23" i="345"/>
  <c r="L15" i="345"/>
  <c r="M15" i="345"/>
  <c r="V15" i="345"/>
  <c r="O15" i="345"/>
  <c r="J23" i="345"/>
  <c r="K23" i="345"/>
  <c r="K15" i="345"/>
  <c r="U23" i="345"/>
  <c r="R23" i="345"/>
  <c r="Q23" i="345"/>
  <c r="S23" i="345"/>
  <c r="H15" i="345"/>
  <c r="J15" i="345"/>
  <c r="Q15" i="345"/>
  <c r="S15" i="345"/>
  <c r="H29" i="249"/>
  <c r="K32" i="251"/>
  <c r="R13" i="191"/>
  <c r="H14" i="193"/>
  <c r="L23" i="193"/>
  <c r="V18" i="255"/>
  <c r="R18" i="255"/>
  <c r="R32" i="251"/>
  <c r="N18" i="255"/>
  <c r="K13" i="225"/>
  <c r="S14" i="255"/>
  <c r="L14" i="255"/>
  <c r="V31" i="255"/>
  <c r="J23" i="255"/>
  <c r="H18" i="255"/>
  <c r="T18" i="255"/>
  <c r="V23" i="255"/>
  <c r="J18" i="255"/>
  <c r="T32" i="251"/>
  <c r="N14" i="253"/>
  <c r="G33" i="254"/>
  <c r="N14" i="254"/>
  <c r="L14" i="254"/>
  <c r="M14" i="255"/>
  <c r="R14" i="255"/>
  <c r="N14" i="255"/>
  <c r="O14" i="255"/>
  <c r="J31" i="255"/>
  <c r="N31" i="255"/>
  <c r="I31" i="255"/>
  <c r="G31" i="255"/>
  <c r="R23" i="255"/>
  <c r="N23" i="255"/>
  <c r="I23" i="255"/>
  <c r="G23" i="255"/>
  <c r="R31" i="255"/>
  <c r="M31" i="255"/>
  <c r="K31" i="255"/>
  <c r="K23" i="255"/>
  <c r="O14" i="253"/>
  <c r="P14" i="253"/>
  <c r="H14" i="254"/>
  <c r="I14" i="254"/>
  <c r="G25" i="254"/>
  <c r="G19" i="254"/>
  <c r="L18" i="255"/>
  <c r="P14" i="255"/>
  <c r="V14" i="255"/>
  <c r="G14" i="255"/>
  <c r="Q14" i="255"/>
  <c r="L31" i="255"/>
  <c r="K5" i="255" s="1"/>
  <c r="H31" i="255"/>
  <c r="Q31" i="255"/>
  <c r="O31" i="255"/>
  <c r="L23" i="255"/>
  <c r="H23" i="255"/>
  <c r="Q23" i="255"/>
  <c r="O23" i="255"/>
  <c r="H14" i="255"/>
  <c r="T14" i="255"/>
  <c r="M23" i="255"/>
  <c r="U20" i="253"/>
  <c r="P18" i="255"/>
  <c r="I14" i="255"/>
  <c r="J14" i="255"/>
  <c r="K14" i="255"/>
  <c r="U14" i="255"/>
  <c r="T31" i="255"/>
  <c r="P31" i="255"/>
  <c r="U31" i="255"/>
  <c r="S31" i="255"/>
  <c r="T23" i="255"/>
  <c r="P23" i="255"/>
  <c r="U23" i="255"/>
  <c r="S23" i="255"/>
  <c r="R26" i="252"/>
  <c r="O20" i="253"/>
  <c r="Q20" i="253"/>
  <c r="M14" i="253"/>
  <c r="U14" i="253"/>
  <c r="H14" i="253"/>
  <c r="T28" i="253"/>
  <c r="Q28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4" i="253"/>
  <c r="L14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4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P20" i="253"/>
  <c r="K20" i="253"/>
  <c r="I20" i="253"/>
  <c r="N20" i="253"/>
  <c r="J14" i="253"/>
  <c r="K14" i="253"/>
  <c r="H28" i="253"/>
  <c r="K28" i="253"/>
  <c r="I28" i="253"/>
  <c r="N28" i="253"/>
  <c r="L20" i="253"/>
  <c r="T20" i="253"/>
  <c r="M20" i="253"/>
  <c r="R20" i="253"/>
  <c r="I14" i="253"/>
  <c r="Q14" i="253"/>
  <c r="P28" i="253"/>
  <c r="O28" i="253"/>
  <c r="M28" i="253"/>
  <c r="R28" i="253"/>
  <c r="H20" i="253"/>
  <c r="J20" i="253"/>
  <c r="G28" i="253"/>
  <c r="J28" i="253"/>
  <c r="G20" i="253"/>
  <c r="S20" i="253"/>
  <c r="V20" i="253"/>
  <c r="G14" i="253"/>
  <c r="L28" i="253"/>
  <c r="K5" i="253" s="1"/>
  <c r="S28" i="253"/>
  <c r="U28" i="253"/>
  <c r="V28" i="253"/>
  <c r="G26" i="252"/>
  <c r="I26" i="252"/>
  <c r="G34" i="252"/>
  <c r="I34" i="252"/>
  <c r="N32" i="251"/>
  <c r="K26" i="252"/>
  <c r="M26" i="252"/>
  <c r="V34" i="252"/>
  <c r="L34" i="252"/>
  <c r="K5" i="252" s="1"/>
  <c r="H17" i="250"/>
  <c r="L32" i="251"/>
  <c r="K5" i="251" s="1"/>
  <c r="L18" i="251"/>
  <c r="R18" i="251"/>
  <c r="T14" i="251"/>
  <c r="N26" i="252"/>
  <c r="O26" i="252"/>
  <c r="P26" i="252"/>
  <c r="Q26" i="252"/>
  <c r="J34" i="252"/>
  <c r="O34" i="252"/>
  <c r="P34" i="252"/>
  <c r="Q34" i="252"/>
  <c r="H26" i="252"/>
  <c r="R34" i="252"/>
  <c r="H34" i="252"/>
  <c r="H18" i="251"/>
  <c r="J26" i="252"/>
  <c r="L26" i="252"/>
  <c r="K34" i="252"/>
  <c r="M34" i="252"/>
  <c r="V32" i="251"/>
  <c r="V18" i="251"/>
  <c r="V26" i="252"/>
  <c r="S26" i="252"/>
  <c r="T26" i="252"/>
  <c r="U26" i="252"/>
  <c r="N34" i="252"/>
  <c r="S34" i="252"/>
  <c r="T34" i="252"/>
  <c r="U34" i="252"/>
  <c r="Q18" i="251"/>
  <c r="O14" i="251"/>
  <c r="R14" i="251"/>
  <c r="P13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3" i="230"/>
  <c r="V17" i="250"/>
  <c r="R17" i="250"/>
  <c r="H25" i="250"/>
  <c r="T13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7" i="250"/>
  <c r="J14" i="248"/>
  <c r="V14" i="248"/>
  <c r="G14" i="248"/>
  <c r="P18" i="248"/>
  <c r="K29" i="249"/>
  <c r="I29" i="249"/>
  <c r="Q17" i="249"/>
  <c r="G17" i="249"/>
  <c r="U21" i="249"/>
  <c r="S21" i="249"/>
  <c r="U12" i="249"/>
  <c r="G12" i="249"/>
  <c r="N17" i="250"/>
  <c r="J17" i="250"/>
  <c r="G17" i="250"/>
  <c r="I17" i="250"/>
  <c r="R25" i="250"/>
  <c r="V25" i="250"/>
  <c r="G25" i="250"/>
  <c r="I25" i="250"/>
  <c r="P13" i="250"/>
  <c r="H13" i="250"/>
  <c r="I13" i="250"/>
  <c r="G13" i="250"/>
  <c r="L25" i="250"/>
  <c r="K5" i="250" s="1"/>
  <c r="K25" i="250"/>
  <c r="M25" i="250"/>
  <c r="J13" i="250"/>
  <c r="M13" i="250"/>
  <c r="K13" i="250"/>
  <c r="L17" i="250"/>
  <c r="O17" i="250"/>
  <c r="Q17" i="250"/>
  <c r="T25" i="250"/>
  <c r="P25" i="250"/>
  <c r="O25" i="250"/>
  <c r="Q25" i="250"/>
  <c r="N13" i="250"/>
  <c r="R13" i="250"/>
  <c r="Q13" i="250"/>
  <c r="O13" i="250"/>
  <c r="K17" i="250"/>
  <c r="P17" i="250"/>
  <c r="T17" i="250"/>
  <c r="S17" i="250"/>
  <c r="U17" i="250"/>
  <c r="N25" i="250"/>
  <c r="J25" i="250"/>
  <c r="S25" i="250"/>
  <c r="U25" i="250"/>
  <c r="V13" i="250"/>
  <c r="L13" i="250"/>
  <c r="U13" i="250"/>
  <c r="S13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4" i="248"/>
  <c r="J18" i="248"/>
  <c r="J26" i="248"/>
  <c r="H26" i="248"/>
  <c r="L14" i="248"/>
  <c r="H14" i="248"/>
  <c r="K14" i="248"/>
  <c r="M14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4" i="248"/>
  <c r="P14" i="248"/>
  <c r="O14" i="248"/>
  <c r="Q14" i="248"/>
  <c r="H18" i="248"/>
  <c r="Q18" i="248"/>
  <c r="R18" i="248"/>
  <c r="O18" i="248"/>
  <c r="R26" i="248"/>
  <c r="O26" i="248"/>
  <c r="P26" i="248"/>
  <c r="Q26" i="248"/>
  <c r="N14" i="248"/>
  <c r="R14" i="248"/>
  <c r="S14" i="248"/>
  <c r="U14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2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2" i="211"/>
  <c r="J13" i="230"/>
  <c r="L29" i="193"/>
  <c r="U23" i="193"/>
  <c r="V23" i="193"/>
  <c r="P29" i="193"/>
  <c r="S14" i="193"/>
  <c r="L14" i="193"/>
  <c r="M13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2" i="211"/>
  <c r="G12" i="211"/>
  <c r="H13" i="210"/>
  <c r="N13" i="210"/>
  <c r="U13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2" i="211"/>
  <c r="P12" i="211"/>
  <c r="O12" i="211"/>
  <c r="R13" i="210"/>
  <c r="J13" i="210"/>
  <c r="Q13" i="210"/>
  <c r="O13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2" i="211"/>
  <c r="U12" i="211"/>
  <c r="S12" i="211"/>
  <c r="I13" i="210"/>
  <c r="P13" i="210"/>
  <c r="V13" i="210"/>
  <c r="S13" i="210"/>
  <c r="L13" i="230"/>
  <c r="R13" i="230"/>
  <c r="U13" i="230"/>
  <c r="I14" i="84"/>
  <c r="N14" i="84"/>
  <c r="R21" i="84"/>
  <c r="O27" i="84"/>
  <c r="N27" i="84"/>
  <c r="H14" i="214"/>
  <c r="G14" i="214"/>
  <c r="J14" i="214"/>
  <c r="I12" i="211"/>
  <c r="V12" i="211"/>
  <c r="G13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2" i="211"/>
  <c r="T12" i="211"/>
  <c r="J12" i="211"/>
  <c r="K12" i="211"/>
  <c r="M13" i="210"/>
  <c r="T13" i="210"/>
  <c r="L13" i="210"/>
  <c r="K13" i="210"/>
  <c r="K14" i="219"/>
  <c r="J13" i="225"/>
  <c r="T14" i="219"/>
  <c r="Q14" i="219"/>
  <c r="I13" i="230"/>
  <c r="G21" i="230"/>
  <c r="J21" i="230"/>
  <c r="L21" i="230"/>
  <c r="K5" i="230" s="1"/>
  <c r="I21" i="230"/>
  <c r="H22" i="226"/>
  <c r="N22" i="226"/>
  <c r="K21" i="230"/>
  <c r="N21" i="230"/>
  <c r="P21" i="230"/>
  <c r="M21" i="230"/>
  <c r="K12" i="229"/>
  <c r="N13" i="230"/>
  <c r="Q13" i="230"/>
  <c r="O21" i="230"/>
  <c r="V21" i="230"/>
  <c r="T21" i="230"/>
  <c r="Q21" i="230"/>
  <c r="S21" i="230"/>
  <c r="H21" i="230"/>
  <c r="R21" i="230"/>
  <c r="U21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2" i="228"/>
  <c r="Q14" i="228"/>
  <c r="V20" i="229"/>
  <c r="K20" i="229"/>
  <c r="L20" i="229"/>
  <c r="K5" i="229" s="1"/>
  <c r="M20" i="229"/>
  <c r="R12" i="229"/>
  <c r="V12" i="229"/>
  <c r="L12" i="229"/>
  <c r="M12" i="229"/>
  <c r="U14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2" i="228"/>
  <c r="L14" i="228"/>
  <c r="J22" i="226"/>
  <c r="V13" i="225"/>
  <c r="Q22" i="228"/>
  <c r="J22" i="228"/>
  <c r="G22" i="228"/>
  <c r="H22" i="228"/>
  <c r="I14" i="228"/>
  <c r="J14" i="228"/>
  <c r="G14" i="228"/>
  <c r="H14" i="228"/>
  <c r="N22" i="228"/>
  <c r="N14" i="228"/>
  <c r="M22" i="228"/>
  <c r="R22" i="228"/>
  <c r="O22" i="228"/>
  <c r="P22" i="228"/>
  <c r="R14" i="228"/>
  <c r="O14" i="228"/>
  <c r="P14" i="228"/>
  <c r="L22" i="228"/>
  <c r="K5" i="228" s="1"/>
  <c r="K14" i="228"/>
  <c r="Q12" i="215"/>
  <c r="V22" i="219"/>
  <c r="V14" i="221"/>
  <c r="R13" i="225"/>
  <c r="U22" i="228"/>
  <c r="V22" i="228"/>
  <c r="S22" i="228"/>
  <c r="T22" i="228"/>
  <c r="M14" i="228"/>
  <c r="V14" i="228"/>
  <c r="S14" i="228"/>
  <c r="T14" i="228"/>
  <c r="M13" i="200"/>
  <c r="G13" i="200"/>
  <c r="H12" i="199"/>
  <c r="J12" i="199"/>
  <c r="H22" i="203"/>
  <c r="M12" i="215"/>
  <c r="L12" i="215"/>
  <c r="J12" i="215"/>
  <c r="H12" i="208"/>
  <c r="Q14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4" i="203"/>
  <c r="U14" i="203"/>
  <c r="Q20" i="204"/>
  <c r="G12" i="204"/>
  <c r="N12" i="204"/>
  <c r="P12" i="204"/>
  <c r="L20" i="215"/>
  <c r="K5" i="215" s="1"/>
  <c r="M20" i="215"/>
  <c r="R20" i="215"/>
  <c r="G22" i="214"/>
  <c r="I12" i="215"/>
  <c r="J21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4" i="221"/>
  <c r="O14" i="221"/>
  <c r="G14" i="218"/>
  <c r="I14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4" i="221"/>
  <c r="T14" i="221"/>
  <c r="S14" i="221"/>
  <c r="Q14" i="218"/>
  <c r="O14" i="218"/>
  <c r="S14" i="218"/>
  <c r="K22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2" i="203"/>
  <c r="T14" i="203"/>
  <c r="M12" i="204"/>
  <c r="V12" i="204"/>
  <c r="H12" i="204"/>
  <c r="U20" i="208"/>
  <c r="G12" i="215"/>
  <c r="R12" i="206"/>
  <c r="S12" i="206"/>
  <c r="S12" i="208"/>
  <c r="G22" i="219"/>
  <c r="K22" i="219"/>
  <c r="J22" i="219"/>
  <c r="I22" i="219"/>
  <c r="M14" i="219"/>
  <c r="J14" i="219"/>
  <c r="M14" i="221"/>
  <c r="G14" i="221"/>
  <c r="J14" i="221"/>
  <c r="P14" i="218"/>
  <c r="K14" i="218"/>
  <c r="T14" i="218"/>
  <c r="J14" i="218"/>
  <c r="S22" i="221"/>
  <c r="J22" i="221"/>
  <c r="H22" i="221"/>
  <c r="I22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2" i="218"/>
  <c r="H22" i="218"/>
  <c r="Q22" i="218"/>
  <c r="J22" i="218"/>
  <c r="O22" i="216"/>
  <c r="M22" i="216"/>
  <c r="P22" i="216"/>
  <c r="J22" i="216"/>
  <c r="N22" i="196"/>
  <c r="K14" i="196"/>
  <c r="N14" i="196"/>
  <c r="T13" i="200"/>
  <c r="R12" i="199"/>
  <c r="H14" i="203"/>
  <c r="O14" i="203"/>
  <c r="Q14" i="203"/>
  <c r="L20" i="204"/>
  <c r="K5" i="204" s="1"/>
  <c r="T20" i="204"/>
  <c r="N20" i="204"/>
  <c r="U12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4" i="221"/>
  <c r="U14" i="221"/>
  <c r="K14" i="221"/>
  <c r="L14" i="218"/>
  <c r="U14" i="218"/>
  <c r="H14" i="218"/>
  <c r="N14" i="218"/>
  <c r="G22" i="221"/>
  <c r="N22" i="221"/>
  <c r="L22" i="221"/>
  <c r="K5" i="221" s="1"/>
  <c r="M22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2" i="218"/>
  <c r="S22" i="218"/>
  <c r="K22" i="218"/>
  <c r="N22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2" i="203"/>
  <c r="G22" i="203"/>
  <c r="O22" i="203"/>
  <c r="P22" i="203"/>
  <c r="S14" i="203"/>
  <c r="K20" i="204"/>
  <c r="M20" i="204"/>
  <c r="R20" i="204"/>
  <c r="K12" i="204"/>
  <c r="O20" i="215"/>
  <c r="M20" i="208"/>
  <c r="J20" i="208"/>
  <c r="Q20" i="208"/>
  <c r="S22" i="214"/>
  <c r="N20" i="211"/>
  <c r="S20" i="211"/>
  <c r="P20" i="211"/>
  <c r="T12" i="215"/>
  <c r="O12" i="215"/>
  <c r="R12" i="215"/>
  <c r="R21" i="210"/>
  <c r="L21" i="207"/>
  <c r="K5" i="207" s="1"/>
  <c r="Q13" i="207"/>
  <c r="Q12" i="206"/>
  <c r="V12" i="208"/>
  <c r="R22" i="219"/>
  <c r="S14" i="219"/>
  <c r="P14" i="219"/>
  <c r="I14" i="221"/>
  <c r="M14" i="218"/>
  <c r="R14" i="218"/>
  <c r="O22" i="221"/>
  <c r="R22" i="221"/>
  <c r="P22" i="221"/>
  <c r="Q22" i="221"/>
  <c r="R22" i="222"/>
  <c r="Q22" i="222"/>
  <c r="O22" i="222"/>
  <c r="P22" i="222"/>
  <c r="H14" i="222"/>
  <c r="O14" i="222"/>
  <c r="Q14" i="222"/>
  <c r="R14" i="222"/>
  <c r="O14" i="216"/>
  <c r="P14" i="216"/>
  <c r="T22" i="218"/>
  <c r="G22" i="218"/>
  <c r="P22" i="218"/>
  <c r="R22" i="218"/>
  <c r="U22" i="216"/>
  <c r="I22" i="216"/>
  <c r="L22" i="216"/>
  <c r="K5" i="216" s="1"/>
  <c r="R22" i="216"/>
  <c r="V14" i="218"/>
  <c r="V22" i="221"/>
  <c r="T22" i="221"/>
  <c r="U22" i="221"/>
  <c r="U22" i="222"/>
  <c r="S22" i="222"/>
  <c r="T22" i="222"/>
  <c r="T14" i="222"/>
  <c r="S14" i="222"/>
  <c r="U14" i="222"/>
  <c r="V14" i="222"/>
  <c r="I14" i="216"/>
  <c r="Q14" i="216"/>
  <c r="R14" i="216"/>
  <c r="T14" i="216"/>
  <c r="O22" i="218"/>
  <c r="L22" i="218"/>
  <c r="K5" i="218" s="1"/>
  <c r="U22" i="218"/>
  <c r="V22" i="218"/>
  <c r="H22" i="216"/>
  <c r="T22" i="216"/>
  <c r="Q22" i="216"/>
  <c r="V22" i="216"/>
  <c r="M14" i="203"/>
  <c r="I20" i="215"/>
  <c r="H20" i="215"/>
  <c r="G20" i="215"/>
  <c r="J20" i="215"/>
  <c r="R20" i="208"/>
  <c r="I20" i="208"/>
  <c r="H20" i="208"/>
  <c r="R22" i="214"/>
  <c r="K22" i="214"/>
  <c r="I22" i="214"/>
  <c r="H22" i="214"/>
  <c r="L20" i="211"/>
  <c r="K5" i="211" s="1"/>
  <c r="O20" i="211"/>
  <c r="R20" i="211"/>
  <c r="I20" i="211"/>
  <c r="G21" i="210"/>
  <c r="S21" i="210"/>
  <c r="T21" i="210"/>
  <c r="I21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0" i="211"/>
  <c r="H20" i="211"/>
  <c r="K20" i="211"/>
  <c r="M20" i="211"/>
  <c r="L21" i="210"/>
  <c r="K5" i="210" s="1"/>
  <c r="N21" i="210"/>
  <c r="K21" i="210"/>
  <c r="M21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0" i="211"/>
  <c r="P21" i="210"/>
  <c r="Q21" i="210"/>
  <c r="H21" i="207"/>
  <c r="K21" i="207"/>
  <c r="Q21" i="207"/>
  <c r="G20" i="206"/>
  <c r="J20" i="206"/>
  <c r="P20" i="206"/>
  <c r="Q20" i="206"/>
  <c r="J13" i="207"/>
  <c r="O12" i="206"/>
  <c r="U22" i="203"/>
  <c r="T22" i="203"/>
  <c r="G14" i="203"/>
  <c r="V14" i="203"/>
  <c r="S20" i="204"/>
  <c r="V20" i="204"/>
  <c r="J12" i="204"/>
  <c r="Q12" i="204"/>
  <c r="S12" i="204"/>
  <c r="T12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0" i="211"/>
  <c r="J20" i="211"/>
  <c r="V20" i="211"/>
  <c r="U20" i="211"/>
  <c r="H21" i="210"/>
  <c r="O21" i="210"/>
  <c r="V21" i="210"/>
  <c r="U21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2" i="203"/>
  <c r="R22" i="203"/>
  <c r="J14" i="203"/>
  <c r="K14" i="203"/>
  <c r="G20" i="204"/>
  <c r="O20" i="204"/>
  <c r="U20" i="204"/>
  <c r="J20" i="204"/>
  <c r="O12" i="204"/>
  <c r="N22" i="201"/>
  <c r="S22" i="203"/>
  <c r="V22" i="203"/>
  <c r="J22" i="203"/>
  <c r="L22" i="203"/>
  <c r="K5" i="203" s="1"/>
  <c r="N14" i="203"/>
  <c r="H20" i="204"/>
  <c r="R12" i="204"/>
  <c r="I12" i="204"/>
  <c r="L12" i="204"/>
  <c r="K22" i="203"/>
  <c r="M22" i="203"/>
  <c r="P14" i="203"/>
  <c r="I14" i="203"/>
  <c r="I20" i="204"/>
  <c r="P20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AU86" i="397"/>
  <c r="AS84" i="398"/>
  <c r="AQ82" i="398"/>
  <c r="AU80" i="397"/>
  <c r="AQ81" i="397"/>
  <c r="AU81" i="398"/>
  <c r="AU80" i="398"/>
  <c r="AR78" i="397"/>
  <c r="AB73" i="398"/>
  <c r="AB84" i="398"/>
  <c r="AE83" i="397"/>
  <c r="AE74" i="397"/>
  <c r="AB73" i="397"/>
  <c r="AE80" i="398"/>
  <c r="AE54" i="397"/>
  <c r="AB58" i="398"/>
  <c r="AE53" i="398"/>
  <c r="AR85" i="398"/>
  <c r="AT88" i="398"/>
  <c r="AU77" i="397"/>
  <c r="AU87" i="398"/>
  <c r="AS87" i="397"/>
  <c r="AQ78" i="398"/>
  <c r="AT85" i="397"/>
  <c r="AE88" i="398"/>
  <c r="AB87" i="397"/>
  <c r="AE82" i="397"/>
  <c r="AE67" i="397"/>
  <c r="AE55" i="397"/>
  <c r="AB84" i="397"/>
  <c r="AE64" i="398"/>
  <c r="AE60" i="397"/>
  <c r="AB62" i="397"/>
  <c r="AR86" i="397"/>
  <c r="AQ84" i="398"/>
  <c r="AS82" i="398"/>
  <c r="AU79" i="398"/>
  <c r="AR83" i="398"/>
  <c r="AS81" i="398"/>
  <c r="AS80" i="398"/>
  <c r="AU78" i="397"/>
  <c r="AB83" i="398"/>
  <c r="AB69" i="398"/>
  <c r="AE58" i="397"/>
  <c r="AE70" i="397"/>
  <c r="AE57" i="398"/>
  <c r="AE67" i="398"/>
  <c r="AB61" i="397"/>
  <c r="AB57" i="397"/>
  <c r="AE75" i="397"/>
  <c r="AQ77" i="398"/>
  <c r="AR88" i="398"/>
  <c r="AR77" i="397"/>
  <c r="AT87" i="398"/>
  <c r="AS88" i="397"/>
  <c r="AQ83" i="397"/>
  <c r="AQ85" i="397"/>
  <c r="AB54" i="398"/>
  <c r="AB64" i="397"/>
  <c r="AE77" i="397"/>
  <c r="AE85" i="398"/>
  <c r="AE61" i="398"/>
  <c r="AB72" i="397"/>
  <c r="AE56" i="398"/>
  <c r="AE60" i="398"/>
  <c r="AE72" i="398"/>
  <c r="AT85" i="395"/>
  <c r="AR83" i="392"/>
  <c r="AS88" i="392"/>
  <c r="AT85" i="393"/>
  <c r="AS84" i="392"/>
  <c r="AU80" i="392"/>
  <c r="AQ84" i="395"/>
  <c r="AU88" i="394"/>
  <c r="AT84" i="394"/>
  <c r="AT78" i="392"/>
  <c r="AT82" i="394"/>
  <c r="AU80" i="393"/>
  <c r="AU80" i="396"/>
  <c r="AU79" i="395"/>
  <c r="AS81" i="393"/>
  <c r="AS81" i="394"/>
  <c r="AU81" i="395"/>
  <c r="AU88" i="396"/>
  <c r="AU78" i="393"/>
  <c r="AE87" i="395"/>
  <c r="AB56" i="392"/>
  <c r="AB80" i="393"/>
  <c r="AB87" i="394"/>
  <c r="AE58" i="394"/>
  <c r="AE73" i="392"/>
  <c r="AB87" i="393"/>
  <c r="AE72" i="396"/>
  <c r="AE86" i="393"/>
  <c r="AB79" i="394"/>
  <c r="AE86" i="394"/>
  <c r="AB72" i="393"/>
  <c r="AE54" i="394"/>
  <c r="AB59" i="394"/>
  <c r="AB79" i="393"/>
  <c r="AB60" i="392"/>
  <c r="AB59" i="392"/>
  <c r="AB81" i="393"/>
  <c r="AE56" i="396"/>
  <c r="AB76" i="396"/>
  <c r="AE77" i="395"/>
  <c r="AB73" i="396"/>
  <c r="AB63" i="394"/>
  <c r="AT82" i="393"/>
  <c r="AQ88" i="393"/>
  <c r="AU85" i="393"/>
  <c r="AQ84" i="392"/>
  <c r="AU83" i="393"/>
  <c r="AS77" i="393"/>
  <c r="AS79" i="396"/>
  <c r="AR84" i="394"/>
  <c r="AQ78" i="392"/>
  <c r="AR79" i="394"/>
  <c r="AR79" i="392"/>
  <c r="AR82" i="396"/>
  <c r="AT79" i="395"/>
  <c r="AQ81" i="393"/>
  <c r="AR85" i="396"/>
  <c r="AR87" i="392"/>
  <c r="AR87" i="394"/>
  <c r="AR78" i="393"/>
  <c r="AB54" i="396"/>
  <c r="AS86" i="397"/>
  <c r="AT82" i="397"/>
  <c r="AU84" i="397"/>
  <c r="AR79" i="398"/>
  <c r="AQ83" i="398"/>
  <c r="AR81" i="398"/>
  <c r="AU79" i="397"/>
  <c r="AU86" i="398"/>
  <c r="AE71" i="398"/>
  <c r="AE63" i="398"/>
  <c r="AB87" i="398"/>
  <c r="AE82" i="398"/>
  <c r="AE86" i="398"/>
  <c r="AB71" i="397"/>
  <c r="AB66" i="398"/>
  <c r="AB68" i="398"/>
  <c r="AE86" i="397"/>
  <c r="AT77" i="398"/>
  <c r="AU88" i="398"/>
  <c r="AR80" i="397"/>
  <c r="AU81" i="397"/>
  <c r="AR88" i="397"/>
  <c r="AT83" i="397"/>
  <c r="AR85" i="397"/>
  <c r="AE78" i="397"/>
  <c r="AB80" i="397"/>
  <c r="AB79" i="397"/>
  <c r="AE79" i="398"/>
  <c r="AE81" i="398"/>
  <c r="AE59" i="397"/>
  <c r="AE88" i="397"/>
  <c r="AE85" i="397"/>
  <c r="AE77" i="398"/>
  <c r="AQ85" i="398"/>
  <c r="AR82" i="397"/>
  <c r="AQ84" i="397"/>
  <c r="AS79" i="398"/>
  <c r="AR87" i="397"/>
  <c r="AU78" i="398"/>
  <c r="AR79" i="397"/>
  <c r="AT86" i="398"/>
  <c r="AB70" i="398"/>
  <c r="AB62" i="398"/>
  <c r="AB81" i="397"/>
  <c r="AB65" i="398"/>
  <c r="AB76" i="398"/>
  <c r="AB63" i="397"/>
  <c r="AB76" i="397"/>
  <c r="AB69" i="397"/>
  <c r="AB53" i="397"/>
  <c r="AT84" i="398"/>
  <c r="AU82" i="398"/>
  <c r="AS80" i="397"/>
  <c r="AR81" i="397"/>
  <c r="AT88" i="397"/>
  <c r="AR80" i="398"/>
  <c r="AS78" i="397"/>
  <c r="AB56" i="397"/>
  <c r="AB74" i="398"/>
  <c r="AE78" i="398"/>
  <c r="AB66" i="397"/>
  <c r="AE55" i="398"/>
  <c r="AE65" i="397"/>
  <c r="AE68" i="397"/>
  <c r="AB75" i="398"/>
  <c r="AB59" i="398"/>
  <c r="AQ85" i="395"/>
  <c r="AS78" i="395"/>
  <c r="AQ86" i="393"/>
  <c r="AS84" i="393"/>
  <c r="AT87" i="396"/>
  <c r="AR80" i="392"/>
  <c r="AS77" i="394"/>
  <c r="AS87" i="393"/>
  <c r="AT78" i="396"/>
  <c r="AT83" i="396"/>
  <c r="AR82" i="394"/>
  <c r="AS86" i="392"/>
  <c r="AS77" i="396"/>
  <c r="AQ78" i="394"/>
  <c r="AS86" i="396"/>
  <c r="AQ81" i="394"/>
  <c r="AS82" i="395"/>
  <c r="AS81" i="396"/>
  <c r="AU87" i="395"/>
  <c r="AE56" i="395"/>
  <c r="AB78" i="396"/>
  <c r="AB72" i="392"/>
  <c r="AB63" i="392"/>
  <c r="AE74" i="394"/>
  <c r="AB88" i="396"/>
  <c r="AE69" i="392"/>
  <c r="AE66" i="394"/>
  <c r="AE61" i="396"/>
  <c r="AB82" i="392"/>
  <c r="AB77" i="394"/>
  <c r="AE70" i="392"/>
  <c r="AE56" i="394"/>
  <c r="AB86" i="396"/>
  <c r="AB88" i="392"/>
  <c r="AB76" i="392"/>
  <c r="AB81" i="396"/>
  <c r="AE83" i="394"/>
  <c r="AE55" i="393"/>
  <c r="AB69" i="396"/>
  <c r="AE67" i="393"/>
  <c r="AB67" i="396"/>
  <c r="AU85" i="395"/>
  <c r="AS83" i="392"/>
  <c r="AT88" i="392"/>
  <c r="AR85" i="393"/>
  <c r="AR87" i="396"/>
  <c r="AQ80" i="392"/>
  <c r="AU84" i="395"/>
  <c r="AQ88" i="394"/>
  <c r="AQ84" i="394"/>
  <c r="AR83" i="396"/>
  <c r="AQ82" i="394"/>
  <c r="AQ80" i="393"/>
  <c r="AQ80" i="396"/>
  <c r="AR79" i="395"/>
  <c r="AU86" i="396"/>
  <c r="AR81" i="394"/>
  <c r="AQ81" i="395"/>
  <c r="AQ88" i="396"/>
  <c r="AS78" i="393"/>
  <c r="AB87" i="395"/>
  <c r="AS85" i="398"/>
  <c r="AQ82" i="397"/>
  <c r="AS77" i="397"/>
  <c r="AR87" i="398"/>
  <c r="AT87" i="397"/>
  <c r="AR78" i="398"/>
  <c r="AS79" i="397"/>
  <c r="AB88" i="398"/>
  <c r="AE87" i="397"/>
  <c r="AB82" i="397"/>
  <c r="AB67" i="397"/>
  <c r="AB55" i="397"/>
  <c r="AE84" i="397"/>
  <c r="AB64" i="398"/>
  <c r="AB60" i="397"/>
  <c r="AE62" i="397"/>
  <c r="AQ86" i="397"/>
  <c r="AR84" i="398"/>
  <c r="AT82" i="398"/>
  <c r="AT80" i="397"/>
  <c r="AS83" i="398"/>
  <c r="AQ81" i="398"/>
  <c r="AT80" i="398"/>
  <c r="AQ78" i="397"/>
  <c r="AE73" i="398"/>
  <c r="AE84" i="398"/>
  <c r="AB83" i="397"/>
  <c r="AB74" i="397"/>
  <c r="AE73" i="397"/>
  <c r="AB80" i="398"/>
  <c r="AB54" i="397"/>
  <c r="AE58" i="398"/>
  <c r="AB53" i="398"/>
  <c r="AS77" i="398"/>
  <c r="AS88" i="398"/>
  <c r="AT77" i="397"/>
  <c r="AQ87" i="398"/>
  <c r="AQ87" i="397"/>
  <c r="AU83" i="397"/>
  <c r="AS85" i="397"/>
  <c r="AE54" i="398"/>
  <c r="AE64" i="397"/>
  <c r="AB77" i="397"/>
  <c r="AB85" i="398"/>
  <c r="AB61" i="398"/>
  <c r="AE72" i="397"/>
  <c r="AB56" i="398"/>
  <c r="AB60" i="398"/>
  <c r="AB72" i="398"/>
  <c r="AT86" i="397"/>
  <c r="AU84" i="398"/>
  <c r="AS84" i="397"/>
  <c r="AQ79" i="398"/>
  <c r="AU83" i="398"/>
  <c r="AT81" i="398"/>
  <c r="AQ80" i="398"/>
  <c r="AR86" i="398"/>
  <c r="AE83" i="398"/>
  <c r="AE69" i="398"/>
  <c r="AB58" i="397"/>
  <c r="AB70" i="397"/>
  <c r="AB57" i="398"/>
  <c r="AB67" i="398"/>
  <c r="AE61" i="397"/>
  <c r="AE57" i="397"/>
  <c r="AB75" i="397"/>
  <c r="AR83" i="394"/>
  <c r="AT78" i="395"/>
  <c r="AR86" i="394"/>
  <c r="AU85" i="394"/>
  <c r="AQ83" i="395"/>
  <c r="AT80" i="394"/>
  <c r="AQ77" i="394"/>
  <c r="AR77" i="395"/>
  <c r="AQ80" i="395"/>
  <c r="AS86" i="395"/>
  <c r="AT79" i="393"/>
  <c r="AT86" i="392"/>
  <c r="AS88" i="395"/>
  <c r="AT85" i="392"/>
  <c r="AU84" i="396"/>
  <c r="AR82" i="392"/>
  <c r="AT82" i="395"/>
  <c r="AR77" i="392"/>
  <c r="AQ81" i="392"/>
  <c r="AE64" i="395"/>
  <c r="AE88" i="394"/>
  <c r="AB86" i="392"/>
  <c r="AE84" i="392"/>
  <c r="AB75" i="392"/>
  <c r="AB63" i="395"/>
  <c r="AB54" i="393"/>
  <c r="AE71" i="393"/>
  <c r="AE70" i="395"/>
  <c r="AB66" i="393"/>
  <c r="AB71" i="395"/>
  <c r="AE60" i="396"/>
  <c r="AE55" i="392"/>
  <c r="AB75" i="395"/>
  <c r="AB80" i="396"/>
  <c r="AB86" i="395"/>
  <c r="AE53" i="396"/>
  <c r="AE68" i="396"/>
  <c r="AB55" i="394"/>
  <c r="AE54" i="395"/>
  <c r="AE78" i="393"/>
  <c r="AB67" i="395"/>
  <c r="AU83" i="394"/>
  <c r="AR78" i="395"/>
  <c r="AT86" i="393"/>
  <c r="AR84" i="393"/>
  <c r="AS87" i="396"/>
  <c r="AR80" i="394"/>
  <c r="AU77" i="394"/>
  <c r="AT87" i="393"/>
  <c r="AS78" i="396"/>
  <c r="AS83" i="396"/>
  <c r="AS79" i="393"/>
  <c r="AQ86" i="392"/>
  <c r="AR77" i="396"/>
  <c r="AR78" i="394"/>
  <c r="AR86" i="396"/>
  <c r="AS82" i="392"/>
  <c r="AR82" i="395"/>
  <c r="AR81" i="396"/>
  <c r="AT87" i="395"/>
  <c r="AB56" i="395"/>
  <c r="AS81" i="397"/>
  <c r="AB78" i="397"/>
  <c r="AB81" i="398"/>
  <c r="AB77" i="398"/>
  <c r="AT79" i="398"/>
  <c r="AQ86" i="398"/>
  <c r="AB82" i="398"/>
  <c r="AE68" i="398"/>
  <c r="AQ80" i="397"/>
  <c r="AT78" i="397"/>
  <c r="AE66" i="397"/>
  <c r="AE75" i="398"/>
  <c r="AT84" i="397"/>
  <c r="AT79" i="397"/>
  <c r="AE81" i="397"/>
  <c r="AE76" i="397"/>
  <c r="AS88" i="393"/>
  <c r="AT77" i="393"/>
  <c r="AQ79" i="394"/>
  <c r="AU81" i="393"/>
  <c r="AQ77" i="392"/>
  <c r="AB84" i="396"/>
  <c r="AE75" i="396"/>
  <c r="AB57" i="394"/>
  <c r="AE57" i="396"/>
  <c r="AB68" i="392"/>
  <c r="AS83" i="394"/>
  <c r="AU83" i="395"/>
  <c r="AT80" i="395"/>
  <c r="AT88" i="395"/>
  <c r="AS87" i="394"/>
  <c r="AB71" i="392"/>
  <c r="AB82" i="394"/>
  <c r="AE84" i="396"/>
  <c r="AE82" i="396"/>
  <c r="AB63" i="393"/>
  <c r="AB74" i="392"/>
  <c r="AB75" i="396"/>
  <c r="AB85" i="393"/>
  <c r="AB64" i="394"/>
  <c r="AE85" i="395"/>
  <c r="AE57" i="394"/>
  <c r="AB60" i="395"/>
  <c r="AB85" i="392"/>
  <c r="AB88" i="393"/>
  <c r="AB57" i="396"/>
  <c r="AE78" i="395"/>
  <c r="AE65" i="395"/>
  <c r="AB84" i="395"/>
  <c r="AE68" i="392"/>
  <c r="AB80" i="394"/>
  <c r="AE74" i="393"/>
  <c r="AE73" i="395"/>
  <c r="AR82" i="393"/>
  <c r="AT88" i="393"/>
  <c r="AU86" i="394"/>
  <c r="AT85" i="394"/>
  <c r="AR83" i="395"/>
  <c r="AU77" i="393"/>
  <c r="AU79" i="396"/>
  <c r="AQ77" i="395"/>
  <c r="AR80" i="395"/>
  <c r="AT86" i="395"/>
  <c r="AT79" i="392"/>
  <c r="AQ82" i="396"/>
  <c r="AR88" i="395"/>
  <c r="AS85" i="392"/>
  <c r="AT84" i="396"/>
  <c r="AT87" i="392"/>
  <c r="AU87" i="394"/>
  <c r="AU77" i="392"/>
  <c r="AU81" i="392"/>
  <c r="AE72" i="394"/>
  <c r="AE76" i="395"/>
  <c r="AB60" i="393"/>
  <c r="AE65" i="392"/>
  <c r="AB83" i="393"/>
  <c r="AB69" i="393"/>
  <c r="AB64" i="392"/>
  <c r="AB71" i="394"/>
  <c r="AE62" i="394"/>
  <c r="AB59" i="396"/>
  <c r="AE54" i="392"/>
  <c r="AB88" i="395"/>
  <c r="AE75" i="393"/>
  <c r="AB81" i="394"/>
  <c r="AE68" i="395"/>
  <c r="AB78" i="394"/>
  <c r="AB62" i="395"/>
  <c r="AB63" i="396"/>
  <c r="AB65" i="394"/>
  <c r="AE65" i="396"/>
  <c r="AE81" i="392"/>
  <c r="AB85" i="394"/>
  <c r="AT83" i="394"/>
  <c r="AU78" i="395"/>
  <c r="AU86" i="393"/>
  <c r="AS85" i="394"/>
  <c r="AS83" i="395"/>
  <c r="AS80" i="394"/>
  <c r="AT77" i="394"/>
  <c r="AQ87" i="393"/>
  <c r="AU80" i="395"/>
  <c r="AQ86" i="395"/>
  <c r="AU79" i="393"/>
  <c r="AU86" i="392"/>
  <c r="AQ77" i="396"/>
  <c r="AR85" i="392"/>
  <c r="AR84" i="396"/>
  <c r="AU82" i="392"/>
  <c r="AU82" i="395"/>
  <c r="AQ81" i="396"/>
  <c r="AR81" i="392"/>
  <c r="AB70" i="394"/>
  <c r="AB58" i="395"/>
  <c r="AE66" i="392"/>
  <c r="AB77" i="393"/>
  <c r="AE57" i="393"/>
  <c r="AE83" i="395"/>
  <c r="AE70" i="393"/>
  <c r="AE57" i="395"/>
  <c r="AE79" i="395"/>
  <c r="AB57" i="392"/>
  <c r="AB84" i="393"/>
  <c r="AB70" i="396"/>
  <c r="AE83" i="392"/>
  <c r="AB74" i="395"/>
  <c r="AU77" i="398"/>
  <c r="AQ88" i="397"/>
  <c r="AE80" i="397"/>
  <c r="AB59" i="397"/>
  <c r="AU85" i="398"/>
  <c r="AT83" i="398"/>
  <c r="AB71" i="398"/>
  <c r="AB86" i="398"/>
  <c r="AB86" i="397"/>
  <c r="AT81" i="397"/>
  <c r="AE56" i="397"/>
  <c r="AB55" i="398"/>
  <c r="AE59" i="398"/>
  <c r="AS87" i="398"/>
  <c r="AS86" i="398"/>
  <c r="AE65" i="398"/>
  <c r="AE69" i="397"/>
  <c r="AS86" i="394"/>
  <c r="AT79" i="396"/>
  <c r="AS79" i="392"/>
  <c r="AS85" i="396"/>
  <c r="AE54" i="396"/>
  <c r="AB82" i="396"/>
  <c r="AE85" i="393"/>
  <c r="AE60" i="395"/>
  <c r="AB78" i="395"/>
  <c r="AE80" i="394"/>
  <c r="AR88" i="393"/>
  <c r="AQ80" i="394"/>
  <c r="AR86" i="395"/>
  <c r="AU85" i="392"/>
  <c r="AT77" i="392"/>
  <c r="AE56" i="392"/>
  <c r="AE80" i="393"/>
  <c r="AE87" i="394"/>
  <c r="AB58" i="394"/>
  <c r="AB73" i="392"/>
  <c r="AE87" i="393"/>
  <c r="AB72" i="396"/>
  <c r="AB86" i="393"/>
  <c r="AE79" i="394"/>
  <c r="AB86" i="394"/>
  <c r="AE72" i="393"/>
  <c r="AB54" i="394"/>
  <c r="AE59" i="394"/>
  <c r="AE79" i="393"/>
  <c r="AE60" i="392"/>
  <c r="AE59" i="392"/>
  <c r="AE81" i="393"/>
  <c r="AB56" i="396"/>
  <c r="AE76" i="396"/>
  <c r="AB77" i="395"/>
  <c r="AE73" i="396"/>
  <c r="AE63" i="394"/>
  <c r="AS82" i="393"/>
  <c r="AU88" i="392"/>
  <c r="AQ85" i="393"/>
  <c r="AR84" i="392"/>
  <c r="AT83" i="393"/>
  <c r="AR77" i="393"/>
  <c r="AT88" i="394"/>
  <c r="AS84" i="394"/>
  <c r="AR78" i="392"/>
  <c r="AT79" i="394"/>
  <c r="AQ79" i="392"/>
  <c r="AS80" i="396"/>
  <c r="AS79" i="395"/>
  <c r="AR81" i="393"/>
  <c r="AU85" i="396"/>
  <c r="AQ87" i="392"/>
  <c r="AS88" i="396"/>
  <c r="AT78" i="393"/>
  <c r="AB74" i="396"/>
  <c r="AE59" i="393"/>
  <c r="AE68" i="394"/>
  <c r="AB69" i="395"/>
  <c r="AE61" i="395"/>
  <c r="AE81" i="395"/>
  <c r="AB75" i="394"/>
  <c r="AB66" i="396"/>
  <c r="AE61" i="392"/>
  <c r="AE79" i="392"/>
  <c r="AB66" i="395"/>
  <c r="AB78" i="392"/>
  <c r="AB76" i="394"/>
  <c r="AB67" i="394"/>
  <c r="AE67" i="392"/>
  <c r="AB61" i="393"/>
  <c r="AB73" i="393"/>
  <c r="AB53" i="393"/>
  <c r="AB71" i="396"/>
  <c r="AB77" i="396"/>
  <c r="AB82" i="395"/>
  <c r="AB58" i="393"/>
  <c r="AE58" i="392"/>
  <c r="AU82" i="393"/>
  <c r="AU88" i="393"/>
  <c r="AQ86" i="394"/>
  <c r="AQ85" i="394"/>
  <c r="AS83" i="393"/>
  <c r="AQ77" i="393"/>
  <c r="AQ79" i="396"/>
  <c r="AS77" i="395"/>
  <c r="AS80" i="395"/>
  <c r="AU79" i="394"/>
  <c r="AU79" i="392"/>
  <c r="AT82" i="396"/>
  <c r="AU88" i="395"/>
  <c r="AQ85" i="392"/>
  <c r="AT85" i="396"/>
  <c r="AU87" i="392"/>
  <c r="AQ87" i="394"/>
  <c r="AS77" i="392"/>
  <c r="AT81" i="392"/>
  <c r="AB72" i="394"/>
  <c r="AB76" i="395"/>
  <c r="AE60" i="393"/>
  <c r="AB65" i="392"/>
  <c r="AE83" i="393"/>
  <c r="AE69" i="393"/>
  <c r="AE64" i="392"/>
  <c r="AE71" i="394"/>
  <c r="AB62" i="394"/>
  <c r="AE59" i="396"/>
  <c r="AB54" i="392"/>
  <c r="AE88" i="395"/>
  <c r="AB75" i="393"/>
  <c r="AE81" i="394"/>
  <c r="AB68" i="395"/>
  <c r="AE78" i="394"/>
  <c r="AE62" i="395"/>
  <c r="AQ77" i="397"/>
  <c r="AB79" i="398"/>
  <c r="AR84" i="397"/>
  <c r="AE87" i="398"/>
  <c r="AR82" i="398"/>
  <c r="AB78" i="398"/>
  <c r="AU82" i="397"/>
  <c r="AE62" i="398"/>
  <c r="AQ82" i="393"/>
  <c r="AS78" i="392"/>
  <c r="AT87" i="394"/>
  <c r="AE74" i="392"/>
  <c r="AE88" i="393"/>
  <c r="AB73" i="395"/>
  <c r="AU77" i="395"/>
  <c r="AQ82" i="392"/>
  <c r="AB88" i="394"/>
  <c r="AB84" i="392"/>
  <c r="AE63" i="395"/>
  <c r="AB71" i="393"/>
  <c r="AE66" i="393"/>
  <c r="AB60" i="396"/>
  <c r="AE75" i="395"/>
  <c r="AE86" i="395"/>
  <c r="AB68" i="396"/>
  <c r="AB54" i="395"/>
  <c r="AE67" i="395"/>
  <c r="AQ78" i="395"/>
  <c r="AU84" i="393"/>
  <c r="AU80" i="394"/>
  <c r="AR87" i="393"/>
  <c r="AU86" i="395"/>
  <c r="AR86" i="392"/>
  <c r="AU78" i="394"/>
  <c r="AT82" i="392"/>
  <c r="AU81" i="396"/>
  <c r="AE70" i="394"/>
  <c r="AB66" i="392"/>
  <c r="AB57" i="393"/>
  <c r="AB70" i="393"/>
  <c r="AB79" i="395"/>
  <c r="AE84" i="393"/>
  <c r="AB83" i="392"/>
  <c r="AE83" i="396"/>
  <c r="AE79" i="396"/>
  <c r="AE53" i="392"/>
  <c r="AB69" i="394"/>
  <c r="AR85" i="395"/>
  <c r="AR86" i="393"/>
  <c r="AQ87" i="396"/>
  <c r="AT84" i="395"/>
  <c r="AQ78" i="396"/>
  <c r="AU82" i="394"/>
  <c r="AT77" i="396"/>
  <c r="AT86" i="396"/>
  <c r="AT81" i="395"/>
  <c r="AQ87" i="395"/>
  <c r="AE62" i="392"/>
  <c r="AB82" i="393"/>
  <c r="AB87" i="396"/>
  <c r="AE53" i="395"/>
  <c r="AE53" i="394"/>
  <c r="AE56" i="393"/>
  <c r="AE80" i="392"/>
  <c r="AE61" i="393"/>
  <c r="AB76" i="393"/>
  <c r="AE62" i="393"/>
  <c r="AB53" i="392"/>
  <c r="AE55" i="396"/>
  <c r="AE69" i="394"/>
  <c r="AB64" i="396"/>
  <c r="AR83" i="397"/>
  <c r="AB88" i="397"/>
  <c r="AT78" i="398"/>
  <c r="AE71" i="397"/>
  <c r="AU88" i="397"/>
  <c r="AB65" i="397"/>
  <c r="AU87" i="397"/>
  <c r="AE76" i="398"/>
  <c r="AU84" i="392"/>
  <c r="AS82" i="396"/>
  <c r="AE71" i="392"/>
  <c r="AE64" i="394"/>
  <c r="AB65" i="395"/>
  <c r="AT86" i="394"/>
  <c r="AR79" i="393"/>
  <c r="AS81" i="392"/>
  <c r="AE72" i="392"/>
  <c r="AB74" i="394"/>
  <c r="AB69" i="392"/>
  <c r="AB61" i="396"/>
  <c r="AE77" i="394"/>
  <c r="AB56" i="394"/>
  <c r="AE88" i="392"/>
  <c r="AE81" i="396"/>
  <c r="AB55" i="393"/>
  <c r="AB67" i="393"/>
  <c r="AS85" i="395"/>
  <c r="AR88" i="392"/>
  <c r="AU87" i="396"/>
  <c r="AR84" i="395"/>
  <c r="AU78" i="396"/>
  <c r="AS82" i="394"/>
  <c r="AT80" i="396"/>
  <c r="AQ86" i="396"/>
  <c r="AS81" i="395"/>
  <c r="AR87" i="395"/>
  <c r="AB62" i="392"/>
  <c r="AE82" i="393"/>
  <c r="AE87" i="396"/>
  <c r="AB53" i="395"/>
  <c r="AB53" i="394"/>
  <c r="AB56" i="393"/>
  <c r="AB80" i="392"/>
  <c r="AB73" i="394"/>
  <c r="AB61" i="394"/>
  <c r="AB62" i="396"/>
  <c r="AB58" i="396"/>
  <c r="AT83" i="392"/>
  <c r="AS85" i="393"/>
  <c r="AQ83" i="393"/>
  <c r="AR88" i="394"/>
  <c r="AU78" i="392"/>
  <c r="AT80" i="393"/>
  <c r="AQ79" i="395"/>
  <c r="AQ85" i="396"/>
  <c r="AR88" i="396"/>
  <c r="AE74" i="396"/>
  <c r="AB68" i="394"/>
  <c r="AB61" i="395"/>
  <c r="AE75" i="394"/>
  <c r="AB61" i="392"/>
  <c r="AE76" i="394"/>
  <c r="AB67" i="392"/>
  <c r="AE63" i="396"/>
  <c r="AB65" i="396"/>
  <c r="AE85" i="394"/>
  <c r="AU85" i="397"/>
  <c r="AB85" i="397"/>
  <c r="AQ79" i="397"/>
  <c r="AE66" i="398"/>
  <c r="AS83" i="397"/>
  <c r="AB68" i="397"/>
  <c r="AS78" i="398"/>
  <c r="AE63" i="397"/>
  <c r="AR83" i="393"/>
  <c r="AQ88" i="395"/>
  <c r="AE82" i="394"/>
  <c r="AB85" i="395"/>
  <c r="AE84" i="395"/>
  <c r="AR85" i="394"/>
  <c r="AU82" i="396"/>
  <c r="AB64" i="395"/>
  <c r="AE86" i="392"/>
  <c r="AE75" i="392"/>
  <c r="AE54" i="393"/>
  <c r="AB70" i="395"/>
  <c r="AE71" i="395"/>
  <c r="AB55" i="392"/>
  <c r="AE80" i="396"/>
  <c r="AB53" i="396"/>
  <c r="AE55" i="394"/>
  <c r="AB78" i="393"/>
  <c r="AQ83" i="394"/>
  <c r="AS86" i="393"/>
  <c r="AT83" i="395"/>
  <c r="AR77" i="394"/>
  <c r="AR78" i="396"/>
  <c r="AQ79" i="393"/>
  <c r="AU77" i="396"/>
  <c r="AS84" i="396"/>
  <c r="AQ82" i="395"/>
  <c r="AS87" i="395"/>
  <c r="AE58" i="395"/>
  <c r="AE77" i="393"/>
  <c r="AB83" i="395"/>
  <c r="AB57" i="395"/>
  <c r="AE57" i="392"/>
  <c r="AE70" i="396"/>
  <c r="AE74" i="395"/>
  <c r="AE80" i="395"/>
  <c r="AB62" i="393"/>
  <c r="AB55" i="396"/>
  <c r="AE64" i="396"/>
  <c r="AU83" i="392"/>
  <c r="AQ84" i="393"/>
  <c r="AT80" i="392"/>
  <c r="AU87" i="393"/>
  <c r="AQ83" i="396"/>
  <c r="AR80" i="393"/>
  <c r="AS78" i="394"/>
  <c r="AT81" i="394"/>
  <c r="AT81" i="396"/>
  <c r="AE59" i="395"/>
  <c r="AE65" i="393"/>
  <c r="AB60" i="394"/>
  <c r="AB77" i="392"/>
  <c r="AE85" i="396"/>
  <c r="AB72" i="395"/>
  <c r="AB84" i="394"/>
  <c r="AE68" i="393"/>
  <c r="AB80" i="395"/>
  <c r="AE53" i="393"/>
  <c r="AE71" i="396"/>
  <c r="AE77" i="396"/>
  <c r="AE82" i="395"/>
  <c r="AE58" i="393"/>
  <c r="AB58" i="392"/>
  <c r="AQ88" i="398"/>
  <c r="AE79" i="397"/>
  <c r="AS82" i="397"/>
  <c r="AB63" i="398"/>
  <c r="AR77" i="398"/>
  <c r="AE74" i="398"/>
  <c r="AT85" i="398"/>
  <c r="AE70" i="398"/>
  <c r="AE53" i="397"/>
  <c r="AT77" i="395"/>
  <c r="AS87" i="392"/>
  <c r="AE63" i="393"/>
  <c r="AE85" i="392"/>
  <c r="AB74" i="393"/>
  <c r="AR79" i="396"/>
  <c r="AQ84" i="396"/>
  <c r="AE78" i="396"/>
  <c r="AE63" i="392"/>
  <c r="AE88" i="396"/>
  <c r="AB66" i="394"/>
  <c r="AE82" i="392"/>
  <c r="AB70" i="392"/>
  <c r="AE86" i="396"/>
  <c r="AE76" i="392"/>
  <c r="AB83" i="394"/>
  <c r="AE69" i="396"/>
  <c r="AE67" i="396"/>
  <c r="AQ83" i="392"/>
  <c r="AT84" i="393"/>
  <c r="AS80" i="392"/>
  <c r="AS88" i="394"/>
  <c r="AU83" i="396"/>
  <c r="AS80" i="393"/>
  <c r="AT78" i="394"/>
  <c r="AU81" i="394"/>
  <c r="AT88" i="396"/>
  <c r="AB59" i="395"/>
  <c r="AB65" i="393"/>
  <c r="AE60" i="394"/>
  <c r="AE77" i="392"/>
  <c r="AB85" i="396"/>
  <c r="AE72" i="395"/>
  <c r="AE84" i="394"/>
  <c r="AB68" i="393"/>
  <c r="AE76" i="393"/>
  <c r="AB55" i="395"/>
  <c r="AE87" i="392"/>
  <c r="AB64" i="393"/>
  <c r="AQ88" i="392"/>
  <c r="AT84" i="392"/>
  <c r="AS84" i="395"/>
  <c r="AU84" i="394"/>
  <c r="AS79" i="394"/>
  <c r="AR80" i="396"/>
  <c r="AT81" i="393"/>
  <c r="AR81" i="395"/>
  <c r="AQ78" i="393"/>
  <c r="AB59" i="393"/>
  <c r="AE69" i="395"/>
  <c r="AB81" i="395"/>
  <c r="AE66" i="396"/>
  <c r="AB79" i="392"/>
  <c r="AE78" i="392"/>
  <c r="AE67" i="394"/>
  <c r="AB83" i="396"/>
  <c r="AE73" i="393"/>
  <c r="AE61" i="394"/>
  <c r="AE55" i="395"/>
  <c r="AE62" i="396"/>
  <c r="AB87" i="392"/>
  <c r="AE58" i="396"/>
  <c r="AE64" i="393"/>
  <c r="AE66" i="395"/>
  <c r="AE73" i="394"/>
  <c r="AB79" i="396"/>
  <c r="AE65" i="394"/>
  <c r="AB81" i="392"/>
  <c r="K5" i="387" l="1"/>
  <c r="AJ72" i="398"/>
  <c r="AJ60" i="398"/>
  <c r="AG61" i="397"/>
  <c r="AG63" i="397"/>
  <c r="AI76" i="398"/>
  <c r="AJ65" i="398"/>
  <c r="AK81" i="397"/>
  <c r="AF62" i="398"/>
  <c r="AH70" i="398"/>
  <c r="AK75" i="397"/>
  <c r="AF75" i="398"/>
  <c r="AF72" i="397"/>
  <c r="AK70" i="397"/>
  <c r="AJ58" i="397"/>
  <c r="AI64" i="397"/>
  <c r="AC86" i="397"/>
  <c r="AF58" i="398"/>
  <c r="AH60" i="397"/>
  <c r="AG64" i="398"/>
  <c r="AI59" i="397"/>
  <c r="AJ55" i="397"/>
  <c r="AG67" i="397"/>
  <c r="AI82" i="397"/>
  <c r="AG73" i="398"/>
  <c r="AG86" i="397"/>
  <c r="AC68" i="398"/>
  <c r="AJ86" i="398"/>
  <c r="AJ63" i="398"/>
  <c r="AF63" i="398"/>
  <c r="AG53" i="397"/>
  <c r="AF57" i="397"/>
  <c r="AI76" i="397"/>
  <c r="AI56" i="398"/>
  <c r="AG65" i="397"/>
  <c r="AG61" i="398"/>
  <c r="AJ85" i="398"/>
  <c r="AJ77" i="397"/>
  <c r="AI69" i="398"/>
  <c r="AC56" i="397"/>
  <c r="AC69" i="397"/>
  <c r="AK67" i="398"/>
  <c r="AJ57" i="398"/>
  <c r="AF66" i="397"/>
  <c r="AK74" i="398"/>
  <c r="AH56" i="397"/>
  <c r="AH68" i="398"/>
  <c r="AF85" i="397"/>
  <c r="AF88" i="397"/>
  <c r="AJ71" i="397"/>
  <c r="AH81" i="398"/>
  <c r="AF79" i="398"/>
  <c r="AC83" i="397"/>
  <c r="AC87" i="397"/>
  <c r="AJ88" i="398"/>
  <c r="AC77" i="398"/>
  <c r="AJ54" i="397"/>
  <c r="AF84" i="397"/>
  <c r="AF82" i="398"/>
  <c r="AH63" i="398"/>
  <c r="AC75" i="397"/>
  <c r="AH57" i="397"/>
  <c r="AH76" i="397"/>
  <c r="AK56" i="398"/>
  <c r="AC72" i="397"/>
  <c r="AJ61" i="398"/>
  <c r="AF85" i="398"/>
  <c r="AF77" i="397"/>
  <c r="AH69" i="398"/>
  <c r="AC54" i="398"/>
  <c r="AC57" i="397"/>
  <c r="AG67" i="398"/>
  <c r="AF57" i="398"/>
  <c r="AC85" i="398"/>
  <c r="AF74" i="398"/>
  <c r="AH54" i="398"/>
  <c r="AK68" i="398"/>
  <c r="AJ85" i="397"/>
  <c r="AK88" i="397"/>
  <c r="AC80" i="398"/>
  <c r="AJ81" i="398"/>
  <c r="AJ79" i="398"/>
  <c r="AC79" i="397"/>
  <c r="AJ53" i="397"/>
  <c r="AI69" i="397"/>
  <c r="AG60" i="398"/>
  <c r="AJ68" i="397"/>
  <c r="AJ65" i="397"/>
  <c r="AF55" i="398"/>
  <c r="AC70" i="397"/>
  <c r="AG78" i="398"/>
  <c r="AG62" i="398"/>
  <c r="AF83" i="398"/>
  <c r="AG59" i="398"/>
  <c r="AC68" i="397"/>
  <c r="AC76" i="398"/>
  <c r="AI66" i="397"/>
  <c r="AC62" i="398"/>
  <c r="AK56" i="397"/>
  <c r="AK77" i="398"/>
  <c r="AK58" i="398"/>
  <c r="AH66" i="398"/>
  <c r="AH71" i="397"/>
  <c r="AF73" i="397"/>
  <c r="AI55" i="397"/>
  <c r="AF87" i="398"/>
  <c r="AJ84" i="398"/>
  <c r="AF78" i="397"/>
  <c r="AG53" i="398"/>
  <c r="AC66" i="398"/>
  <c r="AJ82" i="398"/>
  <c r="AH80" i="397"/>
  <c r="AI71" i="398"/>
  <c r="AG72" i="398"/>
  <c r="AG57" i="397"/>
  <c r="AI61" i="397"/>
  <c r="AH63" i="397"/>
  <c r="AH76" i="398"/>
  <c r="AH61" i="398"/>
  <c r="AF81" i="397"/>
  <c r="AG77" i="397"/>
  <c r="AJ70" i="398"/>
  <c r="AI75" i="397"/>
  <c r="AI75" i="398"/>
  <c r="AC65" i="397"/>
  <c r="AC65" i="398"/>
  <c r="AK58" i="397"/>
  <c r="AG64" i="397"/>
  <c r="AK54" i="398"/>
  <c r="AF68" i="398"/>
  <c r="AI60" i="397"/>
  <c r="AH88" i="397"/>
  <c r="AK59" i="397"/>
  <c r="AK81" i="398"/>
  <c r="AH67" i="397"/>
  <c r="AH82" i="397"/>
  <c r="AK73" i="398"/>
  <c r="AH86" i="397"/>
  <c r="AK62" i="397"/>
  <c r="AC71" i="397"/>
  <c r="AK86" i="398"/>
  <c r="AF74" i="397"/>
  <c r="AI87" i="397"/>
  <c r="AH72" i="398"/>
  <c r="AC75" i="398"/>
  <c r="AH61" i="397"/>
  <c r="AJ63" i="397"/>
  <c r="AF76" i="398"/>
  <c r="AK65" i="398"/>
  <c r="AH81" i="397"/>
  <c r="AK77" i="397"/>
  <c r="AF70" i="398"/>
  <c r="AF75" i="397"/>
  <c r="AG75" i="398"/>
  <c r="AK72" i="397"/>
  <c r="AI70" i="397"/>
  <c r="AH58" i="397"/>
  <c r="AJ64" i="397"/>
  <c r="AG54" i="398"/>
  <c r="AI68" i="398"/>
  <c r="AJ60" i="397"/>
  <c r="AH64" i="398"/>
  <c r="AG59" i="397"/>
  <c r="AI81" i="398"/>
  <c r="AF67" i="397"/>
  <c r="AF82" i="397"/>
  <c r="AI73" i="398"/>
  <c r="AK86" i="397"/>
  <c r="AJ62" i="397"/>
  <c r="AI80" i="398"/>
  <c r="AG86" i="398"/>
  <c r="AJ74" i="397"/>
  <c r="AK79" i="397"/>
  <c r="AJ87" i="397"/>
  <c r="AF72" i="398"/>
  <c r="AH60" i="398"/>
  <c r="AK61" i="397"/>
  <c r="AK63" i="397"/>
  <c r="AJ76" i="398"/>
  <c r="AG65" i="398"/>
  <c r="AG81" i="397"/>
  <c r="AJ62" i="398"/>
  <c r="AI70" i="398"/>
  <c r="AG75" i="397"/>
  <c r="AK75" i="398"/>
  <c r="AG72" i="397"/>
  <c r="AG70" i="397"/>
  <c r="AG58" i="397"/>
  <c r="AF64" i="397"/>
  <c r="AF54" i="398"/>
  <c r="AJ58" i="398"/>
  <c r="AF60" i="397"/>
  <c r="AK64" i="398"/>
  <c r="AJ59" i="397"/>
  <c r="AH55" i="397"/>
  <c r="AK67" i="397"/>
  <c r="AJ82" i="397"/>
  <c r="AH73" i="398"/>
  <c r="AF86" i="397"/>
  <c r="AF62" i="397"/>
  <c r="AJ80" i="398"/>
  <c r="AF86" i="398"/>
  <c r="AH74" i="397"/>
  <c r="AC82" i="397"/>
  <c r="AF87" i="397"/>
  <c r="AK54" i="397"/>
  <c r="AI82" i="398"/>
  <c r="AK72" i="398"/>
  <c r="AK57" i="397"/>
  <c r="AF61" i="397"/>
  <c r="AH56" i="398"/>
  <c r="AG76" i="398"/>
  <c r="AI61" i="398"/>
  <c r="AJ81" i="397"/>
  <c r="AH77" i="397"/>
  <c r="AC64" i="397"/>
  <c r="AH75" i="397"/>
  <c r="AJ75" i="398"/>
  <c r="AF67" i="398"/>
  <c r="AC61" i="398"/>
  <c r="AI58" i="397"/>
  <c r="AK64" i="397"/>
  <c r="AJ54" i="398"/>
  <c r="AJ68" i="398"/>
  <c r="AG60" i="397"/>
  <c r="AI88" i="397"/>
  <c r="AF59" i="397"/>
  <c r="AG81" i="398"/>
  <c r="AG79" i="398"/>
  <c r="AG82" i="397"/>
  <c r="AF73" i="398"/>
  <c r="AH88" i="398"/>
  <c r="AH62" i="397"/>
  <c r="AH84" i="397"/>
  <c r="AI79" i="397"/>
  <c r="AF83" i="397"/>
  <c r="AF53" i="397"/>
  <c r="AG69" i="397"/>
  <c r="AK76" i="397"/>
  <c r="AF68" i="397"/>
  <c r="AF65" i="397"/>
  <c r="AH55" i="398"/>
  <c r="AC66" i="397"/>
  <c r="AI78" i="398"/>
  <c r="AK69" i="398"/>
  <c r="AI83" i="398"/>
  <c r="AJ59" i="398"/>
  <c r="AC56" i="398"/>
  <c r="AK57" i="398"/>
  <c r="AK66" i="397"/>
  <c r="AC69" i="398"/>
  <c r="AG56" i="397"/>
  <c r="AI77" i="398"/>
  <c r="AK85" i="397"/>
  <c r="AK66" i="398"/>
  <c r="AI71" i="397"/>
  <c r="AI73" i="397"/>
  <c r="AC82" i="398"/>
  <c r="AI87" i="398"/>
  <c r="AF84" i="398"/>
  <c r="AJ78" i="397"/>
  <c r="AH53" i="398"/>
  <c r="AI54" i="397"/>
  <c r="AJ84" i="397"/>
  <c r="AH82" i="398"/>
  <c r="AH79" i="397"/>
  <c r="AI53" i="397"/>
  <c r="AH69" i="397"/>
  <c r="AG76" i="397"/>
  <c r="AH68" i="397"/>
  <c r="AH65" i="397"/>
  <c r="AJ55" i="398"/>
  <c r="AH85" i="398"/>
  <c r="AH78" i="398"/>
  <c r="AG69" i="398"/>
  <c r="AH83" i="398"/>
  <c r="AF59" i="398"/>
  <c r="AC63" i="397"/>
  <c r="AI57" i="398"/>
  <c r="AH66" i="397"/>
  <c r="AI74" i="398"/>
  <c r="AJ56" i="397"/>
  <c r="AH77" i="398"/>
  <c r="AG85" i="397"/>
  <c r="AG66" i="398"/>
  <c r="AK71" i="397"/>
  <c r="AH73" i="397"/>
  <c r="AC74" i="397"/>
  <c r="AH87" i="398"/>
  <c r="AI84" i="398"/>
  <c r="AI78" i="397"/>
  <c r="AJ53" i="398"/>
  <c r="AG54" i="397"/>
  <c r="AI84" i="397"/>
  <c r="AK82" i="398"/>
  <c r="AJ83" i="397"/>
  <c r="AC84" i="398"/>
  <c r="AH53" i="397"/>
  <c r="AK69" i="397"/>
  <c r="AF76" i="397"/>
  <c r="AJ56" i="398"/>
  <c r="AI65" i="397"/>
  <c r="AI55" i="398"/>
  <c r="AK85" i="398"/>
  <c r="AF78" i="398"/>
  <c r="AJ69" i="398"/>
  <c r="AK83" i="398"/>
  <c r="AH59" i="398"/>
  <c r="AI67" i="398"/>
  <c r="AG57" i="398"/>
  <c r="AG66" i="397"/>
  <c r="AH74" i="398"/>
  <c r="AF56" i="397"/>
  <c r="AG77" i="398"/>
  <c r="AH85" i="397"/>
  <c r="AC54" i="397"/>
  <c r="AG71" i="397"/>
  <c r="AG73" i="397"/>
  <c r="AH79" i="398"/>
  <c r="AK87" i="398"/>
  <c r="AH84" i="398"/>
  <c r="AK88" i="398"/>
  <c r="AF53" i="398"/>
  <c r="AH54" i="397"/>
  <c r="AK84" i="397"/>
  <c r="AG82" i="398"/>
  <c r="AI83" i="397"/>
  <c r="AI80" i="397"/>
  <c r="AK71" i="398"/>
  <c r="AC59" i="397"/>
  <c r="AC79" i="398"/>
  <c r="AK87" i="397"/>
  <c r="AH87" i="397"/>
  <c r="AF85" i="394"/>
  <c r="AK53" i="397"/>
  <c r="AK65" i="397"/>
  <c r="AF69" i="398"/>
  <c r="AH57" i="398"/>
  <c r="AC62" i="397"/>
  <c r="AK73" i="397"/>
  <c r="AG88" i="398"/>
  <c r="AJ71" i="398"/>
  <c r="AK68" i="397"/>
  <c r="AI81" i="397"/>
  <c r="AC60" i="398"/>
  <c r="AH64" i="397"/>
  <c r="AJ64" i="398"/>
  <c r="AC63" i="398"/>
  <c r="AG80" i="398"/>
  <c r="AJ69" i="397"/>
  <c r="AK55" i="398"/>
  <c r="AG70" i="398"/>
  <c r="AJ70" i="397"/>
  <c r="AG58" i="398"/>
  <c r="AG55" i="397"/>
  <c r="AG78" i="397"/>
  <c r="AC85" i="397"/>
  <c r="AC81" i="398"/>
  <c r="AK63" i="398"/>
  <c r="AF69" i="397"/>
  <c r="AI68" i="397"/>
  <c r="AG55" i="398"/>
  <c r="AK78" i="398"/>
  <c r="AJ83" i="398"/>
  <c r="AC61" i="397"/>
  <c r="AH70" i="397"/>
  <c r="AC83" i="398"/>
  <c r="AI58" i="398"/>
  <c r="AI64" i="398"/>
  <c r="AF55" i="397"/>
  <c r="AG84" i="398"/>
  <c r="AI53" i="398"/>
  <c r="AF80" i="398"/>
  <c r="AH83" i="397"/>
  <c r="AH71" i="398"/>
  <c r="AK74" i="397"/>
  <c r="AF71" i="398"/>
  <c r="AH64" i="393"/>
  <c r="AJ58" i="393"/>
  <c r="AI82" i="395"/>
  <c r="AF62" i="396"/>
  <c r="AH55" i="395"/>
  <c r="AJ62" i="393"/>
  <c r="AH53" i="393"/>
  <c r="AK78" i="394"/>
  <c r="AJ61" i="393"/>
  <c r="AK81" i="394"/>
  <c r="AK83" i="392"/>
  <c r="AG88" i="395"/>
  <c r="AC54" i="392"/>
  <c r="AH53" i="394"/>
  <c r="AJ85" i="396"/>
  <c r="AJ57" i="395"/>
  <c r="AK64" i="392"/>
  <c r="AK69" i="393"/>
  <c r="AG83" i="393"/>
  <c r="AG69" i="395"/>
  <c r="AI66" i="392"/>
  <c r="AC59" i="393"/>
  <c r="AH58" i="392"/>
  <c r="AK81" i="392"/>
  <c r="AJ65" i="396"/>
  <c r="AC62" i="393"/>
  <c r="AC73" i="393"/>
  <c r="AI83" i="396"/>
  <c r="AF74" i="395"/>
  <c r="AH84" i="394"/>
  <c r="AK54" i="392"/>
  <c r="AC59" i="396"/>
  <c r="AI62" i="394"/>
  <c r="AC64" i="392"/>
  <c r="AJ87" i="396"/>
  <c r="AJ61" i="395"/>
  <c r="AG77" i="393"/>
  <c r="AF68" i="394"/>
  <c r="AK59" i="393"/>
  <c r="AC59" i="395"/>
  <c r="AG67" i="395"/>
  <c r="AJ74" i="393"/>
  <c r="AI69" i="396"/>
  <c r="AG55" i="394"/>
  <c r="AF65" i="395"/>
  <c r="AF59" i="392"/>
  <c r="AI76" i="392"/>
  <c r="AC64" i="396"/>
  <c r="AF69" i="394"/>
  <c r="AI55" i="396"/>
  <c r="AF65" i="394"/>
  <c r="AI71" i="396"/>
  <c r="AK61" i="394"/>
  <c r="AC76" i="393"/>
  <c r="AK73" i="394"/>
  <c r="AI68" i="393"/>
  <c r="AJ67" i="394"/>
  <c r="AF76" i="394"/>
  <c r="AG56" i="393"/>
  <c r="AJ59" i="396"/>
  <c r="AG79" i="395"/>
  <c r="AK71" i="394"/>
  <c r="AI66" i="396"/>
  <c r="AC77" i="392"/>
  <c r="AF83" i="395"/>
  <c r="AF57" i="393"/>
  <c r="AI60" i="393"/>
  <c r="AC58" i="395"/>
  <c r="AJ74" i="396"/>
  <c r="AK64" i="396"/>
  <c r="AF87" i="392"/>
  <c r="AF53" i="392"/>
  <c r="AF79" i="396"/>
  <c r="AC61" i="393"/>
  <c r="AJ67" i="392"/>
  <c r="AI75" i="393"/>
  <c r="AH70" i="396"/>
  <c r="AI72" i="395"/>
  <c r="AG79" i="392"/>
  <c r="AF61" i="392"/>
  <c r="AC69" i="393"/>
  <c r="AI60" i="394"/>
  <c r="AH65" i="392"/>
  <c r="AC66" i="392"/>
  <c r="AF58" i="395"/>
  <c r="AF72" i="394"/>
  <c r="AI73" i="395"/>
  <c r="AH67" i="396"/>
  <c r="AC80" i="394"/>
  <c r="AH68" i="392"/>
  <c r="AK81" i="393"/>
  <c r="AI81" i="396"/>
  <c r="AK86" i="395"/>
  <c r="AH85" i="394"/>
  <c r="AH69" i="394"/>
  <c r="AH55" i="396"/>
  <c r="AH65" i="394"/>
  <c r="AG71" i="396"/>
  <c r="AJ61" i="394"/>
  <c r="AF62" i="395"/>
  <c r="AJ73" i="394"/>
  <c r="AF68" i="393"/>
  <c r="AI80" i="392"/>
  <c r="AK76" i="394"/>
  <c r="AJ56" i="393"/>
  <c r="AH66" i="395"/>
  <c r="AC62" i="394"/>
  <c r="AH71" i="394"/>
  <c r="AK66" i="396"/>
  <c r="AI70" i="393"/>
  <c r="AG83" i="395"/>
  <c r="AJ57" i="393"/>
  <c r="AF60" i="393"/>
  <c r="AC68" i="394"/>
  <c r="AH59" i="395"/>
  <c r="AI64" i="396"/>
  <c r="AG87" i="392"/>
  <c r="AK53" i="392"/>
  <c r="AG79" i="396"/>
  <c r="AJ80" i="395"/>
  <c r="AK67" i="392"/>
  <c r="AF75" i="393"/>
  <c r="AJ70" i="396"/>
  <c r="AF84" i="393"/>
  <c r="AC53" i="394"/>
  <c r="AH61" i="392"/>
  <c r="AG77" i="392"/>
  <c r="AC83" i="393"/>
  <c r="AF65" i="392"/>
  <c r="AC69" i="395"/>
  <c r="AK58" i="395"/>
  <c r="AJ72" i="394"/>
  <c r="AI63" i="394"/>
  <c r="AK67" i="396"/>
  <c r="AC67" i="393"/>
  <c r="AJ68" i="392"/>
  <c r="AC83" i="394"/>
  <c r="AJ81" i="396"/>
  <c r="AH86" i="395"/>
  <c r="AI60" i="392"/>
  <c r="AF79" i="393"/>
  <c r="AF86" i="396"/>
  <c r="AK72" i="393"/>
  <c r="AI71" i="395"/>
  <c r="AG66" i="393"/>
  <c r="AC64" i="394"/>
  <c r="AJ87" i="393"/>
  <c r="AH88" i="396"/>
  <c r="AJ82" i="396"/>
  <c r="AJ84" i="396"/>
  <c r="AK72" i="392"/>
  <c r="AJ56" i="392"/>
  <c r="AC74" i="393"/>
  <c r="AF77" i="395"/>
  <c r="AC76" i="396"/>
  <c r="AK84" i="395"/>
  <c r="AJ83" i="394"/>
  <c r="AJ62" i="396"/>
  <c r="AH73" i="393"/>
  <c r="AF88" i="395"/>
  <c r="AF57" i="395"/>
  <c r="AC82" i="393"/>
  <c r="AC58" i="393"/>
  <c r="AK68" i="395"/>
  <c r="AG72" i="395"/>
  <c r="AF60" i="394"/>
  <c r="AH70" i="394"/>
  <c r="AF55" i="394"/>
  <c r="AK60" i="392"/>
  <c r="AI79" i="393"/>
  <c r="AC55" i="392"/>
  <c r="AK71" i="395"/>
  <c r="AH66" i="393"/>
  <c r="AJ54" i="393"/>
  <c r="AF88" i="396"/>
  <c r="AC84" i="392"/>
  <c r="AI86" i="392"/>
  <c r="AF78" i="396"/>
  <c r="AJ78" i="393"/>
  <c r="AF54" i="395"/>
  <c r="AH53" i="396"/>
  <c r="AG56" i="394"/>
  <c r="AC82" i="392"/>
  <c r="AI66" i="394"/>
  <c r="AC75" i="392"/>
  <c r="AI71" i="392"/>
  <c r="AG75" i="396"/>
  <c r="AC87" i="394"/>
  <c r="AG54" i="396"/>
  <c r="AJ75" i="395"/>
  <c r="AC66" i="394"/>
  <c r="AK78" i="396"/>
  <c r="AJ68" i="396"/>
  <c r="AH56" i="394"/>
  <c r="AF86" i="393"/>
  <c r="AK74" i="394"/>
  <c r="AC58" i="392"/>
  <c r="AG55" i="395"/>
  <c r="AF61" i="393"/>
  <c r="AC72" i="395"/>
  <c r="AH64" i="392"/>
  <c r="AG65" i="393"/>
  <c r="AG65" i="396"/>
  <c r="AH74" i="395"/>
  <c r="AJ62" i="394"/>
  <c r="AJ82" i="393"/>
  <c r="AH67" i="395"/>
  <c r="AG65" i="395"/>
  <c r="AI80" i="396"/>
  <c r="AH75" i="395"/>
  <c r="AH72" i="393"/>
  <c r="AH77" i="394"/>
  <c r="AJ57" i="397"/>
  <c r="AK61" i="398"/>
  <c r="AG83" i="398"/>
  <c r="AJ66" i="397"/>
  <c r="AI85" i="397"/>
  <c r="AK79" i="398"/>
  <c r="AK53" i="398"/>
  <c r="AG87" i="397"/>
  <c r="AF63" i="397"/>
  <c r="AI62" i="398"/>
  <c r="AJ72" i="397"/>
  <c r="AC53" i="398"/>
  <c r="AC84" i="397"/>
  <c r="AK78" i="397"/>
  <c r="AC73" i="397"/>
  <c r="AK60" i="398"/>
  <c r="AI65" i="398"/>
  <c r="AI59" i="398"/>
  <c r="AC78" i="398"/>
  <c r="AF66" i="398"/>
  <c r="AI67" i="397"/>
  <c r="AF88" i="398"/>
  <c r="AF54" i="397"/>
  <c r="AI74" i="397"/>
  <c r="AJ80" i="397"/>
  <c r="AI57" i="397"/>
  <c r="AG56" i="398"/>
  <c r="AF61" i="398"/>
  <c r="AI77" i="397"/>
  <c r="AC53" i="397"/>
  <c r="AJ67" i="398"/>
  <c r="AC81" i="397"/>
  <c r="AI54" i="398"/>
  <c r="AK60" i="397"/>
  <c r="AH59" i="397"/>
  <c r="AI79" i="398"/>
  <c r="AJ73" i="398"/>
  <c r="AG62" i="397"/>
  <c r="AI86" i="398"/>
  <c r="AF79" i="397"/>
  <c r="AC88" i="398"/>
  <c r="AG83" i="397"/>
  <c r="AG79" i="397"/>
  <c r="AI64" i="393"/>
  <c r="AI58" i="393"/>
  <c r="AC65" i="396"/>
  <c r="AF77" i="396"/>
  <c r="AJ71" i="396"/>
  <c r="AI62" i="393"/>
  <c r="AH62" i="395"/>
  <c r="AF78" i="394"/>
  <c r="AC83" i="396"/>
  <c r="AG80" i="392"/>
  <c r="AI83" i="392"/>
  <c r="AH56" i="393"/>
  <c r="AG66" i="395"/>
  <c r="AG53" i="394"/>
  <c r="AC61" i="392"/>
  <c r="AF53" i="395"/>
  <c r="AF70" i="393"/>
  <c r="AH69" i="393"/>
  <c r="AK57" i="393"/>
  <c r="AI69" i="395"/>
  <c r="AJ65" i="393"/>
  <c r="AF59" i="395"/>
  <c r="AG58" i="392"/>
  <c r="AG81" i="392"/>
  <c r="AC62" i="396"/>
  <c r="AI79" i="396"/>
  <c r="AG80" i="395"/>
  <c r="AJ83" i="396"/>
  <c r="AC80" i="392"/>
  <c r="AC88" i="395"/>
  <c r="AG84" i="393"/>
  <c r="AH57" i="392"/>
  <c r="AC79" i="395"/>
  <c r="AF77" i="392"/>
  <c r="AF81" i="395"/>
  <c r="AI61" i="395"/>
  <c r="AG82" i="393"/>
  <c r="AK76" i="395"/>
  <c r="AI72" i="394"/>
  <c r="AH63" i="394"/>
  <c r="AJ67" i="396"/>
  <c r="AI74" i="393"/>
  <c r="AJ76" i="396"/>
  <c r="AC56" i="396"/>
  <c r="AC53" i="396"/>
  <c r="AH78" i="395"/>
  <c r="AK64" i="393"/>
  <c r="AI58" i="396"/>
  <c r="AC87" i="392"/>
  <c r="AH62" i="396"/>
  <c r="AC53" i="392"/>
  <c r="AH63" i="396"/>
  <c r="AG53" i="393"/>
  <c r="AJ73" i="393"/>
  <c r="AK61" i="393"/>
  <c r="AF81" i="394"/>
  <c r="AK67" i="394"/>
  <c r="AJ88" i="395"/>
  <c r="AI78" i="392"/>
  <c r="AH59" i="396"/>
  <c r="AI79" i="395"/>
  <c r="AK57" i="395"/>
  <c r="AJ64" i="392"/>
  <c r="AF75" i="394"/>
  <c r="AC81" i="395"/>
  <c r="AC77" i="393"/>
  <c r="AF66" i="392"/>
  <c r="AI62" i="392"/>
  <c r="AK74" i="396"/>
  <c r="AC58" i="396"/>
  <c r="AH65" i="396"/>
  <c r="AC55" i="395"/>
  <c r="AJ76" i="393"/>
  <c r="AH68" i="395"/>
  <c r="AC81" i="394"/>
  <c r="AI84" i="394"/>
  <c r="AH54" i="392"/>
  <c r="AJ72" i="395"/>
  <c r="AH79" i="392"/>
  <c r="AC57" i="395"/>
  <c r="AK87" i="396"/>
  <c r="AH60" i="394"/>
  <c r="AF77" i="393"/>
  <c r="AG68" i="394"/>
  <c r="AC62" i="392"/>
  <c r="AF70" i="394"/>
  <c r="AJ73" i="395"/>
  <c r="AF73" i="396"/>
  <c r="AK69" i="396"/>
  <c r="AJ55" i="394"/>
  <c r="AG81" i="393"/>
  <c r="AH59" i="392"/>
  <c r="AJ76" i="392"/>
  <c r="AG58" i="396"/>
  <c r="AG69" i="394"/>
  <c r="AK62" i="396"/>
  <c r="AI65" i="394"/>
  <c r="AF63" i="396"/>
  <c r="AI61" i="394"/>
  <c r="AG73" i="393"/>
  <c r="AI73" i="394"/>
  <c r="AC67" i="392"/>
  <c r="AH67" i="394"/>
  <c r="AJ76" i="394"/>
  <c r="AF78" i="392"/>
  <c r="AI59" i="396"/>
  <c r="AF79" i="395"/>
  <c r="AH57" i="395"/>
  <c r="AF66" i="396"/>
  <c r="AI75" i="394"/>
  <c r="AI83" i="395"/>
  <c r="AC61" i="395"/>
  <c r="AH66" i="392"/>
  <c r="AK62" i="392"/>
  <c r="AI74" i="396"/>
  <c r="AG64" i="396"/>
  <c r="AH87" i="392"/>
  <c r="AI53" i="392"/>
  <c r="AH76" i="393"/>
  <c r="AJ68" i="395"/>
  <c r="AF67" i="392"/>
  <c r="AG75" i="393"/>
  <c r="AC56" i="393"/>
  <c r="AF72" i="395"/>
  <c r="AF79" i="392"/>
  <c r="AJ61" i="392"/>
  <c r="AI87" i="396"/>
  <c r="AG60" i="394"/>
  <c r="AH77" i="393"/>
  <c r="AI68" i="394"/>
  <c r="AH58" i="395"/>
  <c r="AG70" i="394"/>
  <c r="AF73" i="395"/>
  <c r="AG73" i="396"/>
  <c r="AH69" i="396"/>
  <c r="AG68" i="392"/>
  <c r="AJ81" i="393"/>
  <c r="AK59" i="392"/>
  <c r="AJ86" i="395"/>
  <c r="AF80" i="396"/>
  <c r="AH79" i="393"/>
  <c r="AH59" i="394"/>
  <c r="AG72" i="393"/>
  <c r="AG77" i="394"/>
  <c r="AJ82" i="392"/>
  <c r="AC85" i="393"/>
  <c r="AI87" i="393"/>
  <c r="AC63" i="393"/>
  <c r="AK63" i="392"/>
  <c r="AG84" i="396"/>
  <c r="AI80" i="393"/>
  <c r="AG56" i="392"/>
  <c r="AG78" i="393"/>
  <c r="AJ80" i="394"/>
  <c r="AJ55" i="393"/>
  <c r="AJ84" i="395"/>
  <c r="AF64" i="393"/>
  <c r="AJ55" i="395"/>
  <c r="AG61" i="393"/>
  <c r="AH78" i="392"/>
  <c r="AF64" i="392"/>
  <c r="AK66" i="392"/>
  <c r="AK65" i="396"/>
  <c r="AK74" i="395"/>
  <c r="AK62" i="394"/>
  <c r="AK77" i="393"/>
  <c r="AJ67" i="395"/>
  <c r="AH65" i="395"/>
  <c r="AJ80" i="396"/>
  <c r="AG75" i="395"/>
  <c r="AC70" i="392"/>
  <c r="AI77" i="394"/>
  <c r="AG82" i="392"/>
  <c r="AH54" i="393"/>
  <c r="AC73" i="392"/>
  <c r="AF63" i="392"/>
  <c r="AI72" i="392"/>
  <c r="AH56" i="392"/>
  <c r="AK67" i="393"/>
  <c r="AI55" i="393"/>
  <c r="AH57" i="396"/>
  <c r="AJ60" i="395"/>
  <c r="AI70" i="395"/>
  <c r="AK75" i="396"/>
  <c r="AH58" i="394"/>
  <c r="AJ56" i="395"/>
  <c r="AJ74" i="392"/>
  <c r="AG88" i="394"/>
  <c r="AK79" i="396"/>
  <c r="AC54" i="394"/>
  <c r="AG63" i="395"/>
  <c r="AI78" i="393"/>
  <c r="AJ53" i="396"/>
  <c r="AJ60" i="396"/>
  <c r="AK66" i="394"/>
  <c r="AC84" i="396"/>
  <c r="AG58" i="393"/>
  <c r="AG62" i="393"/>
  <c r="AC74" i="395"/>
  <c r="AF53" i="394"/>
  <c r="AI69" i="393"/>
  <c r="AC70" i="394"/>
  <c r="AC53" i="393"/>
  <c r="AK84" i="394"/>
  <c r="AI77" i="392"/>
  <c r="AI76" i="395"/>
  <c r="AG74" i="393"/>
  <c r="AF78" i="395"/>
  <c r="AG88" i="392"/>
  <c r="AJ86" i="396"/>
  <c r="AH57" i="394"/>
  <c r="AI85" i="395"/>
  <c r="AJ76" i="397"/>
  <c r="AG85" i="398"/>
  <c r="AC72" i="398"/>
  <c r="AG74" i="398"/>
  <c r="AJ88" i="397"/>
  <c r="AG87" i="398"/>
  <c r="AC64" i="398"/>
  <c r="AI72" i="398"/>
  <c r="AC57" i="398"/>
  <c r="AK70" i="398"/>
  <c r="AF70" i="397"/>
  <c r="AH58" i="398"/>
  <c r="AK55" i="397"/>
  <c r="AI86" i="397"/>
  <c r="AC67" i="397"/>
  <c r="AG68" i="397"/>
  <c r="AC58" i="397"/>
  <c r="AC76" i="397"/>
  <c r="AC70" i="398"/>
  <c r="AF64" i="398"/>
  <c r="AK84" i="398"/>
  <c r="AJ86" i="397"/>
  <c r="AK80" i="398"/>
  <c r="AC87" i="398"/>
  <c r="AG71" i="398"/>
  <c r="AI60" i="398"/>
  <c r="AC67" i="398"/>
  <c r="AH65" i="398"/>
  <c r="AK62" i="398"/>
  <c r="AK59" i="398"/>
  <c r="AH72" i="397"/>
  <c r="AC77" i="397"/>
  <c r="AF77" i="398"/>
  <c r="AI66" i="398"/>
  <c r="AJ73" i="397"/>
  <c r="AJ87" i="398"/>
  <c r="AH78" i="397"/>
  <c r="AC60" i="397"/>
  <c r="AC55" i="397"/>
  <c r="AG63" i="398"/>
  <c r="AH80" i="398"/>
  <c r="AI63" i="398"/>
  <c r="AF80" i="397"/>
  <c r="AK85" i="394"/>
  <c r="AJ69" i="394"/>
  <c r="AK55" i="396"/>
  <c r="AJ65" i="394"/>
  <c r="AK71" i="396"/>
  <c r="AF61" i="394"/>
  <c r="AC79" i="396"/>
  <c r="AH73" i="394"/>
  <c r="AJ68" i="393"/>
  <c r="AF80" i="392"/>
  <c r="AG76" i="394"/>
  <c r="AI56" i="393"/>
  <c r="AJ66" i="395"/>
  <c r="AK79" i="395"/>
  <c r="AG71" i="394"/>
  <c r="AG66" i="396"/>
  <c r="AH70" i="393"/>
  <c r="AJ83" i="395"/>
  <c r="AH57" i="393"/>
  <c r="AJ60" i="393"/>
  <c r="AC76" i="395"/>
  <c r="AK59" i="395"/>
  <c r="AH64" i="396"/>
  <c r="AI87" i="392"/>
  <c r="AG53" i="392"/>
  <c r="AJ79" i="396"/>
  <c r="AC73" i="394"/>
  <c r="AG67" i="392"/>
  <c r="AK75" i="393"/>
  <c r="AI70" i="396"/>
  <c r="AH84" i="393"/>
  <c r="AK79" i="392"/>
  <c r="AG61" i="392"/>
  <c r="AC75" i="394"/>
  <c r="AC57" i="393"/>
  <c r="AK65" i="392"/>
  <c r="AC60" i="393"/>
  <c r="AG58" i="395"/>
  <c r="AH72" i="394"/>
  <c r="AH73" i="395"/>
  <c r="AI67" i="396"/>
  <c r="AC77" i="395"/>
  <c r="AF68" i="392"/>
  <c r="AH81" i="393"/>
  <c r="AF81" i="396"/>
  <c r="AG86" i="395"/>
  <c r="AG64" i="393"/>
  <c r="AF58" i="393"/>
  <c r="AH82" i="395"/>
  <c r="AK77" i="396"/>
  <c r="AK55" i="395"/>
  <c r="AF62" i="393"/>
  <c r="AF53" i="393"/>
  <c r="AG78" i="394"/>
  <c r="AH61" i="393"/>
  <c r="AH81" i="394"/>
  <c r="AG83" i="392"/>
  <c r="AI88" i="395"/>
  <c r="AC84" i="393"/>
  <c r="AJ53" i="394"/>
  <c r="AF85" i="396"/>
  <c r="AH53" i="395"/>
  <c r="AI64" i="392"/>
  <c r="AG69" i="393"/>
  <c r="AK83" i="393"/>
  <c r="AJ69" i="395"/>
  <c r="AK65" i="393"/>
  <c r="AC72" i="394"/>
  <c r="AJ58" i="392"/>
  <c r="AF81" i="392"/>
  <c r="AI65" i="396"/>
  <c r="AC61" i="394"/>
  <c r="AC78" i="394"/>
  <c r="AH83" i="396"/>
  <c r="AI74" i="395"/>
  <c r="AF84" i="394"/>
  <c r="AJ54" i="392"/>
  <c r="AI57" i="392"/>
  <c r="AF62" i="394"/>
  <c r="AC70" i="393"/>
  <c r="AI81" i="395"/>
  <c r="AG61" i="395"/>
  <c r="AI82" i="393"/>
  <c r="AJ76" i="395"/>
  <c r="AH59" i="393"/>
  <c r="AC74" i="396"/>
  <c r="AI67" i="395"/>
  <c r="AF74" i="393"/>
  <c r="AH76" i="396"/>
  <c r="AK55" i="394"/>
  <c r="AI65" i="395"/>
  <c r="AJ78" i="395"/>
  <c r="AJ64" i="393"/>
  <c r="AH58" i="396"/>
  <c r="AF82" i="395"/>
  <c r="AI62" i="396"/>
  <c r="AF55" i="395"/>
  <c r="AG63" i="396"/>
  <c r="AJ53" i="393"/>
  <c r="AF73" i="393"/>
  <c r="AI61" i="393"/>
  <c r="AI81" i="394"/>
  <c r="AC75" i="393"/>
  <c r="AH88" i="395"/>
  <c r="AG78" i="392"/>
  <c r="AC57" i="392"/>
  <c r="AG85" i="396"/>
  <c r="AG57" i="395"/>
  <c r="AG64" i="392"/>
  <c r="AJ75" i="394"/>
  <c r="AF83" i="393"/>
  <c r="AH69" i="395"/>
  <c r="AJ66" i="392"/>
  <c r="AJ62" i="392"/>
  <c r="AC64" i="393"/>
  <c r="AI81" i="392"/>
  <c r="AF65" i="396"/>
  <c r="AC63" i="396"/>
  <c r="AK76" i="393"/>
  <c r="AF68" i="395"/>
  <c r="AG74" i="395"/>
  <c r="AJ84" i="394"/>
  <c r="AF54" i="392"/>
  <c r="AC66" i="395"/>
  <c r="AG62" i="394"/>
  <c r="AC66" i="396"/>
  <c r="AF87" i="396"/>
  <c r="AH61" i="395"/>
  <c r="AI77" i="393"/>
  <c r="AH68" i="394"/>
  <c r="AJ59" i="393"/>
  <c r="AJ70" i="394"/>
  <c r="AF67" i="395"/>
  <c r="AH73" i="396"/>
  <c r="AJ69" i="396"/>
  <c r="AH55" i="394"/>
  <c r="AK65" i="395"/>
  <c r="AI59" i="392"/>
  <c r="AK76" i="392"/>
  <c r="AK80" i="396"/>
  <c r="AI75" i="395"/>
  <c r="AC85" i="392"/>
  <c r="AK57" i="394"/>
  <c r="AK85" i="395"/>
  <c r="AI82" i="392"/>
  <c r="AC75" i="396"/>
  <c r="AF63" i="395"/>
  <c r="AJ75" i="392"/>
  <c r="AH63" i="392"/>
  <c r="AK86" i="392"/>
  <c r="AC82" i="394"/>
  <c r="AC56" i="395"/>
  <c r="AJ67" i="393"/>
  <c r="AK80" i="394"/>
  <c r="AF55" i="393"/>
  <c r="AG68" i="396"/>
  <c r="AJ58" i="396"/>
  <c r="AI63" i="396"/>
  <c r="AG81" i="394"/>
  <c r="AK59" i="396"/>
  <c r="AG75" i="394"/>
  <c r="AG62" i="392"/>
  <c r="AC71" i="396"/>
  <c r="AG84" i="394"/>
  <c r="AC53" i="395"/>
  <c r="AJ68" i="394"/>
  <c r="AI73" i="396"/>
  <c r="AJ59" i="392"/>
  <c r="AH88" i="392"/>
  <c r="AG86" i="396"/>
  <c r="AI72" i="393"/>
  <c r="AG85" i="395"/>
  <c r="AJ79" i="394"/>
  <c r="AG87" i="393"/>
  <c r="AI75" i="392"/>
  <c r="AG87" i="394"/>
  <c r="AG80" i="393"/>
  <c r="AC87" i="395"/>
  <c r="AH77" i="395"/>
  <c r="AI56" i="396"/>
  <c r="AC79" i="393"/>
  <c r="AH60" i="396"/>
  <c r="AI86" i="393"/>
  <c r="AH74" i="392"/>
  <c r="AC72" i="392"/>
  <c r="AI54" i="396"/>
  <c r="AJ78" i="398"/>
  <c r="AC80" i="397"/>
  <c r="AJ75" i="397"/>
  <c r="AC58" i="398"/>
  <c r="AI72" i="397"/>
  <c r="AI62" i="397"/>
  <c r="AJ61" i="397"/>
  <c r="AH75" i="398"/>
  <c r="AG88" i="397"/>
  <c r="AC88" i="397"/>
  <c r="AK80" i="397"/>
  <c r="AG62" i="396"/>
  <c r="AI73" i="393"/>
  <c r="AH76" i="394"/>
  <c r="AI57" i="395"/>
  <c r="AC65" i="392"/>
  <c r="AJ64" i="396"/>
  <c r="AG68" i="395"/>
  <c r="AH72" i="395"/>
  <c r="AJ60" i="394"/>
  <c r="AI70" i="394"/>
  <c r="AK68" i="392"/>
  <c r="AI85" i="394"/>
  <c r="AF71" i="396"/>
  <c r="AH68" i="393"/>
  <c r="AI66" i="395"/>
  <c r="AG70" i="393"/>
  <c r="AH65" i="393"/>
  <c r="AC77" i="396"/>
  <c r="AC67" i="394"/>
  <c r="AC85" i="396"/>
  <c r="AF82" i="393"/>
  <c r="AF67" i="396"/>
  <c r="AK81" i="396"/>
  <c r="AG82" i="395"/>
  <c r="AG62" i="395"/>
  <c r="AJ83" i="392"/>
  <c r="AH85" i="396"/>
  <c r="AH83" i="393"/>
  <c r="AI58" i="392"/>
  <c r="AK80" i="395"/>
  <c r="AK84" i="393"/>
  <c r="AJ81" i="395"/>
  <c r="AF59" i="393"/>
  <c r="AG76" i="396"/>
  <c r="AJ60" i="392"/>
  <c r="AF71" i="395"/>
  <c r="AI63" i="395"/>
  <c r="AG78" i="396"/>
  <c r="AH56" i="396"/>
  <c r="AI67" i="394"/>
  <c r="AG76" i="393"/>
  <c r="AF69" i="396"/>
  <c r="AI57" i="394"/>
  <c r="AK82" i="396"/>
  <c r="AI80" i="394"/>
  <c r="AF85" i="393"/>
  <c r="AJ73" i="392"/>
  <c r="AI76" i="396"/>
  <c r="AC74" i="394"/>
  <c r="AC80" i="396"/>
  <c r="AI75" i="396"/>
  <c r="AK82" i="395"/>
  <c r="AF83" i="392"/>
  <c r="AI83" i="393"/>
  <c r="AH80" i="395"/>
  <c r="AH81" i="395"/>
  <c r="AK76" i="396"/>
  <c r="AJ79" i="393"/>
  <c r="AG57" i="394"/>
  <c r="AH79" i="394"/>
  <c r="AC69" i="392"/>
  <c r="AK75" i="392"/>
  <c r="AJ87" i="394"/>
  <c r="AG72" i="392"/>
  <c r="AK56" i="392"/>
  <c r="AH67" i="393"/>
  <c r="AC69" i="396"/>
  <c r="AI68" i="396"/>
  <c r="AF53" i="396"/>
  <c r="AI88" i="393"/>
  <c r="AG55" i="392"/>
  <c r="AJ54" i="394"/>
  <c r="AJ70" i="392"/>
  <c r="AC79" i="394"/>
  <c r="AK61" i="396"/>
  <c r="AF71" i="393"/>
  <c r="AI74" i="394"/>
  <c r="AJ87" i="395"/>
  <c r="AG72" i="394"/>
  <c r="AK79" i="393"/>
  <c r="AC70" i="395"/>
  <c r="AF80" i="393"/>
  <c r="AH83" i="394"/>
  <c r="AI54" i="394"/>
  <c r="AH85" i="393"/>
  <c r="AG63" i="393"/>
  <c r="AH87" i="395"/>
  <c r="AH77" i="396"/>
  <c r="AC80" i="395"/>
  <c r="AF56" i="393"/>
  <c r="AI53" i="395"/>
  <c r="AK60" i="393"/>
  <c r="AK87" i="392"/>
  <c r="AI84" i="393"/>
  <c r="AJ65" i="392"/>
  <c r="AH80" i="396"/>
  <c r="AF87" i="393"/>
  <c r="AK77" i="395"/>
  <c r="AI60" i="395"/>
  <c r="AF75" i="396"/>
  <c r="AI64" i="395"/>
  <c r="AG55" i="396"/>
  <c r="AK73" i="393"/>
  <c r="AI76" i="394"/>
  <c r="AI71" i="394"/>
  <c r="AC60" i="394"/>
  <c r="AF64" i="396"/>
  <c r="AI68" i="395"/>
  <c r="AK72" i="395"/>
  <c r="AK60" i="394"/>
  <c r="AK70" i="394"/>
  <c r="AI68" i="392"/>
  <c r="AF60" i="392"/>
  <c r="AG79" i="393"/>
  <c r="AK59" i="394"/>
  <c r="AH71" i="395"/>
  <c r="AI66" i="393"/>
  <c r="AC72" i="396"/>
  <c r="AJ88" i="396"/>
  <c r="AI82" i="396"/>
  <c r="AF86" i="392"/>
  <c r="AJ78" i="396"/>
  <c r="AH78" i="393"/>
  <c r="AF80" i="394"/>
  <c r="AG56" i="396"/>
  <c r="AC65" i="395"/>
  <c r="AF57" i="396"/>
  <c r="AH85" i="392"/>
  <c r="AF56" i="394"/>
  <c r="AF60" i="396"/>
  <c r="AH86" i="394"/>
  <c r="AH70" i="395"/>
  <c r="AG85" i="393"/>
  <c r="AH66" i="394"/>
  <c r="AF69" i="392"/>
  <c r="AF73" i="392"/>
  <c r="AK58" i="394"/>
  <c r="AC86" i="392"/>
  <c r="AC56" i="392"/>
  <c r="AH56" i="395"/>
  <c r="AK54" i="395"/>
  <c r="AI53" i="396"/>
  <c r="AC86" i="396"/>
  <c r="AH54" i="394"/>
  <c r="AF86" i="394"/>
  <c r="AG86" i="393"/>
  <c r="AI72" i="396"/>
  <c r="AI73" i="392"/>
  <c r="AI84" i="392"/>
  <c r="AK71" i="392"/>
  <c r="AK54" i="396"/>
  <c r="AK74" i="392"/>
  <c r="AC80" i="393"/>
  <c r="AF54" i="396"/>
  <c r="AK88" i="392"/>
  <c r="AK79" i="394"/>
  <c r="AJ86" i="392"/>
  <c r="AJ54" i="395"/>
  <c r="AJ88" i="393"/>
  <c r="AI64" i="394"/>
  <c r="AG69" i="392"/>
  <c r="AI82" i="394"/>
  <c r="AR83" i="389"/>
  <c r="AS78" i="389"/>
  <c r="AR83" i="391"/>
  <c r="AS78" i="391"/>
  <c r="AU79" i="391"/>
  <c r="AS80" i="389"/>
  <c r="AT84" i="389"/>
  <c r="AS86" i="389"/>
  <c r="AS77" i="391"/>
  <c r="AU87" i="391"/>
  <c r="AR80" i="390"/>
  <c r="AB88" i="391"/>
  <c r="AE81" i="391"/>
  <c r="AB73" i="389"/>
  <c r="AE81" i="389"/>
  <c r="AE62" i="389"/>
  <c r="AB88" i="389"/>
  <c r="AE54" i="391"/>
  <c r="AE75" i="390"/>
  <c r="AE82" i="389"/>
  <c r="AB65" i="391"/>
  <c r="AB68" i="390"/>
  <c r="AB53" i="391"/>
  <c r="AB63" i="391"/>
  <c r="AB76" i="390"/>
  <c r="AB61" i="388"/>
  <c r="AE86" i="388"/>
  <c r="AE77" i="386"/>
  <c r="AE57" i="386"/>
  <c r="AB60" i="385"/>
  <c r="AB64" i="385"/>
  <c r="AB83" i="384"/>
  <c r="AU85" i="389"/>
  <c r="AT78" i="389"/>
  <c r="AT83" i="391"/>
  <c r="AR78" i="391"/>
  <c r="AQ79" i="391"/>
  <c r="AU85" i="391"/>
  <c r="AR84" i="389"/>
  <c r="AT86" i="389"/>
  <c r="AQ77" i="391"/>
  <c r="AQ87" i="391"/>
  <c r="AT88" i="389"/>
  <c r="AE88" i="391"/>
  <c r="AB81" i="391"/>
  <c r="AE73" i="389"/>
  <c r="AB81" i="389"/>
  <c r="AB62" i="389"/>
  <c r="AE88" i="389"/>
  <c r="AB54" i="391"/>
  <c r="AB75" i="390"/>
  <c r="AB82" i="389"/>
  <c r="AE65" i="391"/>
  <c r="AE68" i="390"/>
  <c r="AE53" i="391"/>
  <c r="AE63" i="391"/>
  <c r="AE76" i="390"/>
  <c r="AT78" i="388"/>
  <c r="AU83" i="388"/>
  <c r="AB76" i="386"/>
  <c r="AB54" i="386"/>
  <c r="AB63" i="385"/>
  <c r="AB72" i="385"/>
  <c r="AB67" i="384"/>
  <c r="AU85" i="390"/>
  <c r="AS88" i="391"/>
  <c r="AQ82" i="391"/>
  <c r="AQ80" i="391"/>
  <c r="AU86" i="390"/>
  <c r="AT79" i="390"/>
  <c r="AR78" i="390"/>
  <c r="AQ79" i="389"/>
  <c r="AR88" i="390"/>
  <c r="AR84" i="391"/>
  <c r="AU81" i="389"/>
  <c r="AB87" i="389"/>
  <c r="AB84" i="390"/>
  <c r="AE73" i="390"/>
  <c r="AB71" i="389"/>
  <c r="AE56" i="390"/>
  <c r="AB64" i="389"/>
  <c r="AB60" i="389"/>
  <c r="AB65" i="390"/>
  <c r="AB69" i="391"/>
  <c r="AE61" i="389"/>
  <c r="AB59" i="390"/>
  <c r="AB80" i="390"/>
  <c r="AB70" i="390"/>
  <c r="AE80" i="389"/>
  <c r="AB59" i="388"/>
  <c r="AE57" i="388"/>
  <c r="AE55" i="386"/>
  <c r="AE84" i="386"/>
  <c r="AE88" i="385"/>
  <c r="AR77" i="385"/>
  <c r="AR77" i="384"/>
  <c r="AR82" i="389"/>
  <c r="AS82" i="390"/>
  <c r="AQ77" i="390"/>
  <c r="AR87" i="389"/>
  <c r="AR84" i="390"/>
  <c r="AS83" i="390"/>
  <c r="AS77" i="389"/>
  <c r="AQ86" i="391"/>
  <c r="AR81" i="391"/>
  <c r="AS81" i="390"/>
  <c r="AS87" i="390"/>
  <c r="AE56" i="389"/>
  <c r="AB81" i="390"/>
  <c r="AB62" i="391"/>
  <c r="AE65" i="389"/>
  <c r="AE67" i="389"/>
  <c r="AE63" i="390"/>
  <c r="AE55" i="390"/>
  <c r="AE83" i="390"/>
  <c r="AB86" i="390"/>
  <c r="AE87" i="391"/>
  <c r="AE53" i="390"/>
  <c r="AB66" i="390"/>
  <c r="AE76" i="391"/>
  <c r="AU80" i="388"/>
  <c r="AR88" i="388"/>
  <c r="AU84" i="386"/>
  <c r="AR87" i="386"/>
  <c r="AQ85" i="385"/>
  <c r="AS87" i="385"/>
  <c r="AS78" i="384"/>
  <c r="AR82" i="384"/>
  <c r="AE73" i="388"/>
  <c r="AB60" i="388"/>
  <c r="AE74" i="386"/>
  <c r="AB75" i="386"/>
  <c r="AQ82" i="385"/>
  <c r="AT78" i="385"/>
  <c r="AU86" i="384"/>
  <c r="AT79" i="384"/>
  <c r="AB81" i="388"/>
  <c r="AB88" i="388"/>
  <c r="AB66" i="386"/>
  <c r="AE81" i="386"/>
  <c r="AQ77" i="385"/>
  <c r="AR82" i="385"/>
  <c r="AT84" i="384"/>
  <c r="AS79" i="384"/>
  <c r="AQ85" i="388"/>
  <c r="AS85" i="385"/>
  <c r="AS88" i="383"/>
  <c r="AB75" i="383"/>
  <c r="AS79" i="382"/>
  <c r="AT85" i="382"/>
  <c r="AR88" i="381"/>
  <c r="AB82" i="381"/>
  <c r="AE76" i="388"/>
  <c r="AT88" i="385"/>
  <c r="AS83" i="383"/>
  <c r="AE72" i="383"/>
  <c r="AR79" i="382"/>
  <c r="AQ82" i="382"/>
  <c r="AQ84" i="381"/>
  <c r="AE67" i="381"/>
  <c r="AE65" i="388"/>
  <c r="AB69" i="385"/>
  <c r="AU84" i="383"/>
  <c r="AE81" i="383"/>
  <c r="AS81" i="382"/>
  <c r="AT86" i="382"/>
  <c r="AR78" i="381"/>
  <c r="AT78" i="381"/>
  <c r="AB53" i="384"/>
  <c r="AQ77" i="382"/>
  <c r="AU81" i="380"/>
  <c r="AB57" i="380"/>
  <c r="AB74" i="380"/>
  <c r="AU77" i="379"/>
  <c r="AE75" i="379"/>
  <c r="AE78" i="378"/>
  <c r="AQ77" i="383"/>
  <c r="AE77" i="382"/>
  <c r="AR86" i="380"/>
  <c r="AU78" i="380"/>
  <c r="AR85" i="379"/>
  <c r="AB77" i="379"/>
  <c r="AE67" i="379"/>
  <c r="AB69" i="378"/>
  <c r="AB55" i="383"/>
  <c r="AQ83" i="381"/>
  <c r="AQ88" i="380"/>
  <c r="AT83" i="380"/>
  <c r="AQ81" i="379"/>
  <c r="AE60" i="379"/>
  <c r="AR77" i="378"/>
  <c r="AB62" i="384"/>
  <c r="AS81" i="388"/>
  <c r="AQ86" i="388"/>
  <c r="AT85" i="386"/>
  <c r="AU82" i="386"/>
  <c r="AU86" i="385"/>
  <c r="AE65" i="385"/>
  <c r="AE86" i="384"/>
  <c r="AB54" i="384"/>
  <c r="AU79" i="388"/>
  <c r="AQ81" i="388"/>
  <c r="AS80" i="386"/>
  <c r="AU85" i="386"/>
  <c r="AT84" i="385"/>
  <c r="AE54" i="385"/>
  <c r="AB84" i="384"/>
  <c r="AE61" i="384"/>
  <c r="AH67" i="398"/>
  <c r="AK83" i="397"/>
  <c r="AF58" i="397"/>
  <c r="AC78" i="397"/>
  <c r="AJ77" i="398"/>
  <c r="AG84" i="397"/>
  <c r="AK76" i="398"/>
  <c r="AC55" i="398"/>
  <c r="AF81" i="398"/>
  <c r="AG74" i="397"/>
  <c r="AC73" i="398"/>
  <c r="AG65" i="394"/>
  <c r="AG73" i="394"/>
  <c r="AK78" i="392"/>
  <c r="AJ66" i="396"/>
  <c r="AG66" i="392"/>
  <c r="AC82" i="395"/>
  <c r="AI67" i="392"/>
  <c r="AJ79" i="392"/>
  <c r="AJ77" i="393"/>
  <c r="AG73" i="395"/>
  <c r="AI81" i="393"/>
  <c r="AH58" i="393"/>
  <c r="AH62" i="393"/>
  <c r="AK80" i="392"/>
  <c r="AI53" i="394"/>
  <c r="AF69" i="393"/>
  <c r="AI59" i="395"/>
  <c r="AH79" i="396"/>
  <c r="AK70" i="396"/>
  <c r="AK77" i="392"/>
  <c r="AH76" i="395"/>
  <c r="AH74" i="393"/>
  <c r="AK78" i="395"/>
  <c r="AJ77" i="396"/>
  <c r="AJ78" i="394"/>
  <c r="AC70" i="396"/>
  <c r="AJ53" i="395"/>
  <c r="AK69" i="395"/>
  <c r="AH81" i="392"/>
  <c r="AG83" i="396"/>
  <c r="AJ57" i="392"/>
  <c r="AF61" i="395"/>
  <c r="AF63" i="394"/>
  <c r="AC55" i="393"/>
  <c r="AJ88" i="392"/>
  <c r="AF85" i="395"/>
  <c r="AC58" i="394"/>
  <c r="AC73" i="395"/>
  <c r="AI83" i="394"/>
  <c r="AK85" i="396"/>
  <c r="AI54" i="392"/>
  <c r="AF76" i="392"/>
  <c r="AJ66" i="393"/>
  <c r="AH84" i="396"/>
  <c r="AF84" i="395"/>
  <c r="AK73" i="392"/>
  <c r="AI58" i="394"/>
  <c r="AH60" i="392"/>
  <c r="AF84" i="396"/>
  <c r="AJ85" i="392"/>
  <c r="AI74" i="392"/>
  <c r="AG77" i="396"/>
  <c r="AK88" i="395"/>
  <c r="AF69" i="395"/>
  <c r="AK83" i="396"/>
  <c r="AK61" i="395"/>
  <c r="AI55" i="394"/>
  <c r="AC88" i="393"/>
  <c r="AG71" i="395"/>
  <c r="AG79" i="394"/>
  <c r="AK87" i="393"/>
  <c r="AF75" i="392"/>
  <c r="AI87" i="394"/>
  <c r="AH80" i="393"/>
  <c r="AC54" i="396"/>
  <c r="AJ77" i="395"/>
  <c r="AK55" i="393"/>
  <c r="AF68" i="396"/>
  <c r="AC86" i="395"/>
  <c r="AF88" i="393"/>
  <c r="AI55" i="392"/>
  <c r="AH60" i="395"/>
  <c r="AC57" i="394"/>
  <c r="AJ64" i="394"/>
  <c r="AK86" i="393"/>
  <c r="AK72" i="396"/>
  <c r="AC82" i="396"/>
  <c r="AC68" i="393"/>
  <c r="AG67" i="396"/>
  <c r="AI59" i="394"/>
  <c r="AC74" i="392"/>
  <c r="AC63" i="394"/>
  <c r="AC81" i="396"/>
  <c r="AH70" i="392"/>
  <c r="AJ66" i="394"/>
  <c r="AH84" i="392"/>
  <c r="AG85" i="394"/>
  <c r="AH71" i="396"/>
  <c r="AK68" i="393"/>
  <c r="AF66" i="395"/>
  <c r="AK70" i="393"/>
  <c r="AF65" i="393"/>
  <c r="AC65" i="394"/>
  <c r="AK57" i="392"/>
  <c r="AF76" i="395"/>
  <c r="AK75" i="395"/>
  <c r="AF82" i="396"/>
  <c r="AF56" i="396"/>
  <c r="AC71" i="395"/>
  <c r="AC63" i="395"/>
  <c r="AJ54" i="396"/>
  <c r="AK65" i="394"/>
  <c r="AF73" i="394"/>
  <c r="AJ78" i="392"/>
  <c r="AH66" i="396"/>
  <c r="AG60" i="393"/>
  <c r="AJ87" i="392"/>
  <c r="AH67" i="392"/>
  <c r="AI79" i="392"/>
  <c r="AG65" i="392"/>
  <c r="AK73" i="395"/>
  <c r="AF81" i="393"/>
  <c r="AC57" i="396"/>
  <c r="AF75" i="395"/>
  <c r="AC60" i="396"/>
  <c r="AF77" i="394"/>
  <c r="AK82" i="392"/>
  <c r="AI54" i="393"/>
  <c r="AG88" i="396"/>
  <c r="AJ63" i="392"/>
  <c r="AF72" i="392"/>
  <c r="AI56" i="392"/>
  <c r="AI67" i="393"/>
  <c r="AI54" i="395"/>
  <c r="AI84" i="395"/>
  <c r="AK53" i="396"/>
  <c r="AC88" i="392"/>
  <c r="AG85" i="392"/>
  <c r="AF54" i="394"/>
  <c r="AI70" i="392"/>
  <c r="AC66" i="393"/>
  <c r="AJ61" i="396"/>
  <c r="AJ85" i="393"/>
  <c r="AF72" i="396"/>
  <c r="AC87" i="393"/>
  <c r="AJ63" i="393"/>
  <c r="AJ58" i="394"/>
  <c r="AG82" i="394"/>
  <c r="AJ71" i="392"/>
  <c r="AK87" i="395"/>
  <c r="AJ56" i="396"/>
  <c r="AC78" i="395"/>
  <c r="AK55" i="392"/>
  <c r="AI60" i="396"/>
  <c r="AG64" i="394"/>
  <c r="AI71" i="393"/>
  <c r="AC54" i="393"/>
  <c r="AK63" i="393"/>
  <c r="AC63" i="392"/>
  <c r="AK64" i="395"/>
  <c r="AJ71" i="393"/>
  <c r="AH63" i="393"/>
  <c r="AF88" i="394"/>
  <c r="AJ75" i="393"/>
  <c r="AI86" i="396"/>
  <c r="AG54" i="393"/>
  <c r="AH72" i="392"/>
  <c r="AG84" i="395"/>
  <c r="AI56" i="394"/>
  <c r="AF61" i="396"/>
  <c r="AI63" i="393"/>
  <c r="AF71" i="392"/>
  <c r="AR85" i="389"/>
  <c r="AU78" i="389"/>
  <c r="AR82" i="391"/>
  <c r="AS80" i="391"/>
  <c r="AQ86" i="390"/>
  <c r="AR85" i="391"/>
  <c r="AQ84" i="389"/>
  <c r="AT79" i="389"/>
  <c r="AU88" i="390"/>
  <c r="AU84" i="391"/>
  <c r="AR88" i="389"/>
  <c r="AB71" i="391"/>
  <c r="AB67" i="391"/>
  <c r="AB64" i="391"/>
  <c r="AB87" i="390"/>
  <c r="AE77" i="391"/>
  <c r="AB74" i="390"/>
  <c r="AB83" i="389"/>
  <c r="AE60" i="390"/>
  <c r="AE70" i="391"/>
  <c r="AE64" i="390"/>
  <c r="AB72" i="389"/>
  <c r="AE77" i="390"/>
  <c r="AB55" i="389"/>
  <c r="AE55" i="391"/>
  <c r="AB63" i="388"/>
  <c r="AT84" i="388"/>
  <c r="AT88" i="386"/>
  <c r="AS77" i="386"/>
  <c r="AS81" i="385"/>
  <c r="AQ80" i="385"/>
  <c r="AS82" i="384"/>
  <c r="AS85" i="389"/>
  <c r="AT88" i="391"/>
  <c r="AU82" i="391"/>
  <c r="AU80" i="391"/>
  <c r="AT86" i="390"/>
  <c r="AS85" i="391"/>
  <c r="AS78" i="390"/>
  <c r="AU79" i="389"/>
  <c r="AQ88" i="390"/>
  <c r="AQ84" i="391"/>
  <c r="AQ88" i="389"/>
  <c r="AE71" i="391"/>
  <c r="AE67" i="391"/>
  <c r="AE64" i="391"/>
  <c r="AE87" i="390"/>
  <c r="AB77" i="391"/>
  <c r="AE74" i="390"/>
  <c r="AE83" i="389"/>
  <c r="AB60" i="390"/>
  <c r="AB70" i="391"/>
  <c r="AB64" i="390"/>
  <c r="AE72" i="389"/>
  <c r="AB77" i="390"/>
  <c r="AE55" i="389"/>
  <c r="AB55" i="391"/>
  <c r="AE83" i="388"/>
  <c r="AE75" i="388"/>
  <c r="AE88" i="386"/>
  <c r="AU81" i="386"/>
  <c r="AS78" i="385"/>
  <c r="AR88" i="385"/>
  <c r="AU83" i="384"/>
  <c r="AT85" i="390"/>
  <c r="AR82" i="390"/>
  <c r="AU77" i="390"/>
  <c r="AQ87" i="389"/>
  <c r="AS84" i="390"/>
  <c r="AU79" i="390"/>
  <c r="AR77" i="389"/>
  <c r="AU86" i="391"/>
  <c r="AT81" i="391"/>
  <c r="AT81" i="390"/>
  <c r="AR81" i="389"/>
  <c r="AB56" i="389"/>
  <c r="AE81" i="390"/>
  <c r="AE62" i="391"/>
  <c r="AB65" i="389"/>
  <c r="AB67" i="389"/>
  <c r="AB63" i="390"/>
  <c r="AB55" i="390"/>
  <c r="AI56" i="397"/>
  <c r="AF60" i="398"/>
  <c r="AJ66" i="398"/>
  <c r="AI63" i="397"/>
  <c r="AC86" i="398"/>
  <c r="AJ79" i="397"/>
  <c r="AI85" i="398"/>
  <c r="AJ74" i="398"/>
  <c r="AK82" i="397"/>
  <c r="AG80" i="397"/>
  <c r="AF58" i="396"/>
  <c r="AK63" i="396"/>
  <c r="AJ81" i="394"/>
  <c r="AG59" i="396"/>
  <c r="AK75" i="394"/>
  <c r="AF62" i="392"/>
  <c r="AH53" i="392"/>
  <c r="AC83" i="392"/>
  <c r="AC71" i="394"/>
  <c r="AK68" i="394"/>
  <c r="AJ73" i="396"/>
  <c r="AG59" i="392"/>
  <c r="AJ55" i="396"/>
  <c r="AJ62" i="395"/>
  <c r="AH83" i="392"/>
  <c r="AF71" i="397"/>
  <c r="AC71" i="398"/>
  <c r="AI88" i="398"/>
  <c r="AG67" i="394"/>
  <c r="AF76" i="393"/>
  <c r="AG69" i="396"/>
  <c r="AK56" i="393"/>
  <c r="AH60" i="393"/>
  <c r="AF83" i="396"/>
  <c r="AI65" i="392"/>
  <c r="AC84" i="395"/>
  <c r="AK62" i="393"/>
  <c r="AK53" i="394"/>
  <c r="AJ59" i="395"/>
  <c r="AC76" i="394"/>
  <c r="AG76" i="395"/>
  <c r="AI78" i="395"/>
  <c r="AK54" i="393"/>
  <c r="AH54" i="395"/>
  <c r="AG74" i="396"/>
  <c r="AF59" i="394"/>
  <c r="AC67" i="396"/>
  <c r="AF66" i="394"/>
  <c r="AK66" i="393"/>
  <c r="AH64" i="394"/>
  <c r="AH78" i="394"/>
  <c r="AJ81" i="392"/>
  <c r="AJ63" i="394"/>
  <c r="AC56" i="394"/>
  <c r="AF54" i="393"/>
  <c r="AG63" i="392"/>
  <c r="AI78" i="396"/>
  <c r="AG54" i="395"/>
  <c r="AG53" i="396"/>
  <c r="AK85" i="392"/>
  <c r="AK60" i="396"/>
  <c r="AF70" i="395"/>
  <c r="AG73" i="392"/>
  <c r="AK82" i="393"/>
  <c r="AH85" i="395"/>
  <c r="AC68" i="392"/>
  <c r="AJ70" i="395"/>
  <c r="AJ64" i="395"/>
  <c r="AI62" i="395"/>
  <c r="AF71" i="394"/>
  <c r="AC85" i="394"/>
  <c r="AJ77" i="392"/>
  <c r="AH82" i="392"/>
  <c r="AI85" i="392"/>
  <c r="AK82" i="394"/>
  <c r="AG61" i="394"/>
  <c r="AJ79" i="395"/>
  <c r="AF74" i="396"/>
  <c r="AF70" i="396"/>
  <c r="AI58" i="395"/>
  <c r="AF86" i="395"/>
  <c r="AJ59" i="394"/>
  <c r="AJ85" i="395"/>
  <c r="AJ63" i="395"/>
  <c r="AI84" i="396"/>
  <c r="AC67" i="395"/>
  <c r="AG55" i="393"/>
  <c r="AC60" i="392"/>
  <c r="AK56" i="394"/>
  <c r="AC77" i="394"/>
  <c r="AJ86" i="393"/>
  <c r="AJ75" i="396"/>
  <c r="AF74" i="394"/>
  <c r="AH88" i="394"/>
  <c r="AH54" i="396"/>
  <c r="AH88" i="393"/>
  <c r="AC72" i="393"/>
  <c r="AH72" i="396"/>
  <c r="AG58" i="394"/>
  <c r="AF87" i="395"/>
  <c r="AG84" i="392"/>
  <c r="AG78" i="395"/>
  <c r="AI63" i="392"/>
  <c r="AK57" i="396"/>
  <c r="AJ72" i="396"/>
  <c r="AS83" i="389"/>
  <c r="AT82" i="390"/>
  <c r="AT87" i="389"/>
  <c r="AT83" i="390"/>
  <c r="AS86" i="391"/>
  <c r="AU80" i="390"/>
  <c r="AB72" i="390"/>
  <c r="AB78" i="389"/>
  <c r="AE74" i="389"/>
  <c r="AB80" i="391"/>
  <c r="AE69" i="389"/>
  <c r="AE82" i="391"/>
  <c r="AB88" i="390"/>
  <c r="AU84" i="388"/>
  <c r="AQ86" i="386"/>
  <c r="AQ81" i="385"/>
  <c r="AT83" i="389"/>
  <c r="AU82" i="390"/>
  <c r="AS79" i="391"/>
  <c r="AR83" i="390"/>
  <c r="AT86" i="391"/>
  <c r="AQ80" i="390"/>
  <c r="AE72" i="390"/>
  <c r="AE78" i="389"/>
  <c r="AB74" i="389"/>
  <c r="AE80" i="391"/>
  <c r="AB69" i="389"/>
  <c r="AB82" i="391"/>
  <c r="AE88" i="390"/>
  <c r="AB72" i="388"/>
  <c r="AR81" i="386"/>
  <c r="AT83" i="385"/>
  <c r="AQ85" i="389"/>
  <c r="AU83" i="391"/>
  <c r="AR86" i="390"/>
  <c r="AS84" i="389"/>
  <c r="AU77" i="391"/>
  <c r="AS88" i="389"/>
  <c r="AB68" i="391"/>
  <c r="AE73" i="391"/>
  <c r="AB75" i="389"/>
  <c r="AE67" i="390"/>
  <c r="AE86" i="390"/>
  <c r="AB57" i="391"/>
  <c r="AE71" i="390"/>
  <c r="AB76" i="391"/>
  <c r="AE82" i="388"/>
  <c r="AQ87" i="388"/>
  <c r="AR82" i="386"/>
  <c r="AB76" i="385"/>
  <c r="AB71" i="385"/>
  <c r="AQ83" i="389"/>
  <c r="AQ78" i="389"/>
  <c r="AS82" i="391"/>
  <c r="AT79" i="391"/>
  <c r="AT85" i="391"/>
  <c r="AT78" i="390"/>
  <c r="AT77" i="391"/>
  <c r="AS84" i="391"/>
  <c r="AQ81" i="389"/>
  <c r="AE77" i="389"/>
  <c r="AB86" i="391"/>
  <c r="AE71" i="389"/>
  <c r="AB56" i="391"/>
  <c r="AB54" i="390"/>
  <c r="AE65" i="390"/>
  <c r="AB58" i="389"/>
  <c r="AB82" i="390"/>
  <c r="AE80" i="390"/>
  <c r="AB69" i="390"/>
  <c r="AT80" i="388"/>
  <c r="AB70" i="388"/>
  <c r="AE85" i="386"/>
  <c r="AU87" i="385"/>
  <c r="AB80" i="385"/>
  <c r="AB55" i="384"/>
  <c r="AE78" i="388"/>
  <c r="AU78" i="386"/>
  <c r="AB71" i="386"/>
  <c r="AQ78" i="385"/>
  <c r="AE72" i="385"/>
  <c r="AE80" i="384"/>
  <c r="AB73" i="388"/>
  <c r="AU79" i="386"/>
  <c r="AE60" i="386"/>
  <c r="AS82" i="385"/>
  <c r="AB75" i="385"/>
  <c r="AE82" i="384"/>
  <c r="AR77" i="386"/>
  <c r="AB73" i="384"/>
  <c r="AR78" i="383"/>
  <c r="AS82" i="382"/>
  <c r="AE71" i="382"/>
  <c r="AB87" i="381"/>
  <c r="AR83" i="386"/>
  <c r="AE54" i="384"/>
  <c r="AQ81" i="383"/>
  <c r="AU79" i="382"/>
  <c r="AB84" i="382"/>
  <c r="AE68" i="381"/>
  <c r="AE63" i="386"/>
  <c r="AE63" i="384"/>
  <c r="AS82" i="383"/>
  <c r="AQ86" i="382"/>
  <c r="AB78" i="382"/>
  <c r="AU84" i="381"/>
  <c r="AE76" i="383"/>
  <c r="AS77" i="381"/>
  <c r="AQ77" i="380"/>
  <c r="AE53" i="379"/>
  <c r="AR84" i="379"/>
  <c r="AU81" i="378"/>
  <c r="AS85" i="382"/>
  <c r="AQ79" i="381"/>
  <c r="AE75" i="380"/>
  <c r="AS79" i="379"/>
  <c r="AE54" i="379"/>
  <c r="AS87" i="378"/>
  <c r="AS84" i="382"/>
  <c r="AE86" i="381"/>
  <c r="AB81" i="380"/>
  <c r="AR87" i="379"/>
  <c r="AB76" i="379"/>
  <c r="AQ88" i="384"/>
  <c r="AU81" i="388"/>
  <c r="AB78" i="386"/>
  <c r="AE87" i="386"/>
  <c r="AB82" i="385"/>
  <c r="AT85" i="384"/>
  <c r="AQ84" i="384"/>
  <c r="AR81" i="388"/>
  <c r="AE53" i="386"/>
  <c r="AB58" i="386"/>
  <c r="AQ86" i="385"/>
  <c r="AQ81" i="384"/>
  <c r="AT77" i="384"/>
  <c r="AE67" i="386"/>
  <c r="AU81" i="384"/>
  <c r="AU86" i="383"/>
  <c r="AE84" i="383"/>
  <c r="AR81" i="382"/>
  <c r="AS86" i="382"/>
  <c r="AQ77" i="381"/>
  <c r="AQ78" i="388"/>
  <c r="AB61" i="386"/>
  <c r="AE75" i="384"/>
  <c r="AT78" i="383"/>
  <c r="AE77" i="383"/>
  <c r="AU88" i="382"/>
  <c r="AQ81" i="382"/>
  <c r="AQ78" i="381"/>
  <c r="AQ88" i="388"/>
  <c r="AT87" i="385"/>
  <c r="AB68" i="384"/>
  <c r="AS81" i="383"/>
  <c r="AE73" i="383"/>
  <c r="AT80" i="382"/>
  <c r="AS88" i="382"/>
  <c r="AS83" i="381"/>
  <c r="AB57" i="388"/>
  <c r="AB69" i="383"/>
  <c r="AB61" i="381"/>
  <c r="AF65" i="398"/>
  <c r="AC59" i="398"/>
  <c r="AH86" i="398"/>
  <c r="AH79" i="395"/>
  <c r="AC78" i="392"/>
  <c r="AI86" i="395"/>
  <c r="AJ71" i="394"/>
  <c r="AF58" i="392"/>
  <c r="AJ84" i="393"/>
  <c r="AK72" i="394"/>
  <c r="AJ85" i="394"/>
  <c r="AC68" i="395"/>
  <c r="AJ70" i="393"/>
  <c r="AC55" i="396"/>
  <c r="AH62" i="394"/>
  <c r="AK67" i="395"/>
  <c r="AH86" i="396"/>
  <c r="AH87" i="394"/>
  <c r="AJ82" i="395"/>
  <c r="AG87" i="396"/>
  <c r="AC86" i="393"/>
  <c r="AF85" i="392"/>
  <c r="AG71" i="392"/>
  <c r="AH80" i="394"/>
  <c r="AC78" i="396"/>
  <c r="AI85" i="396"/>
  <c r="AG54" i="392"/>
  <c r="AH76" i="392"/>
  <c r="AF66" i="393"/>
  <c r="AH63" i="395"/>
  <c r="AK84" i="396"/>
  <c r="AC73" i="396"/>
  <c r="AK56" i="396"/>
  <c r="AI57" i="396"/>
  <c r="AJ56" i="394"/>
  <c r="AK86" i="394"/>
  <c r="AH86" i="393"/>
  <c r="AH82" i="394"/>
  <c r="AG81" i="396"/>
  <c r="AG75" i="392"/>
  <c r="AK88" i="393"/>
  <c r="AK69" i="392"/>
  <c r="AC81" i="392"/>
  <c r="AJ80" i="392"/>
  <c r="AK83" i="395"/>
  <c r="AF80" i="395"/>
  <c r="AK63" i="394"/>
  <c r="AG86" i="392"/>
  <c r="AH61" i="396"/>
  <c r="AK58" i="396"/>
  <c r="AG68" i="393"/>
  <c r="AH75" i="394"/>
  <c r="AJ53" i="392"/>
  <c r="AK61" i="392"/>
  <c r="AK73" i="396"/>
  <c r="AG80" i="396"/>
  <c r="AJ72" i="393"/>
  <c r="AI79" i="394"/>
  <c r="AH75" i="392"/>
  <c r="AK80" i="393"/>
  <c r="AI77" i="395"/>
  <c r="AH68" i="396"/>
  <c r="AG88" i="393"/>
  <c r="AG60" i="395"/>
  <c r="AK64" i="394"/>
  <c r="AH71" i="393"/>
  <c r="AG74" i="392"/>
  <c r="AJ84" i="392"/>
  <c r="AH64" i="395"/>
  <c r="AK68" i="396"/>
  <c r="AJ55" i="392"/>
  <c r="AK70" i="395"/>
  <c r="AJ69" i="392"/>
  <c r="AJ82" i="394"/>
  <c r="AG72" i="396"/>
  <c r="AF64" i="395"/>
  <c r="AF72" i="393"/>
  <c r="AC71" i="392"/>
  <c r="AK60" i="395"/>
  <c r="AG74" i="394"/>
  <c r="AR85" i="390"/>
  <c r="AT82" i="391"/>
  <c r="AU84" i="390"/>
  <c r="AU78" i="390"/>
  <c r="AU81" i="391"/>
  <c r="AS81" i="389"/>
  <c r="AE62" i="390"/>
  <c r="AE85" i="390"/>
  <c r="AE70" i="389"/>
  <c r="AB78" i="391"/>
  <c r="AB61" i="390"/>
  <c r="AE79" i="389"/>
  <c r="AR82" i="388"/>
  <c r="AB67" i="388"/>
  <c r="AB56" i="386"/>
  <c r="AE87" i="385"/>
  <c r="AS85" i="390"/>
  <c r="AR77" i="390"/>
  <c r="AQ84" i="390"/>
  <c r="AQ78" i="390"/>
  <c r="AQ81" i="391"/>
  <c r="AT81" i="389"/>
  <c r="AB62" i="390"/>
  <c r="AB85" i="390"/>
  <c r="AB70" i="389"/>
  <c r="AE78" i="391"/>
  <c r="AE61" i="390"/>
  <c r="AB79" i="389"/>
  <c r="AU77" i="388"/>
  <c r="AS78" i="386"/>
  <c r="AB68" i="386"/>
  <c r="AE68" i="385"/>
  <c r="AT82" i="389"/>
  <c r="AU78" i="391"/>
  <c r="AR80" i="389"/>
  <c r="AQ77" i="389"/>
  <c r="AR87" i="391"/>
  <c r="AR87" i="390"/>
  <c r="AB61" i="391"/>
  <c r="AB84" i="389"/>
  <c r="AB59" i="391"/>
  <c r="AB83" i="390"/>
  <c r="AE58" i="389"/>
  <c r="AE82" i="390"/>
  <c r="AE66" i="390"/>
  <c r="AE69" i="390"/>
  <c r="AS86" i="388"/>
  <c r="AQ85" i="386"/>
  <c r="AB87" i="386"/>
  <c r="AE82" i="385"/>
  <c r="AB79" i="385"/>
  <c r="AT85" i="389"/>
  <c r="AU88" i="391"/>
  <c r="AQ78" i="391"/>
  <c r="AS86" i="390"/>
  <c r="AQ79" i="390"/>
  <c r="AR86" i="389"/>
  <c r="AT88" i="390"/>
  <c r="AU81" i="390"/>
  <c r="AU87" i="390"/>
  <c r="AE68" i="391"/>
  <c r="AB73" i="390"/>
  <c r="AE84" i="389"/>
  <c r="AE75" i="389"/>
  <c r="AE60" i="389"/>
  <c r="AB54" i="389"/>
  <c r="AB79" i="390"/>
  <c r="AE59" i="390"/>
  <c r="AE84" i="391"/>
  <c r="AE76" i="389"/>
  <c r="AE53" i="388"/>
  <c r="AB80" i="386"/>
  <c r="AQ80" i="386"/>
  <c r="AE56" i="385"/>
  <c r="AB76" i="384"/>
  <c r="AT87" i="384"/>
  <c r="AS78" i="388"/>
  <c r="AR78" i="386"/>
  <c r="AS81" i="386"/>
  <c r="AE63" i="385"/>
  <c r="AE81" i="384"/>
  <c r="AT83" i="384"/>
  <c r="AT77" i="388"/>
  <c r="AS79" i="386"/>
  <c r="AE75" i="386"/>
  <c r="AE59" i="385"/>
  <c r="AE56" i="384"/>
  <c r="AQ79" i="384"/>
  <c r="AU81" i="385"/>
  <c r="AE74" i="383"/>
  <c r="AE61" i="383"/>
  <c r="AB82" i="382"/>
  <c r="AE53" i="381"/>
  <c r="AS81" i="381"/>
  <c r="AR83" i="385"/>
  <c r="AB78" i="383"/>
  <c r="AE64" i="383"/>
  <c r="AB60" i="382"/>
  <c r="AE57" i="381"/>
  <c r="AB86" i="381"/>
  <c r="AE78" i="385"/>
  <c r="AE75" i="383"/>
  <c r="AE79" i="383"/>
  <c r="AE83" i="382"/>
  <c r="AE55" i="381"/>
  <c r="AE59" i="388"/>
  <c r="AQ87" i="382"/>
  <c r="AB78" i="380"/>
  <c r="AQ78" i="380"/>
  <c r="AE85" i="379"/>
  <c r="AU78" i="378"/>
  <c r="AQ77" i="388"/>
  <c r="AU83" i="382"/>
  <c r="AB67" i="380"/>
  <c r="AR88" i="380"/>
  <c r="AU86" i="379"/>
  <c r="AS79" i="378"/>
  <c r="AQ82" i="386"/>
  <c r="AQ88" i="382"/>
  <c r="AE61" i="380"/>
  <c r="AT79" i="380"/>
  <c r="AS85" i="379"/>
  <c r="AB71" i="378"/>
  <c r="AR79" i="388"/>
  <c r="AE62" i="388"/>
  <c r="AB86" i="386"/>
  <c r="AT86" i="385"/>
  <c r="AE86" i="385"/>
  <c r="AS77" i="384"/>
  <c r="AT88" i="388"/>
  <c r="AB65" i="388"/>
  <c r="AE78" i="386"/>
  <c r="AQ84" i="385"/>
  <c r="AE69" i="385"/>
  <c r="AR85" i="384"/>
  <c r="AE80" i="388"/>
  <c r="AB77" i="385"/>
  <c r="AB69" i="384"/>
  <c r="AE87" i="383"/>
  <c r="AQ80" i="383"/>
  <c r="AE70" i="382"/>
  <c r="AE65" i="382"/>
  <c r="AB79" i="381"/>
  <c r="AR83" i="388"/>
  <c r="AJ67" i="397"/>
  <c r="AC74" i="398"/>
  <c r="AI69" i="394"/>
  <c r="AC87" i="396"/>
  <c r="AH87" i="396"/>
  <c r="AI77" i="396"/>
  <c r="AK53" i="395"/>
  <c r="AC69" i="394"/>
  <c r="AF57" i="392"/>
  <c r="AG63" i="394"/>
  <c r="AK58" i="393"/>
  <c r="AH80" i="392"/>
  <c r="AJ69" i="393"/>
  <c r="AC62" i="395"/>
  <c r="AH77" i="392"/>
  <c r="AK74" i="393"/>
  <c r="AC60" i="395"/>
  <c r="AJ72" i="392"/>
  <c r="AI53" i="393"/>
  <c r="AI59" i="393"/>
  <c r="AK63" i="395"/>
  <c r="AI86" i="394"/>
  <c r="AK56" i="395"/>
  <c r="AH55" i="393"/>
  <c r="AF56" i="395"/>
  <c r="AG53" i="395"/>
  <c r="AG57" i="392"/>
  <c r="AG60" i="392"/>
  <c r="AF82" i="392"/>
  <c r="AI88" i="396"/>
  <c r="AH86" i="392"/>
  <c r="AF78" i="393"/>
  <c r="AH84" i="395"/>
  <c r="AJ57" i="396"/>
  <c r="AG54" i="394"/>
  <c r="AJ86" i="394"/>
  <c r="AK85" i="393"/>
  <c r="AH71" i="392"/>
  <c r="AG76" i="392"/>
  <c r="AF87" i="394"/>
  <c r="AF55" i="392"/>
  <c r="AH73" i="392"/>
  <c r="AF55" i="396"/>
  <c r="AC84" i="394"/>
  <c r="AI57" i="393"/>
  <c r="AG70" i="396"/>
  <c r="AC68" i="396"/>
  <c r="AF56" i="392"/>
  <c r="AI85" i="393"/>
  <c r="AK69" i="394"/>
  <c r="AF67" i="394"/>
  <c r="AH83" i="395"/>
  <c r="AI76" i="393"/>
  <c r="AC83" i="395"/>
  <c r="AC54" i="395"/>
  <c r="AI88" i="392"/>
  <c r="AF57" i="394"/>
  <c r="AC61" i="396"/>
  <c r="AH82" i="396"/>
  <c r="AJ80" i="393"/>
  <c r="AG77" i="395"/>
  <c r="AK83" i="394"/>
  <c r="AC75" i="395"/>
  <c r="AF60" i="395"/>
  <c r="AF64" i="394"/>
  <c r="AG66" i="394"/>
  <c r="AC88" i="396"/>
  <c r="AK84" i="392"/>
  <c r="AG64" i="395"/>
  <c r="AF83" i="394"/>
  <c r="AK54" i="394"/>
  <c r="AG61" i="396"/>
  <c r="AF74" i="392"/>
  <c r="AJ88" i="394"/>
  <c r="AI69" i="392"/>
  <c r="AG56" i="395"/>
  <c r="AK77" i="394"/>
  <c r="AK78" i="393"/>
  <c r="AG70" i="392"/>
  <c r="AF84" i="392"/>
  <c r="AQ82" i="389"/>
  <c r="AS77" i="390"/>
  <c r="AU80" i="389"/>
  <c r="AU77" i="389"/>
  <c r="AS81" i="391"/>
  <c r="AT87" i="390"/>
  <c r="AB68" i="389"/>
  <c r="AB79" i="391"/>
  <c r="AB60" i="391"/>
  <c r="AB57" i="390"/>
  <c r="AE66" i="391"/>
  <c r="AB53" i="389"/>
  <c r="AB79" i="388"/>
  <c r="AQ88" i="386"/>
  <c r="AQ79" i="385"/>
  <c r="AU80" i="384"/>
  <c r="AS82" i="389"/>
  <c r="AT77" i="390"/>
  <c r="AQ80" i="389"/>
  <c r="AT77" i="389"/>
  <c r="AS87" i="391"/>
  <c r="AQ87" i="390"/>
  <c r="AE68" i="389"/>
  <c r="AE79" i="391"/>
  <c r="AE60" i="391"/>
  <c r="AE57" i="390"/>
  <c r="AB66" i="391"/>
  <c r="AE53" i="389"/>
  <c r="AB78" i="388"/>
  <c r="AE72" i="386"/>
  <c r="AU78" i="385"/>
  <c r="AU79" i="384"/>
  <c r="AR78" i="389"/>
  <c r="AT78" i="391"/>
  <c r="AQ85" i="391"/>
  <c r="AU86" i="389"/>
  <c r="AT84" i="391"/>
  <c r="AB72" i="391"/>
  <c r="AE86" i="391"/>
  <c r="AB75" i="391"/>
  <c r="AE54" i="390"/>
  <c r="AE54" i="389"/>
  <c r="AE79" i="390"/>
  <c r="AB53" i="390"/>
  <c r="AB84" i="391"/>
  <c r="AB76" i="389"/>
  <c r="AU86" i="388"/>
  <c r="AE86" i="386"/>
  <c r="AT79" i="386"/>
  <c r="AB62" i="385"/>
  <c r="AQ77" i="384"/>
  <c r="AQ85" i="390"/>
  <c r="AS83" i="391"/>
  <c r="AT80" i="391"/>
  <c r="AT84" i="390"/>
  <c r="AQ83" i="390"/>
  <c r="AQ86" i="389"/>
  <c r="AS88" i="390"/>
  <c r="AT80" i="390"/>
  <c r="AE72" i="391"/>
  <c r="AE84" i="390"/>
  <c r="AB86" i="389"/>
  <c r="AE75" i="391"/>
  <c r="AE64" i="389"/>
  <c r="AB74" i="391"/>
  <c r="AE83" i="391"/>
  <c r="AB61" i="389"/>
  <c r="AB58" i="391"/>
  <c r="AB85" i="389"/>
  <c r="AB80" i="389"/>
  <c r="AB87" i="388"/>
  <c r="AQ87" i="386"/>
  <c r="AB73" i="386"/>
  <c r="AE57" i="385"/>
  <c r="AB71" i="384"/>
  <c r="AS87" i="388"/>
  <c r="AU78" i="388"/>
  <c r="AB72" i="386"/>
  <c r="AE54" i="386"/>
  <c r="AE75" i="385"/>
  <c r="AR79" i="384"/>
  <c r="AT87" i="388"/>
  <c r="AR77" i="388"/>
  <c r="AB74" i="386"/>
  <c r="AE71" i="386"/>
  <c r="AE81" i="385"/>
  <c r="AQ86" i="384"/>
  <c r="AR84" i="388"/>
  <c r="AQ87" i="384"/>
  <c r="AB83" i="383"/>
  <c r="AU81" i="383"/>
  <c r="AE84" i="382"/>
  <c r="AU88" i="381"/>
  <c r="AB71" i="388"/>
  <c r="AS83" i="384"/>
  <c r="AE71" i="383"/>
  <c r="AT85" i="383"/>
  <c r="AB58" i="382"/>
  <c r="AS88" i="381"/>
  <c r="AE56" i="388"/>
  <c r="AT81" i="384"/>
  <c r="AB68" i="383"/>
  <c r="AS84" i="383"/>
  <c r="AB65" i="382"/>
  <c r="AR84" i="381"/>
  <c r="AB88" i="385"/>
  <c r="AQ82" i="381"/>
  <c r="AQ81" i="380"/>
  <c r="AB75" i="380"/>
  <c r="AB82" i="379"/>
  <c r="AE62" i="378"/>
  <c r="AE79" i="385"/>
  <c r="AB54" i="381"/>
  <c r="AT85" i="380"/>
  <c r="AE62" i="380"/>
  <c r="AE87" i="379"/>
  <c r="AB64" i="378"/>
  <c r="AB81" i="385"/>
  <c r="AU85" i="381"/>
  <c r="AS78" i="380"/>
  <c r="AE63" i="380"/>
  <c r="AT79" i="379"/>
  <c r="AB64" i="384"/>
  <c r="AB85" i="388"/>
  <c r="AE68" i="388"/>
  <c r="AT82" i="386"/>
  <c r="AB74" i="385"/>
  <c r="AT77" i="385"/>
  <c r="AB77" i="384"/>
  <c r="AB56" i="388"/>
  <c r="AB62" i="388"/>
  <c r="AR85" i="386"/>
  <c r="AB78" i="385"/>
  <c r="AB86" i="385"/>
  <c r="AB86" i="384"/>
  <c r="AB58" i="388"/>
  <c r="AB66" i="385"/>
  <c r="AT79" i="383"/>
  <c r="AB58" i="383"/>
  <c r="AR88" i="382"/>
  <c r="AU81" i="382"/>
  <c r="AR86" i="381"/>
  <c r="AR83" i="381"/>
  <c r="AB54" i="388"/>
  <c r="AE84" i="385"/>
  <c r="AR80" i="383"/>
  <c r="AQ86" i="383"/>
  <c r="AT84" i="382"/>
  <c r="AT81" i="382"/>
  <c r="AT86" i="381"/>
  <c r="AR80" i="381"/>
  <c r="AU87" i="386"/>
  <c r="AB54" i="385"/>
  <c r="AB87" i="383"/>
  <c r="AU88" i="383"/>
  <c r="AQ80" i="382"/>
  <c r="AU84" i="382"/>
  <c r="AU80" i="381"/>
  <c r="AR81" i="381"/>
  <c r="AT81" i="383"/>
  <c r="AE53" i="382"/>
  <c r="AU86" i="380"/>
  <c r="AE84" i="380"/>
  <c r="AT86" i="379"/>
  <c r="AE88" i="379"/>
  <c r="AE71" i="379"/>
  <c r="AE72" i="378"/>
  <c r="AE82" i="383"/>
  <c r="AB88" i="381"/>
  <c r="AS80" i="380"/>
  <c r="AR84" i="380"/>
  <c r="AT83" i="379"/>
  <c r="AE68" i="379"/>
  <c r="AQ88" i="378"/>
  <c r="AU77" i="378"/>
  <c r="AH62" i="398"/>
  <c r="AJ58" i="395"/>
  <c r="AK81" i="395"/>
  <c r="AI65" i="393"/>
  <c r="AF79" i="394"/>
  <c r="AC88" i="394"/>
  <c r="AK62" i="395"/>
  <c r="AC71" i="393"/>
  <c r="AG83" i="394"/>
  <c r="AH69" i="392"/>
  <c r="AC85" i="395"/>
  <c r="AG59" i="395"/>
  <c r="AF58" i="394"/>
  <c r="AH75" i="393"/>
  <c r="AC86" i="394"/>
  <c r="AC55" i="394"/>
  <c r="AI61" i="396"/>
  <c r="AG87" i="395"/>
  <c r="AH74" i="394"/>
  <c r="AK88" i="396"/>
  <c r="AQ88" i="391"/>
  <c r="AQ81" i="390"/>
  <c r="AE66" i="389"/>
  <c r="AB66" i="388"/>
  <c r="AR88" i="391"/>
  <c r="AR81" i="390"/>
  <c r="AB66" i="389"/>
  <c r="AR78" i="388"/>
  <c r="AQ82" i="390"/>
  <c r="AS80" i="390"/>
  <c r="AE74" i="391"/>
  <c r="AE85" i="389"/>
  <c r="AR86" i="385"/>
  <c r="AQ83" i="391"/>
  <c r="AR79" i="389"/>
  <c r="AE61" i="391"/>
  <c r="AB67" i="390"/>
  <c r="AE70" i="390"/>
  <c r="AE55" i="385"/>
  <c r="AE72" i="388"/>
  <c r="AE67" i="384"/>
  <c r="AE58" i="385"/>
  <c r="AT78" i="384"/>
  <c r="AE88" i="381"/>
  <c r="AE56" i="382"/>
  <c r="AQ85" i="384"/>
  <c r="AB57" i="381"/>
  <c r="AQ78" i="379"/>
  <c r="AB60" i="381"/>
  <c r="AU87" i="378"/>
  <c r="AB68" i="379"/>
  <c r="AT80" i="386"/>
  <c r="AU77" i="384"/>
  <c r="AE74" i="385"/>
  <c r="AE87" i="384"/>
  <c r="AB57" i="382"/>
  <c r="AB61" i="385"/>
  <c r="AB62" i="383"/>
  <c r="AB86" i="382"/>
  <c r="AB55" i="381"/>
  <c r="AS84" i="385"/>
  <c r="AB54" i="383"/>
  <c r="AE81" i="382"/>
  <c r="AE70" i="381"/>
  <c r="AB76" i="382"/>
  <c r="AS81" i="380"/>
  <c r="AE77" i="380"/>
  <c r="AE84" i="379"/>
  <c r="AE69" i="378"/>
  <c r="AE60" i="384"/>
  <c r="AB71" i="381"/>
  <c r="AQ86" i="380"/>
  <c r="AB71" i="380"/>
  <c r="AT88" i="379"/>
  <c r="AT88" i="378"/>
  <c r="AB56" i="384"/>
  <c r="AB73" i="382"/>
  <c r="AB75" i="381"/>
  <c r="AE76" i="380"/>
  <c r="AB69" i="380"/>
  <c r="AS87" i="379"/>
  <c r="AE56" i="379"/>
  <c r="AU84" i="384"/>
  <c r="AE77" i="388"/>
  <c r="AB64" i="388"/>
  <c r="AE82" i="386"/>
  <c r="AB62" i="386"/>
  <c r="AB53" i="385"/>
  <c r="AE70" i="385"/>
  <c r="AE72" i="384"/>
  <c r="AB75" i="384"/>
  <c r="AB80" i="388"/>
  <c r="AE58" i="388"/>
  <c r="AB70" i="386"/>
  <c r="AB67" i="386"/>
  <c r="AE77" i="385"/>
  <c r="AE66" i="385"/>
  <c r="AB87" i="384"/>
  <c r="AB70" i="384"/>
  <c r="AT86" i="386"/>
  <c r="AQ82" i="384"/>
  <c r="AE62" i="383"/>
  <c r="AU79" i="383"/>
  <c r="AS77" i="382"/>
  <c r="AR80" i="382"/>
  <c r="AU82" i="381"/>
  <c r="AE64" i="381"/>
  <c r="AB88" i="386"/>
  <c r="AQ83" i="384"/>
  <c r="AB88" i="383"/>
  <c r="AE86" i="383"/>
  <c r="AU87" i="382"/>
  <c r="AU77" i="382"/>
  <c r="AS87" i="381"/>
  <c r="AB66" i="381"/>
  <c r="AE79" i="386"/>
  <c r="AB88" i="384"/>
  <c r="AB85" i="383"/>
  <c r="AB77" i="383"/>
  <c r="AB61" i="382"/>
  <c r="AT87" i="382"/>
  <c r="AR79" i="381"/>
  <c r="AB80" i="381"/>
  <c r="AE54" i="383"/>
  <c r="AQ87" i="381"/>
  <c r="AU79" i="380"/>
  <c r="AT86" i="380"/>
  <c r="AS83" i="379"/>
  <c r="AE69" i="379"/>
  <c r="AT77" i="378"/>
  <c r="AB73" i="378"/>
  <c r="AB61" i="383"/>
  <c r="AE82" i="381"/>
  <c r="AU87" i="380"/>
  <c r="AQ80" i="380"/>
  <c r="AT84" i="379"/>
  <c r="AB70" i="379"/>
  <c r="AU82" i="378"/>
  <c r="AS84" i="378"/>
  <c r="AU78" i="383"/>
  <c r="AU86" i="381"/>
  <c r="AB60" i="380"/>
  <c r="AT77" i="380"/>
  <c r="AR77" i="379"/>
  <c r="AE83" i="379"/>
  <c r="AR81" i="378"/>
  <c r="AE69" i="384"/>
  <c r="AE79" i="388"/>
  <c r="AQ84" i="388"/>
  <c r="AR88" i="386"/>
  <c r="AS86" i="386"/>
  <c r="AS79" i="385"/>
  <c r="AT81" i="385"/>
  <c r="AQ80" i="384"/>
  <c r="AU82" i="384"/>
  <c r="AE69" i="388"/>
  <c r="AE74" i="388"/>
  <c r="AQ83" i="386"/>
  <c r="AU88" i="386"/>
  <c r="AU88" i="385"/>
  <c r="AR79" i="385"/>
  <c r="AS88" i="384"/>
  <c r="AT80" i="384"/>
  <c r="AE56" i="386"/>
  <c r="AE68" i="384"/>
  <c r="AU83" i="383"/>
  <c r="AS80" i="383"/>
  <c r="AT78" i="382"/>
  <c r="AE72" i="382"/>
  <c r="AE54" i="381"/>
  <c r="AU87" i="381"/>
  <c r="AE68" i="386"/>
  <c r="AE85" i="384"/>
  <c r="AS79" i="383"/>
  <c r="AT80" i="383"/>
  <c r="AS83" i="382"/>
  <c r="AB77" i="382"/>
  <c r="AE74" i="381"/>
  <c r="AU79" i="381"/>
  <c r="AS85" i="386"/>
  <c r="AB63" i="384"/>
  <c r="AB79" i="383"/>
  <c r="AE60" i="383"/>
  <c r="AR85" i="382"/>
  <c r="AQ83" i="382"/>
  <c r="AB67" i="381"/>
  <c r="AU81" i="381"/>
  <c r="AR84" i="383"/>
  <c r="AR82" i="381"/>
  <c r="AB68" i="380"/>
  <c r="AE69" i="380"/>
  <c r="AB59" i="379"/>
  <c r="AT78" i="379"/>
  <c r="AB79" i="378"/>
  <c r="AR86" i="388"/>
  <c r="AE68" i="383"/>
  <c r="AE62" i="381"/>
  <c r="AB63" i="380"/>
  <c r="AR83" i="380"/>
  <c r="AB61" i="379"/>
  <c r="AE73" i="379"/>
  <c r="AB58" i="378"/>
  <c r="AU87" i="388"/>
  <c r="AB53" i="383"/>
  <c r="AE80" i="381"/>
  <c r="AB59" i="380"/>
  <c r="AS86" i="380"/>
  <c r="AB87" i="379"/>
  <c r="AE57" i="379"/>
  <c r="AB72" i="378"/>
  <c r="AB81" i="386"/>
  <c r="AE88" i="380"/>
  <c r="AB63" i="378"/>
  <c r="AB65" i="377"/>
  <c r="AB63" i="377"/>
  <c r="AE64" i="376"/>
  <c r="AR84" i="376"/>
  <c r="AS79" i="375"/>
  <c r="AB68" i="375"/>
  <c r="AR81" i="374"/>
  <c r="AU80" i="374"/>
  <c r="AT83" i="373"/>
  <c r="AU86" i="373"/>
  <c r="AE60" i="373"/>
  <c r="AB82" i="372"/>
  <c r="AB56" i="371"/>
  <c r="AU77" i="385"/>
  <c r="AE81" i="380"/>
  <c r="AE86" i="378"/>
  <c r="AB79" i="377"/>
  <c r="AE78" i="377"/>
  <c r="AE83" i="376"/>
  <c r="AS86" i="376"/>
  <c r="AQ84" i="375"/>
  <c r="AB81" i="375"/>
  <c r="AQ86" i="374"/>
  <c r="AQ81" i="374"/>
  <c r="AU82" i="373"/>
  <c r="AS83" i="373"/>
  <c r="AS80" i="372"/>
  <c r="AE62" i="372"/>
  <c r="AE76" i="372"/>
  <c r="AB83" i="382"/>
  <c r="AR78" i="379"/>
  <c r="AT84" i="378"/>
  <c r="AB57" i="377"/>
  <c r="AR80" i="377"/>
  <c r="AB67" i="376"/>
  <c r="AE61" i="376"/>
  <c r="AE65" i="375"/>
  <c r="AS86" i="375"/>
  <c r="AB87" i="374"/>
  <c r="AB70" i="374"/>
  <c r="AE55" i="373"/>
  <c r="AB83" i="373"/>
  <c r="AU79" i="372"/>
  <c r="AQ78" i="372"/>
  <c r="AE77" i="371"/>
  <c r="AU85" i="379"/>
  <c r="AR83" i="376"/>
  <c r="AB58" i="374"/>
  <c r="AS78" i="372"/>
  <c r="AQ87" i="372"/>
  <c r="AT84" i="380"/>
  <c r="AQ83" i="377"/>
  <c r="AB60" i="375"/>
  <c r="AU88" i="373"/>
  <c r="AR85" i="371"/>
  <c r="AB59" i="372"/>
  <c r="AT78" i="377"/>
  <c r="AQ80" i="375"/>
  <c r="AB58" i="373"/>
  <c r="AE73" i="371"/>
  <c r="AB68" i="371"/>
  <c r="AB77" i="374"/>
  <c r="AE75" i="364"/>
  <c r="AB73" i="364"/>
  <c r="AT85" i="363"/>
  <c r="AE83" i="363"/>
  <c r="AQ81" i="362"/>
  <c r="AB80" i="362"/>
  <c r="AQ88" i="360"/>
  <c r="AB64" i="360"/>
  <c r="AE66" i="360"/>
  <c r="AB57" i="371"/>
  <c r="AQ83" i="364"/>
  <c r="AT85" i="364"/>
  <c r="AB84" i="363"/>
  <c r="AE82" i="363"/>
  <c r="AB56" i="362"/>
  <c r="AQ84" i="362"/>
  <c r="AB87" i="360"/>
  <c r="AB58" i="360"/>
  <c r="AR86" i="384"/>
  <c r="AB55" i="380"/>
  <c r="AE81" i="378"/>
  <c r="AB83" i="377"/>
  <c r="AB66" i="377"/>
  <c r="AB75" i="376"/>
  <c r="AE57" i="376"/>
  <c r="AB88" i="375"/>
  <c r="AE59" i="375"/>
  <c r="AQ87" i="374"/>
  <c r="AS82" i="374"/>
  <c r="AQ88" i="373"/>
  <c r="AT87" i="373"/>
  <c r="AR81" i="372"/>
  <c r="AU81" i="372"/>
  <c r="AB85" i="371"/>
  <c r="AB61" i="384"/>
  <c r="AB56" i="380"/>
  <c r="AE61" i="378"/>
  <c r="AE85" i="377"/>
  <c r="AB73" i="377"/>
  <c r="AE54" i="376"/>
  <c r="AB85" i="376"/>
  <c r="AB67" i="375"/>
  <c r="AB64" i="375"/>
  <c r="AR85" i="374"/>
  <c r="AT87" i="374"/>
  <c r="AU77" i="373"/>
  <c r="AS88" i="373"/>
  <c r="AR80" i="371"/>
  <c r="AQ80" i="371"/>
  <c r="AE61" i="371"/>
  <c r="AE78" i="382"/>
  <c r="AR83" i="379"/>
  <c r="AQ81" i="378"/>
  <c r="AB72" i="377"/>
  <c r="AR77" i="377"/>
  <c r="AR82" i="376"/>
  <c r="AE87" i="376"/>
  <c r="AE82" i="375"/>
  <c r="AS81" i="375"/>
  <c r="AB61" i="374"/>
  <c r="AE86" i="374"/>
  <c r="AE57" i="373"/>
  <c r="AE61" i="373"/>
  <c r="AR85" i="372"/>
  <c r="AU87" i="372"/>
  <c r="AB76" i="371"/>
  <c r="AE64" i="379"/>
  <c r="AE59" i="376"/>
  <c r="AS86" i="374"/>
  <c r="AB76" i="372"/>
  <c r="AE78" i="372"/>
  <c r="AR78" i="380"/>
  <c r="AT88" i="376"/>
  <c r="AB84" i="375"/>
  <c r="AB79" i="373"/>
  <c r="AQ86" i="371"/>
  <c r="AE78" i="371"/>
  <c r="AE77" i="377"/>
  <c r="AU80" i="375"/>
  <c r="AR84" i="373"/>
  <c r="AB58" i="372"/>
  <c r="AE68" i="372"/>
  <c r="AE70" i="375"/>
  <c r="AR82" i="364"/>
  <c r="AQ77" i="364"/>
  <c r="AT86" i="363"/>
  <c r="AR85" i="363"/>
  <c r="AB74" i="363"/>
  <c r="AE74" i="362"/>
  <c r="AU86" i="362"/>
  <c r="AB59" i="360"/>
  <c r="AB54" i="360"/>
  <c r="AS80" i="373"/>
  <c r="AE85" i="364"/>
  <c r="AB81" i="364"/>
  <c r="AB87" i="363"/>
  <c r="AE84" i="363"/>
  <c r="AR79" i="362"/>
  <c r="AU87" i="362"/>
  <c r="AT83" i="360"/>
  <c r="AQ87" i="360"/>
  <c r="AQ85" i="378"/>
  <c r="AQ82" i="380"/>
  <c r="AT82" i="378"/>
  <c r="AU83" i="377"/>
  <c r="AB77" i="377"/>
  <c r="AS79" i="376"/>
  <c r="AU88" i="376"/>
  <c r="AT77" i="375"/>
  <c r="AE76" i="375"/>
  <c r="AB71" i="375"/>
  <c r="AE65" i="374"/>
  <c r="AB56" i="374"/>
  <c r="AB77" i="373"/>
  <c r="AE71" i="373"/>
  <c r="AB71" i="371"/>
  <c r="AU87" i="371"/>
  <c r="AS84" i="371"/>
  <c r="AB54" i="380"/>
  <c r="AR78" i="378"/>
  <c r="AU87" i="377"/>
  <c r="AB67" i="377"/>
  <c r="AU80" i="376"/>
  <c r="AT79" i="376"/>
  <c r="AQ81" i="375"/>
  <c r="AB61" i="375"/>
  <c r="AT84" i="374"/>
  <c r="AE53" i="374"/>
  <c r="AB81" i="374"/>
  <c r="AB70" i="373"/>
  <c r="AB86" i="373"/>
  <c r="AB67" i="372"/>
  <c r="AU83" i="372"/>
  <c r="AB65" i="383"/>
  <c r="AU87" i="379"/>
  <c r="AE65" i="378"/>
  <c r="AB78" i="377"/>
  <c r="AE69" i="377"/>
  <c r="AE84" i="376"/>
  <c r="AB70" i="376"/>
  <c r="AE79" i="375"/>
  <c r="AT82" i="375"/>
  <c r="AR83" i="374"/>
  <c r="AT88" i="374"/>
  <c r="AS79" i="373"/>
  <c r="AT77" i="373"/>
  <c r="AU84" i="371"/>
  <c r="AQ82" i="372"/>
  <c r="AB84" i="371"/>
  <c r="AB83" i="380"/>
  <c r="AU83" i="376"/>
  <c r="AR88" i="375"/>
  <c r="AB85" i="373"/>
  <c r="AR86" i="371"/>
  <c r="AB53" i="371"/>
  <c r="AE63" i="377"/>
  <c r="AE53" i="375"/>
  <c r="AT78" i="373"/>
  <c r="AB79" i="372"/>
  <c r="AE55" i="371"/>
  <c r="AS86" i="378"/>
  <c r="AB77" i="376"/>
  <c r="AB76" i="374"/>
  <c r="AT85" i="371"/>
  <c r="AB54" i="371"/>
  <c r="AQ81" i="376"/>
  <c r="AB55" i="372"/>
  <c r="AU86" i="364"/>
  <c r="AS82" i="364"/>
  <c r="AS83" i="363"/>
  <c r="AE62" i="363"/>
  <c r="AR83" i="362"/>
  <c r="AB82" i="362"/>
  <c r="AS81" i="360"/>
  <c r="AQ79" i="360"/>
  <c r="AE71" i="374"/>
  <c r="AB60" i="364"/>
  <c r="AQ86" i="364"/>
  <c r="AE85" i="363"/>
  <c r="AQ77" i="363"/>
  <c r="AE69" i="362"/>
  <c r="AE75" i="362"/>
  <c r="AS77" i="360"/>
  <c r="AR81" i="360"/>
  <c r="AR83" i="378"/>
  <c r="AR81" i="380"/>
  <c r="AE70" i="378"/>
  <c r="AB88" i="377"/>
  <c r="AB70" i="377"/>
  <c r="AR78" i="376"/>
  <c r="AR81" i="376"/>
  <c r="AU87" i="375"/>
  <c r="AE66" i="375"/>
  <c r="AQ85" i="373"/>
  <c r="AB80" i="380"/>
  <c r="AE72" i="377"/>
  <c r="AE87" i="375"/>
  <c r="AU81" i="373"/>
  <c r="AB62" i="380"/>
  <c r="AS78" i="376"/>
  <c r="AQ77" i="374"/>
  <c r="AB66" i="373"/>
  <c r="AB75" i="377"/>
  <c r="AR87" i="371"/>
  <c r="AE82" i="373"/>
  <c r="AB56" i="377"/>
  <c r="AE86" i="371"/>
  <c r="AR78" i="364"/>
  <c r="AE73" i="362"/>
  <c r="AE80" i="372"/>
  <c r="AE67" i="363"/>
  <c r="AS80" i="360"/>
  <c r="AE58" i="376"/>
  <c r="AU77" i="364"/>
  <c r="AB70" i="364"/>
  <c r="AS77" i="363"/>
  <c r="AE70" i="363"/>
  <c r="AQ77" i="362"/>
  <c r="AB87" i="362"/>
  <c r="AT82" i="360"/>
  <c r="AT77" i="360"/>
  <c r="AQ80" i="376"/>
  <c r="AT82" i="363"/>
  <c r="AE60" i="360"/>
  <c r="AE83" i="359"/>
  <c r="AE77" i="359"/>
  <c r="AB58" i="356"/>
  <c r="AE78" i="356"/>
  <c r="AB64" i="355"/>
  <c r="AE78" i="355"/>
  <c r="AU78" i="354"/>
  <c r="AB75" i="354"/>
  <c r="AE80" i="353"/>
  <c r="AB81" i="353"/>
  <c r="AQ88" i="351"/>
  <c r="AQ78" i="351"/>
  <c r="AG68" i="398"/>
  <c r="AI78" i="394"/>
  <c r="AF76" i="396"/>
  <c r="AJ74" i="395"/>
  <c r="AF67" i="393"/>
  <c r="AK88" i="394"/>
  <c r="AK58" i="392"/>
  <c r="AG82" i="396"/>
  <c r="AC59" i="394"/>
  <c r="AG81" i="395"/>
  <c r="AI88" i="394"/>
  <c r="AI61" i="392"/>
  <c r="AJ63" i="396"/>
  <c r="AC65" i="393"/>
  <c r="AH87" i="393"/>
  <c r="AC59" i="392"/>
  <c r="AH75" i="396"/>
  <c r="AG57" i="396"/>
  <c r="AI56" i="395"/>
  <c r="AC81" i="393"/>
  <c r="AS87" i="389"/>
  <c r="AB63" i="389"/>
  <c r="AE58" i="390"/>
  <c r="AB69" i="386"/>
  <c r="AU87" i="389"/>
  <c r="AE63" i="389"/>
  <c r="AB58" i="390"/>
  <c r="AB65" i="386"/>
  <c r="AR79" i="391"/>
  <c r="AB77" i="389"/>
  <c r="AB83" i="391"/>
  <c r="AT81" i="388"/>
  <c r="AS77" i="385"/>
  <c r="AR80" i="391"/>
  <c r="AT87" i="391"/>
  <c r="AB73" i="391"/>
  <c r="AE69" i="391"/>
  <c r="AE55" i="388"/>
  <c r="AU84" i="385"/>
  <c r="AE76" i="386"/>
  <c r="AR87" i="388"/>
  <c r="AR78" i="385"/>
  <c r="AQ84" i="383"/>
  <c r="AT81" i="386"/>
  <c r="AR82" i="382"/>
  <c r="AE55" i="383"/>
  <c r="AS77" i="383"/>
  <c r="AB56" i="379"/>
  <c r="AE78" i="380"/>
  <c r="AT82" i="383"/>
  <c r="AT85" i="379"/>
  <c r="AE58" i="386"/>
  <c r="AE85" i="388"/>
  <c r="AB65" i="385"/>
  <c r="AB72" i="383"/>
  <c r="AE77" i="381"/>
  <c r="AB79" i="384"/>
  <c r="AT77" i="383"/>
  <c r="AE88" i="382"/>
  <c r="AS78" i="381"/>
  <c r="AE84" i="384"/>
  <c r="AT88" i="383"/>
  <c r="AB85" i="382"/>
  <c r="AS86" i="381"/>
  <c r="AE78" i="381"/>
  <c r="AE60" i="380"/>
  <c r="AE62" i="379"/>
  <c r="AE86" i="379"/>
  <c r="AR80" i="378"/>
  <c r="AB57" i="383"/>
  <c r="AE71" i="381"/>
  <c r="AE70" i="380"/>
  <c r="AB74" i="379"/>
  <c r="AU81" i="379"/>
  <c r="AE67" i="378"/>
  <c r="AB81" i="383"/>
  <c r="AE73" i="381"/>
  <c r="AR82" i="380"/>
  <c r="AU88" i="380"/>
  <c r="AQ88" i="379"/>
  <c r="AE74" i="379"/>
  <c r="AU84" i="378"/>
  <c r="AE73" i="384"/>
  <c r="AQ80" i="388"/>
  <c r="AU88" i="388"/>
  <c r="AQ84" i="386"/>
  <c r="AT87" i="386"/>
  <c r="AT85" i="385"/>
  <c r="AR87" i="385"/>
  <c r="AR78" i="384"/>
  <c r="AE65" i="384"/>
  <c r="AS85" i="388"/>
  <c r="AR80" i="388"/>
  <c r="AT77" i="386"/>
  <c r="AS84" i="386"/>
  <c r="AS80" i="385"/>
  <c r="AU85" i="385"/>
  <c r="AS87" i="384"/>
  <c r="AB78" i="384"/>
  <c r="AQ77" i="386"/>
  <c r="AR87" i="384"/>
  <c r="AS78" i="383"/>
  <c r="AQ88" i="383"/>
  <c r="AB66" i="382"/>
  <c r="AB54" i="382"/>
  <c r="AB78" i="381"/>
  <c r="AT83" i="381"/>
  <c r="AU83" i="386"/>
  <c r="AU88" i="384"/>
  <c r="AR81" i="383"/>
  <c r="AQ83" i="383"/>
  <c r="AE76" i="382"/>
  <c r="AB53" i="382"/>
  <c r="AE69" i="381"/>
  <c r="AS80" i="381"/>
  <c r="AE73" i="386"/>
  <c r="AS85" i="384"/>
  <c r="AS87" i="383"/>
  <c r="AQ79" i="383"/>
  <c r="AE63" i="382"/>
  <c r="AE67" i="382"/>
  <c r="AE72" i="381"/>
  <c r="AT82" i="381"/>
  <c r="AB64" i="383"/>
  <c r="AB62" i="381"/>
  <c r="AB86" i="380"/>
  <c r="AE79" i="380"/>
  <c r="AE66" i="379"/>
  <c r="AQ83" i="379"/>
  <c r="AB67" i="378"/>
  <c r="AB83" i="378"/>
  <c r="AB86" i="383"/>
  <c r="AQ85" i="381"/>
  <c r="AB85" i="380"/>
  <c r="AE55" i="380"/>
  <c r="AB83" i="379"/>
  <c r="AB54" i="379"/>
  <c r="AB59" i="378"/>
  <c r="AT86" i="388"/>
  <c r="AE83" i="383"/>
  <c r="AE66" i="381"/>
  <c r="AB84" i="380"/>
  <c r="AU85" i="380"/>
  <c r="AE81" i="379"/>
  <c r="AB65" i="379"/>
  <c r="AB78" i="378"/>
  <c r="AS82" i="388"/>
  <c r="AE61" i="388"/>
  <c r="AB86" i="388"/>
  <c r="AB77" i="386"/>
  <c r="AB57" i="386"/>
  <c r="AE60" i="385"/>
  <c r="AE64" i="385"/>
  <c r="AE83" i="384"/>
  <c r="AQ83" i="388"/>
  <c r="AQ82" i="388"/>
  <c r="AE84" i="388"/>
  <c r="AE83" i="386"/>
  <c r="AB64" i="386"/>
  <c r="AE67" i="385"/>
  <c r="AB73" i="385"/>
  <c r="AE66" i="384"/>
  <c r="AE66" i="388"/>
  <c r="AB83" i="385"/>
  <c r="AE62" i="384"/>
  <c r="AQ87" i="383"/>
  <c r="AE59" i="383"/>
  <c r="AE61" i="382"/>
  <c r="AR87" i="382"/>
  <c r="AT79" i="381"/>
  <c r="AT83" i="388"/>
  <c r="AE85" i="385"/>
  <c r="AB80" i="384"/>
  <c r="AR88" i="383"/>
  <c r="AE69" i="383"/>
  <c r="AB59" i="382"/>
  <c r="AB68" i="382"/>
  <c r="AS79" i="381"/>
  <c r="AS88" i="388"/>
  <c r="AR84" i="385"/>
  <c r="AB74" i="384"/>
  <c r="AT84" i="383"/>
  <c r="AE57" i="383"/>
  <c r="AE62" i="382"/>
  <c r="AE87" i="382"/>
  <c r="AT81" i="381"/>
  <c r="AB84" i="386"/>
  <c r="AE74" i="382"/>
  <c r="AE59" i="381"/>
  <c r="AT88" i="380"/>
  <c r="AT87" i="380"/>
  <c r="AB64" i="379"/>
  <c r="AQ87" i="379"/>
  <c r="AQ84" i="378"/>
  <c r="AE62" i="385"/>
  <c r="AE69" i="382"/>
  <c r="AQ86" i="381"/>
  <c r="AR77" i="380"/>
  <c r="AB65" i="380"/>
  <c r="AB75" i="379"/>
  <c r="AT77" i="379"/>
  <c r="AT78" i="378"/>
  <c r="AB58" i="385"/>
  <c r="AE75" i="382"/>
  <c r="AS82" i="381"/>
  <c r="AE53" i="380"/>
  <c r="AB79" i="380"/>
  <c r="AB71" i="379"/>
  <c r="AR82" i="379"/>
  <c r="AE73" i="378"/>
  <c r="AR86" i="382"/>
  <c r="AE78" i="379"/>
  <c r="AR84" i="378"/>
  <c r="AE82" i="377"/>
  <c r="AR85" i="377"/>
  <c r="AB62" i="376"/>
  <c r="AE76" i="376"/>
  <c r="AE68" i="375"/>
  <c r="AQ78" i="375"/>
  <c r="AE63" i="374"/>
  <c r="AE82" i="374"/>
  <c r="AB59" i="373"/>
  <c r="AB63" i="373"/>
  <c r="AU85" i="371"/>
  <c r="AU86" i="371"/>
  <c r="AB58" i="371"/>
  <c r="AB56" i="382"/>
  <c r="AB63" i="379"/>
  <c r="AQ82" i="378"/>
  <c r="AE62" i="377"/>
  <c r="AT83" i="377"/>
  <c r="AE65" i="376"/>
  <c r="AE72" i="376"/>
  <c r="AE81" i="375"/>
  <c r="AU77" i="375"/>
  <c r="AE59" i="374"/>
  <c r="AB66" i="374"/>
  <c r="AB72" i="373"/>
  <c r="AE85" i="373"/>
  <c r="AS85" i="371"/>
  <c r="AT83" i="371"/>
  <c r="AE85" i="372"/>
  <c r="AB58" i="381"/>
  <c r="AS81" i="379"/>
  <c r="AE74" i="378"/>
  <c r="AB82" i="377"/>
  <c r="AQ86" i="377"/>
  <c r="AQ84" i="376"/>
  <c r="AT87" i="376"/>
  <c r="AE56" i="375"/>
  <c r="AB56" i="375"/>
  <c r="AS80" i="374"/>
  <c r="AR79" i="374"/>
  <c r="AR86" i="373"/>
  <c r="AB60" i="373"/>
  <c r="AE58" i="372"/>
  <c r="AE70" i="371"/>
  <c r="AE82" i="372"/>
  <c r="AR85" i="378"/>
  <c r="AB53" i="376"/>
  <c r="AB62" i="374"/>
  <c r="AR81" i="371"/>
  <c r="AE72" i="372"/>
  <c r="AB55" i="379"/>
  <c r="AE70" i="376"/>
  <c r="AS85" i="374"/>
  <c r="AB61" i="371"/>
  <c r="AB72" i="371"/>
  <c r="AQ85" i="380"/>
  <c r="AB54" i="377"/>
  <c r="AE71" i="375"/>
  <c r="AS81" i="373"/>
  <c r="AS85" i="372"/>
  <c r="AB55" i="371"/>
  <c r="AR87" i="372"/>
  <c r="AR87" i="364"/>
  <c r="AQ79" i="364"/>
  <c r="AE54" i="363"/>
  <c r="AB78" i="363"/>
  <c r="AE63" i="362"/>
  <c r="AT84" i="362"/>
  <c r="AB85" i="360"/>
  <c r="AB68" i="360"/>
  <c r="AE66" i="377"/>
  <c r="AB71" i="372"/>
  <c r="AE56" i="364"/>
  <c r="AE80" i="364"/>
  <c r="AB80" i="363"/>
  <c r="AT87" i="363"/>
  <c r="AE77" i="362"/>
  <c r="AE57" i="362"/>
  <c r="AR86" i="360"/>
  <c r="AQ86" i="378"/>
  <c r="AU82" i="382"/>
  <c r="AQ80" i="379"/>
  <c r="AS78" i="378"/>
  <c r="AB80" i="377"/>
  <c r="AU77" i="377"/>
  <c r="AT82" i="376"/>
  <c r="AQ83" i="376"/>
  <c r="AB59" i="375"/>
  <c r="AR85" i="375"/>
  <c r="AE64" i="374"/>
  <c r="AE85" i="374"/>
  <c r="AB76" i="373"/>
  <c r="AB78" i="373"/>
  <c r="AT86" i="371"/>
  <c r="AS79" i="371"/>
  <c r="AB79" i="371"/>
  <c r="AE58" i="382"/>
  <c r="AS78" i="379"/>
  <c r="AQ78" i="378"/>
  <c r="AE58" i="377"/>
  <c r="AR81" i="377"/>
  <c r="AR85" i="376"/>
  <c r="AQ82" i="376"/>
  <c r="AE64" i="375"/>
  <c r="AT87" i="375"/>
  <c r="AB78" i="374"/>
  <c r="AE68" i="374"/>
  <c r="AB80" i="373"/>
  <c r="AE79" i="373"/>
  <c r="AT77" i="372"/>
  <c r="AB77" i="372"/>
  <c r="AE74" i="372"/>
  <c r="AE61" i="381"/>
  <c r="AB78" i="379"/>
  <c r="AE55" i="378"/>
  <c r="AB58" i="377"/>
  <c r="AQ84" i="377"/>
  <c r="AB57" i="376"/>
  <c r="AB64" i="376"/>
  <c r="AB66" i="375"/>
  <c r="AE55" i="375"/>
  <c r="AQ82" i="374"/>
  <c r="AU86" i="374"/>
  <c r="AR87" i="373"/>
  <c r="AR82" i="373"/>
  <c r="AE83" i="372"/>
  <c r="AQ81" i="372"/>
  <c r="AQ88" i="371"/>
  <c r="AB86" i="378"/>
  <c r="AT86" i="376"/>
  <c r="AT81" i="374"/>
  <c r="AT82" i="371"/>
  <c r="AB70" i="372"/>
  <c r="AE64" i="378"/>
  <c r="AS85" i="376"/>
  <c r="AE78" i="374"/>
  <c r="AB74" i="372"/>
  <c r="AB54" i="372"/>
  <c r="AE88" i="388"/>
  <c r="AE83" i="377"/>
  <c r="AE63" i="375"/>
  <c r="AB73" i="373"/>
  <c r="AS80" i="371"/>
  <c r="AR77" i="372"/>
  <c r="AE53" i="373"/>
  <c r="AE62" i="364"/>
  <c r="AE76" i="364"/>
  <c r="AB66" i="363"/>
  <c r="AB54" i="363"/>
  <c r="AQ86" i="362"/>
  <c r="AS84" i="362"/>
  <c r="AS83" i="360"/>
  <c r="AQ84" i="360"/>
  <c r="AB70" i="383"/>
  <c r="AT77" i="371"/>
  <c r="AE55" i="364"/>
  <c r="AE77" i="364"/>
  <c r="AT88" i="363"/>
  <c r="AB69" i="363"/>
  <c r="AE76" i="362"/>
  <c r="AT80" i="362"/>
  <c r="AE79" i="360"/>
  <c r="AB80" i="360"/>
  <c r="AB63" i="383"/>
  <c r="AU84" i="379"/>
  <c r="AE82" i="378"/>
  <c r="AE75" i="377"/>
  <c r="AU86" i="377"/>
  <c r="AE79" i="376"/>
  <c r="AB81" i="376"/>
  <c r="AB76" i="375"/>
  <c r="AT88" i="375"/>
  <c r="AB88" i="374"/>
  <c r="AR88" i="374"/>
  <c r="AQ79" i="373"/>
  <c r="AU78" i="373"/>
  <c r="AS82" i="372"/>
  <c r="AS88" i="372"/>
  <c r="AB75" i="372"/>
  <c r="AU80" i="383"/>
  <c r="AB88" i="379"/>
  <c r="AB68" i="378"/>
  <c r="AB84" i="377"/>
  <c r="AT88" i="377"/>
  <c r="AE80" i="376"/>
  <c r="AE74" i="376"/>
  <c r="AE61" i="375"/>
  <c r="AE86" i="375"/>
  <c r="AB55" i="374"/>
  <c r="AQ83" i="374"/>
  <c r="AQ80" i="373"/>
  <c r="AT79" i="373"/>
  <c r="AU88" i="372"/>
  <c r="AT88" i="372"/>
  <c r="AE84" i="372"/>
  <c r="AE79" i="381"/>
  <c r="AB66" i="379"/>
  <c r="AQ80" i="378"/>
  <c r="AE86" i="377"/>
  <c r="AB76" i="377"/>
  <c r="AS88" i="376"/>
  <c r="AR77" i="376"/>
  <c r="AS77" i="375"/>
  <c r="AT80" i="375"/>
  <c r="AB65" i="374"/>
  <c r="AE56" i="374"/>
  <c r="AE77" i="373"/>
  <c r="AB71" i="373"/>
  <c r="AU83" i="371"/>
  <c r="AB88" i="372"/>
  <c r="AE71" i="371"/>
  <c r="AR79" i="378"/>
  <c r="AB87" i="376"/>
  <c r="AB59" i="374"/>
  <c r="AB85" i="372"/>
  <c r="AB53" i="372"/>
  <c r="AT83" i="383"/>
  <c r="AB71" i="377"/>
  <c r="AR77" i="375"/>
  <c r="AR77" i="373"/>
  <c r="AR88" i="372"/>
  <c r="AU78" i="371"/>
  <c r="AT79" i="377"/>
  <c r="AB63" i="375"/>
  <c r="AB74" i="373"/>
  <c r="AE63" i="372"/>
  <c r="AB65" i="372"/>
  <c r="AR84" i="374"/>
  <c r="AR83" i="364"/>
  <c r="AE53" i="364"/>
  <c r="AT84" i="363"/>
  <c r="AE66" i="363"/>
  <c r="AU88" i="362"/>
  <c r="AB83" i="362"/>
  <c r="AB63" i="362"/>
  <c r="AB78" i="360"/>
  <c r="AB67" i="360"/>
  <c r="AS77" i="371"/>
  <c r="AE58" i="364"/>
  <c r="AE61" i="364"/>
  <c r="AU79" i="363"/>
  <c r="AR82" i="363"/>
  <c r="AQ83" i="362"/>
  <c r="AU78" i="362"/>
  <c r="AE72" i="360"/>
  <c r="AE69" i="360"/>
  <c r="AE53" i="383"/>
  <c r="AE82" i="379"/>
  <c r="AS77" i="378"/>
  <c r="AE71" i="377"/>
  <c r="AU84" i="377"/>
  <c r="AB73" i="376"/>
  <c r="AB86" i="376"/>
  <c r="AB75" i="375"/>
  <c r="AB74" i="374"/>
  <c r="AB81" i="371"/>
  <c r="AB54" i="378"/>
  <c r="AE77" i="376"/>
  <c r="AE69" i="374"/>
  <c r="AB81" i="372"/>
  <c r="AQ79" i="378"/>
  <c r="AR80" i="376"/>
  <c r="AU84" i="374"/>
  <c r="AE69" i="371"/>
  <c r="AE54" i="375"/>
  <c r="AT77" i="381"/>
  <c r="AU84" i="372"/>
  <c r="AB86" i="375"/>
  <c r="AQ87" i="378"/>
  <c r="AB83" i="363"/>
  <c r="AT80" i="360"/>
  <c r="AE69" i="364"/>
  <c r="AE58" i="362"/>
  <c r="AQ81" i="360"/>
  <c r="AE55" i="374"/>
  <c r="AB76" i="364"/>
  <c r="AR80" i="364"/>
  <c r="AB58" i="363"/>
  <c r="AK53" i="393"/>
  <c r="AG57" i="393"/>
  <c r="AI55" i="395"/>
  <c r="AH82" i="393"/>
  <c r="AJ83" i="393"/>
  <c r="AJ77" i="394"/>
  <c r="AG59" i="393"/>
  <c r="AH78" i="396"/>
  <c r="AG60" i="396"/>
  <c r="AJ57" i="394"/>
  <c r="AH61" i="394"/>
  <c r="AJ71" i="395"/>
  <c r="AF59" i="396"/>
  <c r="AH81" i="396"/>
  <c r="AK87" i="394"/>
  <c r="AH55" i="392"/>
  <c r="AF63" i="393"/>
  <c r="AK70" i="392"/>
  <c r="AJ74" i="394"/>
  <c r="AK71" i="393"/>
  <c r="AR79" i="390"/>
  <c r="AB78" i="390"/>
  <c r="AE57" i="389"/>
  <c r="AE83" i="385"/>
  <c r="AS79" i="390"/>
  <c r="AE78" i="390"/>
  <c r="AB57" i="389"/>
  <c r="AB85" i="385"/>
  <c r="AU83" i="390"/>
  <c r="AE86" i="389"/>
  <c r="AB87" i="391"/>
  <c r="AB68" i="388"/>
  <c r="AE77" i="384"/>
  <c r="AT80" i="389"/>
  <c r="AU88" i="389"/>
  <c r="AB56" i="390"/>
  <c r="AE57" i="391"/>
  <c r="AT79" i="388"/>
  <c r="AE88" i="384"/>
  <c r="AB59" i="385"/>
  <c r="AE60" i="388"/>
  <c r="AB81" i="384"/>
  <c r="AE60" i="382"/>
  <c r="AS80" i="384"/>
  <c r="AE63" i="381"/>
  <c r="AB70" i="382"/>
  <c r="AB85" i="381"/>
  <c r="AT81" i="378"/>
  <c r="AB60" i="379"/>
  <c r="AE83" i="381"/>
  <c r="AR83" i="384"/>
  <c r="AE76" i="385"/>
  <c r="AR80" i="386"/>
  <c r="AU85" i="384"/>
  <c r="AS85" i="383"/>
  <c r="AU77" i="381"/>
  <c r="AB65" i="384"/>
  <c r="AB60" i="383"/>
  <c r="AE57" i="382"/>
  <c r="AQ79" i="388"/>
  <c r="AR86" i="383"/>
  <c r="AB84" i="383"/>
  <c r="AE73" i="382"/>
  <c r="AT82" i="385"/>
  <c r="AT87" i="381"/>
  <c r="AB66" i="380"/>
  <c r="AQ86" i="379"/>
  <c r="AT82" i="379"/>
  <c r="AU80" i="378"/>
  <c r="AB62" i="382"/>
  <c r="AB76" i="381"/>
  <c r="AB77" i="380"/>
  <c r="AQ84" i="379"/>
  <c r="AE65" i="379"/>
  <c r="AE77" i="378"/>
  <c r="AR87" i="383"/>
  <c r="AU78" i="381"/>
  <c r="AE57" i="380"/>
  <c r="AB58" i="380"/>
  <c r="AE70" i="379"/>
  <c r="AQ77" i="379"/>
  <c r="AE85" i="378"/>
  <c r="AT86" i="384"/>
  <c r="AB55" i="388"/>
  <c r="AE87" i="388"/>
  <c r="AE80" i="386"/>
  <c r="AB85" i="386"/>
  <c r="AB55" i="385"/>
  <c r="AB57" i="385"/>
  <c r="AE76" i="384"/>
  <c r="AS81" i="384"/>
  <c r="AB77" i="388"/>
  <c r="AE64" i="388"/>
  <c r="AB82" i="386"/>
  <c r="AE62" i="386"/>
  <c r="AE53" i="385"/>
  <c r="AB70" i="385"/>
  <c r="AB72" i="384"/>
  <c r="AE63" i="388"/>
  <c r="AR81" i="385"/>
  <c r="AE55" i="384"/>
  <c r="AQ82" i="383"/>
  <c r="AB71" i="383"/>
  <c r="AS80" i="382"/>
  <c r="AQ84" i="382"/>
  <c r="AU83" i="381"/>
  <c r="AB83" i="388"/>
  <c r="AU83" i="385"/>
  <c r="AB57" i="384"/>
  <c r="AQ85" i="383"/>
  <c r="AB66" i="383"/>
  <c r="AR77" i="382"/>
  <c r="AU80" i="382"/>
  <c r="AQ80" i="381"/>
  <c r="AB53" i="388"/>
  <c r="AB56" i="385"/>
  <c r="AB85" i="384"/>
  <c r="AU77" i="383"/>
  <c r="AE63" i="383"/>
  <c r="AB80" i="382"/>
  <c r="AS87" i="382"/>
  <c r="AR87" i="381"/>
  <c r="AB55" i="386"/>
  <c r="AE80" i="382"/>
  <c r="AE84" i="381"/>
  <c r="AQ83" i="380"/>
  <c r="AU80" i="380"/>
  <c r="AU88" i="379"/>
  <c r="AR79" i="379"/>
  <c r="AQ77" i="378"/>
  <c r="AT78" i="386"/>
  <c r="AR83" i="382"/>
  <c r="AE87" i="381"/>
  <c r="AQ79" i="380"/>
  <c r="AE54" i="380"/>
  <c r="AE58" i="379"/>
  <c r="AS88" i="379"/>
  <c r="AS82" i="378"/>
  <c r="AB60" i="386"/>
  <c r="AR84" i="382"/>
  <c r="AS84" i="381"/>
  <c r="AU82" i="380"/>
  <c r="AE66" i="380"/>
  <c r="AB79" i="379"/>
  <c r="AU80" i="379"/>
  <c r="AE59" i="384"/>
  <c r="AB69" i="388"/>
  <c r="AB74" i="388"/>
  <c r="AT83" i="386"/>
  <c r="AS88" i="386"/>
  <c r="AS88" i="385"/>
  <c r="AT79" i="385"/>
  <c r="AT88" i="384"/>
  <c r="AT82" i="384"/>
  <c r="AE71" i="388"/>
  <c r="AB76" i="388"/>
  <c r="AQ81" i="386"/>
  <c r="AS83" i="386"/>
  <c r="AS83" i="385"/>
  <c r="AU79" i="385"/>
  <c r="AR88" i="384"/>
  <c r="AR80" i="384"/>
  <c r="AE67" i="388"/>
  <c r="AB87" i="385"/>
  <c r="AU85" i="383"/>
  <c r="AE80" i="383"/>
  <c r="AQ78" i="382"/>
  <c r="AB63" i="382"/>
  <c r="AB67" i="382"/>
  <c r="AB65" i="381"/>
  <c r="AT82" i="388"/>
  <c r="AB68" i="385"/>
  <c r="AR85" i="383"/>
  <c r="AB74" i="383"/>
  <c r="AT83" i="382"/>
  <c r="AS78" i="382"/>
  <c r="AB72" i="382"/>
  <c r="AB72" i="381"/>
  <c r="AS79" i="388"/>
  <c r="AS86" i="385"/>
  <c r="AU87" i="383"/>
  <c r="AE65" i="383"/>
  <c r="AT82" i="382"/>
  <c r="AU85" i="382"/>
  <c r="AT88" i="381"/>
  <c r="AB74" i="381"/>
  <c r="AS86" i="384"/>
  <c r="AE55" i="382"/>
  <c r="AB84" i="381"/>
  <c r="AB61" i="380"/>
  <c r="AE56" i="380"/>
  <c r="AT87" i="379"/>
  <c r="AB73" i="379"/>
  <c r="AB85" i="378"/>
  <c r="AB82" i="384"/>
  <c r="AB64" i="382"/>
  <c r="AR85" i="380"/>
  <c r="AE68" i="380"/>
  <c r="AE71" i="380"/>
  <c r="AS77" i="379"/>
  <c r="AB57" i="379"/>
  <c r="AB62" i="378"/>
  <c r="AE78" i="384"/>
  <c r="AB88" i="382"/>
  <c r="AU83" i="380"/>
  <c r="AE73" i="380"/>
  <c r="AR86" i="379"/>
  <c r="AQ82" i="379"/>
  <c r="AB86" i="379"/>
  <c r="AE88" i="378"/>
  <c r="AB68" i="381"/>
  <c r="AT80" i="379"/>
  <c r="AE53" i="378"/>
  <c r="AB62" i="377"/>
  <c r="AS88" i="377"/>
  <c r="AQ86" i="376"/>
  <c r="AS84" i="376"/>
  <c r="AE77" i="375"/>
  <c r="AB85" i="375"/>
  <c r="AU81" i="374"/>
  <c r="AQ79" i="374"/>
  <c r="AT86" i="373"/>
  <c r="AQ84" i="373"/>
  <c r="AB74" i="371"/>
  <c r="AR80" i="372"/>
  <c r="AB62" i="372"/>
  <c r="AT80" i="381"/>
  <c r="AU78" i="379"/>
  <c r="AE63" i="378"/>
  <c r="AE74" i="377"/>
  <c r="AR82" i="377"/>
  <c r="AB88" i="376"/>
  <c r="AR86" i="376"/>
  <c r="AE69" i="375"/>
  <c r="AE62" i="375"/>
  <c r="AS81" i="374"/>
  <c r="AQ80" i="374"/>
  <c r="AQ83" i="373"/>
  <c r="AQ86" i="373"/>
  <c r="AE56" i="371"/>
  <c r="AR82" i="371"/>
  <c r="AE80" i="371"/>
  <c r="AS84" i="380"/>
  <c r="AR88" i="378"/>
  <c r="AS86" i="377"/>
  <c r="AQ80" i="377"/>
  <c r="AE60" i="377"/>
  <c r="AB76" i="376"/>
  <c r="AE73" i="376"/>
  <c r="AQ79" i="375"/>
  <c r="AB72" i="375"/>
  <c r="AB67" i="374"/>
  <c r="AE76" i="374"/>
  <c r="AE74" i="373"/>
  <c r="AB75" i="373"/>
  <c r="AB63" i="372"/>
  <c r="AQ85" i="371"/>
  <c r="AE82" i="371"/>
  <c r="AB74" i="377"/>
  <c r="AB54" i="375"/>
  <c r="AE81" i="373"/>
  <c r="AB66" i="372"/>
  <c r="AE53" i="371"/>
  <c r="AB61" i="378"/>
  <c r="AB68" i="376"/>
  <c r="AU87" i="374"/>
  <c r="AU82" i="372"/>
  <c r="AE83" i="371"/>
  <c r="AB87" i="378"/>
  <c r="AB61" i="376"/>
  <c r="AB72" i="374"/>
  <c r="AE62" i="371"/>
  <c r="AB64" i="371"/>
  <c r="AQ77" i="377"/>
  <c r="AE73" i="372"/>
  <c r="AS84" i="364"/>
  <c r="AB55" i="364"/>
  <c r="AB65" i="363"/>
  <c r="AR78" i="363"/>
  <c r="AB79" i="362"/>
  <c r="AB78" i="362"/>
  <c r="AS88" i="360"/>
  <c r="AB77" i="360"/>
  <c r="AB70" i="375"/>
  <c r="AU87" i="364"/>
  <c r="AT83" i="364"/>
  <c r="AE78" i="364"/>
  <c r="AQ78" i="363"/>
  <c r="AE75" i="363"/>
  <c r="AQ79" i="362"/>
  <c r="AR77" i="362"/>
  <c r="AE85" i="360"/>
  <c r="AB75" i="378"/>
  <c r="AB59" i="381"/>
  <c r="AE80" i="379"/>
  <c r="AB80" i="378"/>
  <c r="AE87" i="377"/>
  <c r="AS80" i="377"/>
  <c r="AE85" i="376"/>
  <c r="AB83" i="376"/>
  <c r="AE72" i="375"/>
  <c r="AE80" i="375"/>
  <c r="AR87" i="374"/>
  <c r="AR82" i="374"/>
  <c r="AT88" i="373"/>
  <c r="AT82" i="373"/>
  <c r="AB63" i="371"/>
  <c r="AT80" i="371"/>
  <c r="AT85" i="372"/>
  <c r="AT78" i="380"/>
  <c r="AE63" i="379"/>
  <c r="AB81" i="378"/>
  <c r="AE61" i="377"/>
  <c r="AU85" i="377"/>
  <c r="AE63" i="376"/>
  <c r="AE55" i="376"/>
  <c r="AU86" i="375"/>
  <c r="AB69" i="375"/>
  <c r="AU85" i="374"/>
  <c r="AT82" i="374"/>
  <c r="AR88" i="373"/>
  <c r="AU87" i="373"/>
  <c r="AE85" i="371"/>
  <c r="AR84" i="371"/>
  <c r="AT81" i="371"/>
  <c r="AE67" i="380"/>
  <c r="AE84" i="378"/>
  <c r="AR84" i="377"/>
  <c r="AQ87" i="377"/>
  <c r="AS82" i="376"/>
  <c r="AT83" i="376"/>
  <c r="AE62" i="376"/>
  <c r="AT83" i="375"/>
  <c r="AE85" i="375"/>
  <c r="AE58" i="374"/>
  <c r="AE62" i="374"/>
  <c r="AB81" i="373"/>
  <c r="AB65" i="373"/>
  <c r="AE66" i="372"/>
  <c r="AS86" i="371"/>
  <c r="AQ80" i="372"/>
  <c r="AE80" i="377"/>
  <c r="AE73" i="375"/>
  <c r="AQ82" i="373"/>
  <c r="AT81" i="372"/>
  <c r="AB70" i="371"/>
  <c r="AQ85" i="377"/>
  <c r="AT86" i="375"/>
  <c r="AB68" i="374"/>
  <c r="AQ83" i="371"/>
  <c r="AE65" i="371"/>
  <c r="AR79" i="380"/>
  <c r="AU84" i="376"/>
  <c r="AT80" i="374"/>
  <c r="AE64" i="373"/>
  <c r="AR83" i="371"/>
  <c r="AE68" i="371"/>
  <c r="AS81" i="372"/>
  <c r="AB84" i="364"/>
  <c r="AB56" i="364"/>
  <c r="AQ86" i="363"/>
  <c r="AB76" i="363"/>
  <c r="AB73" i="362"/>
  <c r="AR87" i="362"/>
  <c r="AE82" i="360"/>
  <c r="AB88" i="360"/>
  <c r="AR88" i="377"/>
  <c r="AB78" i="372"/>
  <c r="AB61" i="364"/>
  <c r="AT87" i="364"/>
  <c r="AE74" i="363"/>
  <c r="AB86" i="363"/>
  <c r="AR85" i="362"/>
  <c r="AE70" i="362"/>
  <c r="AR83" i="360"/>
  <c r="AS85" i="378"/>
  <c r="AT84" i="381"/>
  <c r="AE59" i="379"/>
  <c r="AR87" i="378"/>
  <c r="AU79" i="377"/>
  <c r="AE55" i="377"/>
  <c r="AR79" i="376"/>
  <c r="AU77" i="376"/>
  <c r="AR81" i="375"/>
  <c r="AS80" i="375"/>
  <c r="AB53" i="374"/>
  <c r="AE81" i="374"/>
  <c r="AE70" i="373"/>
  <c r="AE86" i="373"/>
  <c r="AU81" i="371"/>
  <c r="AB72" i="372"/>
  <c r="AE67" i="372"/>
  <c r="AB53" i="381"/>
  <c r="AB53" i="379"/>
  <c r="AT79" i="378"/>
  <c r="AQ78" i="377"/>
  <c r="AE81" i="377"/>
  <c r="AQ79" i="376"/>
  <c r="AQ88" i="376"/>
  <c r="AT85" i="375"/>
  <c r="AR79" i="375"/>
  <c r="AB54" i="374"/>
  <c r="AE77" i="374"/>
  <c r="AB53" i="373"/>
  <c r="AB84" i="373"/>
  <c r="AQ87" i="371"/>
  <c r="AB86" i="372"/>
  <c r="AE64" i="372"/>
  <c r="AT80" i="380"/>
  <c r="AT86" i="378"/>
  <c r="AB57" i="378"/>
  <c r="AR79" i="377"/>
  <c r="AS77" i="377"/>
  <c r="AE81" i="376"/>
  <c r="AE75" i="376"/>
  <c r="AU78" i="375"/>
  <c r="AE78" i="375"/>
  <c r="AQ88" i="374"/>
  <c r="AT85" i="374"/>
  <c r="AR78" i="373"/>
  <c r="AQ77" i="373"/>
  <c r="AE79" i="372"/>
  <c r="AR82" i="372"/>
  <c r="AS78" i="371"/>
  <c r="AT84" i="377"/>
  <c r="AE67" i="376"/>
  <c r="AE66" i="374"/>
  <c r="AU85" i="372"/>
  <c r="AB73" i="371"/>
  <c r="AQ79" i="379"/>
  <c r="AE60" i="376"/>
  <c r="AU88" i="374"/>
  <c r="AT84" i="371"/>
  <c r="AS87" i="371"/>
  <c r="AU86" i="382"/>
  <c r="AT80" i="377"/>
  <c r="AB87" i="375"/>
  <c r="AE75" i="373"/>
  <c r="AR77" i="371"/>
  <c r="AE64" i="371"/>
  <c r="AE84" i="373"/>
  <c r="AB71" i="364"/>
  <c r="AE64" i="364"/>
  <c r="AE60" i="363"/>
  <c r="AR83" i="363"/>
  <c r="AB74" i="362"/>
  <c r="AE54" i="362"/>
  <c r="AQ85" i="360"/>
  <c r="AU81" i="360"/>
  <c r="AB69" i="379"/>
  <c r="AT87" i="371"/>
  <c r="AS87" i="364"/>
  <c r="AU88" i="364"/>
  <c r="AU83" i="363"/>
  <c r="AE65" i="363"/>
  <c r="AS87" i="362"/>
  <c r="AE72" i="362"/>
  <c r="AT85" i="360"/>
  <c r="AT80" i="378"/>
  <c r="AB64" i="381"/>
  <c r="AE76" i="379"/>
  <c r="AB77" i="378"/>
  <c r="AU81" i="377"/>
  <c r="AB60" i="377"/>
  <c r="AU78" i="376"/>
  <c r="AU81" i="376"/>
  <c r="AR80" i="375"/>
  <c r="AE83" i="374"/>
  <c r="AT84" i="372"/>
  <c r="AS79" i="377"/>
  <c r="AE66" i="376"/>
  <c r="AE84" i="374"/>
  <c r="AR88" i="371"/>
  <c r="AQ81" i="377"/>
  <c r="AS85" i="375"/>
  <c r="AB73" i="374"/>
  <c r="AS87" i="372"/>
  <c r="AU83" i="373"/>
  <c r="AB68" i="377"/>
  <c r="AB59" i="371"/>
  <c r="AB87" i="373"/>
  <c r="AE87" i="371"/>
  <c r="AR81" i="363"/>
  <c r="AU82" i="360"/>
  <c r="AQ82" i="364"/>
  <c r="AB67" i="362"/>
  <c r="AE56" i="360"/>
  <c r="AB84" i="372"/>
  <c r="AE59" i="364"/>
  <c r="AB68" i="364"/>
  <c r="AR80" i="363"/>
  <c r="AQ84" i="363"/>
  <c r="AQ78" i="362"/>
  <c r="AS86" i="362"/>
  <c r="AR82" i="360"/>
  <c r="AR85" i="360"/>
  <c r="AB78" i="364"/>
  <c r="AR86" i="362"/>
  <c r="AE82" i="359"/>
  <c r="AE53" i="359"/>
  <c r="AE61" i="356"/>
  <c r="AB54" i="356"/>
  <c r="AE59" i="355"/>
  <c r="AB83" i="355"/>
  <c r="AE70" i="354"/>
  <c r="AE58" i="354"/>
  <c r="AE85" i="353"/>
  <c r="AB76" i="353"/>
  <c r="AR83" i="351"/>
  <c r="AT88" i="351"/>
  <c r="AU81" i="350"/>
  <c r="AH74" i="396"/>
  <c r="AF88" i="392"/>
  <c r="AG70" i="395"/>
  <c r="AH62" i="392"/>
  <c r="AF82" i="394"/>
  <c r="AS79" i="389"/>
  <c r="AR86" i="391"/>
  <c r="AR77" i="391"/>
  <c r="AU82" i="389"/>
  <c r="AB71" i="390"/>
  <c r="AQ78" i="386"/>
  <c r="AB53" i="386"/>
  <c r="AB67" i="379"/>
  <c r="AB63" i="386"/>
  <c r="AE70" i="383"/>
  <c r="AE58" i="383"/>
  <c r="AB70" i="380"/>
  <c r="AQ79" i="386"/>
  <c r="AT81" i="379"/>
  <c r="AB81" i="381"/>
  <c r="AU83" i="379"/>
  <c r="AU77" i="386"/>
  <c r="AU78" i="384"/>
  <c r="AR86" i="386"/>
  <c r="AU87" i="384"/>
  <c r="AS86" i="383"/>
  <c r="AE85" i="382"/>
  <c r="AQ78" i="383"/>
  <c r="AE54" i="382"/>
  <c r="AU82" i="383"/>
  <c r="AB55" i="382"/>
  <c r="AE85" i="381"/>
  <c r="AB58" i="379"/>
  <c r="AE58" i="381"/>
  <c r="AE79" i="379"/>
  <c r="AT81" i="380"/>
  <c r="AB85" i="379"/>
  <c r="AB83" i="386"/>
  <c r="AB66" i="384"/>
  <c r="AB59" i="386"/>
  <c r="AE79" i="384"/>
  <c r="AB67" i="383"/>
  <c r="AT85" i="381"/>
  <c r="AB56" i="383"/>
  <c r="AQ81" i="381"/>
  <c r="AB80" i="383"/>
  <c r="AB63" i="381"/>
  <c r="AU77" i="380"/>
  <c r="AR82" i="378"/>
  <c r="AE83" i="380"/>
  <c r="AS83" i="378"/>
  <c r="AE82" i="380"/>
  <c r="AS80" i="378"/>
  <c r="AU88" i="377"/>
  <c r="AE82" i="376"/>
  <c r="AE70" i="374"/>
  <c r="AU78" i="372"/>
  <c r="AU82" i="377"/>
  <c r="AE71" i="376"/>
  <c r="AB82" i="374"/>
  <c r="AR78" i="372"/>
  <c r="AE67" i="377"/>
  <c r="AT79" i="375"/>
  <c r="AS86" i="373"/>
  <c r="AE74" i="371"/>
  <c r="AE65" i="373"/>
  <c r="AS78" i="375"/>
  <c r="AQ79" i="377"/>
  <c r="AE59" i="372"/>
  <c r="AB58" i="364"/>
  <c r="AT77" i="362"/>
  <c r="AE65" i="364"/>
  <c r="AR82" i="362"/>
  <c r="AR86" i="378"/>
  <c r="AT77" i="377"/>
  <c r="AE88" i="375"/>
  <c r="AB57" i="373"/>
  <c r="AU82" i="371"/>
  <c r="AT81" i="377"/>
  <c r="AE67" i="375"/>
  <c r="AE76" i="373"/>
  <c r="AS84" i="384"/>
  <c r="AE84" i="377"/>
  <c r="AB82" i="375"/>
  <c r="AS82" i="373"/>
  <c r="AS85" i="381"/>
  <c r="AS79" i="372"/>
  <c r="AE80" i="373"/>
  <c r="AR87" i="376"/>
  <c r="AE65" i="377"/>
  <c r="AE81" i="363"/>
  <c r="AU87" i="360"/>
  <c r="AQ84" i="364"/>
  <c r="AE78" i="362"/>
  <c r="AB53" i="380"/>
  <c r="AS81" i="377"/>
  <c r="AE84" i="375"/>
  <c r="AS78" i="373"/>
  <c r="AB64" i="380"/>
  <c r="AE57" i="377"/>
  <c r="AB73" i="375"/>
  <c r="AQ78" i="373"/>
  <c r="AS88" i="380"/>
  <c r="AR88" i="376"/>
  <c r="AE74" i="375"/>
  <c r="AB82" i="373"/>
  <c r="AS87" i="377"/>
  <c r="AQ82" i="371"/>
  <c r="AQ84" i="371"/>
  <c r="AE67" i="374"/>
  <c r="AQ77" i="372"/>
  <c r="AS88" i="363"/>
  <c r="AB56" i="360"/>
  <c r="AR84" i="363"/>
  <c r="AE55" i="362"/>
  <c r="AB76" i="378"/>
  <c r="AB69" i="376"/>
  <c r="AE66" i="371"/>
  <c r="AB83" i="371"/>
  <c r="AU82" i="385"/>
  <c r="AR79" i="372"/>
  <c r="AE71" i="363"/>
  <c r="AQ80" i="364"/>
  <c r="AE80" i="363"/>
  <c r="AE80" i="362"/>
  <c r="AB60" i="360"/>
  <c r="AE57" i="360"/>
  <c r="AU85" i="359"/>
  <c r="AR77" i="356"/>
  <c r="AR87" i="355"/>
  <c r="AQ81" i="354"/>
  <c r="AE54" i="353"/>
  <c r="AE69" i="351"/>
  <c r="AE56" i="350"/>
  <c r="AB77" i="350"/>
  <c r="AB78" i="349"/>
  <c r="AE80" i="349"/>
  <c r="AB55" i="348"/>
  <c r="AE62" i="348"/>
  <c r="AB85" i="364"/>
  <c r="AB72" i="362"/>
  <c r="AB68" i="359"/>
  <c r="AB72" i="359"/>
  <c r="AB81" i="356"/>
  <c r="AB79" i="356"/>
  <c r="AB58" i="355"/>
  <c r="AB87" i="355"/>
  <c r="AB88" i="354"/>
  <c r="AB60" i="354"/>
  <c r="AT78" i="353"/>
  <c r="AS82" i="353"/>
  <c r="AR77" i="351"/>
  <c r="AT85" i="351"/>
  <c r="AQ86" i="350"/>
  <c r="AT87" i="350"/>
  <c r="AE72" i="350"/>
  <c r="AB58" i="349"/>
  <c r="AE77" i="349"/>
  <c r="AB71" i="348"/>
  <c r="AE64" i="348"/>
  <c r="AE66" i="364"/>
  <c r="AR80" i="362"/>
  <c r="AB83" i="359"/>
  <c r="AB77" i="359"/>
  <c r="AE68" i="356"/>
  <c r="AB55" i="356"/>
  <c r="AE64" i="355"/>
  <c r="AB78" i="355"/>
  <c r="AE71" i="354"/>
  <c r="AE73" i="354"/>
  <c r="AB80" i="353"/>
  <c r="AQ85" i="363"/>
  <c r="AS83" i="356"/>
  <c r="AB85" i="354"/>
  <c r="AU81" i="351"/>
  <c r="AB73" i="351"/>
  <c r="AB62" i="350"/>
  <c r="AE75" i="349"/>
  <c r="AB72" i="348"/>
  <c r="AE76" i="359"/>
  <c r="AQ88" i="355"/>
  <c r="AB75" i="353"/>
  <c r="AB76" i="351"/>
  <c r="AE88" i="350"/>
  <c r="AT88" i="349"/>
  <c r="AR83" i="348"/>
  <c r="AE75" i="375"/>
  <c r="AB54" i="373"/>
  <c r="AE81" i="388"/>
  <c r="AE64" i="377"/>
  <c r="AE83" i="375"/>
  <c r="AB69" i="373"/>
  <c r="AR82" i="383"/>
  <c r="AS82" i="377"/>
  <c r="AB80" i="375"/>
  <c r="AU85" i="373"/>
  <c r="AE74" i="380"/>
  <c r="AS81" i="371"/>
  <c r="AU77" i="372"/>
  <c r="AS79" i="374"/>
  <c r="AB83" i="364"/>
  <c r="AT79" i="362"/>
  <c r="AE56" i="376"/>
  <c r="AT77" i="363"/>
  <c r="AE76" i="360"/>
  <c r="AB84" i="376"/>
  <c r="AR86" i="364"/>
  <c r="AR88" i="364"/>
  <c r="AB86" i="364"/>
  <c r="AU77" i="363"/>
  <c r="AB64" i="363"/>
  <c r="AT78" i="362"/>
  <c r="AQ88" i="362"/>
  <c r="AE81" i="360"/>
  <c r="AU78" i="360"/>
  <c r="AS83" i="364"/>
  <c r="AE85" i="362"/>
  <c r="AB67" i="359"/>
  <c r="AB63" i="359"/>
  <c r="AB57" i="356"/>
  <c r="AS77" i="356"/>
  <c r="AQ81" i="355"/>
  <c r="AU85" i="355"/>
  <c r="AS83" i="354"/>
  <c r="AE64" i="354"/>
  <c r="AU83" i="353"/>
  <c r="AQ88" i="353"/>
  <c r="AS82" i="351"/>
  <c r="AT81" i="351"/>
  <c r="AB81" i="351"/>
  <c r="AB79" i="350"/>
  <c r="AE54" i="350"/>
  <c r="AE71" i="349"/>
  <c r="AB70" i="349"/>
  <c r="AB76" i="348"/>
  <c r="AB88" i="348"/>
  <c r="AS88" i="364"/>
  <c r="AR88" i="362"/>
  <c r="AB88" i="359"/>
  <c r="AE75" i="359"/>
  <c r="AR85" i="356"/>
  <c r="AS79" i="356"/>
  <c r="AQ80" i="355"/>
  <c r="AS77" i="355"/>
  <c r="AU84" i="354"/>
  <c r="AE87" i="354"/>
  <c r="AB78" i="354"/>
  <c r="AB56" i="353"/>
  <c r="AE70" i="353"/>
  <c r="AB61" i="351"/>
  <c r="AE80" i="351"/>
  <c r="AB53" i="350"/>
  <c r="AE63" i="350"/>
  <c r="AE88" i="349"/>
  <c r="AE73" i="349"/>
  <c r="AT86" i="348"/>
  <c r="AQ86" i="348"/>
  <c r="AU78" i="364"/>
  <c r="AE87" i="362"/>
  <c r="AB56" i="359"/>
  <c r="AE86" i="359"/>
  <c r="AB85" i="356"/>
  <c r="AT83" i="356"/>
  <c r="AT85" i="355"/>
  <c r="AQ78" i="355"/>
  <c r="AS88" i="354"/>
  <c r="AB63" i="354"/>
  <c r="AS83" i="353"/>
  <c r="AQ77" i="353"/>
  <c r="AS86" i="359"/>
  <c r="AE81" i="355"/>
  <c r="AE82" i="353"/>
  <c r="AS77" i="351"/>
  <c r="AS86" i="350"/>
  <c r="AB72" i="349"/>
  <c r="AE73" i="348"/>
  <c r="AB88" i="363"/>
  <c r="AE84" i="356"/>
  <c r="AB65" i="354"/>
  <c r="AE84" i="353"/>
  <c r="AE83" i="351"/>
  <c r="AE87" i="350"/>
  <c r="AE61" i="349"/>
  <c r="AB69" i="374"/>
  <c r="AR86" i="372"/>
  <c r="AB84" i="379"/>
  <c r="AB82" i="376"/>
  <c r="AE72" i="374"/>
  <c r="AQ84" i="372"/>
  <c r="AR80" i="379"/>
  <c r="AT81" i="376"/>
  <c r="AR77" i="374"/>
  <c r="AS83" i="372"/>
  <c r="AE88" i="376"/>
  <c r="AQ83" i="378"/>
  <c r="AB66" i="371"/>
  <c r="AB60" i="372"/>
  <c r="AS81" i="364"/>
  <c r="AE61" i="362"/>
  <c r="AU82" i="364"/>
  <c r="AU82" i="362"/>
  <c r="AE68" i="360"/>
  <c r="AR80" i="373"/>
  <c r="AE63" i="364"/>
  <c r="AE67" i="364"/>
  <c r="AB53" i="363"/>
  <c r="AB77" i="363"/>
  <c r="AS78" i="362"/>
  <c r="AE68" i="362"/>
  <c r="AR87" i="360"/>
  <c r="AT84" i="360"/>
  <c r="AU78" i="359"/>
  <c r="AQ79" i="363"/>
  <c r="AB65" i="362"/>
  <c r="AB80" i="359"/>
  <c r="AE57" i="359"/>
  <c r="AE72" i="356"/>
  <c r="AB63" i="356"/>
  <c r="AB62" i="355"/>
  <c r="AB66" i="355"/>
  <c r="AS77" i="354"/>
  <c r="AB77" i="354"/>
  <c r="AS78" i="353"/>
  <c r="AT86" i="353"/>
  <c r="AS85" i="351"/>
  <c r="AU87" i="351"/>
  <c r="AQ88" i="350"/>
  <c r="AE57" i="350"/>
  <c r="AE73" i="350"/>
  <c r="AE55" i="349"/>
  <c r="AB56" i="349"/>
  <c r="AB80" i="348"/>
  <c r="AE81" i="348"/>
  <c r="AE86" i="363"/>
  <c r="AB84" i="360"/>
  <c r="AR86" i="359"/>
  <c r="AR85" i="359"/>
  <c r="AQ85" i="356"/>
  <c r="AE83" i="356"/>
  <c r="AU79" i="355"/>
  <c r="AS83" i="355"/>
  <c r="AT80" i="354"/>
  <c r="AR77" i="354"/>
  <c r="AR80" i="353"/>
  <c r="AQ84" i="353"/>
  <c r="AE82" i="351"/>
  <c r="AE73" i="351"/>
  <c r="AB54" i="350"/>
  <c r="AE62" i="350"/>
  <c r="AB83" i="349"/>
  <c r="AB75" i="349"/>
  <c r="AB69" i="348"/>
  <c r="AE79" i="348"/>
  <c r="AE66" i="373"/>
  <c r="AE88" i="363"/>
  <c r="AB79" i="360"/>
  <c r="AR81" i="359"/>
  <c r="AU88" i="359"/>
  <c r="AU86" i="356"/>
  <c r="AT78" i="356"/>
  <c r="AU86" i="355"/>
  <c r="AE68" i="355"/>
  <c r="AE77" i="354"/>
  <c r="AU85" i="354"/>
  <c r="AB57" i="353"/>
  <c r="AE72" i="364"/>
  <c r="AE84" i="359"/>
  <c r="AU83" i="355"/>
  <c r="AE77" i="353"/>
  <c r="AU83" i="351"/>
  <c r="AS82" i="350"/>
  <c r="AR77" i="349"/>
  <c r="AQ82" i="348"/>
  <c r="AB73" i="359"/>
  <c r="AS84" i="355"/>
  <c r="AB68" i="354"/>
  <c r="AQ80" i="351"/>
  <c r="AB72" i="350"/>
  <c r="AB60" i="349"/>
  <c r="AB81" i="348"/>
  <c r="AS77" i="374"/>
  <c r="AT87" i="372"/>
  <c r="AB80" i="379"/>
  <c r="AS87" i="376"/>
  <c r="AR78" i="374"/>
  <c r="AT78" i="371"/>
  <c r="AE75" i="378"/>
  <c r="AE86" i="376"/>
  <c r="AB71" i="374"/>
  <c r="AE57" i="371"/>
  <c r="AU88" i="375"/>
  <c r="AB87" i="377"/>
  <c r="AE60" i="372"/>
  <c r="AB57" i="372"/>
  <c r="AB63" i="364"/>
  <c r="AE64" i="362"/>
  <c r="AQ81" i="364"/>
  <c r="AT83" i="362"/>
  <c r="AE88" i="360"/>
  <c r="AU79" i="373"/>
  <c r="AE73" i="364"/>
  <c r="AE74" i="364"/>
  <c r="AB70" i="363"/>
  <c r="AB68" i="363"/>
  <c r="AE86" i="362"/>
  <c r="AS79" i="362"/>
  <c r="AT81" i="360"/>
  <c r="AU79" i="360"/>
  <c r="AQ85" i="379"/>
  <c r="AB57" i="363"/>
  <c r="AQ77" i="360"/>
  <c r="AS87" i="359"/>
  <c r="AE69" i="359"/>
  <c r="AE86" i="356"/>
  <c r="AB74" i="356"/>
  <c r="AE85" i="355"/>
  <c r="AB61" i="355"/>
  <c r="AB87" i="354"/>
  <c r="AT87" i="354"/>
  <c r="AQ81" i="353"/>
  <c r="AU85" i="353"/>
  <c r="AT84" i="351"/>
  <c r="AT86" i="351"/>
  <c r="AQ83" i="350"/>
  <c r="AT86" i="350"/>
  <c r="AQ81" i="349"/>
  <c r="AQ86" i="349"/>
  <c r="AE81" i="349"/>
  <c r="AE60" i="348"/>
  <c r="AB73" i="348"/>
  <c r="AR79" i="363"/>
  <c r="AT78" i="360"/>
  <c r="AS88" i="359"/>
  <c r="AT84" i="359"/>
  <c r="AB56" i="356"/>
  <c r="AS87" i="356"/>
  <c r="AB69" i="355"/>
  <c r="AB84" i="355"/>
  <c r="AE80" i="354"/>
  <c r="AQ82" i="354"/>
  <c r="AB53" i="353"/>
  <c r="AE59" i="353"/>
  <c r="AE76" i="351"/>
  <c r="AE62" i="351"/>
  <c r="AB88" i="350"/>
  <c r="AR78" i="350"/>
  <c r="AT87" i="349"/>
  <c r="AQ80" i="349"/>
  <c r="AU83" i="348"/>
  <c r="AT79" i="348"/>
  <c r="AR77" i="381"/>
  <c r="AE56" i="363"/>
  <c r="AT79" i="360"/>
  <c r="AQ78" i="359"/>
  <c r="AB78" i="359"/>
  <c r="AE58" i="356"/>
  <c r="AE82" i="356"/>
  <c r="AE60" i="355"/>
  <c r="AB65" i="355"/>
  <c r="AE67" i="354"/>
  <c r="AE57" i="354"/>
  <c r="AT85" i="353"/>
  <c r="AR87" i="375"/>
  <c r="AR86" i="356"/>
  <c r="AB56" i="355"/>
  <c r="AB62" i="353"/>
  <c r="AE77" i="351"/>
  <c r="AE86" i="350"/>
  <c r="AT82" i="349"/>
  <c r="AS85" i="348"/>
  <c r="AR84" i="360"/>
  <c r="AB53" i="356"/>
  <c r="AE84" i="354"/>
  <c r="AS78" i="351"/>
  <c r="AU84" i="350"/>
  <c r="AR83" i="349"/>
  <c r="AU78" i="348"/>
  <c r="AB78" i="348"/>
  <c r="AR86" i="355"/>
  <c r="AB59" i="351"/>
  <c r="AB54" i="349"/>
  <c r="AB78" i="371"/>
  <c r="AT87" i="355"/>
  <c r="AT78" i="351"/>
  <c r="AU83" i="349"/>
  <c r="AU80" i="364"/>
  <c r="AS81" i="351"/>
  <c r="AE65" i="348"/>
  <c r="AR80" i="351"/>
  <c r="AS80" i="362"/>
  <c r="AE81" i="356"/>
  <c r="AB66" i="348"/>
  <c r="AB55" i="355"/>
  <c r="AS86" i="351"/>
  <c r="AU86" i="349"/>
  <c r="AS77" i="362"/>
  <c r="AT78" i="354"/>
  <c r="AE55" i="351"/>
  <c r="AB74" i="349"/>
  <c r="AE53" i="355"/>
  <c r="AB71" i="349"/>
  <c r="AE56" i="354"/>
  <c r="AE56" i="349"/>
  <c r="AQ83" i="351"/>
  <c r="AQ88" i="349"/>
  <c r="AE66" i="351"/>
  <c r="AS88" i="349"/>
  <c r="AT77" i="348"/>
  <c r="AT79" i="354"/>
  <c r="AB77" i="351"/>
  <c r="AS82" i="349"/>
  <c r="AT79" i="356"/>
  <c r="AI80" i="395"/>
  <c r="AG86" i="394"/>
  <c r="AG67" i="393"/>
  <c r="AK86" i="396"/>
  <c r="AG71" i="393"/>
  <c r="AB59" i="389"/>
  <c r="AE59" i="389"/>
  <c r="AE56" i="391"/>
  <c r="AU84" i="389"/>
  <c r="AB79" i="386"/>
  <c r="AU86" i="386"/>
  <c r="AT79" i="382"/>
  <c r="AE64" i="380"/>
  <c r="AE70" i="386"/>
  <c r="AB75" i="382"/>
  <c r="AB79" i="382"/>
  <c r="AU84" i="380"/>
  <c r="AB87" i="382"/>
  <c r="AB84" i="378"/>
  <c r="AQ84" i="380"/>
  <c r="AB60" i="384"/>
  <c r="AT84" i="386"/>
  <c r="AE71" i="384"/>
  <c r="AR84" i="386"/>
  <c r="AQ78" i="384"/>
  <c r="AE85" i="383"/>
  <c r="AB73" i="381"/>
  <c r="AE67" i="383"/>
  <c r="AB56" i="381"/>
  <c r="AB82" i="383"/>
  <c r="AB69" i="381"/>
  <c r="AB82" i="380"/>
  <c r="AE71" i="378"/>
  <c r="AE86" i="380"/>
  <c r="AE79" i="378"/>
  <c r="AB87" i="380"/>
  <c r="AR81" i="384"/>
  <c r="AE64" i="386"/>
  <c r="AE57" i="384"/>
  <c r="AE61" i="386"/>
  <c r="AE53" i="384"/>
  <c r="AE66" i="383"/>
  <c r="AE60" i="381"/>
  <c r="AB59" i="383"/>
  <c r="AB83" i="381"/>
  <c r="AT86" i="383"/>
  <c r="AE81" i="381"/>
  <c r="AS79" i="380"/>
  <c r="AU86" i="378"/>
  <c r="AS87" i="380"/>
  <c r="AS81" i="378"/>
  <c r="AB88" i="380"/>
  <c r="AE87" i="378"/>
  <c r="AT85" i="377"/>
  <c r="AT84" i="375"/>
  <c r="AB55" i="373"/>
  <c r="AE65" i="372"/>
  <c r="AR83" i="377"/>
  <c r="AR84" i="375"/>
  <c r="AE59" i="373"/>
  <c r="AE66" i="386"/>
  <c r="AB85" i="377"/>
  <c r="AB65" i="375"/>
  <c r="AU84" i="373"/>
  <c r="AQ79" i="382"/>
  <c r="AS86" i="372"/>
  <c r="AS77" i="373"/>
  <c r="AB78" i="376"/>
  <c r="AU85" i="375"/>
  <c r="AQ80" i="363"/>
  <c r="AE75" i="360"/>
  <c r="AE71" i="364"/>
  <c r="AB61" i="362"/>
  <c r="AE72" i="380"/>
  <c r="AT85" i="376"/>
  <c r="AB55" i="375"/>
  <c r="AB61" i="373"/>
  <c r="AE85" i="380"/>
  <c r="AS77" i="376"/>
  <c r="AE60" i="375"/>
  <c r="AE78" i="373"/>
  <c r="AE80" i="380"/>
  <c r="AE68" i="376"/>
  <c r="AS87" i="374"/>
  <c r="AS82" i="371"/>
  <c r="AT82" i="377"/>
  <c r="AE70" i="372"/>
  <c r="AB88" i="371"/>
  <c r="AT78" i="374"/>
  <c r="AQ85" i="372"/>
  <c r="AS81" i="363"/>
  <c r="AS84" i="360"/>
  <c r="AQ83" i="363"/>
  <c r="AE71" i="362"/>
  <c r="AT85" i="378"/>
  <c r="AB74" i="376"/>
  <c r="AT83" i="374"/>
  <c r="AE84" i="371"/>
  <c r="AU83" i="378"/>
  <c r="AB56" i="376"/>
  <c r="AE88" i="374"/>
  <c r="AE75" i="372"/>
  <c r="AS88" i="378"/>
  <c r="AT77" i="376"/>
  <c r="AB60" i="374"/>
  <c r="AE69" i="372"/>
  <c r="AQ88" i="375"/>
  <c r="AE57" i="378"/>
  <c r="AE59" i="371"/>
  <c r="AU88" i="371"/>
  <c r="AB87" i="364"/>
  <c r="AT85" i="362"/>
  <c r="AB66" i="376"/>
  <c r="AE87" i="363"/>
  <c r="AE70" i="360"/>
  <c r="AB56" i="378"/>
  <c r="AB80" i="376"/>
  <c r="AR78" i="377"/>
  <c r="AE79" i="377"/>
  <c r="AT82" i="372"/>
  <c r="AE81" i="364"/>
  <c r="AQ78" i="360"/>
  <c r="AS77" i="364"/>
  <c r="AE59" i="362"/>
  <c r="AB53" i="360"/>
  <c r="AE54" i="364"/>
  <c r="AU80" i="359"/>
  <c r="AQ77" i="356"/>
  <c r="AT79" i="355"/>
  <c r="AR78" i="354"/>
  <c r="AT80" i="353"/>
  <c r="AE69" i="353"/>
  <c r="AB57" i="351"/>
  <c r="AT84" i="350"/>
  <c r="AS79" i="349"/>
  <c r="AQ83" i="349"/>
  <c r="AS82" i="348"/>
  <c r="AE68" i="348"/>
  <c r="AE59" i="348"/>
  <c r="AT78" i="363"/>
  <c r="AB55" i="360"/>
  <c r="AQ82" i="359"/>
  <c r="AR83" i="359"/>
  <c r="AS82" i="356"/>
  <c r="AR79" i="356"/>
  <c r="AT82" i="355"/>
  <c r="AS86" i="355"/>
  <c r="AB84" i="354"/>
  <c r="AQ78" i="354"/>
  <c r="AE67" i="353"/>
  <c r="AB84" i="353"/>
  <c r="AB60" i="351"/>
  <c r="AB67" i="351"/>
  <c r="AE81" i="350"/>
  <c r="AE66" i="350"/>
  <c r="AE59" i="349"/>
  <c r="AQ84" i="349"/>
  <c r="AQ88" i="348"/>
  <c r="AR80" i="348"/>
  <c r="AB53" i="377"/>
  <c r="AR88" i="363"/>
  <c r="AB73" i="360"/>
  <c r="AT85" i="359"/>
  <c r="AU79" i="359"/>
  <c r="AQ79" i="356"/>
  <c r="AU77" i="356"/>
  <c r="AU87" i="355"/>
  <c r="AU80" i="355"/>
  <c r="AU86" i="354"/>
  <c r="AR79" i="354"/>
  <c r="AS84" i="353"/>
  <c r="AE79" i="359"/>
  <c r="AR78" i="355"/>
  <c r="AS88" i="353"/>
  <c r="AB63" i="351"/>
  <c r="AE83" i="350"/>
  <c r="AE79" i="349"/>
  <c r="AE88" i="348"/>
  <c r="AE60" i="364"/>
  <c r="AR82" i="359"/>
  <c r="AQ82" i="355"/>
  <c r="AB79" i="353"/>
  <c r="AE72" i="351"/>
  <c r="AT78" i="350"/>
  <c r="AU87" i="349"/>
  <c r="AT87" i="348"/>
  <c r="AS78" i="374"/>
  <c r="AE56" i="373"/>
  <c r="AS83" i="380"/>
  <c r="AU87" i="376"/>
  <c r="AT79" i="374"/>
  <c r="AE68" i="373"/>
  <c r="AE72" i="379"/>
  <c r="AE78" i="376"/>
  <c r="AE74" i="374"/>
  <c r="AU86" i="372"/>
  <c r="AB55" i="376"/>
  <c r="AB62" i="379"/>
  <c r="AQ78" i="371"/>
  <c r="AU79" i="371"/>
  <c r="AE57" i="364"/>
  <c r="AU79" i="362"/>
  <c r="AS86" i="364"/>
  <c r="AB81" i="362"/>
  <c r="AQ82" i="360"/>
  <c r="AU83" i="374"/>
  <c r="AB53" i="364"/>
  <c r="AB82" i="364"/>
  <c r="AU87" i="363"/>
  <c r="AE58" i="363"/>
  <c r="AQ80" i="362"/>
  <c r="AB85" i="362"/>
  <c r="AT88" i="360"/>
  <c r="AE84" i="360"/>
  <c r="AE83" i="360"/>
  <c r="AQ88" i="363"/>
  <c r="AR77" i="360"/>
  <c r="AR84" i="359"/>
  <c r="AU77" i="359"/>
  <c r="AU82" i="356"/>
  <c r="AS80" i="356"/>
  <c r="AE74" i="355"/>
  <c r="AE54" i="355"/>
  <c r="AB83" i="354"/>
  <c r="AU87" i="354"/>
  <c r="AE71" i="353"/>
  <c r="AB65" i="353"/>
  <c r="AE65" i="351"/>
  <c r="AB56" i="351"/>
  <c r="AQ85" i="350"/>
  <c r="AS80" i="350"/>
  <c r="AS87" i="349"/>
  <c r="AR85" i="349"/>
  <c r="AU87" i="348"/>
  <c r="AS81" i="348"/>
  <c r="AU79" i="378"/>
  <c r="AE59" i="363"/>
  <c r="AB81" i="360"/>
  <c r="AT87" i="359"/>
  <c r="AR78" i="359"/>
  <c r="AB67" i="356"/>
  <c r="AE62" i="356"/>
  <c r="AB57" i="355"/>
  <c r="AB80" i="355"/>
  <c r="AE62" i="354"/>
  <c r="AS79" i="354"/>
  <c r="AB88" i="353"/>
  <c r="AS85" i="353"/>
  <c r="AR84" i="351"/>
  <c r="AU79" i="351"/>
  <c r="AR77" i="350"/>
  <c r="AU79" i="350"/>
  <c r="AU78" i="349"/>
  <c r="AS81" i="349"/>
  <c r="AE57" i="349"/>
  <c r="AB54" i="348"/>
  <c r="AB74" i="348"/>
  <c r="AB55" i="363"/>
  <c r="AR79" i="360"/>
  <c r="AQ77" i="359"/>
  <c r="AQ86" i="359"/>
  <c r="AE69" i="356"/>
  <c r="AQ82" i="356"/>
  <c r="AB76" i="355"/>
  <c r="AE77" i="355"/>
  <c r="AB64" i="354"/>
  <c r="AE55" i="354"/>
  <c r="AB66" i="353"/>
  <c r="AB77" i="364"/>
  <c r="AQ80" i="359"/>
  <c r="AE73" i="355"/>
  <c r="AR81" i="353"/>
  <c r="AQ77" i="351"/>
  <c r="AS88" i="350"/>
  <c r="AB67" i="349"/>
  <c r="AE56" i="348"/>
  <c r="AE71" i="360"/>
  <c r="AE60" i="356"/>
  <c r="AB58" i="354"/>
  <c r="AB79" i="351"/>
  <c r="AB67" i="350"/>
  <c r="AE66" i="349"/>
  <c r="AE55" i="348"/>
  <c r="AB84" i="374"/>
  <c r="AR84" i="372"/>
  <c r="AU88" i="378"/>
  <c r="AE69" i="376"/>
  <c r="AB80" i="374"/>
  <c r="AS88" i="371"/>
  <c r="AE83" i="378"/>
  <c r="AS80" i="376"/>
  <c r="AE79" i="374"/>
  <c r="AB65" i="371"/>
  <c r="AR86" i="374"/>
  <c r="AQ85" i="376"/>
  <c r="AB66" i="378"/>
  <c r="AE86" i="372"/>
  <c r="AS84" i="363"/>
  <c r="AS82" i="360"/>
  <c r="AE84" i="364"/>
  <c r="AE62" i="362"/>
  <c r="AE77" i="360"/>
  <c r="AE60" i="371"/>
  <c r="AR81" i="364"/>
  <c r="AR84" i="364"/>
  <c r="AE68" i="363"/>
  <c r="AB75" i="363"/>
  <c r="AB55" i="362"/>
  <c r="AU83" i="362"/>
  <c r="AE59" i="360"/>
  <c r="AE54" i="360"/>
  <c r="AR83" i="372"/>
  <c r="AB56" i="363"/>
  <c r="AB72" i="360"/>
  <c r="AQ83" i="359"/>
  <c r="AT81" i="359"/>
  <c r="AR82" i="356"/>
  <c r="AT81" i="356"/>
  <c r="AR82" i="355"/>
  <c r="AE67" i="355"/>
  <c r="AE60" i="354"/>
  <c r="AS85" i="354"/>
  <c r="AE74" i="353"/>
  <c r="AE72" i="353"/>
  <c r="AE58" i="351"/>
  <c r="AB64" i="351"/>
  <c r="AE82" i="350"/>
  <c r="AE70" i="350"/>
  <c r="AU82" i="349"/>
  <c r="AT84" i="349"/>
  <c r="AS88" i="348"/>
  <c r="AS80" i="348"/>
  <c r="AU79" i="376"/>
  <c r="AT80" i="363"/>
  <c r="AB83" i="360"/>
  <c r="AB82" i="359"/>
  <c r="AB53" i="359"/>
  <c r="AB86" i="356"/>
  <c r="AE66" i="356"/>
  <c r="AB59" i="355"/>
  <c r="AE83" i="355"/>
  <c r="AR86" i="354"/>
  <c r="AB81" i="354"/>
  <c r="AB85" i="353"/>
  <c r="AE76" i="353"/>
  <c r="AT83" i="351"/>
  <c r="AS88" i="351"/>
  <c r="AQ81" i="350"/>
  <c r="AS84" i="350"/>
  <c r="AS77" i="349"/>
  <c r="AT83" i="349"/>
  <c r="AU82" i="348"/>
  <c r="AT78" i="348"/>
  <c r="AQ88" i="364"/>
  <c r="AE55" i="363"/>
  <c r="AE80" i="360"/>
  <c r="AE59" i="359"/>
  <c r="AE85" i="359"/>
  <c r="AB73" i="356"/>
  <c r="AB82" i="356"/>
  <c r="AB53" i="355"/>
  <c r="AS81" i="355"/>
  <c r="AB53" i="354"/>
  <c r="AB73" i="354"/>
  <c r="AS86" i="353"/>
  <c r="AB60" i="362"/>
  <c r="AT84" i="356"/>
  <c r="AQ88" i="354"/>
  <c r="AB59" i="353"/>
  <c r="AS83" i="351"/>
  <c r="AR82" i="350"/>
  <c r="AT79" i="349"/>
  <c r="AT82" i="348"/>
  <c r="AT82" i="359"/>
  <c r="AT88" i="355"/>
  <c r="AB67" i="353"/>
  <c r="AT80" i="351"/>
  <c r="AB74" i="350"/>
  <c r="AB82" i="349"/>
  <c r="AE83" i="348"/>
  <c r="AQ84" i="374"/>
  <c r="AB68" i="372"/>
  <c r="AB70" i="378"/>
  <c r="AS81" i="376"/>
  <c r="AU77" i="374"/>
  <c r="AE71" i="372"/>
  <c r="AB60" i="378"/>
  <c r="AB79" i="376"/>
  <c r="AE75" i="374"/>
  <c r="AS84" i="372"/>
  <c r="AS87" i="373"/>
  <c r="AQ86" i="375"/>
  <c r="AE76" i="377"/>
  <c r="AE56" i="372"/>
  <c r="AU80" i="363"/>
  <c r="AE53" i="360"/>
  <c r="AB62" i="364"/>
  <c r="AE82" i="362"/>
  <c r="AB76" i="380"/>
  <c r="AT78" i="372"/>
  <c r="AB80" i="364"/>
  <c r="AE86" i="364"/>
  <c r="AS82" i="363"/>
  <c r="AT83" i="363"/>
  <c r="AE67" i="362"/>
  <c r="AS81" i="362"/>
  <c r="AE78" i="360"/>
  <c r="AE67" i="360"/>
  <c r="AR79" i="371"/>
  <c r="AR87" i="363"/>
  <c r="AS85" i="360"/>
  <c r="AE70" i="359"/>
  <c r="AE64" i="359"/>
  <c r="AU78" i="356"/>
  <c r="AS85" i="356"/>
  <c r="AT77" i="355"/>
  <c r="AT84" i="355"/>
  <c r="AR84" i="354"/>
  <c r="AT88" i="354"/>
  <c r="AE56" i="353"/>
  <c r="AB70" i="353"/>
  <c r="AE61" i="351"/>
  <c r="AB80" i="351"/>
  <c r="AE53" i="350"/>
  <c r="AB63" i="350"/>
  <c r="AB88" i="349"/>
  <c r="AB73" i="349"/>
  <c r="AU77" i="348"/>
  <c r="AQ84" i="348"/>
  <c r="AE73" i="374"/>
  <c r="AB82" i="363"/>
  <c r="AR80" i="360"/>
  <c r="AE67" i="359"/>
  <c r="AE63" i="359"/>
  <c r="AT77" i="356"/>
  <c r="AE79" i="356"/>
  <c r="AT81" i="355"/>
  <c r="AQ85" i="355"/>
  <c r="AT77" i="354"/>
  <c r="AB66" i="354"/>
  <c r="AT79" i="353"/>
  <c r="AR88" i="353"/>
  <c r="AT82" i="351"/>
  <c r="AR81" i="351"/>
  <c r="AB73" i="350"/>
  <c r="AE79" i="350"/>
  <c r="AE82" i="349"/>
  <c r="AB53" i="349"/>
  <c r="AB63" i="348"/>
  <c r="AE85" i="348"/>
  <c r="AT88" i="371"/>
  <c r="AB72" i="363"/>
  <c r="AU83" i="360"/>
  <c r="AE73" i="359"/>
  <c r="AS82" i="359"/>
  <c r="AU87" i="356"/>
  <c r="AQ88" i="356"/>
  <c r="AU84" i="355"/>
  <c r="AS88" i="355"/>
  <c r="AT84" i="354"/>
  <c r="AU80" i="354"/>
  <c r="AE63" i="353"/>
  <c r="AB79" i="363"/>
  <c r="AE67" i="356"/>
  <c r="AT86" i="354"/>
  <c r="AB73" i="353"/>
  <c r="AE67" i="351"/>
  <c r="AB66" i="350"/>
  <c r="AR82" i="349"/>
  <c r="AR85" i="348"/>
  <c r="AB87" i="359"/>
  <c r="AB70" i="355"/>
  <c r="AU87" i="353"/>
  <c r="AR78" i="351"/>
  <c r="AS77" i="350"/>
  <c r="AS78" i="349"/>
  <c r="AB59" i="348"/>
  <c r="AS87" i="363"/>
  <c r="AE84" i="355"/>
  <c r="AB74" i="351"/>
  <c r="AE62" i="349"/>
  <c r="AE64" i="363"/>
  <c r="AQ85" i="354"/>
  <c r="AQ84" i="351"/>
  <c r="AQ78" i="349"/>
  <c r="AB85" i="359"/>
  <c r="AE75" i="351"/>
  <c r="AB62" i="360"/>
  <c r="AE76" i="350"/>
  <c r="AE88" i="355"/>
  <c r="AU85" i="350"/>
  <c r="AE66" i="362"/>
  <c r="AE82" i="354"/>
  <c r="AT77" i="351"/>
  <c r="AB81" i="349"/>
  <c r="AE88" i="359"/>
  <c r="AE64" i="353"/>
  <c r="AE67" i="350"/>
  <c r="AE61" i="348"/>
  <c r="AQ86" i="353"/>
  <c r="AE86" i="348"/>
  <c r="AR78" i="353"/>
  <c r="AB75" i="348"/>
  <c r="AQ77" i="349"/>
  <c r="AE83" i="364"/>
  <c r="AE72" i="363"/>
  <c r="AQ83" i="348"/>
  <c r="AR88" i="359"/>
  <c r="AE53" i="353"/>
  <c r="AB58" i="350"/>
  <c r="AS84" i="348"/>
  <c r="AK66" i="395"/>
  <c r="AG59" i="394"/>
  <c r="AC79" i="392"/>
  <c r="AC64" i="395"/>
  <c r="AC78" i="393"/>
  <c r="AE85" i="391"/>
  <c r="AB85" i="391"/>
  <c r="AE58" i="391"/>
  <c r="AE87" i="389"/>
  <c r="AS77" i="388"/>
  <c r="AQ85" i="382"/>
  <c r="AS82" i="380"/>
  <c r="AB82" i="388"/>
  <c r="AE86" i="382"/>
  <c r="AB70" i="381"/>
  <c r="AE56" i="381"/>
  <c r="AE55" i="379"/>
  <c r="AB72" i="380"/>
  <c r="AR79" i="386"/>
  <c r="AR87" i="380"/>
  <c r="AT85" i="388"/>
  <c r="AT80" i="385"/>
  <c r="AS84" i="388"/>
  <c r="AR80" i="385"/>
  <c r="AR85" i="388"/>
  <c r="AB73" i="383"/>
  <c r="AB75" i="388"/>
  <c r="AB76" i="383"/>
  <c r="AE70" i="388"/>
  <c r="AR78" i="382"/>
  <c r="AR84" i="384"/>
  <c r="AE58" i="380"/>
  <c r="AE74" i="384"/>
  <c r="AE59" i="380"/>
  <c r="AE70" i="384"/>
  <c r="AS85" i="380"/>
  <c r="AU82" i="388"/>
  <c r="AB67" i="385"/>
  <c r="AS83" i="388"/>
  <c r="AE61" i="385"/>
  <c r="AE69" i="386"/>
  <c r="AE59" i="382"/>
  <c r="AE65" i="386"/>
  <c r="AB69" i="382"/>
  <c r="AS87" i="386"/>
  <c r="AE82" i="382"/>
  <c r="AR77" i="383"/>
  <c r="AS80" i="379"/>
  <c r="AR83" i="383"/>
  <c r="AU82" i="379"/>
  <c r="AE88" i="383"/>
  <c r="AE77" i="379"/>
  <c r="AR80" i="380"/>
  <c r="AB86" i="377"/>
  <c r="AR78" i="375"/>
  <c r="AE83" i="373"/>
  <c r="AQ87" i="380"/>
  <c r="AS83" i="376"/>
  <c r="AU79" i="375"/>
  <c r="AE63" i="373"/>
  <c r="AS77" i="380"/>
  <c r="AU86" i="376"/>
  <c r="AR80" i="374"/>
  <c r="AE87" i="373"/>
  <c r="AR87" i="377"/>
  <c r="AB87" i="371"/>
  <c r="AQ83" i="372"/>
  <c r="AE80" i="374"/>
  <c r="AT86" i="364"/>
  <c r="AB63" i="363"/>
  <c r="AR78" i="360"/>
  <c r="AQ81" i="363"/>
  <c r="AT86" i="360"/>
  <c r="AE59" i="378"/>
  <c r="AU82" i="376"/>
  <c r="AE61" i="374"/>
  <c r="AE76" i="371"/>
  <c r="AE58" i="378"/>
  <c r="AU85" i="376"/>
  <c r="AB64" i="374"/>
  <c r="AE79" i="371"/>
  <c r="AE80" i="378"/>
  <c r="AB59" i="376"/>
  <c r="AT86" i="374"/>
  <c r="AU80" i="372"/>
  <c r="AB77" i="375"/>
  <c r="AE88" i="377"/>
  <c r="AT79" i="372"/>
  <c r="AB67" i="371"/>
  <c r="AE87" i="364"/>
  <c r="AU85" i="362"/>
  <c r="AB62" i="375"/>
  <c r="AT81" i="363"/>
  <c r="AB82" i="360"/>
  <c r="AB65" i="378"/>
  <c r="AB54" i="376"/>
  <c r="AS88" i="374"/>
  <c r="AQ88" i="372"/>
  <c r="AB82" i="378"/>
  <c r="AB60" i="376"/>
  <c r="AS83" i="374"/>
  <c r="AU77" i="371"/>
  <c r="AS83" i="377"/>
  <c r="AT78" i="375"/>
  <c r="AE57" i="374"/>
  <c r="AQ81" i="371"/>
  <c r="AE72" i="373"/>
  <c r="AB63" i="376"/>
  <c r="AR81" i="379"/>
  <c r="AT83" i="372"/>
  <c r="AB72" i="364"/>
  <c r="AQ82" i="362"/>
  <c r="AU85" i="364"/>
  <c r="AS85" i="362"/>
  <c r="AE54" i="378"/>
  <c r="AS84" i="377"/>
  <c r="AQ87" i="375"/>
  <c r="AS82" i="375"/>
  <c r="AB57" i="375"/>
  <c r="AU82" i="375"/>
  <c r="AE53" i="362"/>
  <c r="AB88" i="378"/>
  <c r="AQ82" i="363"/>
  <c r="AU80" i="362"/>
  <c r="AB57" i="360"/>
  <c r="AR77" i="363"/>
  <c r="AS80" i="359"/>
  <c r="AR88" i="356"/>
  <c r="AT83" i="355"/>
  <c r="AS80" i="354"/>
  <c r="AS80" i="353"/>
  <c r="AE85" i="351"/>
  <c r="AE80" i="350"/>
  <c r="AB84" i="350"/>
  <c r="AB84" i="349"/>
  <c r="AB85" i="349"/>
  <c r="AE87" i="348"/>
  <c r="AB62" i="348"/>
  <c r="AE75" i="371"/>
  <c r="AE57" i="363"/>
  <c r="AB76" i="360"/>
  <c r="AE80" i="359"/>
  <c r="AB57" i="359"/>
  <c r="AE57" i="356"/>
  <c r="AB62" i="356"/>
  <c r="AE62" i="355"/>
  <c r="AE66" i="355"/>
  <c r="AB79" i="354"/>
  <c r="AE53" i="354"/>
  <c r="AQ78" i="353"/>
  <c r="AR82" i="353"/>
  <c r="AU77" i="351"/>
  <c r="AQ87" i="351"/>
  <c r="AR88" i="350"/>
  <c r="AB57" i="350"/>
  <c r="AE67" i="349"/>
  <c r="AB87" i="349"/>
  <c r="AE77" i="348"/>
  <c r="AE71" i="348"/>
  <c r="AE54" i="371"/>
  <c r="AS86" i="363"/>
  <c r="AE74" i="360"/>
  <c r="AB65" i="359"/>
  <c r="AE54" i="359"/>
  <c r="AE87" i="356"/>
  <c r="AB61" i="356"/>
  <c r="AB63" i="355"/>
  <c r="AE79" i="355"/>
  <c r="AT85" i="354"/>
  <c r="AE79" i="354"/>
  <c r="AB86" i="353"/>
  <c r="AB55" i="359"/>
  <c r="AS79" i="355"/>
  <c r="AR77" i="353"/>
  <c r="AB82" i="351"/>
  <c r="AB55" i="350"/>
  <c r="AE83" i="349"/>
  <c r="AB87" i="348"/>
  <c r="AB62" i="362"/>
  <c r="AU80" i="356"/>
  <c r="AB57" i="354"/>
  <c r="AE61" i="353"/>
  <c r="AB62" i="351"/>
  <c r="AU78" i="350"/>
  <c r="AU80" i="349"/>
  <c r="AS87" i="348"/>
  <c r="AT77" i="374"/>
  <c r="AE87" i="372"/>
  <c r="AE66" i="378"/>
  <c r="AT78" i="376"/>
  <c r="AU78" i="374"/>
  <c r="AE61" i="372"/>
  <c r="AE56" i="378"/>
  <c r="AB58" i="376"/>
  <c r="AB83" i="374"/>
  <c r="AT86" i="372"/>
  <c r="AU82" i="374"/>
  <c r="AQ77" i="376"/>
  <c r="AS86" i="379"/>
  <c r="AT79" i="371"/>
  <c r="AU78" i="363"/>
  <c r="AE65" i="360"/>
  <c r="AS80" i="364"/>
  <c r="AB54" i="362"/>
  <c r="AB63" i="360"/>
  <c r="AQ86" i="372"/>
  <c r="AB64" i="364"/>
  <c r="AS79" i="364"/>
  <c r="AE77" i="363"/>
  <c r="AB61" i="363"/>
  <c r="AE79" i="362"/>
  <c r="AQ85" i="362"/>
  <c r="AB75" i="360"/>
  <c r="AS78" i="360"/>
  <c r="AS84" i="374"/>
  <c r="AE61" i="363"/>
  <c r="AU85" i="360"/>
  <c r="AE56" i="359"/>
  <c r="AB86" i="359"/>
  <c r="AQ83" i="356"/>
  <c r="AE63" i="356"/>
  <c r="AR85" i="355"/>
  <c r="AU78" i="355"/>
  <c r="AS81" i="354"/>
  <c r="AE72" i="354"/>
  <c r="AR83" i="353"/>
  <c r="AT88" i="353"/>
  <c r="AR82" i="351"/>
  <c r="AE54" i="351"/>
  <c r="AE75" i="350"/>
  <c r="AE60" i="350"/>
  <c r="AB69" i="349"/>
  <c r="AE63" i="349"/>
  <c r="AB70" i="348"/>
  <c r="AE76" i="348"/>
  <c r="AB86" i="371"/>
  <c r="AB62" i="363"/>
  <c r="AU80" i="360"/>
  <c r="AE62" i="359"/>
  <c r="AB71" i="359"/>
  <c r="AU81" i="356"/>
  <c r="AR84" i="356"/>
  <c r="AT80" i="355"/>
  <c r="AR84" i="355"/>
  <c r="AR85" i="354"/>
  <c r="AR88" i="354"/>
  <c r="AB87" i="353"/>
  <c r="AE73" i="353"/>
  <c r="AB68" i="351"/>
  <c r="AB83" i="351"/>
  <c r="AB64" i="350"/>
  <c r="AB87" i="350"/>
  <c r="AB64" i="349"/>
  <c r="AB61" i="349"/>
  <c r="AB61" i="348"/>
  <c r="AU86" i="348"/>
  <c r="AU84" i="375"/>
  <c r="AB67" i="363"/>
  <c r="AT87" i="360"/>
  <c r="AB79" i="359"/>
  <c r="AE55" i="359"/>
  <c r="AQ84" i="356"/>
  <c r="AE64" i="356"/>
  <c r="AT78" i="355"/>
  <c r="AQ79" i="355"/>
  <c r="AT83" i="354"/>
  <c r="AB86" i="354"/>
  <c r="AU88" i="353"/>
  <c r="AB76" i="362"/>
  <c r="AB66" i="356"/>
  <c r="AE63" i="354"/>
  <c r="AU81" i="353"/>
  <c r="AR85" i="351"/>
  <c r="AU87" i="350"/>
  <c r="AB65" i="349"/>
  <c r="AB56" i="348"/>
  <c r="AE68" i="359"/>
  <c r="AE58" i="355"/>
  <c r="AS87" i="353"/>
  <c r="AE68" i="351"/>
  <c r="AE64" i="350"/>
  <c r="AE64" i="349"/>
  <c r="AR77" i="348"/>
  <c r="AB88" i="373"/>
  <c r="AE81" i="372"/>
  <c r="AB69" i="377"/>
  <c r="AB83" i="375"/>
  <c r="AE58" i="373"/>
  <c r="AB62" i="371"/>
  <c r="AT87" i="377"/>
  <c r="AR82" i="375"/>
  <c r="AE54" i="373"/>
  <c r="AB87" i="372"/>
  <c r="AB80" i="371"/>
  <c r="AB57" i="374"/>
  <c r="AQ78" i="376"/>
  <c r="AE54" i="374"/>
  <c r="AE79" i="363"/>
  <c r="AU77" i="360"/>
  <c r="AT79" i="363"/>
  <c r="AQ80" i="360"/>
  <c r="AQ88" i="377"/>
  <c r="AE88" i="371"/>
  <c r="AB66" i="364"/>
  <c r="AB54" i="364"/>
  <c r="AE63" i="363"/>
  <c r="AU81" i="363"/>
  <c r="AS88" i="362"/>
  <c r="AE83" i="362"/>
  <c r="AU84" i="360"/>
  <c r="AQ86" i="360"/>
  <c r="AS85" i="364"/>
  <c r="AR84" i="362"/>
  <c r="AB69" i="360"/>
  <c r="AE60" i="359"/>
  <c r="AE81" i="359"/>
  <c r="AE85" i="356"/>
  <c r="AE74" i="356"/>
  <c r="AB82" i="355"/>
  <c r="AB86" i="355"/>
  <c r="AE59" i="354"/>
  <c r="AE76" i="354"/>
  <c r="AQ82" i="353"/>
  <c r="AU86" i="353"/>
  <c r="AQ85" i="351"/>
  <c r="AS87" i="351"/>
  <c r="AT88" i="350"/>
  <c r="AB76" i="350"/>
  <c r="AE58" i="349"/>
  <c r="AB77" i="349"/>
  <c r="AE67" i="348"/>
  <c r="AE80" i="348"/>
  <c r="AR79" i="364"/>
  <c r="AB59" i="362"/>
  <c r="AT86" i="359"/>
  <c r="AR80" i="359"/>
  <c r="AB88" i="356"/>
  <c r="AS84" i="356"/>
  <c r="AR79" i="355"/>
  <c r="AQ83" i="355"/>
  <c r="AS86" i="354"/>
  <c r="AB70" i="354"/>
  <c r="AS77" i="353"/>
  <c r="AU80" i="353"/>
  <c r="AB54" i="353"/>
  <c r="AB85" i="351"/>
  <c r="AB69" i="351"/>
  <c r="AB59" i="350"/>
  <c r="AE84" i="350"/>
  <c r="AE84" i="349"/>
  <c r="AE85" i="349"/>
  <c r="AE57" i="348"/>
  <c r="AB79" i="348"/>
  <c r="AT81" i="364"/>
  <c r="AB57" i="362"/>
  <c r="AU83" i="359"/>
  <c r="AQ81" i="359"/>
  <c r="AR78" i="356"/>
  <c r="AB65" i="356"/>
  <c r="AT86" i="355"/>
  <c r="AE55" i="355"/>
  <c r="AB72" i="355"/>
  <c r="AQ79" i="354"/>
  <c r="AE86" i="354"/>
  <c r="AB60" i="353"/>
  <c r="AU88" i="360"/>
  <c r="AE59" i="356"/>
  <c r="AU77" i="354"/>
  <c r="AE86" i="351"/>
  <c r="AQ80" i="350"/>
  <c r="AT85" i="349"/>
  <c r="AQ79" i="348"/>
  <c r="AB69" i="371"/>
  <c r="AU79" i="356"/>
  <c r="AS87" i="354"/>
  <c r="AQ80" i="353"/>
  <c r="AQ82" i="351"/>
  <c r="AB85" i="350"/>
  <c r="AE86" i="349"/>
  <c r="AB83" i="348"/>
  <c r="AE69" i="373"/>
  <c r="AB61" i="372"/>
  <c r="AE68" i="377"/>
  <c r="AS84" i="375"/>
  <c r="AE73" i="373"/>
  <c r="AE67" i="371"/>
  <c r="AQ82" i="377"/>
  <c r="AS87" i="375"/>
  <c r="AR85" i="373"/>
  <c r="AB80" i="372"/>
  <c r="AB83" i="372"/>
  <c r="AE62" i="373"/>
  <c r="AQ83" i="375"/>
  <c r="AB64" i="372"/>
  <c r="AB60" i="363"/>
  <c r="AB61" i="360"/>
  <c r="AS78" i="363"/>
  <c r="AB65" i="360"/>
  <c r="AB55" i="377"/>
  <c r="AB73" i="372"/>
  <c r="AB57" i="364"/>
  <c r="AT78" i="364"/>
  <c r="AU86" i="363"/>
  <c r="AB73" i="363"/>
  <c r="AU77" i="362"/>
  <c r="AB64" i="362"/>
  <c r="AS79" i="360"/>
  <c r="AQ83" i="360"/>
  <c r="AB67" i="364"/>
  <c r="AB75" i="362"/>
  <c r="AQ87" i="359"/>
  <c r="AT78" i="359"/>
  <c r="AE78" i="359"/>
  <c r="AE77" i="356"/>
  <c r="AE56" i="356"/>
  <c r="AB60" i="355"/>
  <c r="AE65" i="355"/>
  <c r="AR82" i="354"/>
  <c r="AB59" i="354"/>
  <c r="AR85" i="353"/>
  <c r="AT87" i="353"/>
  <c r="AT79" i="351"/>
  <c r="AU86" i="351"/>
  <c r="AR83" i="350"/>
  <c r="AU86" i="350"/>
  <c r="AT81" i="349"/>
  <c r="AB57" i="349"/>
  <c r="AE78" i="348"/>
  <c r="AB60" i="348"/>
  <c r="AT88" i="364"/>
  <c r="AR78" i="362"/>
  <c r="AQ88" i="359"/>
  <c r="AU84" i="359"/>
  <c r="AR80" i="356"/>
  <c r="AB71" i="356"/>
  <c r="AE71" i="356"/>
  <c r="AB74" i="355"/>
  <c r="AB54" i="355"/>
  <c r="AR83" i="354"/>
  <c r="AU82" i="354"/>
  <c r="AB71" i="353"/>
  <c r="AE65" i="353"/>
  <c r="AB65" i="351"/>
  <c r="AE56" i="351"/>
  <c r="AT85" i="350"/>
  <c r="AU80" i="350"/>
  <c r="AR87" i="349"/>
  <c r="AS80" i="349"/>
  <c r="AQ87" i="348"/>
  <c r="AS79" i="348"/>
  <c r="AE82" i="364"/>
  <c r="AB66" i="362"/>
  <c r="AS78" i="359"/>
  <c r="AE87" i="359"/>
  <c r="AB61" i="359"/>
  <c r="AB70" i="356"/>
  <c r="AE55" i="356"/>
  <c r="AE70" i="355"/>
  <c r="AB71" i="355"/>
  <c r="AR87" i="354"/>
  <c r="AE68" i="354"/>
  <c r="AQ87" i="353"/>
  <c r="AT77" i="359"/>
  <c r="AB69" i="356"/>
  <c r="AE65" i="354"/>
  <c r="AE70" i="351"/>
  <c r="AE58" i="350"/>
  <c r="AB76" i="349"/>
  <c r="AT84" i="348"/>
  <c r="AE70" i="364"/>
  <c r="AE61" i="359"/>
  <c r="AE71" i="355"/>
  <c r="AU78" i="353"/>
  <c r="AU84" i="351"/>
  <c r="AT83" i="350"/>
  <c r="AT78" i="349"/>
  <c r="AE66" i="348"/>
  <c r="AS81" i="359"/>
  <c r="AU81" i="354"/>
  <c r="AE78" i="350"/>
  <c r="AS86" i="348"/>
  <c r="AE65" i="359"/>
  <c r="AT84" i="353"/>
  <c r="AQ84" i="350"/>
  <c r="AE53" i="348"/>
  <c r="AB59" i="356"/>
  <c r="AB80" i="350"/>
  <c r="AB79" i="355"/>
  <c r="AE60" i="349"/>
  <c r="AB86" i="351"/>
  <c r="AR87" i="348"/>
  <c r="AU81" i="359"/>
  <c r="AE60" i="353"/>
  <c r="AT79" i="350"/>
  <c r="AE74" i="348"/>
  <c r="AR81" i="356"/>
  <c r="AE79" i="353"/>
  <c r="AE68" i="350"/>
  <c r="AS77" i="348"/>
  <c r="AQ81" i="351"/>
  <c r="AT79" i="359"/>
  <c r="AS80" i="351"/>
  <c r="AE66" i="359"/>
  <c r="AE57" i="355"/>
  <c r="AB71" i="351"/>
  <c r="AQ85" i="359"/>
  <c r="AT81" i="348"/>
  <c r="AB75" i="356"/>
  <c r="AE62" i="353"/>
  <c r="AB86" i="350"/>
  <c r="AR88" i="348"/>
  <c r="AF56" i="398"/>
  <c r="AF70" i="392"/>
  <c r="AS82" i="386"/>
  <c r="AE78" i="383"/>
  <c r="AE56" i="383"/>
  <c r="AS82" i="379"/>
  <c r="AR85" i="385"/>
  <c r="AE66" i="382"/>
  <c r="AU79" i="379"/>
  <c r="AS84" i="379"/>
  <c r="AB84" i="385"/>
  <c r="AE64" i="382"/>
  <c r="AB72" i="379"/>
  <c r="AE61" i="379"/>
  <c r="AB77" i="371"/>
  <c r="AE58" i="371"/>
  <c r="AE57" i="372"/>
  <c r="AQ79" i="372"/>
  <c r="AB71" i="363"/>
  <c r="AB86" i="374"/>
  <c r="AB85" i="374"/>
  <c r="AQ87" i="373"/>
  <c r="AB74" i="378"/>
  <c r="AT82" i="364"/>
  <c r="AQ77" i="375"/>
  <c r="AT81" i="375"/>
  <c r="AB79" i="375"/>
  <c r="AQ85" i="374"/>
  <c r="AB70" i="360"/>
  <c r="AE53" i="377"/>
  <c r="AE75" i="381"/>
  <c r="AE56" i="362"/>
  <c r="AT85" i="356"/>
  <c r="AE84" i="351"/>
  <c r="AS83" i="349"/>
  <c r="AQ87" i="362"/>
  <c r="AQ80" i="356"/>
  <c r="AQ77" i="354"/>
  <c r="AB58" i="351"/>
  <c r="AQ82" i="349"/>
  <c r="AB88" i="364"/>
  <c r="AU83" i="356"/>
  <c r="AS78" i="354"/>
  <c r="AE73" i="356"/>
  <c r="AE59" i="350"/>
  <c r="AT88" i="356"/>
  <c r="AU88" i="349"/>
  <c r="AR78" i="371"/>
  <c r="AQ79" i="371"/>
  <c r="AE81" i="371"/>
  <c r="AT80" i="376"/>
  <c r="AE55" i="360"/>
  <c r="AU81" i="364"/>
  <c r="AE81" i="362"/>
  <c r="AT87" i="362"/>
  <c r="AE54" i="356"/>
  <c r="AU88" i="354"/>
  <c r="AE71" i="351"/>
  <c r="AT80" i="349"/>
  <c r="AB74" i="364"/>
  <c r="AB69" i="359"/>
  <c r="AE61" i="355"/>
  <c r="AQ85" i="353"/>
  <c r="AS79" i="350"/>
  <c r="AE54" i="348"/>
  <c r="AS77" i="359"/>
  <c r="AB81" i="355"/>
  <c r="AB82" i="353"/>
  <c r="AQ86" i="351"/>
  <c r="AB67" i="348"/>
  <c r="AB55" i="351"/>
  <c r="AS85" i="373"/>
  <c r="AR81" i="373"/>
  <c r="AB56" i="373"/>
  <c r="AQ78" i="374"/>
  <c r="AE78" i="363"/>
  <c r="AT77" i="364"/>
  <c r="AB86" i="362"/>
  <c r="AB65" i="364"/>
  <c r="AS78" i="356"/>
  <c r="AB68" i="355"/>
  <c r="AE83" i="353"/>
  <c r="AS85" i="350"/>
  <c r="AT80" i="348"/>
  <c r="AB84" i="359"/>
  <c r="AE56" i="355"/>
  <c r="AB61" i="353"/>
  <c r="AR84" i="350"/>
  <c r="AS78" i="348"/>
  <c r="AB60" i="359"/>
  <c r="AE82" i="355"/>
  <c r="AU82" i="353"/>
  <c r="AU77" i="353"/>
  <c r="AR82" i="348"/>
  <c r="AR87" i="351"/>
  <c r="AS83" i="375"/>
  <c r="AU83" i="375"/>
  <c r="AB74" i="375"/>
  <c r="AB69" i="372"/>
  <c r="AQ77" i="371"/>
  <c r="AT79" i="364"/>
  <c r="AT88" i="362"/>
  <c r="AB74" i="360"/>
  <c r="AE71" i="359"/>
  <c r="AQ84" i="355"/>
  <c r="AB63" i="353"/>
  <c r="AB78" i="350"/>
  <c r="AR84" i="348"/>
  <c r="AB66" i="359"/>
  <c r="AB88" i="355"/>
  <c r="AQ79" i="353"/>
  <c r="AB54" i="351"/>
  <c r="AB63" i="349"/>
  <c r="AR81" i="362"/>
  <c r="AQ78" i="356"/>
  <c r="AE69" i="354"/>
  <c r="AE75" i="355"/>
  <c r="AB59" i="349"/>
  <c r="AB69" i="354"/>
  <c r="AR81" i="349"/>
  <c r="AE61" i="350"/>
  <c r="AU83" i="350"/>
  <c r="AR87" i="353"/>
  <c r="AE75" i="356"/>
  <c r="AR80" i="355"/>
  <c r="AB69" i="350"/>
  <c r="AB78" i="351"/>
  <c r="AE69" i="355"/>
  <c r="AS80" i="355"/>
  <c r="AU78" i="351"/>
  <c r="AR78" i="349"/>
  <c r="AR81" i="355"/>
  <c r="AB79" i="349"/>
  <c r="AB60" i="356"/>
  <c r="AB75" i="350"/>
  <c r="AR80" i="350"/>
  <c r="AB72" i="351"/>
  <c r="AT81" i="350"/>
  <c r="AR85" i="350"/>
  <c r="AE70" i="348"/>
  <c r="AT87" i="356"/>
  <c r="AR79" i="351"/>
  <c r="AS86" i="349"/>
  <c r="AB77" i="348"/>
  <c r="AR83" i="356"/>
  <c r="AB84" i="351"/>
  <c r="AE78" i="349"/>
  <c r="AB59" i="359"/>
  <c r="AE81" i="351"/>
  <c r="AB77" i="362"/>
  <c r="AR87" i="350"/>
  <c r="AB77" i="353"/>
  <c r="AE71" i="350"/>
  <c r="AU81" i="355"/>
  <c r="AS85" i="377"/>
  <c r="AG80" i="394"/>
  <c r="AQ87" i="385"/>
  <c r="AR88" i="379"/>
  <c r="AB71" i="382"/>
  <c r="AE53" i="376"/>
  <c r="AT86" i="362"/>
  <c r="AB64" i="377"/>
  <c r="AE76" i="378"/>
  <c r="AU80" i="371"/>
  <c r="AE88" i="373"/>
  <c r="AB71" i="354"/>
  <c r="AU82" i="355"/>
  <c r="AQ85" i="348"/>
  <c r="AR84" i="353"/>
  <c r="AE78" i="351"/>
  <c r="AE57" i="375"/>
  <c r="AE63" i="360"/>
  <c r="AB66" i="360"/>
  <c r="AE66" i="353"/>
  <c r="AB80" i="356"/>
  <c r="AT86" i="349"/>
  <c r="AR80" i="354"/>
  <c r="AE87" i="355"/>
  <c r="AE88" i="372"/>
  <c r="AE62" i="360"/>
  <c r="AB61" i="354"/>
  <c r="AR88" i="349"/>
  <c r="AE65" i="356"/>
  <c r="AU88" i="363"/>
  <c r="AT80" i="350"/>
  <c r="AE87" i="380"/>
  <c r="AS87" i="360"/>
  <c r="AB58" i="362"/>
  <c r="AE59" i="351"/>
  <c r="AB84" i="356"/>
  <c r="AB86" i="348"/>
  <c r="AE75" i="353"/>
  <c r="AU84" i="356"/>
  <c r="AU88" i="350"/>
  <c r="AE80" i="355"/>
  <c r="AQ77" i="350"/>
  <c r="AE63" i="351"/>
  <c r="AE63" i="348"/>
  <c r="AB83" i="353"/>
  <c r="AS83" i="350"/>
  <c r="AQ83" i="354"/>
  <c r="AU79" i="354"/>
  <c r="AB64" i="348"/>
  <c r="AR81" i="348"/>
  <c r="AU85" i="348"/>
  <c r="AJ65" i="395"/>
  <c r="AI87" i="395"/>
  <c r="AE59" i="391"/>
  <c r="AE71" i="385"/>
  <c r="AT87" i="378"/>
  <c r="AS80" i="388"/>
  <c r="AU80" i="385"/>
  <c r="AE80" i="385"/>
  <c r="AU78" i="382"/>
  <c r="AB84" i="388"/>
  <c r="AE58" i="384"/>
  <c r="AB59" i="384"/>
  <c r="AR85" i="381"/>
  <c r="AU85" i="378"/>
  <c r="AT83" i="378"/>
  <c r="AB53" i="378"/>
  <c r="AU81" i="375"/>
  <c r="AU79" i="364"/>
  <c r="AR88" i="360"/>
  <c r="AS77" i="372"/>
  <c r="AS83" i="371"/>
  <c r="AE63" i="371"/>
  <c r="AB60" i="371"/>
  <c r="AE69" i="363"/>
  <c r="AR79" i="373"/>
  <c r="AT80" i="373"/>
  <c r="AB62" i="373"/>
  <c r="AB71" i="376"/>
  <c r="AB75" i="364"/>
  <c r="AT81" i="373"/>
  <c r="AE60" i="378"/>
  <c r="AE61" i="360"/>
  <c r="AQ87" i="355"/>
  <c r="AQ82" i="350"/>
  <c r="AQ78" i="348"/>
  <c r="AB76" i="359"/>
  <c r="AU88" i="355"/>
  <c r="AB76" i="354"/>
  <c r="AE64" i="351"/>
  <c r="AS84" i="349"/>
  <c r="AE65" i="362"/>
  <c r="AU88" i="356"/>
  <c r="AB56" i="354"/>
  <c r="AQ80" i="354"/>
  <c r="AB68" i="349"/>
  <c r="AQ86" i="354"/>
  <c r="AQ80" i="348"/>
  <c r="AE59" i="377"/>
  <c r="AE73" i="377"/>
  <c r="AT80" i="372"/>
  <c r="AS79" i="363"/>
  <c r="AE68" i="378"/>
  <c r="AE73" i="363"/>
  <c r="AE64" i="360"/>
  <c r="AT88" i="359"/>
  <c r="AB76" i="356"/>
  <c r="AB55" i="354"/>
  <c r="AB66" i="351"/>
  <c r="AQ85" i="349"/>
  <c r="AE88" i="362"/>
  <c r="AB72" i="356"/>
  <c r="AT82" i="354"/>
  <c r="AS84" i="351"/>
  <c r="AU81" i="349"/>
  <c r="AB59" i="364"/>
  <c r="AS86" i="356"/>
  <c r="AB73" i="355"/>
  <c r="AS86" i="360"/>
  <c r="AR79" i="350"/>
  <c r="AE72" i="359"/>
  <c r="AB68" i="350"/>
  <c r="AT87" i="383"/>
  <c r="AQ88" i="381"/>
  <c r="AB55" i="378"/>
  <c r="AS78" i="364"/>
  <c r="AB71" i="360"/>
  <c r="AR86" i="363"/>
  <c r="AT82" i="362"/>
  <c r="AB70" i="362"/>
  <c r="AT80" i="356"/>
  <c r="AR81" i="354"/>
  <c r="AB53" i="351"/>
  <c r="AU84" i="349"/>
  <c r="AR85" i="364"/>
  <c r="AB78" i="356"/>
  <c r="AE85" i="354"/>
  <c r="AB88" i="351"/>
  <c r="AU77" i="349"/>
  <c r="AB53" i="348"/>
  <c r="AB81" i="359"/>
  <c r="AE86" i="355"/>
  <c r="AR86" i="353"/>
  <c r="AE88" i="351"/>
  <c r="AB59" i="363"/>
  <c r="AS87" i="350"/>
  <c r="AB68" i="373"/>
  <c r="AB64" i="373"/>
  <c r="AU80" i="373"/>
  <c r="AS84" i="373"/>
  <c r="AB85" i="363"/>
  <c r="AE79" i="364"/>
  <c r="AE60" i="362"/>
  <c r="AT80" i="364"/>
  <c r="AU85" i="356"/>
  <c r="AS82" i="354"/>
  <c r="AE55" i="353"/>
  <c r="AB61" i="350"/>
  <c r="AU84" i="348"/>
  <c r="AB58" i="359"/>
  <c r="AS85" i="355"/>
  <c r="AT83" i="353"/>
  <c r="AE85" i="350"/>
  <c r="AB85" i="348"/>
  <c r="AB70" i="359"/>
  <c r="AR77" i="355"/>
  <c r="AB54" i="354"/>
  <c r="AE78" i="353"/>
  <c r="AT88" i="348"/>
  <c r="AT82" i="353"/>
  <c r="AR86" i="348"/>
  <c r="AU88" i="348"/>
  <c r="AE84" i="348"/>
  <c r="AE75" i="348"/>
  <c r="AS81" i="353"/>
  <c r="AE79" i="351"/>
  <c r="AE80" i="356"/>
  <c r="AE58" i="360"/>
  <c r="AB70" i="351"/>
  <c r="AB62" i="354"/>
  <c r="AU82" i="350"/>
  <c r="AR78" i="348"/>
  <c r="AU79" i="353"/>
  <c r="AE69" i="348"/>
  <c r="AB72" i="354"/>
  <c r="AB86" i="349"/>
  <c r="AQ81" i="348"/>
  <c r="AQ87" i="349"/>
  <c r="AB68" i="356"/>
  <c r="AB68" i="353"/>
  <c r="AQ85" i="364"/>
  <c r="AE72" i="355"/>
  <c r="AR86" i="351"/>
  <c r="AE72" i="349"/>
  <c r="AR77" i="364"/>
  <c r="AU77" i="355"/>
  <c r="AE57" i="351"/>
  <c r="AB80" i="349"/>
  <c r="AE70" i="356"/>
  <c r="AE55" i="350"/>
  <c r="AE63" i="355"/>
  <c r="AB55" i="349"/>
  <c r="AT82" i="350"/>
  <c r="AS83" i="348"/>
  <c r="AU85" i="349"/>
  <c r="AB58" i="384"/>
  <c r="AE59" i="386"/>
  <c r="AT82" i="380"/>
  <c r="AE79" i="382"/>
  <c r="AE73" i="385"/>
  <c r="AB81" i="379"/>
  <c r="AT84" i="376"/>
  <c r="AS78" i="377"/>
  <c r="AR83" i="373"/>
  <c r="AE72" i="371"/>
  <c r="AE65" i="380"/>
  <c r="AU81" i="362"/>
  <c r="AB68" i="348"/>
  <c r="AB74" i="353"/>
  <c r="AT80" i="359"/>
  <c r="AQ83" i="353"/>
  <c r="AB67" i="373"/>
  <c r="AE60" i="374"/>
  <c r="AS80" i="363"/>
  <c r="AE76" i="355"/>
  <c r="AU79" i="348"/>
  <c r="AE74" i="354"/>
  <c r="AE76" i="356"/>
  <c r="AR86" i="349"/>
  <c r="AU78" i="377"/>
  <c r="AT81" i="362"/>
  <c r="AQ85" i="375"/>
  <c r="AS82" i="355"/>
  <c r="AB71" i="362"/>
  <c r="AR88" i="351"/>
  <c r="AB77" i="356"/>
  <c r="AB74" i="359"/>
  <c r="AE69" i="350"/>
  <c r="AE70" i="377"/>
  <c r="AU82" i="363"/>
  <c r="AB67" i="354"/>
  <c r="AE88" i="364"/>
  <c r="AU80" i="351"/>
  <c r="AB64" i="359"/>
  <c r="AE60" i="351"/>
  <c r="AQ79" i="351"/>
  <c r="AS85" i="349"/>
  <c r="AB66" i="349"/>
  <c r="AE76" i="349"/>
  <c r="AB84" i="348"/>
  <c r="AU85" i="351"/>
  <c r="AE58" i="359"/>
  <c r="AE87" i="360"/>
  <c r="AE65" i="349"/>
  <c r="AB56" i="350"/>
  <c r="AE70" i="349"/>
  <c r="AE53" i="356"/>
  <c r="AC76" i="392"/>
  <c r="AU83" i="389"/>
  <c r="AR79" i="383"/>
  <c r="AU80" i="386"/>
  <c r="AB81" i="382"/>
  <c r="AU85" i="388"/>
  <c r="AQ88" i="385"/>
  <c r="AT77" i="382"/>
  <c r="AT88" i="382"/>
  <c r="AE54" i="388"/>
  <c r="AE64" i="384"/>
  <c r="AE65" i="381"/>
  <c r="AB77" i="381"/>
  <c r="AE87" i="374"/>
  <c r="AB63" i="374"/>
  <c r="AU79" i="374"/>
  <c r="AE55" i="372"/>
  <c r="AT85" i="373"/>
  <c r="AB65" i="376"/>
  <c r="AR86" i="375"/>
  <c r="AR83" i="375"/>
  <c r="AB53" i="375"/>
  <c r="AE84" i="362"/>
  <c r="AR86" i="377"/>
  <c r="AT86" i="377"/>
  <c r="AB59" i="377"/>
  <c r="AB56" i="372"/>
  <c r="AU84" i="363"/>
  <c r="AB73" i="380"/>
  <c r="AE67" i="373"/>
  <c r="AS85" i="363"/>
  <c r="AS85" i="359"/>
  <c r="AU84" i="353"/>
  <c r="AU79" i="349"/>
  <c r="AB79" i="364"/>
  <c r="AS81" i="356"/>
  <c r="AB67" i="355"/>
  <c r="AB72" i="353"/>
  <c r="AB70" i="350"/>
  <c r="AT85" i="348"/>
  <c r="AS79" i="359"/>
  <c r="AS87" i="355"/>
  <c r="AB64" i="353"/>
  <c r="AB75" i="351"/>
  <c r="AU86" i="360"/>
  <c r="AB71" i="350"/>
  <c r="AB79" i="374"/>
  <c r="AT84" i="373"/>
  <c r="AQ81" i="373"/>
  <c r="AQ87" i="376"/>
  <c r="AU85" i="363"/>
  <c r="AU83" i="364"/>
  <c r="AB88" i="362"/>
  <c r="AQ87" i="364"/>
  <c r="AT82" i="356"/>
  <c r="AB77" i="355"/>
  <c r="AE58" i="353"/>
  <c r="AR81" i="350"/>
  <c r="AR79" i="348"/>
  <c r="AR87" i="359"/>
  <c r="AB85" i="355"/>
  <c r="AT81" i="353"/>
  <c r="AU77" i="350"/>
  <c r="AE58" i="348"/>
  <c r="AS84" i="359"/>
  <c r="AQ86" i="356"/>
  <c r="AE78" i="354"/>
  <c r="AE81" i="354"/>
  <c r="AE87" i="349"/>
  <c r="AE68" i="353"/>
  <c r="AB78" i="375"/>
  <c r="AB58" i="375"/>
  <c r="AS88" i="375"/>
  <c r="AE54" i="372"/>
  <c r="AB75" i="374"/>
  <c r="AQ78" i="364"/>
  <c r="AE76" i="363"/>
  <c r="AB86" i="360"/>
  <c r="AS83" i="359"/>
  <c r="AQ86" i="355"/>
  <c r="AE57" i="353"/>
  <c r="AB65" i="350"/>
  <c r="AU80" i="348"/>
  <c r="AE74" i="359"/>
  <c r="AB75" i="355"/>
  <c r="AB78" i="353"/>
  <c r="AS81" i="350"/>
  <c r="AU81" i="348"/>
  <c r="AB69" i="362"/>
  <c r="AB64" i="356"/>
  <c r="AB82" i="354"/>
  <c r="AS78" i="355"/>
  <c r="AT77" i="349"/>
  <c r="AE88" i="354"/>
  <c r="AE53" i="349"/>
  <c r="AB61" i="377"/>
  <c r="AB81" i="377"/>
  <c r="AB82" i="371"/>
  <c r="AS83" i="362"/>
  <c r="AE58" i="375"/>
  <c r="AE53" i="363"/>
  <c r="AE73" i="360"/>
  <c r="AB62" i="359"/>
  <c r="AQ77" i="355"/>
  <c r="AE75" i="354"/>
  <c r="AE74" i="351"/>
  <c r="AB62" i="349"/>
  <c r="AB68" i="362"/>
  <c r="AB83" i="356"/>
  <c r="AE83" i="354"/>
  <c r="AU82" i="351"/>
  <c r="AE69" i="349"/>
  <c r="AB69" i="364"/>
  <c r="AS88" i="356"/>
  <c r="AQ87" i="354"/>
  <c r="AU86" i="359"/>
  <c r="AB81" i="350"/>
  <c r="AB87" i="356"/>
  <c r="AQ79" i="350"/>
  <c r="AB69" i="353"/>
  <c r="AT77" i="353"/>
  <c r="AE68" i="349"/>
  <c r="AR84" i="349"/>
  <c r="AB82" i="348"/>
  <c r="AB81" i="363"/>
  <c r="AE66" i="354"/>
  <c r="AB55" i="353"/>
  <c r="AB54" i="359"/>
  <c r="AU88" i="351"/>
  <c r="AR79" i="349"/>
  <c r="AB58" i="348"/>
  <c r="AB60" i="350"/>
  <c r="AU87" i="359"/>
  <c r="AQ87" i="350"/>
  <c r="AR79" i="353"/>
  <c r="AQ84" i="354"/>
  <c r="AQ78" i="350"/>
  <c r="AT83" i="348"/>
  <c r="AB87" i="351"/>
  <c r="AQ84" i="359"/>
  <c r="AE81" i="353"/>
  <c r="AR86" i="350"/>
  <c r="AE82" i="348"/>
  <c r="AB75" i="359"/>
  <c r="AB58" i="353"/>
  <c r="AE77" i="350"/>
  <c r="AQ77" i="348"/>
  <c r="AS79" i="353"/>
  <c r="AB65" i="348"/>
  <c r="AT87" i="351"/>
  <c r="AE88" i="356"/>
  <c r="AE88" i="353"/>
  <c r="AR80" i="349"/>
  <c r="AE53" i="351"/>
  <c r="AE61" i="354"/>
  <c r="AQ83" i="385"/>
  <c r="AB74" i="382"/>
  <c r="AE68" i="382"/>
  <c r="AB72" i="376"/>
  <c r="AE56" i="377"/>
  <c r="AU80" i="377"/>
  <c r="AE68" i="364"/>
  <c r="AE53" i="372"/>
  <c r="AB84" i="362"/>
  <c r="AE77" i="372"/>
  <c r="AT77" i="350"/>
  <c r="AT83" i="359"/>
  <c r="AB82" i="350"/>
  <c r="AR83" i="355"/>
  <c r="AE72" i="348"/>
  <c r="AQ82" i="375"/>
  <c r="AB75" i="371"/>
  <c r="AR77" i="359"/>
  <c r="AS78" i="350"/>
  <c r="AQ79" i="359"/>
  <c r="AS79" i="351"/>
  <c r="AU84" i="362"/>
  <c r="AT86" i="356"/>
  <c r="AE74" i="349"/>
  <c r="AE54" i="377"/>
  <c r="AQ87" i="363"/>
  <c r="AU82" i="359"/>
  <c r="AE87" i="351"/>
  <c r="AB74" i="354"/>
  <c r="AQ79" i="349"/>
  <c r="AT81" i="354"/>
  <c r="AQ87" i="356"/>
  <c r="AE76" i="381"/>
  <c r="AU84" i="364"/>
  <c r="AB53" i="362"/>
  <c r="AQ81" i="356"/>
  <c r="AE54" i="349"/>
  <c r="AU83" i="354"/>
  <c r="AB83" i="350"/>
  <c r="AR88" i="355"/>
  <c r="AS82" i="362"/>
  <c r="AR87" i="356"/>
  <c r="AB80" i="354"/>
  <c r="AE74" i="350"/>
  <c r="AE87" i="353"/>
  <c r="AT84" i="364"/>
  <c r="AR79" i="359"/>
  <c r="AE54" i="354"/>
  <c r="AS84" i="354"/>
  <c r="AE86" i="360"/>
  <c r="AB57" i="348"/>
  <c r="AE86" i="353"/>
  <c r="AE65" i="350"/>
  <c r="AK89" i="393" l="1"/>
  <c r="X102" i="393"/>
  <c r="AG89" i="395"/>
  <c r="AI89" i="393"/>
  <c r="AK89" i="395"/>
  <c r="AJ89" i="392"/>
  <c r="X103" i="394"/>
  <c r="AC89" i="394"/>
  <c r="G5" i="251" s="1"/>
  <c r="AG89" i="396"/>
  <c r="AK89" i="394"/>
  <c r="AH89" i="392"/>
  <c r="AK89" i="396"/>
  <c r="X102" i="394"/>
  <c r="AJ89" i="395"/>
  <c r="AI89" i="394"/>
  <c r="AI89" i="396"/>
  <c r="X102" i="395"/>
  <c r="AI89" i="395"/>
  <c r="X97" i="395" s="1"/>
  <c r="AF89" i="396"/>
  <c r="AC89" i="396"/>
  <c r="G5" i="253" s="1"/>
  <c r="X103" i="396"/>
  <c r="X102" i="392"/>
  <c r="X101" i="395"/>
  <c r="AJ89" i="393"/>
  <c r="AH89" i="395"/>
  <c r="AJ89" i="394"/>
  <c r="AF89" i="393"/>
  <c r="AC89" i="395"/>
  <c r="G5" i="252" s="1"/>
  <c r="X103" i="395"/>
  <c r="AG89" i="392"/>
  <c r="AC89" i="397"/>
  <c r="G5" i="254" s="1"/>
  <c r="X103" i="397"/>
  <c r="X101" i="393"/>
  <c r="AF89" i="394"/>
  <c r="AJ89" i="396"/>
  <c r="AI89" i="392"/>
  <c r="X103" i="393"/>
  <c r="AC89" i="393"/>
  <c r="G5" i="250" s="1"/>
  <c r="AG89" i="393"/>
  <c r="X101" i="392"/>
  <c r="X101" i="396"/>
  <c r="AF89" i="395"/>
  <c r="AG89" i="394"/>
  <c r="X102" i="396"/>
  <c r="X101" i="397"/>
  <c r="X101" i="398"/>
  <c r="AK89" i="398"/>
  <c r="AH89" i="396"/>
  <c r="X101" i="394"/>
  <c r="AK89" i="392"/>
  <c r="AF89" i="392"/>
  <c r="X103" i="392"/>
  <c r="AC89" i="392"/>
  <c r="G5" i="249" s="1"/>
  <c r="AH89" i="394"/>
  <c r="AH89" i="393"/>
  <c r="AI89" i="398"/>
  <c r="AK89" i="397"/>
  <c r="AF89" i="398"/>
  <c r="AH89" i="397"/>
  <c r="AJ89" i="398"/>
  <c r="AI89" i="397"/>
  <c r="AH89" i="398"/>
  <c r="AF89" i="397"/>
  <c r="X102" i="398"/>
  <c r="X102" i="397"/>
  <c r="AG89" i="398"/>
  <c r="AJ89" i="397"/>
  <c r="AC89" i="398"/>
  <c r="G5" i="255" s="1"/>
  <c r="X103" i="398"/>
  <c r="AG89" i="397"/>
  <c r="AF65" i="350"/>
  <c r="AK65" i="350"/>
  <c r="AG86" i="353"/>
  <c r="AC57" i="348"/>
  <c r="AJ86" i="360"/>
  <c r="AI54" i="354"/>
  <c r="AJ54" i="354"/>
  <c r="AF87" i="353"/>
  <c r="AF74" i="350"/>
  <c r="AH74" i="350"/>
  <c r="AK54" i="349"/>
  <c r="AI54" i="349"/>
  <c r="AH76" i="381"/>
  <c r="AC74" i="354"/>
  <c r="AI87" i="351"/>
  <c r="AK54" i="377"/>
  <c r="AF54" i="377"/>
  <c r="AK74" i="349"/>
  <c r="AI72" i="348"/>
  <c r="AH72" i="348"/>
  <c r="AF77" i="372"/>
  <c r="AJ77" i="372"/>
  <c r="AK53" i="372"/>
  <c r="AG68" i="364"/>
  <c r="AI68" i="364"/>
  <c r="AG56" i="377"/>
  <c r="AC72" i="376"/>
  <c r="AJ68" i="382"/>
  <c r="AH61" i="354"/>
  <c r="AJ61" i="354"/>
  <c r="AK53" i="351"/>
  <c r="AH88" i="353"/>
  <c r="AI88" i="353"/>
  <c r="AJ88" i="356"/>
  <c r="AC65" i="348"/>
  <c r="AH77" i="350"/>
  <c r="AC75" i="359"/>
  <c r="AK82" i="348"/>
  <c r="AI81" i="353"/>
  <c r="AK81" i="353"/>
  <c r="AC54" i="359"/>
  <c r="AF66" i="354"/>
  <c r="AC81" i="363"/>
  <c r="AF68" i="349"/>
  <c r="AC69" i="353"/>
  <c r="AI69" i="349"/>
  <c r="AJ69" i="349"/>
  <c r="AI83" i="354"/>
  <c r="AC83" i="356"/>
  <c r="AJ74" i="351"/>
  <c r="AH74" i="351"/>
  <c r="AF75" i="354"/>
  <c r="AK73" i="360"/>
  <c r="AG73" i="360"/>
  <c r="AI53" i="363"/>
  <c r="AH58" i="375"/>
  <c r="AG58" i="375"/>
  <c r="AC61" i="377"/>
  <c r="AH53" i="349"/>
  <c r="AJ88" i="354"/>
  <c r="AH88" i="354"/>
  <c r="AC78" i="353"/>
  <c r="AF74" i="359"/>
  <c r="AC65" i="350"/>
  <c r="AI57" i="353"/>
  <c r="AK76" i="363"/>
  <c r="AI76" i="363"/>
  <c r="AK54" i="372"/>
  <c r="AF54" i="372"/>
  <c r="AH68" i="353"/>
  <c r="AK68" i="353"/>
  <c r="AK87" i="349"/>
  <c r="AK81" i="354"/>
  <c r="AG81" i="354"/>
  <c r="AH78" i="354"/>
  <c r="AK58" i="348"/>
  <c r="AJ58" i="348"/>
  <c r="AF58" i="353"/>
  <c r="AC77" i="355"/>
  <c r="AC75" i="351"/>
  <c r="AC67" i="355"/>
  <c r="AG67" i="373"/>
  <c r="AC73" i="380"/>
  <c r="AK84" i="362"/>
  <c r="AH84" i="362"/>
  <c r="AI55" i="372"/>
  <c r="AJ55" i="372"/>
  <c r="AF87" i="374"/>
  <c r="AC77" i="381"/>
  <c r="AI65" i="381"/>
  <c r="AH64" i="384"/>
  <c r="AG64" i="384"/>
  <c r="AJ54" i="388"/>
  <c r="AJ53" i="356"/>
  <c r="AK53" i="356"/>
  <c r="AK70" i="349"/>
  <c r="AC56" i="350"/>
  <c r="AI65" i="349"/>
  <c r="AF87" i="360"/>
  <c r="AG87" i="360"/>
  <c r="AF58" i="359"/>
  <c r="AI76" i="349"/>
  <c r="AK76" i="349"/>
  <c r="AG60" i="351"/>
  <c r="AI60" i="351"/>
  <c r="AH88" i="364"/>
  <c r="AC67" i="354"/>
  <c r="AG70" i="377"/>
  <c r="AH69" i="350"/>
  <c r="AF69" i="350"/>
  <c r="AI76" i="356"/>
  <c r="AG76" i="356"/>
  <c r="AG74" i="354"/>
  <c r="AG76" i="355"/>
  <c r="AI76" i="355"/>
  <c r="AH60" i="374"/>
  <c r="AC67" i="373"/>
  <c r="AG65" i="380"/>
  <c r="AF65" i="380"/>
  <c r="AI72" i="371"/>
  <c r="AJ73" i="385"/>
  <c r="AH73" i="385"/>
  <c r="AG79" i="382"/>
  <c r="AI59" i="386"/>
  <c r="AF59" i="386"/>
  <c r="AK63" i="355"/>
  <c r="AG63" i="355"/>
  <c r="AJ55" i="350"/>
  <c r="AJ70" i="356"/>
  <c r="AI70" i="356"/>
  <c r="AJ57" i="351"/>
  <c r="AG57" i="351"/>
  <c r="AI72" i="349"/>
  <c r="AF72" i="355"/>
  <c r="AH72" i="355"/>
  <c r="AC72" i="354"/>
  <c r="AH69" i="348"/>
  <c r="AC70" i="351"/>
  <c r="AK58" i="360"/>
  <c r="AK80" i="356"/>
  <c r="AJ80" i="356"/>
  <c r="AG79" i="351"/>
  <c r="AK75" i="348"/>
  <c r="AH75" i="348"/>
  <c r="AF84" i="348"/>
  <c r="AI78" i="353"/>
  <c r="AF78" i="353"/>
  <c r="AK85" i="350"/>
  <c r="AJ85" i="350"/>
  <c r="AI55" i="353"/>
  <c r="AG55" i="353"/>
  <c r="AK60" i="362"/>
  <c r="AI79" i="364"/>
  <c r="AG79" i="364"/>
  <c r="AC68" i="373"/>
  <c r="AJ88" i="351"/>
  <c r="AH86" i="355"/>
  <c r="AG86" i="355"/>
  <c r="AC88" i="351"/>
  <c r="AJ85" i="354"/>
  <c r="AC53" i="351"/>
  <c r="AC68" i="350"/>
  <c r="AI72" i="359"/>
  <c r="AC59" i="364"/>
  <c r="AG88" i="362"/>
  <c r="AC66" i="351"/>
  <c r="AJ64" i="360"/>
  <c r="AH64" i="360"/>
  <c r="AJ73" i="363"/>
  <c r="AH68" i="378"/>
  <c r="AJ68" i="378"/>
  <c r="AH73" i="377"/>
  <c r="AH59" i="377"/>
  <c r="AJ59" i="377"/>
  <c r="AG65" i="362"/>
  <c r="AI65" i="362"/>
  <c r="AG64" i="351"/>
  <c r="AC76" i="359"/>
  <c r="AJ61" i="360"/>
  <c r="AI60" i="378"/>
  <c r="AH60" i="378"/>
  <c r="AF69" i="363"/>
  <c r="AG69" i="363"/>
  <c r="AG63" i="371"/>
  <c r="AJ63" i="371"/>
  <c r="AH58" i="384"/>
  <c r="AG58" i="384"/>
  <c r="AI80" i="385"/>
  <c r="AJ71" i="385"/>
  <c r="AK71" i="385"/>
  <c r="AK59" i="391"/>
  <c r="AC64" i="348"/>
  <c r="AG63" i="348"/>
  <c r="AJ63" i="351"/>
  <c r="AI63" i="351"/>
  <c r="AG80" i="355"/>
  <c r="AJ75" i="353"/>
  <c r="AG75" i="353"/>
  <c r="AI59" i="351"/>
  <c r="AH59" i="351"/>
  <c r="AI87" i="380"/>
  <c r="AF87" i="380"/>
  <c r="AH65" i="356"/>
  <c r="AJ62" i="360"/>
  <c r="AK62" i="360"/>
  <c r="AF88" i="372"/>
  <c r="AH87" i="355"/>
  <c r="AG87" i="355"/>
  <c r="AK66" i="353"/>
  <c r="AH66" i="353"/>
  <c r="AF63" i="360"/>
  <c r="AJ57" i="375"/>
  <c r="AH57" i="375"/>
  <c r="AG78" i="351"/>
  <c r="AC71" i="354"/>
  <c r="AG88" i="373"/>
  <c r="AI76" i="378"/>
  <c r="AK76" i="378"/>
  <c r="AG53" i="376"/>
  <c r="AC71" i="382"/>
  <c r="AH71" i="350"/>
  <c r="AC77" i="362"/>
  <c r="AI81" i="351"/>
  <c r="AH78" i="349"/>
  <c r="AJ78" i="349"/>
  <c r="AF70" i="348"/>
  <c r="AH70" i="348"/>
  <c r="AC60" i="356"/>
  <c r="AG69" i="355"/>
  <c r="AC78" i="351"/>
  <c r="AJ75" i="356"/>
  <c r="AH61" i="350"/>
  <c r="AJ61" i="350"/>
  <c r="AK75" i="355"/>
  <c r="AH75" i="355"/>
  <c r="AG69" i="354"/>
  <c r="AC63" i="349"/>
  <c r="AC78" i="350"/>
  <c r="AH71" i="359"/>
  <c r="AC74" i="360"/>
  <c r="AI82" i="355"/>
  <c r="AK82" i="355"/>
  <c r="AI56" i="355"/>
  <c r="AK56" i="355"/>
  <c r="AI83" i="353"/>
  <c r="AC68" i="355"/>
  <c r="AJ78" i="363"/>
  <c r="AF78" i="363"/>
  <c r="AC82" i="353"/>
  <c r="AF54" i="348"/>
  <c r="AI61" i="355"/>
  <c r="AH61" i="355"/>
  <c r="AG71" i="351"/>
  <c r="AK71" i="351"/>
  <c r="AH54" i="356"/>
  <c r="AH65" i="350"/>
  <c r="AG65" i="350"/>
  <c r="AI86" i="353"/>
  <c r="AF86" i="360"/>
  <c r="AI86" i="360"/>
  <c r="AK54" i="354"/>
  <c r="AK87" i="353"/>
  <c r="AG87" i="353"/>
  <c r="AK74" i="350"/>
  <c r="AC80" i="354"/>
  <c r="AJ54" i="349"/>
  <c r="AC53" i="362"/>
  <c r="AI76" i="381"/>
  <c r="AJ87" i="351"/>
  <c r="AG87" i="351"/>
  <c r="AH54" i="377"/>
  <c r="AI74" i="349"/>
  <c r="AH74" i="349"/>
  <c r="AG72" i="348"/>
  <c r="AK72" i="348"/>
  <c r="AK77" i="372"/>
  <c r="AC84" i="362"/>
  <c r="AJ53" i="372"/>
  <c r="AK68" i="364"/>
  <c r="AF68" i="364"/>
  <c r="AK56" i="377"/>
  <c r="AH68" i="382"/>
  <c r="AG68" i="382"/>
  <c r="AI61" i="354"/>
  <c r="AF61" i="354"/>
  <c r="AH53" i="351"/>
  <c r="AK88" i="353"/>
  <c r="AG88" i="353"/>
  <c r="AF88" i="356"/>
  <c r="AI77" i="350"/>
  <c r="AJ77" i="350"/>
  <c r="AH82" i="348"/>
  <c r="AJ82" i="348"/>
  <c r="AF81" i="353"/>
  <c r="AC87" i="351"/>
  <c r="AC55" i="353"/>
  <c r="AI66" i="354"/>
  <c r="AC82" i="348"/>
  <c r="AK68" i="349"/>
  <c r="AC87" i="356"/>
  <c r="AH69" i="349"/>
  <c r="AK69" i="349"/>
  <c r="AJ83" i="354"/>
  <c r="AC68" i="362"/>
  <c r="AF74" i="351"/>
  <c r="AG75" i="354"/>
  <c r="AJ75" i="354"/>
  <c r="AI73" i="360"/>
  <c r="AH73" i="360"/>
  <c r="AK53" i="363"/>
  <c r="AI58" i="375"/>
  <c r="AJ58" i="375"/>
  <c r="AF53" i="349"/>
  <c r="AJ53" i="349"/>
  <c r="AI88" i="354"/>
  <c r="AC82" i="354"/>
  <c r="AC75" i="355"/>
  <c r="AK74" i="359"/>
  <c r="AK57" i="353"/>
  <c r="AG57" i="353"/>
  <c r="AH76" i="363"/>
  <c r="AJ76" i="363"/>
  <c r="AJ54" i="372"/>
  <c r="AC58" i="375"/>
  <c r="AI68" i="353"/>
  <c r="AH87" i="349"/>
  <c r="AJ87" i="349"/>
  <c r="AJ81" i="354"/>
  <c r="AG78" i="354"/>
  <c r="AJ78" i="354"/>
  <c r="AG58" i="348"/>
  <c r="AC85" i="355"/>
  <c r="AH58" i="353"/>
  <c r="AC88" i="362"/>
  <c r="AC64" i="353"/>
  <c r="AC79" i="364"/>
  <c r="AH67" i="373"/>
  <c r="AC56" i="372"/>
  <c r="AG84" i="362"/>
  <c r="AC53" i="375"/>
  <c r="AH55" i="372"/>
  <c r="AC63" i="374"/>
  <c r="AG87" i="374"/>
  <c r="AH65" i="381"/>
  <c r="AK65" i="381"/>
  <c r="AF64" i="384"/>
  <c r="AK54" i="388"/>
  <c r="AF54" i="388"/>
  <c r="AF53" i="356"/>
  <c r="AH53" i="356"/>
  <c r="AH70" i="349"/>
  <c r="AG65" i="349"/>
  <c r="AF65" i="349"/>
  <c r="AJ87" i="360"/>
  <c r="AK58" i="359"/>
  <c r="AG58" i="359"/>
  <c r="AG76" i="349"/>
  <c r="AH76" i="349"/>
  <c r="AH60" i="351"/>
  <c r="AC64" i="359"/>
  <c r="AG88" i="364"/>
  <c r="AH70" i="377"/>
  <c r="AF70" i="377"/>
  <c r="AK69" i="350"/>
  <c r="AC74" i="359"/>
  <c r="AF76" i="356"/>
  <c r="AK76" i="356"/>
  <c r="AH74" i="354"/>
  <c r="AH76" i="355"/>
  <c r="AF76" i="355"/>
  <c r="AI60" i="374"/>
  <c r="AC74" i="353"/>
  <c r="AK65" i="380"/>
  <c r="AG72" i="371"/>
  <c r="AH72" i="371"/>
  <c r="AG73" i="385"/>
  <c r="AF73" i="385"/>
  <c r="AF79" i="382"/>
  <c r="AJ59" i="386"/>
  <c r="AG59" i="386"/>
  <c r="AJ63" i="355"/>
  <c r="AH63" i="355"/>
  <c r="AG55" i="350"/>
  <c r="AF70" i="356"/>
  <c r="AH70" i="356"/>
  <c r="AK57" i="351"/>
  <c r="AF72" i="349"/>
  <c r="AH72" i="349"/>
  <c r="AJ72" i="355"/>
  <c r="AC68" i="353"/>
  <c r="AF69" i="348"/>
  <c r="AG69" i="348"/>
  <c r="AH58" i="360"/>
  <c r="AJ58" i="360"/>
  <c r="AH80" i="356"/>
  <c r="AI79" i="351"/>
  <c r="AJ79" i="351"/>
  <c r="AG75" i="348"/>
  <c r="AG84" i="348"/>
  <c r="AH84" i="348"/>
  <c r="AK78" i="353"/>
  <c r="AC54" i="354"/>
  <c r="AH85" i="350"/>
  <c r="AF85" i="350"/>
  <c r="AK55" i="353"/>
  <c r="AH55" i="353"/>
  <c r="AH60" i="362"/>
  <c r="AF79" i="364"/>
  <c r="AJ79" i="364"/>
  <c r="AC59" i="363"/>
  <c r="AF88" i="351"/>
  <c r="AF86" i="355"/>
  <c r="AI86" i="355"/>
  <c r="AK85" i="354"/>
  <c r="AG85" i="354"/>
  <c r="AC70" i="362"/>
  <c r="AF72" i="359"/>
  <c r="AJ72" i="359"/>
  <c r="AC72" i="356"/>
  <c r="AI88" i="362"/>
  <c r="AC55" i="354"/>
  <c r="AI64" i="360"/>
  <c r="AK73" i="363"/>
  <c r="AG73" i="363"/>
  <c r="AI68" i="378"/>
  <c r="AI73" i="377"/>
  <c r="AG73" i="377"/>
  <c r="AK59" i="377"/>
  <c r="AC68" i="349"/>
  <c r="AF65" i="362"/>
  <c r="AI64" i="351"/>
  <c r="AK64" i="351"/>
  <c r="AI61" i="360"/>
  <c r="AK61" i="360"/>
  <c r="AK60" i="378"/>
  <c r="AC75" i="364"/>
  <c r="AK69" i="363"/>
  <c r="AI69" i="363"/>
  <c r="AK63" i="371"/>
  <c r="AC53" i="378"/>
  <c r="AF58" i="384"/>
  <c r="AC84" i="388"/>
  <c r="AF80" i="385"/>
  <c r="AH71" i="385"/>
  <c r="AF71" i="385"/>
  <c r="AG59" i="391"/>
  <c r="AC83" i="353"/>
  <c r="AF63" i="348"/>
  <c r="AK63" i="351"/>
  <c r="AG63" i="351"/>
  <c r="AJ80" i="355"/>
  <c r="AK75" i="353"/>
  <c r="AI75" i="353"/>
  <c r="AK59" i="351"/>
  <c r="AF59" i="351"/>
  <c r="AJ87" i="380"/>
  <c r="AK65" i="356"/>
  <c r="AF65" i="356"/>
  <c r="AH62" i="360"/>
  <c r="AI62" i="360"/>
  <c r="AH88" i="372"/>
  <c r="AF87" i="355"/>
  <c r="AI87" i="355"/>
  <c r="AJ66" i="353"/>
  <c r="AC66" i="360"/>
  <c r="AH63" i="360"/>
  <c r="AG57" i="375"/>
  <c r="AI57" i="375"/>
  <c r="AF78" i="351"/>
  <c r="AI88" i="373"/>
  <c r="AJ88" i="373"/>
  <c r="AJ76" i="378"/>
  <c r="AC64" i="377"/>
  <c r="AF53" i="376"/>
  <c r="AG71" i="350"/>
  <c r="AI71" i="350"/>
  <c r="AH81" i="351"/>
  <c r="AF81" i="351"/>
  <c r="AG78" i="349"/>
  <c r="AK78" i="349"/>
  <c r="AG70" i="348"/>
  <c r="AK70" i="348"/>
  <c r="AC79" i="349"/>
  <c r="AF69" i="355"/>
  <c r="AC69" i="350"/>
  <c r="AG75" i="356"/>
  <c r="AF61" i="350"/>
  <c r="AI61" i="350"/>
  <c r="AJ75" i="355"/>
  <c r="AG75" i="355"/>
  <c r="AJ69" i="354"/>
  <c r="AC54" i="351"/>
  <c r="AC63" i="353"/>
  <c r="AK71" i="359"/>
  <c r="AC69" i="372"/>
  <c r="AJ82" i="355"/>
  <c r="AC60" i="359"/>
  <c r="AF56" i="355"/>
  <c r="AC84" i="359"/>
  <c r="AK83" i="353"/>
  <c r="AC65" i="364"/>
  <c r="AI78" i="363"/>
  <c r="AC56" i="373"/>
  <c r="AC81" i="355"/>
  <c r="AI54" i="348"/>
  <c r="AK61" i="355"/>
  <c r="AJ61" i="355"/>
  <c r="AF71" i="351"/>
  <c r="AI71" i="351"/>
  <c r="AG54" i="356"/>
  <c r="AI65" i="350"/>
  <c r="AJ86" i="353"/>
  <c r="AK86" i="353"/>
  <c r="AG86" i="360"/>
  <c r="AK86" i="360"/>
  <c r="AH54" i="354"/>
  <c r="AJ87" i="353"/>
  <c r="AH87" i="353"/>
  <c r="AJ74" i="350"/>
  <c r="AC83" i="350"/>
  <c r="AG54" i="349"/>
  <c r="AJ76" i="381"/>
  <c r="AK76" i="381"/>
  <c r="AH87" i="351"/>
  <c r="AK87" i="351"/>
  <c r="AJ54" i="377"/>
  <c r="AG74" i="349"/>
  <c r="AF74" i="349"/>
  <c r="AF72" i="348"/>
  <c r="AC82" i="350"/>
  <c r="AG77" i="372"/>
  <c r="AI53" i="372"/>
  <c r="AF53" i="372"/>
  <c r="AJ68" i="364"/>
  <c r="AF56" i="377"/>
  <c r="AH56" i="377"/>
  <c r="AF68" i="382"/>
  <c r="AI68" i="382"/>
  <c r="AG61" i="354"/>
  <c r="AI53" i="351"/>
  <c r="AF53" i="351"/>
  <c r="AJ88" i="353"/>
  <c r="AK88" i="356"/>
  <c r="AI88" i="356"/>
  <c r="AK77" i="350"/>
  <c r="AG77" i="350"/>
  <c r="AF82" i="348"/>
  <c r="AI82" i="348"/>
  <c r="AH81" i="353"/>
  <c r="AC60" i="350"/>
  <c r="AG66" i="354"/>
  <c r="AK66" i="354"/>
  <c r="AG68" i="349"/>
  <c r="AJ68" i="349"/>
  <c r="AC81" i="350"/>
  <c r="AG69" i="349"/>
  <c r="AK83" i="354"/>
  <c r="AG83" i="354"/>
  <c r="AC62" i="349"/>
  <c r="AK74" i="351"/>
  <c r="AI75" i="354"/>
  <c r="AH75" i="354"/>
  <c r="AJ73" i="360"/>
  <c r="AF53" i="363"/>
  <c r="AJ53" i="363"/>
  <c r="AK58" i="375"/>
  <c r="AC82" i="371"/>
  <c r="AG53" i="349"/>
  <c r="AI53" i="349"/>
  <c r="AF88" i="354"/>
  <c r="AC64" i="356"/>
  <c r="AI74" i="359"/>
  <c r="AG74" i="359"/>
  <c r="AJ57" i="353"/>
  <c r="AH57" i="353"/>
  <c r="AF76" i="363"/>
  <c r="AC75" i="374"/>
  <c r="AI54" i="372"/>
  <c r="AC78" i="375"/>
  <c r="AF68" i="353"/>
  <c r="AF87" i="349"/>
  <c r="AG87" i="349"/>
  <c r="AH81" i="354"/>
  <c r="AF78" i="354"/>
  <c r="AK78" i="354"/>
  <c r="AI58" i="348"/>
  <c r="AJ58" i="353"/>
  <c r="AK58" i="353"/>
  <c r="AC79" i="374"/>
  <c r="AC70" i="350"/>
  <c r="AK67" i="373"/>
  <c r="AJ67" i="373"/>
  <c r="AC59" i="377"/>
  <c r="AI84" i="362"/>
  <c r="AC65" i="376"/>
  <c r="AK55" i="372"/>
  <c r="AI87" i="374"/>
  <c r="AK87" i="374"/>
  <c r="AF65" i="381"/>
  <c r="AJ65" i="381"/>
  <c r="AJ64" i="384"/>
  <c r="AI54" i="388"/>
  <c r="AG54" i="388"/>
  <c r="AI53" i="356"/>
  <c r="AF70" i="349"/>
  <c r="AG70" i="349"/>
  <c r="AJ65" i="349"/>
  <c r="AH65" i="349"/>
  <c r="AH87" i="360"/>
  <c r="AH58" i="359"/>
  <c r="AJ58" i="359"/>
  <c r="AF76" i="349"/>
  <c r="AC66" i="349"/>
  <c r="AK60" i="351"/>
  <c r="AF88" i="364"/>
  <c r="AK88" i="364"/>
  <c r="AK70" i="377"/>
  <c r="AI70" i="377"/>
  <c r="AI69" i="350"/>
  <c r="AC77" i="356"/>
  <c r="AH76" i="356"/>
  <c r="AI74" i="354"/>
  <c r="AF74" i="354"/>
  <c r="AK76" i="355"/>
  <c r="AJ60" i="374"/>
  <c r="AK60" i="374"/>
  <c r="AC68" i="348"/>
  <c r="AI65" i="380"/>
  <c r="AK72" i="371"/>
  <c r="AF72" i="371"/>
  <c r="AI73" i="385"/>
  <c r="AH79" i="382"/>
  <c r="AJ79" i="382"/>
  <c r="AH59" i="386"/>
  <c r="AC58" i="384"/>
  <c r="AF63" i="355"/>
  <c r="AH55" i="350"/>
  <c r="AF55" i="350"/>
  <c r="AG70" i="356"/>
  <c r="AC80" i="349"/>
  <c r="AH57" i="351"/>
  <c r="AK72" i="349"/>
  <c r="AJ72" i="349"/>
  <c r="AI72" i="355"/>
  <c r="AC68" i="356"/>
  <c r="AK69" i="348"/>
  <c r="AJ69" i="348"/>
  <c r="AI58" i="360"/>
  <c r="AG58" i="360"/>
  <c r="AG80" i="356"/>
  <c r="AK79" i="351"/>
  <c r="AH79" i="351"/>
  <c r="AI75" i="348"/>
  <c r="AJ84" i="348"/>
  <c r="AI84" i="348"/>
  <c r="AJ78" i="353"/>
  <c r="AC70" i="359"/>
  <c r="AI85" i="350"/>
  <c r="AC58" i="359"/>
  <c r="AF55" i="353"/>
  <c r="AG60" i="362"/>
  <c r="AI60" i="362"/>
  <c r="AH79" i="364"/>
  <c r="AC85" i="363"/>
  <c r="AK88" i="351"/>
  <c r="AG88" i="351"/>
  <c r="AK86" i="355"/>
  <c r="AC81" i="359"/>
  <c r="AH85" i="354"/>
  <c r="AF85" i="354"/>
  <c r="AC71" i="360"/>
  <c r="AG72" i="359"/>
  <c r="AK72" i="359"/>
  <c r="AK88" i="362"/>
  <c r="AJ88" i="362"/>
  <c r="AC76" i="356"/>
  <c r="AG64" i="360"/>
  <c r="AI73" i="363"/>
  <c r="AF73" i="363"/>
  <c r="AK68" i="378"/>
  <c r="AF73" i="377"/>
  <c r="AK73" i="377"/>
  <c r="AG59" i="377"/>
  <c r="AC56" i="354"/>
  <c r="AJ65" i="362"/>
  <c r="AF64" i="351"/>
  <c r="AH64" i="351"/>
  <c r="AF61" i="360"/>
  <c r="AG61" i="360"/>
  <c r="AJ60" i="378"/>
  <c r="AC71" i="376"/>
  <c r="AH69" i="363"/>
  <c r="AC60" i="371"/>
  <c r="AI63" i="371"/>
  <c r="AC59" i="384"/>
  <c r="AI58" i="384"/>
  <c r="AH80" i="385"/>
  <c r="AK80" i="385"/>
  <c r="AI71" i="385"/>
  <c r="AJ59" i="391"/>
  <c r="AF59" i="391"/>
  <c r="AH63" i="348"/>
  <c r="AK63" i="348"/>
  <c r="AF63" i="351"/>
  <c r="AI80" i="355"/>
  <c r="AK80" i="355"/>
  <c r="AF75" i="353"/>
  <c r="AC86" i="348"/>
  <c r="AJ59" i="351"/>
  <c r="AC58" i="362"/>
  <c r="AG87" i="380"/>
  <c r="AI65" i="356"/>
  <c r="AG65" i="356"/>
  <c r="AG62" i="360"/>
  <c r="AI88" i="372"/>
  <c r="AJ88" i="372"/>
  <c r="AK87" i="355"/>
  <c r="AC80" i="356"/>
  <c r="AG66" i="353"/>
  <c r="AK63" i="360"/>
  <c r="AI63" i="360"/>
  <c r="AK57" i="375"/>
  <c r="AH78" i="351"/>
  <c r="AK78" i="351"/>
  <c r="AF88" i="373"/>
  <c r="AH88" i="373"/>
  <c r="AG76" i="378"/>
  <c r="AH53" i="376"/>
  <c r="AI53" i="376"/>
  <c r="AK71" i="350"/>
  <c r="AF71" i="350"/>
  <c r="AJ81" i="351"/>
  <c r="AG81" i="351"/>
  <c r="AF78" i="349"/>
  <c r="AC84" i="351"/>
  <c r="AJ70" i="348"/>
  <c r="AC72" i="351"/>
  <c r="AK69" i="355"/>
  <c r="AJ69" i="355"/>
  <c r="AI75" i="356"/>
  <c r="AF75" i="356"/>
  <c r="AK61" i="350"/>
  <c r="AC69" i="354"/>
  <c r="AF75" i="355"/>
  <c r="AH69" i="354"/>
  <c r="AI69" i="354"/>
  <c r="AC88" i="355"/>
  <c r="AG71" i="359"/>
  <c r="AJ71" i="359"/>
  <c r="AC74" i="375"/>
  <c r="AF82" i="355"/>
  <c r="AC61" i="353"/>
  <c r="AH56" i="355"/>
  <c r="AH83" i="353"/>
  <c r="AJ83" i="353"/>
  <c r="AC86" i="362"/>
  <c r="AG78" i="363"/>
  <c r="AC55" i="351"/>
  <c r="AK54" i="348"/>
  <c r="AJ54" i="348"/>
  <c r="AG61" i="355"/>
  <c r="AC69" i="359"/>
  <c r="AH71" i="351"/>
  <c r="AK54" i="356"/>
  <c r="AF54" i="356"/>
  <c r="AJ65" i="350"/>
  <c r="AF54" i="354"/>
  <c r="AI74" i="350"/>
  <c r="AF76" i="381"/>
  <c r="AJ74" i="349"/>
  <c r="AH77" i="372"/>
  <c r="AI56" i="377"/>
  <c r="AK61" i="354"/>
  <c r="AG88" i="356"/>
  <c r="AG82" i="348"/>
  <c r="AJ66" i="354"/>
  <c r="AC69" i="364"/>
  <c r="AG74" i="351"/>
  <c r="AF73" i="360"/>
  <c r="AC81" i="377"/>
  <c r="AC69" i="362"/>
  <c r="AC86" i="360"/>
  <c r="AJ68" i="353"/>
  <c r="AF81" i="354"/>
  <c r="AG58" i="353"/>
  <c r="AF67" i="373"/>
  <c r="AG55" i="372"/>
  <c r="AG65" i="381"/>
  <c r="AC81" i="382"/>
  <c r="AK65" i="349"/>
  <c r="AC84" i="348"/>
  <c r="AI88" i="364"/>
  <c r="AJ69" i="350"/>
  <c r="AJ74" i="354"/>
  <c r="AH65" i="380"/>
  <c r="AK73" i="385"/>
  <c r="AC55" i="349"/>
  <c r="AK70" i="356"/>
  <c r="AG72" i="355"/>
  <c r="AC62" i="354"/>
  <c r="AF79" i="351"/>
  <c r="AG78" i="353"/>
  <c r="AC61" i="350"/>
  <c r="AK79" i="364"/>
  <c r="AJ86" i="355"/>
  <c r="AC55" i="378"/>
  <c r="AF88" i="362"/>
  <c r="AF68" i="378"/>
  <c r="AI59" i="377"/>
  <c r="AC76" i="354"/>
  <c r="AC62" i="373"/>
  <c r="AJ58" i="384"/>
  <c r="AG71" i="385"/>
  <c r="AI63" i="348"/>
  <c r="AH75" i="353"/>
  <c r="AK87" i="380"/>
  <c r="AG88" i="372"/>
  <c r="AF66" i="353"/>
  <c r="AI78" i="351"/>
  <c r="AH76" i="378"/>
  <c r="AC77" i="353"/>
  <c r="AC77" i="348"/>
  <c r="AH69" i="355"/>
  <c r="AC59" i="349"/>
  <c r="AC66" i="359"/>
  <c r="AG82" i="355"/>
  <c r="AF83" i="353"/>
  <c r="AG54" i="348"/>
  <c r="AJ71" i="351"/>
  <c r="AF81" i="362"/>
  <c r="AK81" i="362"/>
  <c r="AJ55" i="360"/>
  <c r="AK81" i="371"/>
  <c r="AG81" i="371"/>
  <c r="AI59" i="350"/>
  <c r="AH73" i="356"/>
  <c r="AI73" i="356"/>
  <c r="AG84" i="351"/>
  <c r="AH84" i="351"/>
  <c r="AJ56" i="362"/>
  <c r="AG75" i="381"/>
  <c r="AI75" i="381"/>
  <c r="AG53" i="377"/>
  <c r="AC79" i="375"/>
  <c r="AC71" i="363"/>
  <c r="AH57" i="372"/>
  <c r="AJ58" i="371"/>
  <c r="AH58" i="371"/>
  <c r="AJ61" i="379"/>
  <c r="AC72" i="379"/>
  <c r="AG64" i="382"/>
  <c r="AF66" i="382"/>
  <c r="AG66" i="382"/>
  <c r="AI56" i="383"/>
  <c r="AF78" i="383"/>
  <c r="AK78" i="383"/>
  <c r="AG62" i="353"/>
  <c r="AF62" i="353"/>
  <c r="AK57" i="355"/>
  <c r="AF57" i="355"/>
  <c r="AK66" i="359"/>
  <c r="AF68" i="350"/>
  <c r="AH68" i="350"/>
  <c r="AJ79" i="353"/>
  <c r="AI74" i="348"/>
  <c r="AJ74" i="348"/>
  <c r="AH60" i="353"/>
  <c r="AG60" i="349"/>
  <c r="AF60" i="349"/>
  <c r="AC59" i="356"/>
  <c r="AJ53" i="348"/>
  <c r="AG65" i="359"/>
  <c r="AH65" i="359"/>
  <c r="AJ78" i="350"/>
  <c r="AF66" i="348"/>
  <c r="AH66" i="348"/>
  <c r="AI71" i="355"/>
  <c r="AF61" i="359"/>
  <c r="AG61" i="359"/>
  <c r="AH70" i="364"/>
  <c r="AH58" i="350"/>
  <c r="AF58" i="350"/>
  <c r="AF70" i="351"/>
  <c r="AH65" i="354"/>
  <c r="AG65" i="354"/>
  <c r="AG68" i="354"/>
  <c r="AK68" i="354"/>
  <c r="AH70" i="355"/>
  <c r="AF55" i="356"/>
  <c r="AG55" i="356"/>
  <c r="AK87" i="359"/>
  <c r="AF87" i="359"/>
  <c r="AK82" i="364"/>
  <c r="AJ82" i="364"/>
  <c r="AI56" i="351"/>
  <c r="AK65" i="353"/>
  <c r="AF65" i="353"/>
  <c r="AC74" i="355"/>
  <c r="AF71" i="356"/>
  <c r="AC60" i="348"/>
  <c r="AK78" i="348"/>
  <c r="AC59" i="354"/>
  <c r="AG65" i="355"/>
  <c r="AG56" i="356"/>
  <c r="AJ56" i="356"/>
  <c r="AJ77" i="356"/>
  <c r="AK78" i="359"/>
  <c r="AI78" i="359"/>
  <c r="AC64" i="362"/>
  <c r="AC55" i="377"/>
  <c r="AC64" i="372"/>
  <c r="AI62" i="373"/>
  <c r="AC80" i="372"/>
  <c r="AG67" i="371"/>
  <c r="AG73" i="373"/>
  <c r="AJ73" i="373"/>
  <c r="AG68" i="377"/>
  <c r="AG69" i="373"/>
  <c r="AK69" i="373"/>
  <c r="AG86" i="349"/>
  <c r="AH86" i="349"/>
  <c r="AK86" i="351"/>
  <c r="AH86" i="351"/>
  <c r="AK59" i="356"/>
  <c r="AH86" i="354"/>
  <c r="AK86" i="354"/>
  <c r="AF55" i="355"/>
  <c r="AK55" i="355"/>
  <c r="AG57" i="348"/>
  <c r="AJ57" i="348"/>
  <c r="AH85" i="349"/>
  <c r="AH84" i="349"/>
  <c r="AF84" i="349"/>
  <c r="AJ84" i="350"/>
  <c r="AC59" i="350"/>
  <c r="AC70" i="354"/>
  <c r="AG80" i="348"/>
  <c r="AK80" i="348"/>
  <c r="AF67" i="348"/>
  <c r="AJ58" i="349"/>
  <c r="AH58" i="349"/>
  <c r="AG76" i="354"/>
  <c r="AK76" i="354"/>
  <c r="AH59" i="354"/>
  <c r="AC82" i="355"/>
  <c r="AG74" i="356"/>
  <c r="AJ85" i="356"/>
  <c r="AF85" i="356"/>
  <c r="AG81" i="359"/>
  <c r="AI60" i="359"/>
  <c r="AG60" i="359"/>
  <c r="AK83" i="362"/>
  <c r="AG63" i="363"/>
  <c r="AJ63" i="363"/>
  <c r="AJ88" i="371"/>
  <c r="AF88" i="371"/>
  <c r="AG79" i="363"/>
  <c r="AJ54" i="374"/>
  <c r="AF54" i="374"/>
  <c r="AC87" i="372"/>
  <c r="AJ54" i="373"/>
  <c r="AG58" i="373"/>
  <c r="AH58" i="373"/>
  <c r="AI81" i="372"/>
  <c r="AG81" i="372"/>
  <c r="AI64" i="349"/>
  <c r="AK64" i="349"/>
  <c r="AG64" i="350"/>
  <c r="AI68" i="351"/>
  <c r="AF68" i="351"/>
  <c r="AF58" i="355"/>
  <c r="AI68" i="359"/>
  <c r="AK68" i="359"/>
  <c r="AF63" i="354"/>
  <c r="AK63" i="354"/>
  <c r="AJ64" i="356"/>
  <c r="AF64" i="356"/>
  <c r="AH55" i="359"/>
  <c r="AC79" i="359"/>
  <c r="AC64" i="349"/>
  <c r="AC68" i="351"/>
  <c r="AK73" i="353"/>
  <c r="AC71" i="359"/>
  <c r="AF62" i="359"/>
  <c r="AC86" i="371"/>
  <c r="AH76" i="348"/>
  <c r="AG63" i="349"/>
  <c r="AJ63" i="349"/>
  <c r="AH60" i="350"/>
  <c r="AI60" i="350"/>
  <c r="AG75" i="350"/>
  <c r="AF54" i="351"/>
  <c r="AH54" i="351"/>
  <c r="AG72" i="354"/>
  <c r="AJ63" i="356"/>
  <c r="AK63" i="356"/>
  <c r="AH56" i="359"/>
  <c r="AF61" i="363"/>
  <c r="AK61" i="363"/>
  <c r="AK79" i="362"/>
  <c r="AH79" i="362"/>
  <c r="AI77" i="363"/>
  <c r="AC64" i="364"/>
  <c r="AJ65" i="360"/>
  <c r="AH65" i="360"/>
  <c r="AK56" i="378"/>
  <c r="AG56" i="378"/>
  <c r="AF61" i="372"/>
  <c r="AH66" i="378"/>
  <c r="AK66" i="378"/>
  <c r="AI87" i="372"/>
  <c r="AG61" i="353"/>
  <c r="AJ61" i="353"/>
  <c r="AC87" i="348"/>
  <c r="AK83" i="349"/>
  <c r="AC82" i="351"/>
  <c r="AJ79" i="354"/>
  <c r="AF79" i="354"/>
  <c r="AF79" i="355"/>
  <c r="AC61" i="356"/>
  <c r="AH87" i="356"/>
  <c r="AI54" i="359"/>
  <c r="AF54" i="359"/>
  <c r="AI74" i="360"/>
  <c r="AI54" i="371"/>
  <c r="AH54" i="371"/>
  <c r="AH71" i="348"/>
  <c r="AI77" i="348"/>
  <c r="AJ77" i="348"/>
  <c r="AG67" i="349"/>
  <c r="AK67" i="349"/>
  <c r="AJ53" i="354"/>
  <c r="AC79" i="354"/>
  <c r="AI66" i="355"/>
  <c r="AI62" i="355"/>
  <c r="AJ62" i="355"/>
  <c r="AH57" i="356"/>
  <c r="AC57" i="359"/>
  <c r="AF80" i="359"/>
  <c r="AJ57" i="363"/>
  <c r="AK57" i="363"/>
  <c r="AK75" i="371"/>
  <c r="AC62" i="348"/>
  <c r="AK87" i="348"/>
  <c r="AC84" i="349"/>
  <c r="AG80" i="350"/>
  <c r="AG85" i="351"/>
  <c r="AF85" i="351"/>
  <c r="AG53" i="362"/>
  <c r="AI53" i="362"/>
  <c r="AK54" i="378"/>
  <c r="AJ54" i="378"/>
  <c r="AK72" i="373"/>
  <c r="AF72" i="373"/>
  <c r="AK57" i="374"/>
  <c r="AC82" i="378"/>
  <c r="AC62" i="375"/>
  <c r="AK87" i="364"/>
  <c r="AK88" i="377"/>
  <c r="AF88" i="377"/>
  <c r="AK80" i="378"/>
  <c r="AI80" i="378"/>
  <c r="AK79" i="371"/>
  <c r="AC64" i="374"/>
  <c r="AF58" i="378"/>
  <c r="AK76" i="371"/>
  <c r="AH76" i="371"/>
  <c r="AF61" i="374"/>
  <c r="AF59" i="378"/>
  <c r="AG59" i="378"/>
  <c r="AI80" i="374"/>
  <c r="AC87" i="371"/>
  <c r="AI87" i="373"/>
  <c r="AG63" i="373"/>
  <c r="AI63" i="373"/>
  <c r="AF83" i="373"/>
  <c r="AG77" i="379"/>
  <c r="AK77" i="379"/>
  <c r="AF88" i="383"/>
  <c r="AI82" i="382"/>
  <c r="AH82" i="382"/>
  <c r="AI65" i="386"/>
  <c r="AJ65" i="386"/>
  <c r="AF59" i="382"/>
  <c r="AJ69" i="386"/>
  <c r="AK69" i="386"/>
  <c r="AF61" i="385"/>
  <c r="AI70" i="384"/>
  <c r="AF70" i="384"/>
  <c r="AI59" i="380"/>
  <c r="AI74" i="384"/>
  <c r="AK74" i="384"/>
  <c r="AI58" i="380"/>
  <c r="AK70" i="388"/>
  <c r="AF70" i="388"/>
  <c r="AC73" i="383"/>
  <c r="AG55" i="379"/>
  <c r="AH56" i="381"/>
  <c r="AK56" i="381"/>
  <c r="AF86" i="382"/>
  <c r="AH86" i="382"/>
  <c r="AG87" i="389"/>
  <c r="AK58" i="391"/>
  <c r="AI58" i="391"/>
  <c r="AF85" i="391"/>
  <c r="AH85" i="391"/>
  <c r="AH53" i="353"/>
  <c r="AG72" i="363"/>
  <c r="AH72" i="363"/>
  <c r="AK83" i="364"/>
  <c r="AC75" i="348"/>
  <c r="AF86" i="348"/>
  <c r="AK61" i="348"/>
  <c r="AH61" i="348"/>
  <c r="AK67" i="350"/>
  <c r="AH64" i="353"/>
  <c r="AF64" i="353"/>
  <c r="AK88" i="359"/>
  <c r="AF82" i="354"/>
  <c r="AJ82" i="354"/>
  <c r="AI66" i="362"/>
  <c r="AG88" i="355"/>
  <c r="AK88" i="355"/>
  <c r="AK76" i="350"/>
  <c r="AC62" i="360"/>
  <c r="AI75" i="351"/>
  <c r="AI64" i="363"/>
  <c r="AJ64" i="363"/>
  <c r="AG62" i="349"/>
  <c r="AC74" i="351"/>
  <c r="AF84" i="355"/>
  <c r="AC70" i="355"/>
  <c r="AJ67" i="351"/>
  <c r="AH67" i="351"/>
  <c r="AK67" i="356"/>
  <c r="AC79" i="363"/>
  <c r="AI63" i="353"/>
  <c r="AJ73" i="359"/>
  <c r="AG73" i="359"/>
  <c r="AJ85" i="348"/>
  <c r="AC63" i="348"/>
  <c r="AK82" i="349"/>
  <c r="AG79" i="350"/>
  <c r="AI79" i="350"/>
  <c r="AK79" i="356"/>
  <c r="AH79" i="356"/>
  <c r="AF63" i="359"/>
  <c r="AG67" i="359"/>
  <c r="AJ67" i="359"/>
  <c r="AG73" i="374"/>
  <c r="AF73" i="374"/>
  <c r="AJ53" i="350"/>
  <c r="AK53" i="350"/>
  <c r="AH61" i="351"/>
  <c r="AG61" i="351"/>
  <c r="AG56" i="353"/>
  <c r="AK64" i="359"/>
  <c r="AH64" i="359"/>
  <c r="AG70" i="359"/>
  <c r="AI67" i="360"/>
  <c r="AG67" i="360"/>
  <c r="AF78" i="360"/>
  <c r="AH67" i="362"/>
  <c r="AF67" i="362"/>
  <c r="AI86" i="364"/>
  <c r="AC80" i="364"/>
  <c r="AF82" i="362"/>
  <c r="AC62" i="364"/>
  <c r="AJ53" i="360"/>
  <c r="AK56" i="372"/>
  <c r="AF56" i="372"/>
  <c r="AJ76" i="377"/>
  <c r="AK75" i="374"/>
  <c r="AH75" i="374"/>
  <c r="AG71" i="372"/>
  <c r="AF71" i="372"/>
  <c r="AI83" i="348"/>
  <c r="AJ83" i="348"/>
  <c r="AC59" i="353"/>
  <c r="AC53" i="355"/>
  <c r="AF85" i="359"/>
  <c r="AG85" i="359"/>
  <c r="AF59" i="359"/>
  <c r="AI80" i="360"/>
  <c r="AH80" i="360"/>
  <c r="AF55" i="363"/>
  <c r="AJ76" i="353"/>
  <c r="AK76" i="353"/>
  <c r="AI83" i="355"/>
  <c r="AK83" i="355"/>
  <c r="AJ66" i="356"/>
  <c r="AC86" i="356"/>
  <c r="AG70" i="350"/>
  <c r="AK70" i="350"/>
  <c r="AH82" i="350"/>
  <c r="AC64" i="351"/>
  <c r="AH58" i="351"/>
  <c r="AI72" i="353"/>
  <c r="AJ72" i="353"/>
  <c r="AF74" i="353"/>
  <c r="AJ60" i="354"/>
  <c r="AI60" i="354"/>
  <c r="AG67" i="355"/>
  <c r="AC56" i="363"/>
  <c r="AF54" i="360"/>
  <c r="AG59" i="360"/>
  <c r="AF59" i="360"/>
  <c r="AH68" i="363"/>
  <c r="AG68" i="363"/>
  <c r="AG60" i="371"/>
  <c r="AK77" i="360"/>
  <c r="AH77" i="360"/>
  <c r="AI62" i="362"/>
  <c r="AI84" i="364"/>
  <c r="AJ84" i="364"/>
  <c r="AI86" i="372"/>
  <c r="AC65" i="371"/>
  <c r="AJ79" i="374"/>
  <c r="AF83" i="378"/>
  <c r="AH83" i="378"/>
  <c r="AJ69" i="376"/>
  <c r="AC84" i="374"/>
  <c r="AF55" i="348"/>
  <c r="AK66" i="349"/>
  <c r="AJ66" i="349"/>
  <c r="AK60" i="356"/>
  <c r="AI60" i="356"/>
  <c r="AK71" i="360"/>
  <c r="AK56" i="348"/>
  <c r="AJ56" i="348"/>
  <c r="AK73" i="355"/>
  <c r="AH73" i="355"/>
  <c r="AH55" i="354"/>
  <c r="AI55" i="354"/>
  <c r="AH77" i="355"/>
  <c r="AC76" i="355"/>
  <c r="AJ69" i="356"/>
  <c r="AC74" i="348"/>
  <c r="AG57" i="349"/>
  <c r="AC88" i="353"/>
  <c r="AK62" i="354"/>
  <c r="AC57" i="355"/>
  <c r="AK62" i="356"/>
  <c r="AC81" i="360"/>
  <c r="AF59" i="363"/>
  <c r="AH65" i="351"/>
  <c r="AJ65" i="351"/>
  <c r="AG71" i="353"/>
  <c r="AI71" i="353"/>
  <c r="AK54" i="355"/>
  <c r="AF74" i="355"/>
  <c r="AJ74" i="355"/>
  <c r="AJ83" i="360"/>
  <c r="AH84" i="360"/>
  <c r="AF84" i="360"/>
  <c r="AI58" i="363"/>
  <c r="AF58" i="363"/>
  <c r="AH57" i="364"/>
  <c r="AJ57" i="364"/>
  <c r="AF74" i="374"/>
  <c r="AJ74" i="374"/>
  <c r="AF78" i="376"/>
  <c r="AI72" i="379"/>
  <c r="AJ72" i="379"/>
  <c r="AG68" i="373"/>
  <c r="AG56" i="373"/>
  <c r="AF56" i="373"/>
  <c r="AI72" i="351"/>
  <c r="AC79" i="353"/>
  <c r="AK60" i="364"/>
  <c r="AH88" i="348"/>
  <c r="AG88" i="348"/>
  <c r="AG79" i="349"/>
  <c r="AI83" i="350"/>
  <c r="AJ83" i="350"/>
  <c r="AH79" i="359"/>
  <c r="AH86" i="353"/>
  <c r="AG54" i="354"/>
  <c r="AF54" i="349"/>
  <c r="AF87" i="351"/>
  <c r="AC75" i="371"/>
  <c r="AG53" i="372"/>
  <c r="AJ56" i="377"/>
  <c r="AJ53" i="351"/>
  <c r="AH88" i="356"/>
  <c r="AJ81" i="353"/>
  <c r="AH66" i="354"/>
  <c r="AF69" i="349"/>
  <c r="AI74" i="351"/>
  <c r="AH53" i="363"/>
  <c r="AK53" i="349"/>
  <c r="AH74" i="359"/>
  <c r="AG76" i="363"/>
  <c r="AG68" i="353"/>
  <c r="AI78" i="354"/>
  <c r="AI58" i="353"/>
  <c r="AI67" i="373"/>
  <c r="AF55" i="372"/>
  <c r="AI64" i="384"/>
  <c r="AG53" i="356"/>
  <c r="AI87" i="360"/>
  <c r="AJ76" i="349"/>
  <c r="AJ88" i="364"/>
  <c r="AC71" i="362"/>
  <c r="AJ76" i="355"/>
  <c r="AJ65" i="380"/>
  <c r="AK79" i="382"/>
  <c r="AI63" i="355"/>
  <c r="AF57" i="351"/>
  <c r="AK72" i="355"/>
  <c r="AF58" i="360"/>
  <c r="AF75" i="348"/>
  <c r="AH78" i="353"/>
  <c r="AJ55" i="353"/>
  <c r="AC64" i="373"/>
  <c r="AC53" i="348"/>
  <c r="AH72" i="359"/>
  <c r="AF64" i="360"/>
  <c r="AG68" i="378"/>
  <c r="AK65" i="362"/>
  <c r="AH61" i="360"/>
  <c r="AJ69" i="363"/>
  <c r="AK58" i="384"/>
  <c r="AI59" i="391"/>
  <c r="AH63" i="351"/>
  <c r="AC84" i="356"/>
  <c r="AJ65" i="356"/>
  <c r="AK88" i="372"/>
  <c r="AJ63" i="360"/>
  <c r="AJ78" i="351"/>
  <c r="AJ53" i="376"/>
  <c r="AK81" i="351"/>
  <c r="AI70" i="348"/>
  <c r="AH75" i="356"/>
  <c r="AI75" i="355"/>
  <c r="AI71" i="359"/>
  <c r="AJ56" i="355"/>
  <c r="AK78" i="363"/>
  <c r="AH54" i="348"/>
  <c r="AI54" i="356"/>
  <c r="AI81" i="362"/>
  <c r="AK55" i="360"/>
  <c r="AG55" i="360"/>
  <c r="AF81" i="371"/>
  <c r="AK59" i="350"/>
  <c r="AH59" i="350"/>
  <c r="AF73" i="356"/>
  <c r="AC88" i="364"/>
  <c r="AF84" i="351"/>
  <c r="AF56" i="362"/>
  <c r="AG56" i="362"/>
  <c r="AK75" i="381"/>
  <c r="AI53" i="377"/>
  <c r="AK53" i="377"/>
  <c r="AC74" i="378"/>
  <c r="AK57" i="372"/>
  <c r="AG57" i="372"/>
  <c r="AF58" i="371"/>
  <c r="AC77" i="371"/>
  <c r="AG61" i="379"/>
  <c r="AK64" i="382"/>
  <c r="AJ64" i="382"/>
  <c r="AK66" i="382"/>
  <c r="AJ66" i="382"/>
  <c r="AJ56" i="383"/>
  <c r="AJ78" i="383"/>
  <c r="AI78" i="383"/>
  <c r="AH62" i="353"/>
  <c r="AC75" i="356"/>
  <c r="AJ57" i="355"/>
  <c r="AG66" i="359"/>
  <c r="AF66" i="359"/>
  <c r="AI68" i="350"/>
  <c r="AK79" i="353"/>
  <c r="AF79" i="353"/>
  <c r="AG74" i="348"/>
  <c r="AF60" i="353"/>
  <c r="AG60" i="353"/>
  <c r="AI60" i="349"/>
  <c r="AJ60" i="349"/>
  <c r="AI53" i="348"/>
  <c r="AF53" i="348"/>
  <c r="AK65" i="359"/>
  <c r="AG78" i="350"/>
  <c r="AI78" i="350"/>
  <c r="AG66" i="348"/>
  <c r="AF71" i="355"/>
  <c r="AH71" i="355"/>
  <c r="AK61" i="359"/>
  <c r="AG70" i="364"/>
  <c r="AF70" i="364"/>
  <c r="AG58" i="350"/>
  <c r="AI58" i="350"/>
  <c r="AH70" i="351"/>
  <c r="AK65" i="354"/>
  <c r="AI65" i="354"/>
  <c r="AH68" i="354"/>
  <c r="AC71" i="355"/>
  <c r="AI70" i="355"/>
  <c r="AK55" i="356"/>
  <c r="AJ55" i="356"/>
  <c r="AI87" i="359"/>
  <c r="AJ87" i="359"/>
  <c r="AH82" i="364"/>
  <c r="AH56" i="351"/>
  <c r="AG56" i="351"/>
  <c r="AI65" i="353"/>
  <c r="AJ65" i="353"/>
  <c r="AK71" i="356"/>
  <c r="AI71" i="356"/>
  <c r="AG78" i="348"/>
  <c r="AJ78" i="348"/>
  <c r="AK65" i="355"/>
  <c r="AI65" i="355"/>
  <c r="AH56" i="356"/>
  <c r="AI56" i="356"/>
  <c r="AH77" i="356"/>
  <c r="AG78" i="359"/>
  <c r="AJ78" i="359"/>
  <c r="AC73" i="363"/>
  <c r="AC65" i="360"/>
  <c r="AG62" i="373"/>
  <c r="AK62" i="373"/>
  <c r="AF67" i="371"/>
  <c r="AJ67" i="371"/>
  <c r="AH73" i="373"/>
  <c r="AJ68" i="377"/>
  <c r="AK68" i="377"/>
  <c r="AI69" i="373"/>
  <c r="AF69" i="373"/>
  <c r="AI86" i="349"/>
  <c r="AC85" i="350"/>
  <c r="AF86" i="351"/>
  <c r="AG59" i="356"/>
  <c r="AI59" i="356"/>
  <c r="AI86" i="354"/>
  <c r="AF86" i="354"/>
  <c r="AJ55" i="355"/>
  <c r="AC65" i="356"/>
  <c r="AK57" i="348"/>
  <c r="AI57" i="348"/>
  <c r="AJ85" i="349"/>
  <c r="AK84" i="349"/>
  <c r="AI84" i="349"/>
  <c r="AG84" i="350"/>
  <c r="AC69" i="351"/>
  <c r="AC88" i="356"/>
  <c r="AH80" i="348"/>
  <c r="AG67" i="348"/>
  <c r="AJ67" i="348"/>
  <c r="AI58" i="349"/>
  <c r="AG58" i="349"/>
  <c r="AJ76" i="354"/>
  <c r="AG59" i="354"/>
  <c r="AF59" i="354"/>
  <c r="AI74" i="356"/>
  <c r="AK74" i="356"/>
  <c r="AG85" i="356"/>
  <c r="AK81" i="359"/>
  <c r="AI81" i="359"/>
  <c r="AK60" i="359"/>
  <c r="AC69" i="360"/>
  <c r="AH83" i="362"/>
  <c r="AI63" i="363"/>
  <c r="AH63" i="363"/>
  <c r="AI88" i="371"/>
  <c r="AG88" i="371"/>
  <c r="AF79" i="363"/>
  <c r="AG54" i="374"/>
  <c r="AH54" i="374"/>
  <c r="AI54" i="373"/>
  <c r="AF54" i="373"/>
  <c r="AF58" i="373"/>
  <c r="AJ58" i="373"/>
  <c r="AK81" i="372"/>
  <c r="AJ81" i="372"/>
  <c r="AG64" i="349"/>
  <c r="AK64" i="350"/>
  <c r="AI64" i="350"/>
  <c r="AH68" i="351"/>
  <c r="AH58" i="355"/>
  <c r="AJ58" i="355"/>
  <c r="AG68" i="359"/>
  <c r="AC56" i="348"/>
  <c r="AG63" i="354"/>
  <c r="AC66" i="356"/>
  <c r="AK64" i="356"/>
  <c r="AI64" i="356"/>
  <c r="AG55" i="359"/>
  <c r="AC67" i="363"/>
  <c r="AC87" i="350"/>
  <c r="AG73" i="353"/>
  <c r="AJ73" i="353"/>
  <c r="AH62" i="359"/>
  <c r="AJ62" i="359"/>
  <c r="AJ76" i="348"/>
  <c r="AF76" i="348"/>
  <c r="AF63" i="349"/>
  <c r="AH63" i="349"/>
  <c r="AG60" i="350"/>
  <c r="AI75" i="350"/>
  <c r="AH75" i="350"/>
  <c r="AK54" i="351"/>
  <c r="AH72" i="354"/>
  <c r="AI72" i="354"/>
  <c r="AI63" i="356"/>
  <c r="AC86" i="359"/>
  <c r="AG56" i="359"/>
  <c r="AJ61" i="363"/>
  <c r="AI61" i="363"/>
  <c r="AG79" i="362"/>
  <c r="AC61" i="363"/>
  <c r="AJ77" i="363"/>
  <c r="AC63" i="360"/>
  <c r="AG65" i="360"/>
  <c r="AC83" i="374"/>
  <c r="AF56" i="378"/>
  <c r="AI61" i="372"/>
  <c r="AG61" i="372"/>
  <c r="AI66" i="378"/>
  <c r="AJ87" i="372"/>
  <c r="AF87" i="372"/>
  <c r="AK61" i="353"/>
  <c r="AH61" i="353"/>
  <c r="AG83" i="349"/>
  <c r="AI83" i="349"/>
  <c r="AC55" i="359"/>
  <c r="AH79" i="354"/>
  <c r="AG79" i="355"/>
  <c r="AK79" i="355"/>
  <c r="AJ87" i="356"/>
  <c r="AI87" i="356"/>
  <c r="AJ54" i="359"/>
  <c r="AC65" i="359"/>
  <c r="AJ74" i="360"/>
  <c r="AF54" i="371"/>
  <c r="AJ54" i="371"/>
  <c r="AI71" i="348"/>
  <c r="AK77" i="348"/>
  <c r="AF77" i="348"/>
  <c r="AJ67" i="349"/>
  <c r="AC57" i="350"/>
  <c r="AI53" i="354"/>
  <c r="AJ66" i="355"/>
  <c r="AH66" i="355"/>
  <c r="AH62" i="355"/>
  <c r="AC62" i="356"/>
  <c r="AF57" i="356"/>
  <c r="AG80" i="359"/>
  <c r="AH80" i="359"/>
  <c r="AG57" i="363"/>
  <c r="AH57" i="363"/>
  <c r="AF75" i="371"/>
  <c r="AJ87" i="348"/>
  <c r="AH87" i="348"/>
  <c r="AC84" i="350"/>
  <c r="AJ80" i="350"/>
  <c r="AJ85" i="351"/>
  <c r="AH85" i="351"/>
  <c r="AK53" i="362"/>
  <c r="AF53" i="362"/>
  <c r="AG54" i="378"/>
  <c r="AC72" i="364"/>
  <c r="AI72" i="373"/>
  <c r="AI57" i="374"/>
  <c r="AJ57" i="374"/>
  <c r="AC54" i="376"/>
  <c r="AF87" i="364"/>
  <c r="AH87" i="364"/>
  <c r="AG88" i="377"/>
  <c r="AJ88" i="377"/>
  <c r="AF80" i="378"/>
  <c r="AG80" i="378"/>
  <c r="AF79" i="371"/>
  <c r="AH58" i="378"/>
  <c r="AG58" i="378"/>
  <c r="AI76" i="371"/>
  <c r="AG61" i="374"/>
  <c r="AI61" i="374"/>
  <c r="AH59" i="378"/>
  <c r="AC63" i="363"/>
  <c r="AH80" i="374"/>
  <c r="AJ87" i="373"/>
  <c r="AH87" i="373"/>
  <c r="AK63" i="373"/>
  <c r="AJ83" i="373"/>
  <c r="AI83" i="373"/>
  <c r="AF77" i="379"/>
  <c r="AH77" i="379"/>
  <c r="AH88" i="383"/>
  <c r="AJ82" i="382"/>
  <c r="AK82" i="382"/>
  <c r="AH65" i="386"/>
  <c r="AJ59" i="382"/>
  <c r="AG59" i="382"/>
  <c r="AG69" i="386"/>
  <c r="AH61" i="385"/>
  <c r="AJ61" i="385"/>
  <c r="AJ70" i="384"/>
  <c r="AH70" i="384"/>
  <c r="AH59" i="380"/>
  <c r="AF74" i="384"/>
  <c r="AJ74" i="384"/>
  <c r="AH58" i="380"/>
  <c r="AH70" i="388"/>
  <c r="AG70" i="388"/>
  <c r="AC72" i="380"/>
  <c r="AF55" i="379"/>
  <c r="AI56" i="381"/>
  <c r="AJ56" i="381"/>
  <c r="AJ86" i="382"/>
  <c r="AC82" i="388"/>
  <c r="AK87" i="389"/>
  <c r="AH58" i="391"/>
  <c r="AJ58" i="391"/>
  <c r="AI85" i="391"/>
  <c r="AC58" i="350"/>
  <c r="AF53" i="353"/>
  <c r="AI72" i="363"/>
  <c r="AJ72" i="363"/>
  <c r="AI83" i="364"/>
  <c r="AH86" i="348"/>
  <c r="AI86" i="348"/>
  <c r="AI61" i="348"/>
  <c r="AI67" i="350"/>
  <c r="AF67" i="350"/>
  <c r="AG64" i="353"/>
  <c r="AH88" i="359"/>
  <c r="AF88" i="359"/>
  <c r="AG82" i="354"/>
  <c r="AH82" i="354"/>
  <c r="AG66" i="362"/>
  <c r="AI88" i="355"/>
  <c r="AJ88" i="355"/>
  <c r="AH76" i="350"/>
  <c r="AF75" i="351"/>
  <c r="AJ75" i="351"/>
  <c r="AH64" i="363"/>
  <c r="AG64" i="363"/>
  <c r="AK62" i="349"/>
  <c r="AG84" i="355"/>
  <c r="AH84" i="355"/>
  <c r="AC87" i="359"/>
  <c r="AI67" i="351"/>
  <c r="AC73" i="353"/>
  <c r="AJ67" i="356"/>
  <c r="AK63" i="353"/>
  <c r="AF63" i="353"/>
  <c r="AF73" i="359"/>
  <c r="AC72" i="363"/>
  <c r="AK85" i="348"/>
  <c r="AC53" i="349"/>
  <c r="AH82" i="349"/>
  <c r="AK79" i="350"/>
  <c r="AH79" i="350"/>
  <c r="AJ79" i="356"/>
  <c r="AI79" i="356"/>
  <c r="AI63" i="359"/>
  <c r="AI67" i="359"/>
  <c r="AH67" i="359"/>
  <c r="AK73" i="374"/>
  <c r="AC73" i="349"/>
  <c r="AG53" i="350"/>
  <c r="AI53" i="350"/>
  <c r="AF61" i="351"/>
  <c r="AC70" i="353"/>
  <c r="AF56" i="353"/>
  <c r="AI64" i="359"/>
  <c r="AJ64" i="359"/>
  <c r="AH70" i="359"/>
  <c r="AJ67" i="360"/>
  <c r="AH67" i="360"/>
  <c r="AG78" i="360"/>
  <c r="AI67" i="362"/>
  <c r="AG67" i="362"/>
  <c r="AF86" i="364"/>
  <c r="AC76" i="380"/>
  <c r="AK82" i="362"/>
  <c r="AF53" i="360"/>
  <c r="AG53" i="360"/>
  <c r="AJ56" i="372"/>
  <c r="AK76" i="377"/>
  <c r="AH76" i="377"/>
  <c r="AJ75" i="374"/>
  <c r="AC79" i="376"/>
  <c r="AI71" i="372"/>
  <c r="AC70" i="378"/>
  <c r="AH83" i="348"/>
  <c r="AC82" i="349"/>
  <c r="AC60" i="362"/>
  <c r="AC82" i="356"/>
  <c r="AH85" i="359"/>
  <c r="AJ59" i="359"/>
  <c r="AG59" i="359"/>
  <c r="AJ80" i="360"/>
  <c r="AJ55" i="363"/>
  <c r="AH55" i="363"/>
  <c r="AI76" i="353"/>
  <c r="AC85" i="353"/>
  <c r="AF83" i="355"/>
  <c r="AC59" i="355"/>
  <c r="AG66" i="356"/>
  <c r="AC53" i="359"/>
  <c r="AJ70" i="350"/>
  <c r="AI70" i="350"/>
  <c r="AG82" i="350"/>
  <c r="AF58" i="351"/>
  <c r="AG58" i="351"/>
  <c r="AH72" i="353"/>
  <c r="AG74" i="353"/>
  <c r="AH74" i="353"/>
  <c r="AH60" i="354"/>
  <c r="AI67" i="355"/>
  <c r="AJ67" i="355"/>
  <c r="AJ54" i="360"/>
  <c r="AG54" i="360"/>
  <c r="AK59" i="360"/>
  <c r="AC55" i="362"/>
  <c r="AJ68" i="363"/>
  <c r="AI60" i="371"/>
  <c r="AK60" i="371"/>
  <c r="AJ77" i="360"/>
  <c r="AK62" i="362"/>
  <c r="AG62" i="362"/>
  <c r="AH84" i="364"/>
  <c r="AK86" i="372"/>
  <c r="AG86" i="372"/>
  <c r="AH79" i="374"/>
  <c r="AG79" i="374"/>
  <c r="AJ83" i="378"/>
  <c r="AC80" i="374"/>
  <c r="AG69" i="376"/>
  <c r="AJ55" i="348"/>
  <c r="AG55" i="348"/>
  <c r="AI66" i="349"/>
  <c r="AC67" i="350"/>
  <c r="AG60" i="356"/>
  <c r="AJ60" i="356"/>
  <c r="AG71" i="360"/>
  <c r="AG56" i="348"/>
  <c r="AI56" i="348"/>
  <c r="AI73" i="355"/>
  <c r="AC77" i="364"/>
  <c r="AF55" i="354"/>
  <c r="AC64" i="354"/>
  <c r="AG77" i="355"/>
  <c r="AK69" i="356"/>
  <c r="AI69" i="356"/>
  <c r="AC54" i="348"/>
  <c r="AK57" i="349"/>
  <c r="AI62" i="354"/>
  <c r="AF62" i="354"/>
  <c r="AF62" i="356"/>
  <c r="AG62" i="356"/>
  <c r="AH59" i="363"/>
  <c r="AG59" i="363"/>
  <c r="AI65" i="351"/>
  <c r="AF65" i="351"/>
  <c r="AH71" i="353"/>
  <c r="AC83" i="354"/>
  <c r="AG54" i="355"/>
  <c r="AK74" i="355"/>
  <c r="AI74" i="355"/>
  <c r="AK83" i="360"/>
  <c r="AK84" i="360"/>
  <c r="AI84" i="360"/>
  <c r="AH58" i="363"/>
  <c r="AC82" i="364"/>
  <c r="AF57" i="364"/>
  <c r="AK57" i="364"/>
  <c r="AG74" i="374"/>
  <c r="AH74" i="374"/>
  <c r="AI78" i="376"/>
  <c r="AK72" i="379"/>
  <c r="AH72" i="379"/>
  <c r="AK68" i="373"/>
  <c r="AJ56" i="373"/>
  <c r="AH56" i="373"/>
  <c r="AG72" i="351"/>
  <c r="AG60" i="364"/>
  <c r="AI60" i="364"/>
  <c r="AI88" i="348"/>
  <c r="AH79" i="349"/>
  <c r="AI79" i="349"/>
  <c r="AH83" i="350"/>
  <c r="AC63" i="351"/>
  <c r="AK79" i="359"/>
  <c r="AF86" i="353"/>
  <c r="AI87" i="353"/>
  <c r="AH54" i="349"/>
  <c r="AI54" i="377"/>
  <c r="AJ72" i="348"/>
  <c r="AH53" i="372"/>
  <c r="AK68" i="382"/>
  <c r="AG53" i="351"/>
  <c r="AF77" i="350"/>
  <c r="AG81" i="353"/>
  <c r="AH68" i="349"/>
  <c r="AH83" i="354"/>
  <c r="AK75" i="354"/>
  <c r="AG53" i="363"/>
  <c r="AG88" i="354"/>
  <c r="AJ74" i="359"/>
  <c r="AG54" i="372"/>
  <c r="AI87" i="349"/>
  <c r="AF58" i="348"/>
  <c r="AC71" i="350"/>
  <c r="AJ84" i="362"/>
  <c r="AH87" i="374"/>
  <c r="AK64" i="384"/>
  <c r="AJ70" i="349"/>
  <c r="AK87" i="360"/>
  <c r="AF60" i="351"/>
  <c r="AJ70" i="377"/>
  <c r="AJ76" i="356"/>
  <c r="AG60" i="374"/>
  <c r="AJ72" i="371"/>
  <c r="AI79" i="382"/>
  <c r="AI55" i="350"/>
  <c r="AI57" i="351"/>
  <c r="AC86" i="349"/>
  <c r="AF80" i="356"/>
  <c r="AJ75" i="348"/>
  <c r="AC85" i="348"/>
  <c r="AJ60" i="362"/>
  <c r="AI88" i="351"/>
  <c r="AI85" i="354"/>
  <c r="AC73" i="355"/>
  <c r="AK64" i="360"/>
  <c r="AJ73" i="377"/>
  <c r="AH65" i="362"/>
  <c r="AF60" i="378"/>
  <c r="AH63" i="371"/>
  <c r="AJ80" i="385"/>
  <c r="AH59" i="391"/>
  <c r="AH80" i="355"/>
  <c r="AG59" i="351"/>
  <c r="AC61" i="354"/>
  <c r="AJ87" i="355"/>
  <c r="AG63" i="360"/>
  <c r="AK88" i="373"/>
  <c r="AK53" i="376"/>
  <c r="AC59" i="359"/>
  <c r="AC75" i="350"/>
  <c r="AK75" i="356"/>
  <c r="AF69" i="354"/>
  <c r="AF71" i="359"/>
  <c r="AG56" i="355"/>
  <c r="AH78" i="363"/>
  <c r="AF61" i="355"/>
  <c r="AJ54" i="356"/>
  <c r="AJ81" i="362"/>
  <c r="AH55" i="360"/>
  <c r="AI55" i="360"/>
  <c r="AJ81" i="371"/>
  <c r="AF59" i="350"/>
  <c r="AG59" i="350"/>
  <c r="AJ73" i="356"/>
  <c r="AC58" i="351"/>
  <c r="AI84" i="351"/>
  <c r="AH56" i="362"/>
  <c r="AI56" i="362"/>
  <c r="AJ75" i="381"/>
  <c r="AJ53" i="377"/>
  <c r="AH53" i="377"/>
  <c r="AC85" i="374"/>
  <c r="AF57" i="372"/>
  <c r="AI57" i="372"/>
  <c r="AG58" i="371"/>
  <c r="AF61" i="379"/>
  <c r="AK61" i="379"/>
  <c r="AI64" i="382"/>
  <c r="AF64" i="382"/>
  <c r="AH66" i="382"/>
  <c r="AH56" i="383"/>
  <c r="AF56" i="383"/>
  <c r="AG78" i="383"/>
  <c r="AC86" i="350"/>
  <c r="AI62" i="353"/>
  <c r="AC71" i="351"/>
  <c r="AG57" i="355"/>
  <c r="AJ66" i="359"/>
  <c r="AI66" i="359"/>
  <c r="AK68" i="350"/>
  <c r="AG79" i="353"/>
  <c r="AI79" i="353"/>
  <c r="AK74" i="348"/>
  <c r="AK60" i="353"/>
  <c r="AJ60" i="353"/>
  <c r="AH60" i="349"/>
  <c r="AC79" i="355"/>
  <c r="AH53" i="348"/>
  <c r="AK53" i="348"/>
  <c r="AJ65" i="359"/>
  <c r="AH78" i="350"/>
  <c r="AK78" i="350"/>
  <c r="AI66" i="348"/>
  <c r="AK71" i="355"/>
  <c r="AJ71" i="355"/>
  <c r="AH61" i="359"/>
  <c r="AJ70" i="364"/>
  <c r="AI70" i="364"/>
  <c r="AJ58" i="350"/>
  <c r="AJ70" i="351"/>
  <c r="AG70" i="351"/>
  <c r="AF65" i="354"/>
  <c r="AC69" i="356"/>
  <c r="AJ68" i="354"/>
  <c r="AK70" i="355"/>
  <c r="AG70" i="355"/>
  <c r="AH55" i="356"/>
  <c r="AC70" i="356"/>
  <c r="AG87" i="359"/>
  <c r="AC66" i="362"/>
  <c r="AG82" i="364"/>
  <c r="AJ56" i="351"/>
  <c r="AF56" i="351"/>
  <c r="AG65" i="353"/>
  <c r="AC71" i="353"/>
  <c r="AH71" i="356"/>
  <c r="AG71" i="356"/>
  <c r="AF78" i="348"/>
  <c r="AI78" i="348"/>
  <c r="AJ65" i="355"/>
  <c r="AH65" i="355"/>
  <c r="AK56" i="356"/>
  <c r="AK77" i="356"/>
  <c r="AF77" i="356"/>
  <c r="AF78" i="359"/>
  <c r="AC75" i="362"/>
  <c r="AC57" i="364"/>
  <c r="AC61" i="360"/>
  <c r="AH62" i="373"/>
  <c r="AJ62" i="373"/>
  <c r="AH67" i="371"/>
  <c r="AI67" i="371"/>
  <c r="AK73" i="373"/>
  <c r="AH68" i="377"/>
  <c r="AF68" i="377"/>
  <c r="AJ69" i="373"/>
  <c r="AC83" i="348"/>
  <c r="AJ86" i="349"/>
  <c r="AC69" i="371"/>
  <c r="AI86" i="351"/>
  <c r="AJ59" i="356"/>
  <c r="AH59" i="356"/>
  <c r="AJ86" i="354"/>
  <c r="AC72" i="355"/>
  <c r="AH55" i="355"/>
  <c r="AC57" i="362"/>
  <c r="AH57" i="348"/>
  <c r="AG85" i="349"/>
  <c r="AI85" i="349"/>
  <c r="AJ84" i="349"/>
  <c r="AI84" i="350"/>
  <c r="AF84" i="350"/>
  <c r="AC85" i="351"/>
  <c r="AC59" i="362"/>
  <c r="AF80" i="348"/>
  <c r="AH67" i="348"/>
  <c r="AK67" i="348"/>
  <c r="AF58" i="349"/>
  <c r="AC76" i="350"/>
  <c r="AH76" i="354"/>
  <c r="AK59" i="354"/>
  <c r="AI59" i="354"/>
  <c r="AJ74" i="356"/>
  <c r="AF74" i="356"/>
  <c r="AH85" i="356"/>
  <c r="AF81" i="359"/>
  <c r="AJ81" i="359"/>
  <c r="AF60" i="359"/>
  <c r="AG83" i="362"/>
  <c r="AI83" i="362"/>
  <c r="AF63" i="363"/>
  <c r="AC54" i="364"/>
  <c r="AK88" i="371"/>
  <c r="AH79" i="363"/>
  <c r="AJ79" i="363"/>
  <c r="AK54" i="374"/>
  <c r="AC57" i="374"/>
  <c r="AH54" i="373"/>
  <c r="AG54" i="373"/>
  <c r="AI58" i="373"/>
  <c r="AC83" i="375"/>
  <c r="AF81" i="372"/>
  <c r="AC88" i="373"/>
  <c r="AJ64" i="349"/>
  <c r="AH64" i="350"/>
  <c r="AF64" i="350"/>
  <c r="AK68" i="351"/>
  <c r="AK58" i="355"/>
  <c r="AG58" i="355"/>
  <c r="AJ68" i="359"/>
  <c r="AC65" i="349"/>
  <c r="AH63" i="354"/>
  <c r="AC76" i="362"/>
  <c r="AG64" i="356"/>
  <c r="AK55" i="359"/>
  <c r="AF55" i="359"/>
  <c r="AC61" i="348"/>
  <c r="AC64" i="350"/>
  <c r="AI73" i="353"/>
  <c r="AF73" i="353"/>
  <c r="AG62" i="359"/>
  <c r="AI62" i="359"/>
  <c r="AG76" i="348"/>
  <c r="AK76" i="348"/>
  <c r="AK63" i="349"/>
  <c r="AC69" i="349"/>
  <c r="AF60" i="350"/>
  <c r="AJ75" i="350"/>
  <c r="AK75" i="350"/>
  <c r="AJ54" i="351"/>
  <c r="AJ72" i="354"/>
  <c r="AF72" i="354"/>
  <c r="AF63" i="356"/>
  <c r="AJ56" i="359"/>
  <c r="AF56" i="359"/>
  <c r="AH61" i="363"/>
  <c r="AC75" i="360"/>
  <c r="AI79" i="362"/>
  <c r="AH77" i="363"/>
  <c r="AF77" i="363"/>
  <c r="AC54" i="362"/>
  <c r="AK65" i="360"/>
  <c r="AC58" i="376"/>
  <c r="AJ56" i="378"/>
  <c r="AH61" i="372"/>
  <c r="AK61" i="372"/>
  <c r="AG66" i="378"/>
  <c r="AK87" i="372"/>
  <c r="AH87" i="372"/>
  <c r="AI61" i="353"/>
  <c r="AC57" i="354"/>
  <c r="AJ83" i="349"/>
  <c r="AH83" i="349"/>
  <c r="AC86" i="353"/>
  <c r="AK79" i="354"/>
  <c r="AJ79" i="355"/>
  <c r="AI79" i="355"/>
  <c r="AG87" i="356"/>
  <c r="AF87" i="356"/>
  <c r="AG54" i="359"/>
  <c r="AH74" i="360"/>
  <c r="AK74" i="360"/>
  <c r="AG54" i="371"/>
  <c r="AF71" i="348"/>
  <c r="AJ71" i="348"/>
  <c r="AH77" i="348"/>
  <c r="AC87" i="349"/>
  <c r="AH67" i="349"/>
  <c r="AG53" i="354"/>
  <c r="AK53" i="354"/>
  <c r="AK66" i="355"/>
  <c r="AF66" i="355"/>
  <c r="AG62" i="355"/>
  <c r="AI57" i="356"/>
  <c r="AG57" i="356"/>
  <c r="AJ80" i="359"/>
  <c r="AI80" i="359"/>
  <c r="AI57" i="363"/>
  <c r="AH75" i="371"/>
  <c r="AI75" i="371"/>
  <c r="AG87" i="348"/>
  <c r="AI87" i="348"/>
  <c r="AI80" i="350"/>
  <c r="AH80" i="350"/>
  <c r="AI85" i="351"/>
  <c r="AC57" i="360"/>
  <c r="AH53" i="362"/>
  <c r="AC57" i="375"/>
  <c r="AI54" i="378"/>
  <c r="AC63" i="376"/>
  <c r="AG72" i="373"/>
  <c r="AG57" i="374"/>
  <c r="AF57" i="374"/>
  <c r="AC65" i="378"/>
  <c r="AG87" i="364"/>
  <c r="AI87" i="364"/>
  <c r="AH88" i="377"/>
  <c r="AC77" i="375"/>
  <c r="AJ80" i="378"/>
  <c r="AI79" i="371"/>
  <c r="AG79" i="371"/>
  <c r="AK58" i="378"/>
  <c r="AI58" i="378"/>
  <c r="AF76" i="371"/>
  <c r="AH61" i="374"/>
  <c r="AK61" i="374"/>
  <c r="AI59" i="378"/>
  <c r="AG80" i="374"/>
  <c r="AJ80" i="374"/>
  <c r="AK87" i="373"/>
  <c r="AF87" i="373"/>
  <c r="AF63" i="373"/>
  <c r="AH83" i="373"/>
  <c r="AG83" i="373"/>
  <c r="AI77" i="379"/>
  <c r="AI88" i="383"/>
  <c r="AK88" i="383"/>
  <c r="AF82" i="382"/>
  <c r="AC69" i="382"/>
  <c r="AK65" i="386"/>
  <c r="AH59" i="382"/>
  <c r="AI59" i="382"/>
  <c r="AF69" i="386"/>
  <c r="AG61" i="385"/>
  <c r="AK61" i="385"/>
  <c r="AG70" i="384"/>
  <c r="AK59" i="380"/>
  <c r="AF59" i="380"/>
  <c r="AH74" i="384"/>
  <c r="AJ58" i="380"/>
  <c r="AK58" i="380"/>
  <c r="AI70" i="388"/>
  <c r="AC76" i="383"/>
  <c r="AJ55" i="379"/>
  <c r="AH55" i="379"/>
  <c r="AF56" i="381"/>
  <c r="AC70" i="381"/>
  <c r="AG86" i="382"/>
  <c r="AI87" i="389"/>
  <c r="AH87" i="389"/>
  <c r="AG58" i="391"/>
  <c r="AC85" i="391"/>
  <c r="AJ85" i="391"/>
  <c r="AG53" i="353"/>
  <c r="AI53" i="353"/>
  <c r="AK72" i="363"/>
  <c r="AH83" i="364"/>
  <c r="AF83" i="364"/>
  <c r="AK86" i="348"/>
  <c r="AJ86" i="348"/>
  <c r="AG61" i="348"/>
  <c r="AH67" i="350"/>
  <c r="AG67" i="350"/>
  <c r="AK64" i="353"/>
  <c r="AJ88" i="359"/>
  <c r="AG88" i="359"/>
  <c r="AI82" i="354"/>
  <c r="AH66" i="362"/>
  <c r="AK66" i="362"/>
  <c r="AH88" i="355"/>
  <c r="AF76" i="350"/>
  <c r="AG76" i="350"/>
  <c r="AK75" i="351"/>
  <c r="AG75" i="351"/>
  <c r="AK64" i="363"/>
  <c r="AF62" i="349"/>
  <c r="AI62" i="349"/>
  <c r="AK84" i="355"/>
  <c r="AI84" i="355"/>
  <c r="AC66" i="350"/>
  <c r="AK67" i="351"/>
  <c r="AI67" i="356"/>
  <c r="AF67" i="356"/>
  <c r="AJ63" i="353"/>
  <c r="AH63" i="353"/>
  <c r="AH73" i="359"/>
  <c r="AH85" i="348"/>
  <c r="AG85" i="348"/>
  <c r="AG82" i="349"/>
  <c r="AI82" i="349"/>
  <c r="AF79" i="350"/>
  <c r="AC73" i="350"/>
  <c r="AG79" i="356"/>
  <c r="AG63" i="359"/>
  <c r="AH63" i="359"/>
  <c r="AK67" i="359"/>
  <c r="AC82" i="363"/>
  <c r="AJ73" i="374"/>
  <c r="AC88" i="349"/>
  <c r="AH53" i="350"/>
  <c r="AC80" i="351"/>
  <c r="AI61" i="351"/>
  <c r="AH56" i="353"/>
  <c r="AK56" i="353"/>
  <c r="AF64" i="359"/>
  <c r="AK70" i="359"/>
  <c r="AJ70" i="359"/>
  <c r="AF67" i="360"/>
  <c r="AI78" i="360"/>
  <c r="AH78" i="360"/>
  <c r="AK67" i="362"/>
  <c r="AH86" i="364"/>
  <c r="AG86" i="364"/>
  <c r="AG82" i="362"/>
  <c r="AH82" i="362"/>
  <c r="AK53" i="360"/>
  <c r="AH53" i="360"/>
  <c r="AI56" i="372"/>
  <c r="AF76" i="377"/>
  <c r="AI76" i="377"/>
  <c r="AG75" i="374"/>
  <c r="AC60" i="378"/>
  <c r="AK71" i="372"/>
  <c r="AC68" i="372"/>
  <c r="AG83" i="348"/>
  <c r="AC74" i="350"/>
  <c r="AC73" i="354"/>
  <c r="AC73" i="356"/>
  <c r="AI85" i="359"/>
  <c r="AK59" i="359"/>
  <c r="AI59" i="359"/>
  <c r="AG80" i="360"/>
  <c r="AK55" i="363"/>
  <c r="AG55" i="363"/>
  <c r="AG76" i="353"/>
  <c r="AC81" i="354"/>
  <c r="AH83" i="355"/>
  <c r="AI66" i="356"/>
  <c r="AH66" i="356"/>
  <c r="AC82" i="359"/>
  <c r="AF70" i="350"/>
  <c r="AK82" i="350"/>
  <c r="AJ82" i="350"/>
  <c r="AJ58" i="351"/>
  <c r="AK58" i="351"/>
  <c r="AF72" i="353"/>
  <c r="AK74" i="353"/>
  <c r="AI74" i="353"/>
  <c r="AF60" i="354"/>
  <c r="AK67" i="355"/>
  <c r="AH67" i="355"/>
  <c r="AK54" i="360"/>
  <c r="AI54" i="360"/>
  <c r="AH59" i="360"/>
  <c r="AC75" i="363"/>
  <c r="AK68" i="363"/>
  <c r="AJ60" i="371"/>
  <c r="AH60" i="371"/>
  <c r="AG77" i="360"/>
  <c r="AH62" i="362"/>
  <c r="AJ62" i="362"/>
  <c r="AK84" i="364"/>
  <c r="AH86" i="372"/>
  <c r="AJ86" i="372"/>
  <c r="AF79" i="374"/>
  <c r="AK79" i="374"/>
  <c r="AK83" i="378"/>
  <c r="AI69" i="376"/>
  <c r="AK69" i="376"/>
  <c r="AH55" i="348"/>
  <c r="AK55" i="348"/>
  <c r="AG66" i="349"/>
  <c r="AC79" i="351"/>
  <c r="AH60" i="356"/>
  <c r="AI71" i="360"/>
  <c r="AJ71" i="360"/>
  <c r="AF56" i="348"/>
  <c r="AC67" i="349"/>
  <c r="AF73" i="355"/>
  <c r="AC66" i="353"/>
  <c r="AK55" i="354"/>
  <c r="AK77" i="355"/>
  <c r="AF77" i="355"/>
  <c r="AH69" i="356"/>
  <c r="AG69" i="356"/>
  <c r="AF57" i="349"/>
  <c r="AI57" i="349"/>
  <c r="AJ62" i="354"/>
  <c r="AG62" i="354"/>
  <c r="AI62" i="356"/>
  <c r="AJ62" i="356"/>
  <c r="AK59" i="363"/>
  <c r="AJ59" i="363"/>
  <c r="AG65" i="351"/>
  <c r="AC65" i="353"/>
  <c r="AJ71" i="353"/>
  <c r="AJ54" i="355"/>
  <c r="AH54" i="355"/>
  <c r="AH74" i="355"/>
  <c r="AI83" i="360"/>
  <c r="AH83" i="360"/>
  <c r="AG84" i="360"/>
  <c r="AH86" i="360"/>
  <c r="AI77" i="372"/>
  <c r="AC58" i="353"/>
  <c r="AC62" i="359"/>
  <c r="AH54" i="372"/>
  <c r="AF84" i="362"/>
  <c r="AI58" i="359"/>
  <c r="AF60" i="374"/>
  <c r="AG72" i="349"/>
  <c r="AG85" i="350"/>
  <c r="AH88" i="362"/>
  <c r="AG60" i="378"/>
  <c r="AF80" i="355"/>
  <c r="AF57" i="375"/>
  <c r="AI69" i="355"/>
  <c r="AG83" i="353"/>
  <c r="AG81" i="362"/>
  <c r="AJ59" i="350"/>
  <c r="AK84" i="351"/>
  <c r="AF53" i="377"/>
  <c r="AI58" i="371"/>
  <c r="AH64" i="382"/>
  <c r="AK56" i="383"/>
  <c r="AI57" i="355"/>
  <c r="AG68" i="350"/>
  <c r="AI60" i="353"/>
  <c r="AG53" i="348"/>
  <c r="AK66" i="348"/>
  <c r="AJ61" i="359"/>
  <c r="AK70" i="351"/>
  <c r="AI68" i="354"/>
  <c r="AC61" i="359"/>
  <c r="AK56" i="351"/>
  <c r="AJ71" i="356"/>
  <c r="AF65" i="355"/>
  <c r="AG77" i="356"/>
  <c r="AC60" i="363"/>
  <c r="AI73" i="373"/>
  <c r="AH69" i="373"/>
  <c r="AJ86" i="351"/>
  <c r="AI55" i="355"/>
  <c r="AF85" i="349"/>
  <c r="AH84" i="350"/>
  <c r="AI67" i="348"/>
  <c r="AI76" i="354"/>
  <c r="AK85" i="356"/>
  <c r="AH60" i="359"/>
  <c r="AC66" i="364"/>
  <c r="AI54" i="374"/>
  <c r="AK58" i="373"/>
  <c r="AH64" i="349"/>
  <c r="AI58" i="355"/>
  <c r="AI63" i="354"/>
  <c r="AI55" i="359"/>
  <c r="AC87" i="353"/>
  <c r="AC70" i="348"/>
  <c r="AF75" i="350"/>
  <c r="AH63" i="356"/>
  <c r="AG61" i="363"/>
  <c r="AG77" i="363"/>
  <c r="AI56" i="378"/>
  <c r="AG87" i="372"/>
  <c r="AF83" i="349"/>
  <c r="AH79" i="355"/>
  <c r="AK54" i="359"/>
  <c r="AK71" i="348"/>
  <c r="AI67" i="349"/>
  <c r="AK62" i="355"/>
  <c r="AK80" i="359"/>
  <c r="AG75" i="371"/>
  <c r="AK80" i="350"/>
  <c r="AF54" i="378"/>
  <c r="AH57" i="374"/>
  <c r="AC67" i="371"/>
  <c r="AH79" i="371"/>
  <c r="AJ76" i="371"/>
  <c r="AF80" i="374"/>
  <c r="AJ63" i="373"/>
  <c r="AG88" i="383"/>
  <c r="AG65" i="386"/>
  <c r="AI61" i="385"/>
  <c r="AG59" i="380"/>
  <c r="AJ70" i="388"/>
  <c r="AG56" i="381"/>
  <c r="AF87" i="389"/>
  <c r="AK53" i="353"/>
  <c r="AJ83" i="364"/>
  <c r="AJ67" i="350"/>
  <c r="AC81" i="349"/>
  <c r="AF88" i="355"/>
  <c r="AC85" i="359"/>
  <c r="AJ84" i="355"/>
  <c r="AG67" i="356"/>
  <c r="AK73" i="359"/>
  <c r="AJ82" i="349"/>
  <c r="AJ63" i="359"/>
  <c r="AH73" i="374"/>
  <c r="AK61" i="351"/>
  <c r="AI70" i="359"/>
  <c r="AJ78" i="360"/>
  <c r="AI82" i="362"/>
  <c r="AH56" i="372"/>
  <c r="AH71" i="372"/>
  <c r="AC67" i="353"/>
  <c r="AH59" i="359"/>
  <c r="AF76" i="353"/>
  <c r="AF66" i="356"/>
  <c r="AF82" i="350"/>
  <c r="AG72" i="353"/>
  <c r="AF67" i="355"/>
  <c r="AJ59" i="360"/>
  <c r="AI77" i="360"/>
  <c r="AG84" i="364"/>
  <c r="AI83" i="378"/>
  <c r="AI55" i="348"/>
  <c r="AF60" i="356"/>
  <c r="AG73" i="355"/>
  <c r="AJ77" i="355"/>
  <c r="AJ57" i="349"/>
  <c r="AH62" i="356"/>
  <c r="AK65" i="351"/>
  <c r="AI54" i="355"/>
  <c r="AJ84" i="360"/>
  <c r="AJ58" i="363"/>
  <c r="AG57" i="364"/>
  <c r="AI74" i="374"/>
  <c r="AG78" i="376"/>
  <c r="AI68" i="373"/>
  <c r="AI56" i="373"/>
  <c r="AH72" i="351"/>
  <c r="AF88" i="348"/>
  <c r="AK79" i="349"/>
  <c r="AF83" i="350"/>
  <c r="AJ79" i="359"/>
  <c r="AH59" i="349"/>
  <c r="AF59" i="349"/>
  <c r="AK66" i="350"/>
  <c r="AK81" i="350"/>
  <c r="AF81" i="350"/>
  <c r="AH67" i="353"/>
  <c r="AF67" i="353"/>
  <c r="AJ59" i="348"/>
  <c r="AK59" i="348"/>
  <c r="AG68" i="348"/>
  <c r="AC57" i="351"/>
  <c r="AH69" i="353"/>
  <c r="AG54" i="364"/>
  <c r="AF54" i="364"/>
  <c r="AH59" i="362"/>
  <c r="AG81" i="364"/>
  <c r="AK81" i="364"/>
  <c r="AG79" i="377"/>
  <c r="AC80" i="376"/>
  <c r="AI70" i="360"/>
  <c r="AH87" i="363"/>
  <c r="AF87" i="363"/>
  <c r="AG59" i="371"/>
  <c r="AH59" i="371"/>
  <c r="AI57" i="378"/>
  <c r="AI69" i="372"/>
  <c r="AK69" i="372"/>
  <c r="AJ75" i="372"/>
  <c r="AF75" i="372"/>
  <c r="AF88" i="374"/>
  <c r="AF84" i="371"/>
  <c r="AJ84" i="371"/>
  <c r="AI71" i="362"/>
  <c r="AG71" i="362"/>
  <c r="AI70" i="372"/>
  <c r="AK68" i="376"/>
  <c r="AF68" i="376"/>
  <c r="AG80" i="380"/>
  <c r="AF78" i="373"/>
  <c r="AJ78" i="373"/>
  <c r="AJ60" i="375"/>
  <c r="AH85" i="380"/>
  <c r="AI85" i="380"/>
  <c r="AI72" i="380"/>
  <c r="AH72" i="380"/>
  <c r="AG71" i="364"/>
  <c r="AF71" i="364"/>
  <c r="AF75" i="360"/>
  <c r="AC65" i="375"/>
  <c r="AJ66" i="386"/>
  <c r="AF59" i="373"/>
  <c r="AG59" i="373"/>
  <c r="AK65" i="372"/>
  <c r="AC55" i="373"/>
  <c r="AJ87" i="378"/>
  <c r="AJ81" i="381"/>
  <c r="AG81" i="381"/>
  <c r="AG60" i="381"/>
  <c r="AH60" i="381"/>
  <c r="AF66" i="383"/>
  <c r="AJ53" i="384"/>
  <c r="AG53" i="384"/>
  <c r="AF61" i="386"/>
  <c r="AH57" i="384"/>
  <c r="AJ57" i="384"/>
  <c r="AG64" i="386"/>
  <c r="AC87" i="380"/>
  <c r="AF79" i="378"/>
  <c r="AF86" i="380"/>
  <c r="AG86" i="380"/>
  <c r="AH71" i="378"/>
  <c r="AC69" i="381"/>
  <c r="AH67" i="383"/>
  <c r="AK67" i="383"/>
  <c r="AI85" i="383"/>
  <c r="AJ71" i="384"/>
  <c r="AI71" i="384"/>
  <c r="AC87" i="382"/>
  <c r="AH70" i="386"/>
  <c r="AG70" i="386"/>
  <c r="AJ64" i="380"/>
  <c r="AJ56" i="391"/>
  <c r="AF56" i="391"/>
  <c r="AI59" i="389"/>
  <c r="AC59" i="389"/>
  <c r="AH66" i="351"/>
  <c r="AK56" i="349"/>
  <c r="AF56" i="349"/>
  <c r="AF56" i="354"/>
  <c r="AC71" i="349"/>
  <c r="AI53" i="355"/>
  <c r="AG55" i="351"/>
  <c r="AH55" i="351"/>
  <c r="AI81" i="356"/>
  <c r="AJ81" i="356"/>
  <c r="AH65" i="348"/>
  <c r="AC78" i="371"/>
  <c r="AK84" i="354"/>
  <c r="AI84" i="354"/>
  <c r="AG86" i="350"/>
  <c r="AK86" i="350"/>
  <c r="AK77" i="351"/>
  <c r="AC56" i="355"/>
  <c r="AG57" i="354"/>
  <c r="AI67" i="354"/>
  <c r="AJ67" i="354"/>
  <c r="AF60" i="355"/>
  <c r="AH82" i="356"/>
  <c r="AI82" i="356"/>
  <c r="AH58" i="356"/>
  <c r="AC78" i="359"/>
  <c r="AF56" i="363"/>
  <c r="AI62" i="351"/>
  <c r="AJ62" i="351"/>
  <c r="AK76" i="351"/>
  <c r="AF59" i="353"/>
  <c r="AJ59" i="353"/>
  <c r="AG80" i="354"/>
  <c r="AF80" i="354"/>
  <c r="AC73" i="348"/>
  <c r="AF60" i="348"/>
  <c r="AF81" i="349"/>
  <c r="AG81" i="349"/>
  <c r="AF85" i="355"/>
  <c r="AI85" i="355"/>
  <c r="AI86" i="356"/>
  <c r="AH69" i="359"/>
  <c r="AG69" i="359"/>
  <c r="AG86" i="362"/>
  <c r="AJ86" i="362"/>
  <c r="AJ74" i="364"/>
  <c r="AG74" i="364"/>
  <c r="AF73" i="364"/>
  <c r="AK88" i="360"/>
  <c r="AG88" i="360"/>
  <c r="AF64" i="362"/>
  <c r="AC57" i="372"/>
  <c r="AI60" i="372"/>
  <c r="AH57" i="371"/>
  <c r="AI57" i="371"/>
  <c r="AF86" i="376"/>
  <c r="AK86" i="376"/>
  <c r="AI75" i="378"/>
  <c r="AC81" i="348"/>
  <c r="AC73" i="359"/>
  <c r="AF77" i="353"/>
  <c r="AI84" i="359"/>
  <c r="AH84" i="359"/>
  <c r="AI72" i="364"/>
  <c r="AF77" i="354"/>
  <c r="AI77" i="354"/>
  <c r="AJ68" i="355"/>
  <c r="AC79" i="360"/>
  <c r="AH88" i="363"/>
  <c r="AI66" i="373"/>
  <c r="AK66" i="373"/>
  <c r="AH79" i="348"/>
  <c r="AC75" i="349"/>
  <c r="AK62" i="350"/>
  <c r="AC54" i="350"/>
  <c r="AF73" i="351"/>
  <c r="AF82" i="351"/>
  <c r="AI82" i="351"/>
  <c r="AI83" i="356"/>
  <c r="AJ86" i="363"/>
  <c r="AK86" i="363"/>
  <c r="AJ81" i="348"/>
  <c r="AC80" i="348"/>
  <c r="AF55" i="349"/>
  <c r="AH73" i="350"/>
  <c r="AI73" i="350"/>
  <c r="AI57" i="350"/>
  <c r="AC77" i="354"/>
  <c r="AF72" i="356"/>
  <c r="AG72" i="356"/>
  <c r="AI57" i="359"/>
  <c r="AC80" i="359"/>
  <c r="AK68" i="362"/>
  <c r="AC77" i="363"/>
  <c r="AJ67" i="364"/>
  <c r="AF63" i="364"/>
  <c r="AG63" i="364"/>
  <c r="AK68" i="360"/>
  <c r="AG61" i="362"/>
  <c r="AI61" i="362"/>
  <c r="AI88" i="376"/>
  <c r="AJ88" i="376"/>
  <c r="AG72" i="374"/>
  <c r="AC82" i="376"/>
  <c r="AH61" i="349"/>
  <c r="AK61" i="349"/>
  <c r="AH87" i="350"/>
  <c r="AI83" i="351"/>
  <c r="AK83" i="351"/>
  <c r="AH84" i="353"/>
  <c r="AJ84" i="356"/>
  <c r="AI84" i="356"/>
  <c r="AJ73" i="348"/>
  <c r="AH73" i="348"/>
  <c r="AH82" i="353"/>
  <c r="AF81" i="355"/>
  <c r="AG81" i="355"/>
  <c r="AI86" i="359"/>
  <c r="AJ86" i="359"/>
  <c r="AH87" i="362"/>
  <c r="AF87" i="362"/>
  <c r="AH73" i="349"/>
  <c r="AH88" i="349"/>
  <c r="AJ88" i="349"/>
  <c r="AG63" i="350"/>
  <c r="AG80" i="351"/>
  <c r="AI80" i="351"/>
  <c r="AK70" i="353"/>
  <c r="AH70" i="353"/>
  <c r="AF87" i="354"/>
  <c r="AJ87" i="354"/>
  <c r="AH75" i="359"/>
  <c r="AC88" i="348"/>
  <c r="AF71" i="349"/>
  <c r="AJ71" i="349"/>
  <c r="AI54" i="350"/>
  <c r="AC81" i="351"/>
  <c r="AH64" i="354"/>
  <c r="AC63" i="359"/>
  <c r="AK85" i="362"/>
  <c r="AJ81" i="360"/>
  <c r="AK81" i="360"/>
  <c r="AC84" i="376"/>
  <c r="AF76" i="360"/>
  <c r="AK56" i="376"/>
  <c r="AG56" i="376"/>
  <c r="AI74" i="380"/>
  <c r="AC80" i="375"/>
  <c r="AK83" i="375"/>
  <c r="AI64" i="377"/>
  <c r="AK64" i="377"/>
  <c r="AG81" i="388"/>
  <c r="AC54" i="373"/>
  <c r="AJ75" i="375"/>
  <c r="AK88" i="350"/>
  <c r="AG88" i="350"/>
  <c r="AJ76" i="359"/>
  <c r="AF76" i="359"/>
  <c r="AF75" i="349"/>
  <c r="AC62" i="350"/>
  <c r="AH73" i="354"/>
  <c r="AJ73" i="354"/>
  <c r="AG71" i="354"/>
  <c r="AC78" i="355"/>
  <c r="AF64" i="355"/>
  <c r="AF68" i="356"/>
  <c r="AI68" i="356"/>
  <c r="AI66" i="364"/>
  <c r="AJ66" i="364"/>
  <c r="AH64" i="348"/>
  <c r="AC71" i="348"/>
  <c r="AJ77" i="349"/>
  <c r="AG72" i="350"/>
  <c r="AF72" i="350"/>
  <c r="AC87" i="355"/>
  <c r="AC72" i="359"/>
  <c r="AF62" i="348"/>
  <c r="AK62" i="348"/>
  <c r="AK80" i="349"/>
  <c r="AJ80" i="349"/>
  <c r="AJ56" i="350"/>
  <c r="AI56" i="350"/>
  <c r="AH69" i="351"/>
  <c r="AH54" i="353"/>
  <c r="AF54" i="353"/>
  <c r="AG57" i="360"/>
  <c r="AJ80" i="362"/>
  <c r="AG80" i="362"/>
  <c r="AF80" i="363"/>
  <c r="AI71" i="363"/>
  <c r="AJ71" i="363"/>
  <c r="AF66" i="371"/>
  <c r="AG66" i="371"/>
  <c r="AG55" i="362"/>
  <c r="AF55" i="362"/>
  <c r="AG67" i="374"/>
  <c r="AC82" i="373"/>
  <c r="AH74" i="375"/>
  <c r="AI57" i="377"/>
  <c r="AJ57" i="377"/>
  <c r="AK84" i="375"/>
  <c r="AG84" i="375"/>
  <c r="AH78" i="362"/>
  <c r="AH81" i="363"/>
  <c r="AI81" i="363"/>
  <c r="AJ65" i="377"/>
  <c r="AG80" i="373"/>
  <c r="AJ80" i="373"/>
  <c r="AK84" i="377"/>
  <c r="AI84" i="377"/>
  <c r="AF76" i="373"/>
  <c r="AH67" i="375"/>
  <c r="AJ67" i="375"/>
  <c r="AI88" i="375"/>
  <c r="AK65" i="364"/>
  <c r="AH65" i="364"/>
  <c r="AG59" i="372"/>
  <c r="AI59" i="372"/>
  <c r="AF65" i="373"/>
  <c r="AI74" i="371"/>
  <c r="AH74" i="371"/>
  <c r="AG67" i="377"/>
  <c r="AG71" i="376"/>
  <c r="AF71" i="376"/>
  <c r="AJ70" i="374"/>
  <c r="AF82" i="376"/>
  <c r="AH82" i="376"/>
  <c r="AH82" i="380"/>
  <c r="AG83" i="380"/>
  <c r="AH83" i="380"/>
  <c r="AC56" i="383"/>
  <c r="AG79" i="384"/>
  <c r="AC59" i="386"/>
  <c r="AG79" i="379"/>
  <c r="AK79" i="379"/>
  <c r="AF58" i="381"/>
  <c r="AC58" i="379"/>
  <c r="AG85" i="381"/>
  <c r="AF54" i="382"/>
  <c r="AH54" i="382"/>
  <c r="AJ85" i="382"/>
  <c r="AC81" i="381"/>
  <c r="AF58" i="383"/>
  <c r="AG70" i="383"/>
  <c r="AJ70" i="383"/>
  <c r="AC53" i="386"/>
  <c r="AI85" i="353"/>
  <c r="AK85" i="353"/>
  <c r="AK58" i="354"/>
  <c r="AG70" i="354"/>
  <c r="AJ70" i="354"/>
  <c r="AH59" i="355"/>
  <c r="AC54" i="356"/>
  <c r="AF61" i="356"/>
  <c r="AH53" i="359"/>
  <c r="AG53" i="359"/>
  <c r="AF82" i="359"/>
  <c r="AC68" i="364"/>
  <c r="AK59" i="364"/>
  <c r="AJ56" i="360"/>
  <c r="AH56" i="360"/>
  <c r="AK87" i="371"/>
  <c r="AF87" i="371"/>
  <c r="AC73" i="374"/>
  <c r="AI84" i="374"/>
  <c r="AJ66" i="376"/>
  <c r="AK66" i="376"/>
  <c r="AI83" i="374"/>
  <c r="AC77" i="378"/>
  <c r="AH76" i="379"/>
  <c r="AF72" i="362"/>
  <c r="AJ72" i="362"/>
  <c r="AF65" i="363"/>
  <c r="AC69" i="379"/>
  <c r="AF54" i="362"/>
  <c r="AG60" i="363"/>
  <c r="AF60" i="363"/>
  <c r="AG64" i="364"/>
  <c r="AC71" i="364"/>
  <c r="AH84" i="373"/>
  <c r="AJ64" i="371"/>
  <c r="AH64" i="371"/>
  <c r="AF75" i="373"/>
  <c r="AF60" i="376"/>
  <c r="AK60" i="376"/>
  <c r="AI66" i="374"/>
  <c r="AF66" i="374"/>
  <c r="AF67" i="376"/>
  <c r="AK79" i="372"/>
  <c r="AG79" i="372"/>
  <c r="AH78" i="375"/>
  <c r="AI75" i="376"/>
  <c r="AK75" i="376"/>
  <c r="AJ81" i="376"/>
  <c r="AF64" i="372"/>
  <c r="AI64" i="372"/>
  <c r="AC53" i="373"/>
  <c r="AJ77" i="374"/>
  <c r="AG81" i="377"/>
  <c r="AK81" i="377"/>
  <c r="AK67" i="372"/>
  <c r="AF67" i="372"/>
  <c r="AH86" i="373"/>
  <c r="AJ86" i="373"/>
  <c r="AH70" i="373"/>
  <c r="AI81" i="374"/>
  <c r="AJ81" i="374"/>
  <c r="AI55" i="377"/>
  <c r="AJ59" i="379"/>
  <c r="AG59" i="379"/>
  <c r="AJ70" i="362"/>
  <c r="AC86" i="363"/>
  <c r="AJ74" i="363"/>
  <c r="AC78" i="372"/>
  <c r="AF82" i="360"/>
  <c r="AC73" i="362"/>
  <c r="AK68" i="371"/>
  <c r="AF68" i="371"/>
  <c r="AF64" i="373"/>
  <c r="AH65" i="371"/>
  <c r="AK65" i="371"/>
  <c r="AG73" i="375"/>
  <c r="AF73" i="375"/>
  <c r="AG80" i="377"/>
  <c r="AI66" i="372"/>
  <c r="AJ66" i="372"/>
  <c r="AG62" i="374"/>
  <c r="AF62" i="374"/>
  <c r="AI58" i="374"/>
  <c r="AG85" i="375"/>
  <c r="AK85" i="375"/>
  <c r="AK62" i="376"/>
  <c r="AJ84" i="378"/>
  <c r="AH84" i="378"/>
  <c r="AJ67" i="380"/>
  <c r="AG85" i="371"/>
  <c r="AI85" i="371"/>
  <c r="AH55" i="376"/>
  <c r="AJ55" i="376"/>
  <c r="AH63" i="376"/>
  <c r="AK61" i="377"/>
  <c r="AF61" i="377"/>
  <c r="AG63" i="379"/>
  <c r="AC63" i="371"/>
  <c r="AG80" i="375"/>
  <c r="AJ72" i="375"/>
  <c r="AK72" i="375"/>
  <c r="AH85" i="376"/>
  <c r="AF87" i="377"/>
  <c r="AG87" i="377"/>
  <c r="AJ80" i="379"/>
  <c r="AH80" i="379"/>
  <c r="AI85" i="360"/>
  <c r="AK85" i="360"/>
  <c r="AI75" i="363"/>
  <c r="AJ78" i="364"/>
  <c r="AI78" i="364"/>
  <c r="AC79" i="362"/>
  <c r="AF73" i="372"/>
  <c r="AI73" i="372"/>
  <c r="AH62" i="371"/>
  <c r="AC72" i="374"/>
  <c r="AF83" i="371"/>
  <c r="AI83" i="371"/>
  <c r="AI53" i="371"/>
  <c r="AF53" i="371"/>
  <c r="AG81" i="373"/>
  <c r="AC54" i="375"/>
  <c r="AF82" i="371"/>
  <c r="AC63" i="372"/>
  <c r="AG74" i="373"/>
  <c r="AH76" i="374"/>
  <c r="AG76" i="374"/>
  <c r="AG73" i="376"/>
  <c r="AK73" i="376"/>
  <c r="AH60" i="377"/>
  <c r="AK60" i="377"/>
  <c r="AJ80" i="371"/>
  <c r="AF56" i="371"/>
  <c r="AI56" i="371"/>
  <c r="AF62" i="375"/>
  <c r="AK69" i="375"/>
  <c r="AJ69" i="375"/>
  <c r="AH74" i="377"/>
  <c r="AG63" i="378"/>
  <c r="AI63" i="378"/>
  <c r="AC85" i="375"/>
  <c r="AH77" i="375"/>
  <c r="AK53" i="378"/>
  <c r="AJ53" i="378"/>
  <c r="AK88" i="378"/>
  <c r="AI88" i="378"/>
  <c r="AH73" i="380"/>
  <c r="AC88" i="382"/>
  <c r="AH78" i="384"/>
  <c r="AC57" i="379"/>
  <c r="AJ71" i="380"/>
  <c r="AJ68" i="380"/>
  <c r="AI68" i="380"/>
  <c r="AC73" i="379"/>
  <c r="AG56" i="380"/>
  <c r="AC84" i="381"/>
  <c r="AF55" i="382"/>
  <c r="AI65" i="383"/>
  <c r="AK65" i="383"/>
  <c r="AC74" i="383"/>
  <c r="AC63" i="382"/>
  <c r="AJ80" i="383"/>
  <c r="AJ67" i="388"/>
  <c r="AF67" i="388"/>
  <c r="AK71" i="388"/>
  <c r="AI71" i="388"/>
  <c r="AG59" i="384"/>
  <c r="AF59" i="384"/>
  <c r="AI66" i="380"/>
  <c r="AC60" i="386"/>
  <c r="AJ58" i="379"/>
  <c r="AG54" i="380"/>
  <c r="AJ54" i="380"/>
  <c r="AI87" i="381"/>
  <c r="AF84" i="381"/>
  <c r="AH84" i="381"/>
  <c r="AG80" i="382"/>
  <c r="AC80" i="382"/>
  <c r="AJ63" i="383"/>
  <c r="AC56" i="385"/>
  <c r="AC83" i="388"/>
  <c r="AF55" i="384"/>
  <c r="AI63" i="388"/>
  <c r="AK63" i="388"/>
  <c r="AJ53" i="385"/>
  <c r="AH53" i="385"/>
  <c r="AH62" i="386"/>
  <c r="AC82" i="386"/>
  <c r="AG64" i="388"/>
  <c r="AK76" i="384"/>
  <c r="AH76" i="384"/>
  <c r="AC85" i="386"/>
  <c r="AJ80" i="386"/>
  <c r="AH87" i="388"/>
  <c r="AF87" i="388"/>
  <c r="AH85" i="378"/>
  <c r="AI70" i="379"/>
  <c r="AH70" i="379"/>
  <c r="AI57" i="380"/>
  <c r="AK57" i="380"/>
  <c r="AI77" i="378"/>
  <c r="AK65" i="379"/>
  <c r="AJ65" i="379"/>
  <c r="AC66" i="380"/>
  <c r="AJ73" i="382"/>
  <c r="AK57" i="382"/>
  <c r="AJ57" i="382"/>
  <c r="AF76" i="385"/>
  <c r="AK76" i="385"/>
  <c r="AI83" i="381"/>
  <c r="AC60" i="379"/>
  <c r="AG63" i="381"/>
  <c r="AI63" i="381"/>
  <c r="AK60" i="382"/>
  <c r="AJ60" i="388"/>
  <c r="AF60" i="388"/>
  <c r="AJ88" i="384"/>
  <c r="AG88" i="384"/>
  <c r="AK57" i="391"/>
  <c r="AK77" i="384"/>
  <c r="AH77" i="384"/>
  <c r="AJ86" i="389"/>
  <c r="AH86" i="389"/>
  <c r="AG78" i="390"/>
  <c r="AI78" i="390"/>
  <c r="AH83" i="385"/>
  <c r="AF57" i="389"/>
  <c r="AH57" i="389"/>
  <c r="AC58" i="363"/>
  <c r="AF55" i="374"/>
  <c r="AI58" i="362"/>
  <c r="AJ58" i="362"/>
  <c r="AJ69" i="364"/>
  <c r="AC83" i="363"/>
  <c r="AG54" i="375"/>
  <c r="AH69" i="371"/>
  <c r="AJ69" i="371"/>
  <c r="AJ69" i="374"/>
  <c r="AI69" i="374"/>
  <c r="AI77" i="376"/>
  <c r="AC81" i="371"/>
  <c r="AC73" i="376"/>
  <c r="AF71" i="377"/>
  <c r="AH82" i="379"/>
  <c r="AF82" i="379"/>
  <c r="AI53" i="383"/>
  <c r="AJ69" i="360"/>
  <c r="AK69" i="360"/>
  <c r="AG72" i="360"/>
  <c r="AI61" i="364"/>
  <c r="AK61" i="364"/>
  <c r="AJ58" i="364"/>
  <c r="AC78" i="360"/>
  <c r="AG66" i="363"/>
  <c r="AK66" i="363"/>
  <c r="AI53" i="364"/>
  <c r="AI63" i="372"/>
  <c r="AH63" i="372"/>
  <c r="AC71" i="377"/>
  <c r="AC87" i="376"/>
  <c r="AG71" i="371"/>
  <c r="AC71" i="373"/>
  <c r="AI77" i="373"/>
  <c r="AK56" i="374"/>
  <c r="AF56" i="374"/>
  <c r="AG86" i="377"/>
  <c r="AI86" i="377"/>
  <c r="AK79" i="381"/>
  <c r="AK84" i="372"/>
  <c r="AH84" i="372"/>
  <c r="AF86" i="375"/>
  <c r="AH86" i="375"/>
  <c r="AF61" i="375"/>
  <c r="AJ74" i="376"/>
  <c r="AI74" i="376"/>
  <c r="AK80" i="376"/>
  <c r="AC68" i="378"/>
  <c r="AC76" i="375"/>
  <c r="AG79" i="376"/>
  <c r="AG75" i="377"/>
  <c r="AI75" i="377"/>
  <c r="AF82" i="378"/>
  <c r="AC63" i="383"/>
  <c r="AG79" i="360"/>
  <c r="AI76" i="362"/>
  <c r="AJ76" i="362"/>
  <c r="AH77" i="364"/>
  <c r="AG77" i="364"/>
  <c r="AF55" i="364"/>
  <c r="AC54" i="363"/>
  <c r="AI76" i="364"/>
  <c r="AG62" i="364"/>
  <c r="AJ62" i="364"/>
  <c r="AK53" i="373"/>
  <c r="AC73" i="373"/>
  <c r="AG63" i="375"/>
  <c r="AI83" i="377"/>
  <c r="AF83" i="377"/>
  <c r="AK88" i="388"/>
  <c r="AC74" i="372"/>
  <c r="AG78" i="374"/>
  <c r="AK64" i="378"/>
  <c r="AH64" i="378"/>
  <c r="AK83" i="372"/>
  <c r="AI83" i="372"/>
  <c r="AI55" i="375"/>
  <c r="AC64" i="376"/>
  <c r="AJ55" i="378"/>
  <c r="AH55" i="378"/>
  <c r="AI61" i="381"/>
  <c r="AK74" i="372"/>
  <c r="AG74" i="372"/>
  <c r="AK79" i="373"/>
  <c r="AG79" i="373"/>
  <c r="AK68" i="374"/>
  <c r="AC78" i="374"/>
  <c r="AK64" i="375"/>
  <c r="AK58" i="377"/>
  <c r="AH58" i="377"/>
  <c r="AF58" i="382"/>
  <c r="AC78" i="373"/>
  <c r="AI85" i="374"/>
  <c r="AJ64" i="374"/>
  <c r="AK64" i="374"/>
  <c r="AK57" i="362"/>
  <c r="AJ57" i="362"/>
  <c r="AK77" i="362"/>
  <c r="AC80" i="363"/>
  <c r="AF80" i="364"/>
  <c r="AJ56" i="364"/>
  <c r="AK56" i="364"/>
  <c r="AG66" i="377"/>
  <c r="AC68" i="360"/>
  <c r="AI63" i="362"/>
  <c r="AC78" i="363"/>
  <c r="AG54" i="363"/>
  <c r="AG71" i="375"/>
  <c r="AH71" i="375"/>
  <c r="AC61" i="371"/>
  <c r="AG70" i="376"/>
  <c r="AH72" i="372"/>
  <c r="AF72" i="372"/>
  <c r="AK82" i="372"/>
  <c r="AG82" i="372"/>
  <c r="AF70" i="371"/>
  <c r="AG58" i="372"/>
  <c r="AF58" i="372"/>
  <c r="AI56" i="375"/>
  <c r="AG56" i="375"/>
  <c r="AF74" i="378"/>
  <c r="AJ74" i="378"/>
  <c r="AF85" i="372"/>
  <c r="AF85" i="373"/>
  <c r="AH85" i="373"/>
  <c r="AJ59" i="374"/>
  <c r="AI59" i="374"/>
  <c r="AF81" i="375"/>
  <c r="AI72" i="376"/>
  <c r="AG72" i="376"/>
  <c r="AI65" i="376"/>
  <c r="AF62" i="377"/>
  <c r="AK62" i="377"/>
  <c r="AC58" i="371"/>
  <c r="AJ82" i="374"/>
  <c r="AI82" i="374"/>
  <c r="AH63" i="374"/>
  <c r="AG68" i="375"/>
  <c r="AI68" i="375"/>
  <c r="AF76" i="376"/>
  <c r="AI82" i="377"/>
  <c r="AJ82" i="377"/>
  <c r="AI78" i="379"/>
  <c r="AG73" i="378"/>
  <c r="AF73" i="378"/>
  <c r="AI53" i="380"/>
  <c r="AH53" i="380"/>
  <c r="AH75" i="382"/>
  <c r="AC58" i="385"/>
  <c r="AF69" i="382"/>
  <c r="AK69" i="382"/>
  <c r="AG62" i="385"/>
  <c r="AG59" i="381"/>
  <c r="AF59" i="381"/>
  <c r="AK74" i="382"/>
  <c r="AC84" i="386"/>
  <c r="AI87" i="382"/>
  <c r="AJ62" i="382"/>
  <c r="AG62" i="382"/>
  <c r="AG57" i="383"/>
  <c r="AC68" i="382"/>
  <c r="AI69" i="383"/>
  <c r="AC80" i="384"/>
  <c r="AF85" i="385"/>
  <c r="AH61" i="382"/>
  <c r="AG61" i="382"/>
  <c r="AJ59" i="383"/>
  <c r="AI62" i="384"/>
  <c r="AG62" i="384"/>
  <c r="AJ66" i="388"/>
  <c r="AK66" i="384"/>
  <c r="AG66" i="384"/>
  <c r="AJ67" i="385"/>
  <c r="AK67" i="385"/>
  <c r="AG83" i="386"/>
  <c r="AK84" i="388"/>
  <c r="AG84" i="388"/>
  <c r="AF83" i="384"/>
  <c r="AK64" i="385"/>
  <c r="AH64" i="385"/>
  <c r="AH60" i="385"/>
  <c r="AC57" i="386"/>
  <c r="AG61" i="388"/>
  <c r="AI61" i="388"/>
  <c r="AH81" i="379"/>
  <c r="AJ81" i="379"/>
  <c r="AF66" i="381"/>
  <c r="AG83" i="383"/>
  <c r="AK83" i="383"/>
  <c r="AC83" i="379"/>
  <c r="AG55" i="380"/>
  <c r="AC86" i="383"/>
  <c r="AJ66" i="379"/>
  <c r="AH66" i="379"/>
  <c r="AF79" i="380"/>
  <c r="AC62" i="381"/>
  <c r="AI72" i="381"/>
  <c r="AG67" i="382"/>
  <c r="AF67" i="382"/>
  <c r="AK63" i="382"/>
  <c r="AH73" i="386"/>
  <c r="AK73" i="386"/>
  <c r="AF69" i="381"/>
  <c r="AC53" i="382"/>
  <c r="AF76" i="382"/>
  <c r="AC54" i="382"/>
  <c r="AH65" i="384"/>
  <c r="AI65" i="384"/>
  <c r="AI73" i="384"/>
  <c r="AH74" i="379"/>
  <c r="AI74" i="379"/>
  <c r="AI73" i="381"/>
  <c r="AJ67" i="378"/>
  <c r="AH67" i="378"/>
  <c r="AJ70" i="380"/>
  <c r="AK70" i="380"/>
  <c r="AJ71" i="381"/>
  <c r="AJ86" i="379"/>
  <c r="AF86" i="379"/>
  <c r="AG62" i="379"/>
  <c r="AH60" i="380"/>
  <c r="AJ60" i="380"/>
  <c r="AI78" i="381"/>
  <c r="AC85" i="382"/>
  <c r="AI84" i="384"/>
  <c r="AG88" i="382"/>
  <c r="AF88" i="382"/>
  <c r="AH77" i="381"/>
  <c r="AC72" i="383"/>
  <c r="AH85" i="388"/>
  <c r="AH58" i="386"/>
  <c r="AF58" i="386"/>
  <c r="AH78" i="380"/>
  <c r="AC56" i="379"/>
  <c r="AK55" i="383"/>
  <c r="AJ76" i="386"/>
  <c r="AK76" i="386"/>
  <c r="AI55" i="388"/>
  <c r="AH69" i="391"/>
  <c r="AF69" i="391"/>
  <c r="AC65" i="386"/>
  <c r="AH63" i="389"/>
  <c r="AC69" i="386"/>
  <c r="AI58" i="390"/>
  <c r="AF80" i="353"/>
  <c r="AC75" i="354"/>
  <c r="AG78" i="355"/>
  <c r="AG78" i="356"/>
  <c r="AJ78" i="356"/>
  <c r="AH77" i="359"/>
  <c r="AK77" i="359"/>
  <c r="AH83" i="359"/>
  <c r="AK60" i="360"/>
  <c r="AI60" i="360"/>
  <c r="AJ70" i="363"/>
  <c r="AC70" i="364"/>
  <c r="AJ58" i="376"/>
  <c r="AJ67" i="363"/>
  <c r="AI67" i="363"/>
  <c r="AI80" i="372"/>
  <c r="AG73" i="362"/>
  <c r="AI73" i="362"/>
  <c r="AI86" i="371"/>
  <c r="AI82" i="373"/>
  <c r="AG82" i="373"/>
  <c r="AC62" i="380"/>
  <c r="AG87" i="375"/>
  <c r="AI72" i="377"/>
  <c r="AK72" i="377"/>
  <c r="AK66" i="375"/>
  <c r="AC70" i="377"/>
  <c r="AI70" i="378"/>
  <c r="AH75" i="362"/>
  <c r="AF75" i="362"/>
  <c r="AG69" i="362"/>
  <c r="AF85" i="363"/>
  <c r="AH85" i="363"/>
  <c r="AF71" i="374"/>
  <c r="AH71" i="374"/>
  <c r="AK62" i="363"/>
  <c r="AC55" i="372"/>
  <c r="AK55" i="371"/>
  <c r="AJ55" i="371"/>
  <c r="AH53" i="375"/>
  <c r="AJ53" i="375"/>
  <c r="AH63" i="377"/>
  <c r="AC85" i="373"/>
  <c r="AH79" i="375"/>
  <c r="AF79" i="375"/>
  <c r="AI84" i="376"/>
  <c r="AG69" i="377"/>
  <c r="AI69" i="377"/>
  <c r="AG65" i="378"/>
  <c r="AK65" i="378"/>
  <c r="AC70" i="373"/>
  <c r="AG53" i="374"/>
  <c r="AC61" i="375"/>
  <c r="AK71" i="373"/>
  <c r="AF71" i="373"/>
  <c r="AI65" i="374"/>
  <c r="AH65" i="374"/>
  <c r="AK76" i="375"/>
  <c r="AH76" i="375"/>
  <c r="AF84" i="363"/>
  <c r="AC87" i="363"/>
  <c r="AK85" i="364"/>
  <c r="AC54" i="360"/>
  <c r="AJ74" i="362"/>
  <c r="AC74" i="363"/>
  <c r="AJ70" i="375"/>
  <c r="AH68" i="372"/>
  <c r="AK68" i="372"/>
  <c r="AI77" i="377"/>
  <c r="AK78" i="371"/>
  <c r="AJ78" i="371"/>
  <c r="AG78" i="372"/>
  <c r="AH78" i="372"/>
  <c r="AK59" i="376"/>
  <c r="AH59" i="376"/>
  <c r="AG64" i="379"/>
  <c r="AH61" i="373"/>
  <c r="AI61" i="373"/>
  <c r="AK57" i="373"/>
  <c r="AG86" i="374"/>
  <c r="AJ86" i="374"/>
  <c r="AG82" i="375"/>
  <c r="AH82" i="375"/>
  <c r="AJ87" i="376"/>
  <c r="AG78" i="382"/>
  <c r="AG74" i="350"/>
  <c r="AH68" i="364"/>
  <c r="AC58" i="348"/>
  <c r="AF58" i="375"/>
  <c r="AI81" i="354"/>
  <c r="AJ87" i="374"/>
  <c r="AJ60" i="351"/>
  <c r="AC81" i="379"/>
  <c r="AI69" i="348"/>
  <c r="AF60" i="362"/>
  <c r="AH73" i="363"/>
  <c r="AF63" i="371"/>
  <c r="AH87" i="380"/>
  <c r="AF76" i="378"/>
  <c r="AG61" i="350"/>
  <c r="AC67" i="348"/>
  <c r="AF55" i="360"/>
  <c r="AG73" i="356"/>
  <c r="AK56" i="362"/>
  <c r="AC70" i="360"/>
  <c r="AK58" i="371"/>
  <c r="AC84" i="385"/>
  <c r="AH78" i="383"/>
  <c r="AH57" i="355"/>
  <c r="AH79" i="353"/>
  <c r="AC86" i="351"/>
  <c r="AF65" i="359"/>
  <c r="AJ66" i="348"/>
  <c r="AK70" i="364"/>
  <c r="AI70" i="351"/>
  <c r="AJ70" i="355"/>
  <c r="AH87" i="359"/>
  <c r="AC65" i="351"/>
  <c r="AC71" i="356"/>
  <c r="AC60" i="355"/>
  <c r="AH78" i="359"/>
  <c r="AF62" i="373"/>
  <c r="AF73" i="373"/>
  <c r="AF86" i="349"/>
  <c r="AF59" i="356"/>
  <c r="AG55" i="355"/>
  <c r="AK85" i="349"/>
  <c r="AC54" i="353"/>
  <c r="AC77" i="349"/>
  <c r="AJ59" i="354"/>
  <c r="AI85" i="356"/>
  <c r="AJ83" i="362"/>
  <c r="AH88" i="371"/>
  <c r="AC80" i="371"/>
  <c r="AC69" i="377"/>
  <c r="AJ64" i="350"/>
  <c r="AF68" i="359"/>
  <c r="AC86" i="354"/>
  <c r="AC61" i="349"/>
  <c r="AK62" i="359"/>
  <c r="AI63" i="349"/>
  <c r="AI54" i="351"/>
  <c r="AG63" i="356"/>
  <c r="AF79" i="362"/>
  <c r="AI65" i="360"/>
  <c r="AJ61" i="372"/>
  <c r="AC62" i="351"/>
  <c r="AC55" i="350"/>
  <c r="AC63" i="355"/>
  <c r="AG74" i="360"/>
  <c r="AG71" i="348"/>
  <c r="AF53" i="354"/>
  <c r="AF62" i="355"/>
  <c r="AC76" i="360"/>
  <c r="AF87" i="348"/>
  <c r="AK85" i="351"/>
  <c r="AH54" i="378"/>
  <c r="AC60" i="376"/>
  <c r="AI88" i="377"/>
  <c r="AJ79" i="371"/>
  <c r="AJ61" i="374"/>
  <c r="AK80" i="374"/>
  <c r="AK83" i="373"/>
  <c r="AJ88" i="383"/>
  <c r="AK59" i="382"/>
  <c r="AC67" i="385"/>
  <c r="AG74" i="384"/>
  <c r="AC75" i="388"/>
  <c r="AK86" i="382"/>
  <c r="AF58" i="391"/>
  <c r="AJ53" i="353"/>
  <c r="AG86" i="348"/>
  <c r="AJ64" i="353"/>
  <c r="AK82" i="354"/>
  <c r="AJ76" i="350"/>
  <c r="AF64" i="363"/>
  <c r="AC59" i="348"/>
  <c r="AH67" i="356"/>
  <c r="AF85" i="348"/>
  <c r="AJ79" i="350"/>
  <c r="AK63" i="359"/>
  <c r="AC63" i="350"/>
  <c r="AJ56" i="353"/>
  <c r="AF70" i="359"/>
  <c r="AJ67" i="362"/>
  <c r="AJ82" i="362"/>
  <c r="AG76" i="377"/>
  <c r="AJ71" i="372"/>
  <c r="AC53" i="354"/>
  <c r="AK80" i="360"/>
  <c r="AH76" i="353"/>
  <c r="AK66" i="356"/>
  <c r="AI82" i="350"/>
  <c r="AJ74" i="353"/>
  <c r="AC72" i="360"/>
  <c r="AF68" i="363"/>
  <c r="AF77" i="360"/>
  <c r="AF86" i="372"/>
  <c r="AG83" i="378"/>
  <c r="AF66" i="349"/>
  <c r="AF71" i="360"/>
  <c r="AJ73" i="355"/>
  <c r="AI77" i="355"/>
  <c r="AH57" i="349"/>
  <c r="AC67" i="356"/>
  <c r="AF71" i="353"/>
  <c r="AG74" i="355"/>
  <c r="AC85" i="362"/>
  <c r="AC53" i="364"/>
  <c r="AC62" i="379"/>
  <c r="AJ78" i="376"/>
  <c r="AF72" i="379"/>
  <c r="AF68" i="373"/>
  <c r="AF72" i="351"/>
  <c r="AH60" i="364"/>
  <c r="AK88" i="348"/>
  <c r="AJ79" i="349"/>
  <c r="AG79" i="359"/>
  <c r="AC73" i="360"/>
  <c r="AG59" i="349"/>
  <c r="AJ66" i="350"/>
  <c r="AF66" i="350"/>
  <c r="AG81" i="350"/>
  <c r="AC67" i="351"/>
  <c r="AI67" i="353"/>
  <c r="AG67" i="353"/>
  <c r="AI59" i="348"/>
  <c r="AF59" i="348"/>
  <c r="AI68" i="348"/>
  <c r="AK69" i="353"/>
  <c r="AI69" i="353"/>
  <c r="AJ54" i="364"/>
  <c r="AC53" i="360"/>
  <c r="AG59" i="362"/>
  <c r="AF81" i="364"/>
  <c r="AH81" i="364"/>
  <c r="AH79" i="377"/>
  <c r="AC56" i="378"/>
  <c r="AJ70" i="360"/>
  <c r="AK87" i="363"/>
  <c r="AG87" i="363"/>
  <c r="AI59" i="371"/>
  <c r="AK59" i="371"/>
  <c r="AJ57" i="378"/>
  <c r="AJ69" i="372"/>
  <c r="AH69" i="372"/>
  <c r="AG75" i="372"/>
  <c r="AI88" i="374"/>
  <c r="AK88" i="374"/>
  <c r="AG84" i="371"/>
  <c r="AI84" i="371"/>
  <c r="AH71" i="362"/>
  <c r="AC88" i="371"/>
  <c r="AH70" i="372"/>
  <c r="AH68" i="376"/>
  <c r="AG68" i="376"/>
  <c r="AH80" i="380"/>
  <c r="AH78" i="373"/>
  <c r="AK78" i="373"/>
  <c r="AH60" i="375"/>
  <c r="AK85" i="380"/>
  <c r="AF85" i="380"/>
  <c r="AF72" i="380"/>
  <c r="AG72" i="380"/>
  <c r="AH71" i="364"/>
  <c r="AK75" i="360"/>
  <c r="AG75" i="360"/>
  <c r="AC85" i="377"/>
  <c r="AF66" i="386"/>
  <c r="AK59" i="373"/>
  <c r="AH59" i="373"/>
  <c r="AF65" i="372"/>
  <c r="AK87" i="378"/>
  <c r="AG87" i="378"/>
  <c r="AH81" i="381"/>
  <c r="AF81" i="381"/>
  <c r="AK60" i="381"/>
  <c r="AJ60" i="381"/>
  <c r="AI66" i="383"/>
  <c r="AI53" i="384"/>
  <c r="AF53" i="384"/>
  <c r="AH61" i="386"/>
  <c r="AG57" i="384"/>
  <c r="AK57" i="384"/>
  <c r="AI64" i="386"/>
  <c r="AJ79" i="378"/>
  <c r="AI79" i="378"/>
  <c r="AI86" i="380"/>
  <c r="AF71" i="378"/>
  <c r="AI71" i="378"/>
  <c r="AC82" i="383"/>
  <c r="AF67" i="383"/>
  <c r="AC73" i="381"/>
  <c r="AF85" i="383"/>
  <c r="AF71" i="384"/>
  <c r="AG71" i="384"/>
  <c r="AC79" i="382"/>
  <c r="AI70" i="386"/>
  <c r="AF64" i="380"/>
  <c r="AI64" i="380"/>
  <c r="AK56" i="391"/>
  <c r="AG56" i="391"/>
  <c r="AK59" i="389"/>
  <c r="AC77" i="351"/>
  <c r="AF66" i="351"/>
  <c r="AH56" i="349"/>
  <c r="AI56" i="349"/>
  <c r="AG56" i="354"/>
  <c r="AK53" i="355"/>
  <c r="AJ53" i="355"/>
  <c r="AJ55" i="351"/>
  <c r="AK55" i="351"/>
  <c r="AG81" i="356"/>
  <c r="AH81" i="356"/>
  <c r="AG65" i="348"/>
  <c r="AC54" i="349"/>
  <c r="AH84" i="354"/>
  <c r="AF84" i="354"/>
  <c r="AH86" i="350"/>
  <c r="AG77" i="351"/>
  <c r="AI77" i="351"/>
  <c r="AJ57" i="354"/>
  <c r="AI57" i="354"/>
  <c r="AG67" i="354"/>
  <c r="AC65" i="355"/>
  <c r="AK60" i="355"/>
  <c r="AK82" i="356"/>
  <c r="AF82" i="356"/>
  <c r="AJ58" i="356"/>
  <c r="AJ56" i="363"/>
  <c r="AK56" i="363"/>
  <c r="AG62" i="351"/>
  <c r="AH62" i="351"/>
  <c r="AI76" i="351"/>
  <c r="AG59" i="353"/>
  <c r="AH59" i="353"/>
  <c r="AI80" i="354"/>
  <c r="AC84" i="355"/>
  <c r="AJ60" i="348"/>
  <c r="AI60" i="348"/>
  <c r="AJ81" i="349"/>
  <c r="AC87" i="354"/>
  <c r="AG85" i="355"/>
  <c r="AC74" i="356"/>
  <c r="AF86" i="356"/>
  <c r="AF69" i="359"/>
  <c r="AI69" i="359"/>
  <c r="AI86" i="362"/>
  <c r="AC68" i="363"/>
  <c r="AF74" i="364"/>
  <c r="AH73" i="364"/>
  <c r="AJ73" i="364"/>
  <c r="AH88" i="360"/>
  <c r="AK64" i="362"/>
  <c r="AJ64" i="362"/>
  <c r="AH60" i="372"/>
  <c r="AK60" i="372"/>
  <c r="AF57" i="371"/>
  <c r="AJ57" i="371"/>
  <c r="AJ86" i="376"/>
  <c r="AJ75" i="378"/>
  <c r="AH75" i="378"/>
  <c r="AC60" i="349"/>
  <c r="AG77" i="353"/>
  <c r="AH77" i="353"/>
  <c r="AK84" i="359"/>
  <c r="AJ72" i="364"/>
  <c r="AG72" i="364"/>
  <c r="AK77" i="354"/>
  <c r="AG77" i="354"/>
  <c r="AH68" i="355"/>
  <c r="AI88" i="363"/>
  <c r="AF88" i="363"/>
  <c r="AG66" i="373"/>
  <c r="AG79" i="348"/>
  <c r="AI79" i="348"/>
  <c r="AC83" i="349"/>
  <c r="AG62" i="350"/>
  <c r="AK73" i="351"/>
  <c r="AJ73" i="351"/>
  <c r="AK82" i="351"/>
  <c r="AF83" i="356"/>
  <c r="AJ83" i="356"/>
  <c r="AF86" i="363"/>
  <c r="AG86" i="363"/>
  <c r="AF81" i="348"/>
  <c r="AC56" i="349"/>
  <c r="AH55" i="349"/>
  <c r="AK73" i="350"/>
  <c r="AJ73" i="350"/>
  <c r="AG57" i="350"/>
  <c r="AC66" i="355"/>
  <c r="AK72" i="356"/>
  <c r="AI72" i="356"/>
  <c r="AG57" i="359"/>
  <c r="AC65" i="362"/>
  <c r="AJ68" i="362"/>
  <c r="AC53" i="363"/>
  <c r="AF67" i="364"/>
  <c r="AI63" i="364"/>
  <c r="AH63" i="364"/>
  <c r="AF68" i="360"/>
  <c r="AF61" i="362"/>
  <c r="AK61" i="362"/>
  <c r="AK88" i="376"/>
  <c r="AG88" i="376"/>
  <c r="AK72" i="374"/>
  <c r="AC84" i="379"/>
  <c r="AG61" i="349"/>
  <c r="AF87" i="350"/>
  <c r="AJ87" i="350"/>
  <c r="AF83" i="351"/>
  <c r="AK84" i="353"/>
  <c r="AG84" i="353"/>
  <c r="AF84" i="356"/>
  <c r="AG84" i="356"/>
  <c r="AK73" i="348"/>
  <c r="AC72" i="349"/>
  <c r="AJ82" i="353"/>
  <c r="AI81" i="355"/>
  <c r="AK81" i="355"/>
  <c r="AG86" i="359"/>
  <c r="AF86" i="359"/>
  <c r="AJ87" i="362"/>
  <c r="AK73" i="349"/>
  <c r="AJ73" i="349"/>
  <c r="AI88" i="349"/>
  <c r="AK63" i="350"/>
  <c r="AI63" i="350"/>
  <c r="AH80" i="351"/>
  <c r="AJ80" i="351"/>
  <c r="AG70" i="353"/>
  <c r="AC56" i="353"/>
  <c r="AK87" i="354"/>
  <c r="AF75" i="359"/>
  <c r="AJ75" i="359"/>
  <c r="AC76" i="348"/>
  <c r="AH71" i="349"/>
  <c r="AF54" i="350"/>
  <c r="AK54" i="350"/>
  <c r="AI64" i="354"/>
  <c r="AG64" i="354"/>
  <c r="AC67" i="359"/>
  <c r="AG85" i="362"/>
  <c r="AF81" i="360"/>
  <c r="AH81" i="360"/>
  <c r="AJ76" i="360"/>
  <c r="AI76" i="360"/>
  <c r="AJ56" i="376"/>
  <c r="AC83" i="364"/>
  <c r="AJ74" i="380"/>
  <c r="AC69" i="373"/>
  <c r="AF83" i="375"/>
  <c r="AG64" i="377"/>
  <c r="AJ64" i="377"/>
  <c r="AK81" i="388"/>
  <c r="AH75" i="375"/>
  <c r="AI75" i="375"/>
  <c r="AH88" i="350"/>
  <c r="AC76" i="351"/>
  <c r="AI76" i="359"/>
  <c r="AC72" i="348"/>
  <c r="AI75" i="349"/>
  <c r="AC73" i="351"/>
  <c r="AG73" i="354"/>
  <c r="AK73" i="354"/>
  <c r="AK71" i="354"/>
  <c r="AJ64" i="355"/>
  <c r="AH64" i="355"/>
  <c r="AK68" i="356"/>
  <c r="AG68" i="356"/>
  <c r="AK66" i="364"/>
  <c r="AF66" i="364"/>
  <c r="AK64" i="348"/>
  <c r="AK77" i="349"/>
  <c r="AG77" i="349"/>
  <c r="AI72" i="350"/>
  <c r="AK72" i="350"/>
  <c r="AC58" i="355"/>
  <c r="AC68" i="359"/>
  <c r="AH62" i="348"/>
  <c r="AI62" i="348"/>
  <c r="AF80" i="349"/>
  <c r="AC78" i="349"/>
  <c r="AH56" i="350"/>
  <c r="AI69" i="351"/>
  <c r="AF69" i="351"/>
  <c r="AI54" i="353"/>
  <c r="AK57" i="360"/>
  <c r="AF57" i="360"/>
  <c r="AK80" i="362"/>
  <c r="AF80" i="362"/>
  <c r="AJ80" i="363"/>
  <c r="AH71" i="363"/>
  <c r="AF71" i="363"/>
  <c r="AH66" i="371"/>
  <c r="AC69" i="376"/>
  <c r="AI55" i="362"/>
  <c r="AC56" i="360"/>
  <c r="AH67" i="374"/>
  <c r="AJ74" i="375"/>
  <c r="AK74" i="375"/>
  <c r="AG57" i="377"/>
  <c r="AF57" i="377"/>
  <c r="AI84" i="375"/>
  <c r="AC53" i="380"/>
  <c r="AJ78" i="362"/>
  <c r="AG81" i="363"/>
  <c r="AF81" i="363"/>
  <c r="AF65" i="377"/>
  <c r="AK80" i="373"/>
  <c r="AF80" i="373"/>
  <c r="AH84" i="377"/>
  <c r="AJ76" i="373"/>
  <c r="AH76" i="373"/>
  <c r="AF67" i="375"/>
  <c r="AC57" i="373"/>
  <c r="AJ88" i="375"/>
  <c r="AI65" i="364"/>
  <c r="AJ65" i="364"/>
  <c r="AK59" i="372"/>
  <c r="AG65" i="373"/>
  <c r="AI65" i="373"/>
  <c r="AK74" i="371"/>
  <c r="AF67" i="377"/>
  <c r="AK67" i="377"/>
  <c r="AH71" i="376"/>
  <c r="AK71" i="376"/>
  <c r="AK70" i="374"/>
  <c r="AI82" i="376"/>
  <c r="AJ82" i="376"/>
  <c r="AF82" i="380"/>
  <c r="AK83" i="380"/>
  <c r="AJ83" i="380"/>
  <c r="AC67" i="383"/>
  <c r="AF79" i="384"/>
  <c r="AC66" i="384"/>
  <c r="AJ79" i="379"/>
  <c r="AH79" i="379"/>
  <c r="AI58" i="381"/>
  <c r="AH85" i="381"/>
  <c r="AJ85" i="381"/>
  <c r="AK54" i="382"/>
  <c r="AJ54" i="382"/>
  <c r="AI85" i="382"/>
  <c r="AC70" i="380"/>
  <c r="AK58" i="383"/>
  <c r="AK70" i="383"/>
  <c r="AI70" i="383"/>
  <c r="AC71" i="390"/>
  <c r="AG85" i="353"/>
  <c r="AF58" i="354"/>
  <c r="AH58" i="354"/>
  <c r="AI70" i="354"/>
  <c r="AC83" i="355"/>
  <c r="AG59" i="355"/>
  <c r="AG61" i="356"/>
  <c r="AJ61" i="356"/>
  <c r="AF53" i="359"/>
  <c r="AI82" i="359"/>
  <c r="AG82" i="359"/>
  <c r="AF59" i="364"/>
  <c r="AI59" i="364"/>
  <c r="AF56" i="360"/>
  <c r="AK56" i="360"/>
  <c r="AJ87" i="371"/>
  <c r="AC87" i="373"/>
  <c r="AJ84" i="374"/>
  <c r="AG84" i="374"/>
  <c r="AH66" i="376"/>
  <c r="AJ83" i="374"/>
  <c r="AK83" i="374"/>
  <c r="AJ76" i="379"/>
  <c r="AK76" i="379"/>
  <c r="AG72" i="362"/>
  <c r="AH72" i="362"/>
  <c r="AI65" i="363"/>
  <c r="AH54" i="362"/>
  <c r="AG54" i="362"/>
  <c r="AI60" i="363"/>
  <c r="AJ60" i="363"/>
  <c r="AF64" i="364"/>
  <c r="AF84" i="373"/>
  <c r="AJ84" i="373"/>
  <c r="AG64" i="371"/>
  <c r="AH75" i="373"/>
  <c r="AI75" i="373"/>
  <c r="AI60" i="376"/>
  <c r="AH60" i="376"/>
  <c r="AK66" i="374"/>
  <c r="AJ67" i="376"/>
  <c r="AG67" i="376"/>
  <c r="AI79" i="372"/>
  <c r="AJ78" i="375"/>
  <c r="AI78" i="375"/>
  <c r="AJ75" i="376"/>
  <c r="AG81" i="376"/>
  <c r="AI81" i="376"/>
  <c r="AG64" i="372"/>
  <c r="AH64" i="372"/>
  <c r="AF77" i="374"/>
  <c r="AK77" i="374"/>
  <c r="AH81" i="377"/>
  <c r="AJ81" i="377"/>
  <c r="AJ67" i="372"/>
  <c r="AH67" i="372"/>
  <c r="AI86" i="373"/>
  <c r="AK70" i="373"/>
  <c r="AG70" i="373"/>
  <c r="AF81" i="374"/>
  <c r="AC53" i="374"/>
  <c r="AJ55" i="377"/>
  <c r="AK59" i="379"/>
  <c r="AI59" i="379"/>
  <c r="AG70" i="362"/>
  <c r="AH74" i="363"/>
  <c r="AI74" i="363"/>
  <c r="AC88" i="360"/>
  <c r="AK82" i="360"/>
  <c r="AC76" i="363"/>
  <c r="AG68" i="371"/>
  <c r="AI68" i="371"/>
  <c r="AK64" i="373"/>
  <c r="AG65" i="371"/>
  <c r="AF65" i="371"/>
  <c r="AI73" i="375"/>
  <c r="AJ73" i="375"/>
  <c r="AK80" i="377"/>
  <c r="AG66" i="372"/>
  <c r="AF66" i="372"/>
  <c r="AK62" i="374"/>
  <c r="AJ62" i="374"/>
  <c r="AK58" i="374"/>
  <c r="AF85" i="375"/>
  <c r="AH85" i="375"/>
  <c r="AG62" i="376"/>
  <c r="AI84" i="378"/>
  <c r="AG84" i="378"/>
  <c r="AG67" i="380"/>
  <c r="AF85" i="371"/>
  <c r="AJ85" i="371"/>
  <c r="AK55" i="376"/>
  <c r="AJ63" i="376"/>
  <c r="AG63" i="376"/>
  <c r="AJ61" i="377"/>
  <c r="AC81" i="378"/>
  <c r="AK63" i="379"/>
  <c r="AK80" i="375"/>
  <c r="AI80" i="375"/>
  <c r="AF72" i="375"/>
  <c r="AC83" i="376"/>
  <c r="AK85" i="376"/>
  <c r="AH87" i="377"/>
  <c r="AK87" i="377"/>
  <c r="AK80" i="379"/>
  <c r="AC59" i="381"/>
  <c r="AJ85" i="360"/>
  <c r="AF75" i="363"/>
  <c r="AJ75" i="363"/>
  <c r="AG78" i="364"/>
  <c r="AC70" i="375"/>
  <c r="AC65" i="363"/>
  <c r="AG73" i="372"/>
  <c r="AC64" i="371"/>
  <c r="AJ62" i="371"/>
  <c r="AC61" i="376"/>
  <c r="AK83" i="371"/>
  <c r="AC68" i="376"/>
  <c r="AG53" i="371"/>
  <c r="AC66" i="372"/>
  <c r="AJ81" i="373"/>
  <c r="AC74" i="377"/>
  <c r="AH82" i="371"/>
  <c r="AC75" i="373"/>
  <c r="AJ74" i="373"/>
  <c r="AI76" i="374"/>
  <c r="AF76" i="374"/>
  <c r="AI73" i="376"/>
  <c r="AF73" i="376"/>
  <c r="AI60" i="377"/>
  <c r="AF80" i="371"/>
  <c r="AK80" i="371"/>
  <c r="AK56" i="371"/>
  <c r="AJ62" i="375"/>
  <c r="AG62" i="375"/>
  <c r="AI69" i="375"/>
  <c r="AC88" i="376"/>
  <c r="AK74" i="377"/>
  <c r="AH63" i="378"/>
  <c r="AF63" i="378"/>
  <c r="AJ77" i="375"/>
  <c r="AK77" i="375"/>
  <c r="AH53" i="378"/>
  <c r="AG53" i="378"/>
  <c r="AG88" i="378"/>
  <c r="AC86" i="379"/>
  <c r="AF73" i="380"/>
  <c r="AG78" i="384"/>
  <c r="AK78" i="384"/>
  <c r="AF71" i="380"/>
  <c r="AH71" i="380"/>
  <c r="AH68" i="380"/>
  <c r="AC64" i="382"/>
  <c r="AJ56" i="380"/>
  <c r="AH56" i="380"/>
  <c r="AG55" i="382"/>
  <c r="AK55" i="382"/>
  <c r="AF65" i="383"/>
  <c r="AG65" i="383"/>
  <c r="AC68" i="385"/>
  <c r="AI80" i="383"/>
  <c r="AK80" i="383"/>
  <c r="AI67" i="388"/>
  <c r="AK67" i="388"/>
  <c r="AJ71" i="388"/>
  <c r="AC74" i="388"/>
  <c r="AK59" i="384"/>
  <c r="AC79" i="379"/>
  <c r="AG66" i="380"/>
  <c r="AK58" i="379"/>
  <c r="AH58" i="379"/>
  <c r="AI54" i="380"/>
  <c r="AK87" i="381"/>
  <c r="AH87" i="381"/>
  <c r="AK84" i="381"/>
  <c r="AH80" i="382"/>
  <c r="AJ80" i="382"/>
  <c r="AI63" i="383"/>
  <c r="AG63" i="383"/>
  <c r="AC53" i="388"/>
  <c r="AC71" i="383"/>
  <c r="AI55" i="384"/>
  <c r="AJ63" i="388"/>
  <c r="AG63" i="388"/>
  <c r="AG53" i="385"/>
  <c r="AI53" i="385"/>
  <c r="AK62" i="386"/>
  <c r="AH64" i="388"/>
  <c r="AI64" i="388"/>
  <c r="AI76" i="384"/>
  <c r="AF76" i="384"/>
  <c r="AH80" i="386"/>
  <c r="AI80" i="386"/>
  <c r="AK87" i="388"/>
  <c r="AC55" i="388"/>
  <c r="AJ85" i="378"/>
  <c r="AG70" i="379"/>
  <c r="AJ70" i="379"/>
  <c r="AG57" i="380"/>
  <c r="AF77" i="378"/>
  <c r="AG77" i="378"/>
  <c r="AF65" i="379"/>
  <c r="AC77" i="380"/>
  <c r="AF73" i="382"/>
  <c r="AG73" i="382"/>
  <c r="AF57" i="382"/>
  <c r="AI57" i="382"/>
  <c r="AJ76" i="385"/>
  <c r="AH76" i="385"/>
  <c r="AK83" i="381"/>
  <c r="AC85" i="381"/>
  <c r="AJ63" i="381"/>
  <c r="AH60" i="382"/>
  <c r="AI60" i="382"/>
  <c r="AH60" i="388"/>
  <c r="AG60" i="388"/>
  <c r="AK88" i="384"/>
  <c r="AI57" i="391"/>
  <c r="AF57" i="391"/>
  <c r="AF77" i="384"/>
  <c r="AG77" i="384"/>
  <c r="AI86" i="389"/>
  <c r="AK86" i="389"/>
  <c r="AJ78" i="390"/>
  <c r="AK78" i="390"/>
  <c r="AK83" i="385"/>
  <c r="AK57" i="389"/>
  <c r="AJ57" i="389"/>
  <c r="AC76" i="364"/>
  <c r="AH55" i="374"/>
  <c r="AH58" i="362"/>
  <c r="AF58" i="362"/>
  <c r="AG69" i="364"/>
  <c r="AC86" i="375"/>
  <c r="AJ54" i="375"/>
  <c r="AF69" i="371"/>
  <c r="AK69" i="371"/>
  <c r="AH69" i="374"/>
  <c r="AK77" i="376"/>
  <c r="AJ77" i="376"/>
  <c r="AC74" i="374"/>
  <c r="AH71" i="377"/>
  <c r="AG71" i="377"/>
  <c r="AJ82" i="379"/>
  <c r="AG53" i="383"/>
  <c r="AJ53" i="383"/>
  <c r="AG69" i="360"/>
  <c r="AH72" i="360"/>
  <c r="AF72" i="360"/>
  <c r="AG61" i="364"/>
  <c r="AH58" i="364"/>
  <c r="AI58" i="364"/>
  <c r="AC63" i="362"/>
  <c r="AI66" i="363"/>
  <c r="AG53" i="364"/>
  <c r="AK53" i="364"/>
  <c r="AK63" i="372"/>
  <c r="AF63" i="372"/>
  <c r="AC53" i="372"/>
  <c r="AF71" i="371"/>
  <c r="AJ71" i="371"/>
  <c r="AH77" i="373"/>
  <c r="AF77" i="373"/>
  <c r="AJ56" i="374"/>
  <c r="AC65" i="374"/>
  <c r="AJ86" i="377"/>
  <c r="AC66" i="379"/>
  <c r="AG79" i="381"/>
  <c r="AJ84" i="372"/>
  <c r="AF84" i="372"/>
  <c r="AG86" i="375"/>
  <c r="AK61" i="375"/>
  <c r="AI61" i="375"/>
  <c r="AG74" i="376"/>
  <c r="AJ80" i="376"/>
  <c r="AG80" i="376"/>
  <c r="AC88" i="379"/>
  <c r="AC81" i="376"/>
  <c r="AJ79" i="376"/>
  <c r="AH75" i="377"/>
  <c r="AK75" i="377"/>
  <c r="AI82" i="378"/>
  <c r="AC80" i="360"/>
  <c r="AI79" i="360"/>
  <c r="AF76" i="362"/>
  <c r="AK76" i="362"/>
  <c r="AJ77" i="364"/>
  <c r="AG55" i="364"/>
  <c r="AI55" i="364"/>
  <c r="AC66" i="363"/>
  <c r="AK76" i="364"/>
  <c r="AI62" i="364"/>
  <c r="AK62" i="364"/>
  <c r="AJ53" i="373"/>
  <c r="AH63" i="375"/>
  <c r="AJ63" i="375"/>
  <c r="AG83" i="377"/>
  <c r="AI88" i="388"/>
  <c r="AH88" i="388"/>
  <c r="AJ78" i="374"/>
  <c r="AF78" i="374"/>
  <c r="AF64" i="378"/>
  <c r="AC70" i="372"/>
  <c r="AH83" i="372"/>
  <c r="AG55" i="375"/>
  <c r="AK55" i="375"/>
  <c r="AC57" i="376"/>
  <c r="AI55" i="378"/>
  <c r="AC78" i="379"/>
  <c r="AF61" i="381"/>
  <c r="AJ74" i="372"/>
  <c r="AF74" i="372"/>
  <c r="AH79" i="373"/>
  <c r="AC80" i="373"/>
  <c r="AH68" i="374"/>
  <c r="AI64" i="375"/>
  <c r="AF64" i="375"/>
  <c r="AF58" i="377"/>
  <c r="AH58" i="382"/>
  <c r="AI58" i="382"/>
  <c r="AC76" i="373"/>
  <c r="AH85" i="374"/>
  <c r="AF64" i="374"/>
  <c r="AH64" i="374"/>
  <c r="AG57" i="362"/>
  <c r="AF57" i="362"/>
  <c r="AJ77" i="362"/>
  <c r="AK80" i="364"/>
  <c r="AI80" i="364"/>
  <c r="AG56" i="364"/>
  <c r="AC71" i="372"/>
  <c r="AI66" i="377"/>
  <c r="AC85" i="360"/>
  <c r="AG63" i="362"/>
  <c r="AH54" i="363"/>
  <c r="AI54" i="363"/>
  <c r="AJ71" i="375"/>
  <c r="AI71" i="375"/>
  <c r="AF70" i="376"/>
  <c r="AJ70" i="376"/>
  <c r="AG72" i="372"/>
  <c r="AI72" i="372"/>
  <c r="AH82" i="372"/>
  <c r="AI82" i="372"/>
  <c r="AG70" i="371"/>
  <c r="AJ58" i="372"/>
  <c r="AI58" i="372"/>
  <c r="AH56" i="375"/>
  <c r="AJ56" i="375"/>
  <c r="AK74" i="378"/>
  <c r="AC58" i="381"/>
  <c r="AH85" i="372"/>
  <c r="AG85" i="373"/>
  <c r="AJ85" i="373"/>
  <c r="AG59" i="374"/>
  <c r="AK59" i="374"/>
  <c r="AG81" i="375"/>
  <c r="AF72" i="376"/>
  <c r="AH72" i="376"/>
  <c r="AH65" i="376"/>
  <c r="AG62" i="377"/>
  <c r="AI62" i="377"/>
  <c r="AC63" i="373"/>
  <c r="AG82" i="374"/>
  <c r="AJ63" i="374"/>
  <c r="AF63" i="374"/>
  <c r="AH68" i="375"/>
  <c r="AH76" i="376"/>
  <c r="AK76" i="376"/>
  <c r="AH82" i="377"/>
  <c r="AG82" i="377"/>
  <c r="AJ78" i="379"/>
  <c r="AH73" i="378"/>
  <c r="AK73" i="378"/>
  <c r="AK53" i="380"/>
  <c r="AG53" i="380"/>
  <c r="AJ75" i="382"/>
  <c r="AC75" i="379"/>
  <c r="AH69" i="382"/>
  <c r="AJ62" i="385"/>
  <c r="AK62" i="385"/>
  <c r="AK59" i="381"/>
  <c r="AH59" i="381"/>
  <c r="AF74" i="382"/>
  <c r="AG87" i="382"/>
  <c r="AJ87" i="382"/>
  <c r="AH62" i="382"/>
  <c r="AI57" i="383"/>
  <c r="AF57" i="383"/>
  <c r="AC59" i="382"/>
  <c r="AG69" i="383"/>
  <c r="AJ85" i="385"/>
  <c r="AI85" i="385"/>
  <c r="AJ61" i="382"/>
  <c r="AH59" i="383"/>
  <c r="AG59" i="383"/>
  <c r="AJ62" i="384"/>
  <c r="AC83" i="385"/>
  <c r="AI66" i="388"/>
  <c r="AF66" i="384"/>
  <c r="AJ66" i="384"/>
  <c r="AI67" i="385"/>
  <c r="AC64" i="386"/>
  <c r="AI83" i="386"/>
  <c r="AH84" i="388"/>
  <c r="AJ84" i="388"/>
  <c r="AH83" i="384"/>
  <c r="AI64" i="385"/>
  <c r="AF64" i="385"/>
  <c r="AI60" i="385"/>
  <c r="AC77" i="386"/>
  <c r="AK61" i="388"/>
  <c r="AC78" i="378"/>
  <c r="AI81" i="379"/>
  <c r="AC84" i="380"/>
  <c r="AH66" i="381"/>
  <c r="AF83" i="383"/>
  <c r="AI83" i="383"/>
  <c r="AK55" i="380"/>
  <c r="AH55" i="380"/>
  <c r="AC83" i="378"/>
  <c r="AG66" i="379"/>
  <c r="AI79" i="380"/>
  <c r="AH79" i="380"/>
  <c r="AC64" i="383"/>
  <c r="AJ72" i="381"/>
  <c r="AH67" i="382"/>
  <c r="AK67" i="382"/>
  <c r="AJ63" i="382"/>
  <c r="AI73" i="386"/>
  <c r="AF73" i="386"/>
  <c r="AJ69" i="381"/>
  <c r="AJ76" i="382"/>
  <c r="AI76" i="382"/>
  <c r="AC66" i="382"/>
  <c r="AJ65" i="384"/>
  <c r="AJ73" i="384"/>
  <c r="AG73" i="384"/>
  <c r="AJ74" i="379"/>
  <c r="AH73" i="381"/>
  <c r="AF73" i="381"/>
  <c r="AK67" i="378"/>
  <c r="AF67" i="378"/>
  <c r="AG70" i="380"/>
  <c r="AK71" i="381"/>
  <c r="AI71" i="381"/>
  <c r="AK86" i="379"/>
  <c r="AI86" i="379"/>
  <c r="AK62" i="379"/>
  <c r="AI60" i="380"/>
  <c r="AG60" i="380"/>
  <c r="AF78" i="381"/>
  <c r="AJ84" i="384"/>
  <c r="AF84" i="384"/>
  <c r="AI88" i="382"/>
  <c r="AC79" i="384"/>
  <c r="AK77" i="381"/>
  <c r="AC65" i="385"/>
  <c r="AJ85" i="388"/>
  <c r="AK58" i="386"/>
  <c r="AJ58" i="386"/>
  <c r="AK78" i="380"/>
  <c r="AI55" i="383"/>
  <c r="AF55" i="383"/>
  <c r="AF76" i="386"/>
  <c r="AK55" i="388"/>
  <c r="AG55" i="388"/>
  <c r="AK69" i="391"/>
  <c r="AC73" i="391"/>
  <c r="AC58" i="390"/>
  <c r="AF63" i="389"/>
  <c r="AJ58" i="390"/>
  <c r="AF58" i="390"/>
  <c r="AC81" i="353"/>
  <c r="AH80" i="353"/>
  <c r="AJ78" i="355"/>
  <c r="AF78" i="355"/>
  <c r="AI78" i="356"/>
  <c r="AH78" i="356"/>
  <c r="AG77" i="359"/>
  <c r="AJ83" i="359"/>
  <c r="AI83" i="359"/>
  <c r="AH60" i="360"/>
  <c r="AC87" i="362"/>
  <c r="AH70" i="363"/>
  <c r="AF58" i="376"/>
  <c r="AK58" i="376"/>
  <c r="AF67" i="363"/>
  <c r="AH80" i="372"/>
  <c r="AJ80" i="372"/>
  <c r="AJ73" i="362"/>
  <c r="AF86" i="371"/>
  <c r="AK86" i="371"/>
  <c r="AF82" i="373"/>
  <c r="AH82" i="373"/>
  <c r="AI87" i="375"/>
  <c r="AK87" i="375"/>
  <c r="AG72" i="377"/>
  <c r="AC80" i="380"/>
  <c r="AJ66" i="375"/>
  <c r="AC88" i="377"/>
  <c r="AK70" i="378"/>
  <c r="AI75" i="362"/>
  <c r="AJ75" i="362"/>
  <c r="AK69" i="362"/>
  <c r="AG85" i="363"/>
  <c r="AJ85" i="363"/>
  <c r="AJ71" i="374"/>
  <c r="AC82" i="362"/>
  <c r="AI62" i="363"/>
  <c r="AC54" i="371"/>
  <c r="AH55" i="371"/>
  <c r="AI55" i="371"/>
  <c r="AK53" i="375"/>
  <c r="AK63" i="377"/>
  <c r="AF63" i="377"/>
  <c r="AC83" i="380"/>
  <c r="AJ79" i="375"/>
  <c r="AC70" i="376"/>
  <c r="AF84" i="376"/>
  <c r="AH69" i="377"/>
  <c r="AJ69" i="377"/>
  <c r="AH65" i="378"/>
  <c r="AC65" i="383"/>
  <c r="AC81" i="374"/>
  <c r="AJ53" i="374"/>
  <c r="AC67" i="377"/>
  <c r="AH71" i="373"/>
  <c r="AI71" i="373"/>
  <c r="AJ65" i="374"/>
  <c r="AG65" i="374"/>
  <c r="AI76" i="375"/>
  <c r="AC77" i="377"/>
  <c r="AG84" i="363"/>
  <c r="AC81" i="364"/>
  <c r="AF85" i="364"/>
  <c r="AC59" i="360"/>
  <c r="AK74" i="362"/>
  <c r="AI70" i="375"/>
  <c r="AK70" i="375"/>
  <c r="AF68" i="372"/>
  <c r="AC58" i="372"/>
  <c r="AH77" i="377"/>
  <c r="AF78" i="371"/>
  <c r="AI78" i="371"/>
  <c r="AJ78" i="372"/>
  <c r="AI78" i="372"/>
  <c r="AF59" i="376"/>
  <c r="AH64" i="379"/>
  <c r="AI64" i="379"/>
  <c r="AK61" i="373"/>
  <c r="AJ61" i="373"/>
  <c r="AH57" i="373"/>
  <c r="AH86" i="374"/>
  <c r="AK86" i="374"/>
  <c r="AK82" i="375"/>
  <c r="AI87" i="376"/>
  <c r="AG87" i="376"/>
  <c r="AI78" i="382"/>
  <c r="AH78" i="382"/>
  <c r="AG76" i="381"/>
  <c r="AC74" i="382"/>
  <c r="AI68" i="349"/>
  <c r="AK88" i="354"/>
  <c r="AH58" i="348"/>
  <c r="AH54" i="388"/>
  <c r="AG69" i="350"/>
  <c r="AK59" i="386"/>
  <c r="AI80" i="356"/>
  <c r="AH88" i="351"/>
  <c r="AF59" i="377"/>
  <c r="AG80" i="385"/>
  <c r="AF62" i="360"/>
  <c r="AJ71" i="350"/>
  <c r="AK69" i="354"/>
  <c r="AC74" i="364"/>
  <c r="AI81" i="371"/>
  <c r="AK73" i="356"/>
  <c r="AH75" i="381"/>
  <c r="AC86" i="374"/>
  <c r="AI61" i="379"/>
  <c r="AI66" i="382"/>
  <c r="AK62" i="353"/>
  <c r="AH66" i="359"/>
  <c r="AF74" i="348"/>
  <c r="AK60" i="349"/>
  <c r="AI65" i="359"/>
  <c r="AG71" i="355"/>
  <c r="AC76" i="349"/>
  <c r="AJ65" i="354"/>
  <c r="AF70" i="355"/>
  <c r="AI82" i="364"/>
  <c r="AH65" i="353"/>
  <c r="AH78" i="348"/>
  <c r="AF56" i="356"/>
  <c r="AC67" i="364"/>
  <c r="AC83" i="372"/>
  <c r="AI68" i="377"/>
  <c r="AK86" i="349"/>
  <c r="AC60" i="353"/>
  <c r="AC79" i="348"/>
  <c r="AG84" i="349"/>
  <c r="AI80" i="348"/>
  <c r="AK58" i="349"/>
  <c r="AC86" i="355"/>
  <c r="AH81" i="359"/>
  <c r="AF83" i="362"/>
  <c r="AI79" i="363"/>
  <c r="AK54" i="373"/>
  <c r="AH81" i="372"/>
  <c r="AG68" i="351"/>
  <c r="AH68" i="359"/>
  <c r="AH64" i="356"/>
  <c r="AC83" i="351"/>
  <c r="AC62" i="363"/>
  <c r="AJ60" i="350"/>
  <c r="AG54" i="351"/>
  <c r="AK56" i="359"/>
  <c r="AJ79" i="362"/>
  <c r="AF65" i="360"/>
  <c r="AF66" i="378"/>
  <c r="AF61" i="353"/>
  <c r="AG79" i="354"/>
  <c r="AK87" i="356"/>
  <c r="AF74" i="360"/>
  <c r="AG77" i="348"/>
  <c r="AH53" i="354"/>
  <c r="AJ57" i="356"/>
  <c r="AF57" i="363"/>
  <c r="AC85" i="349"/>
  <c r="AC88" i="378"/>
  <c r="AJ72" i="373"/>
  <c r="AC82" i="360"/>
  <c r="AC59" i="376"/>
  <c r="AJ58" i="378"/>
  <c r="AJ59" i="378"/>
  <c r="AG87" i="373"/>
  <c r="AC86" i="377"/>
  <c r="AG82" i="382"/>
  <c r="AH69" i="386"/>
  <c r="AK70" i="384"/>
  <c r="AF58" i="380"/>
  <c r="AK55" i="379"/>
  <c r="AI86" i="382"/>
  <c r="AK85" i="391"/>
  <c r="AF72" i="363"/>
  <c r="AF61" i="348"/>
  <c r="AI64" i="353"/>
  <c r="AJ66" i="362"/>
  <c r="AI76" i="350"/>
  <c r="AJ62" i="349"/>
  <c r="AF67" i="351"/>
  <c r="AG63" i="353"/>
  <c r="AI85" i="348"/>
  <c r="AC66" i="354"/>
  <c r="AF67" i="359"/>
  <c r="AF53" i="350"/>
  <c r="AI56" i="353"/>
  <c r="AK67" i="360"/>
  <c r="AK86" i="364"/>
  <c r="AI53" i="360"/>
  <c r="AI75" i="374"/>
  <c r="AK83" i="348"/>
  <c r="AJ85" i="359"/>
  <c r="AF80" i="360"/>
  <c r="AG83" i="355"/>
  <c r="AC83" i="360"/>
  <c r="AI58" i="351"/>
  <c r="AG60" i="354"/>
  <c r="AH54" i="360"/>
  <c r="AI68" i="363"/>
  <c r="AF62" i="362"/>
  <c r="AC66" i="378"/>
  <c r="AH69" i="376"/>
  <c r="AH66" i="349"/>
  <c r="AH71" i="360"/>
  <c r="AJ55" i="354"/>
  <c r="AF69" i="356"/>
  <c r="AH62" i="354"/>
  <c r="AI59" i="363"/>
  <c r="AK71" i="353"/>
  <c r="AG83" i="360"/>
  <c r="AG58" i="363"/>
  <c r="AC81" i="362"/>
  <c r="AC55" i="376"/>
  <c r="AH78" i="376"/>
  <c r="AG72" i="379"/>
  <c r="AJ68" i="373"/>
  <c r="AJ72" i="351"/>
  <c r="AF60" i="364"/>
  <c r="AJ88" i="348"/>
  <c r="AK83" i="350"/>
  <c r="AF79" i="359"/>
  <c r="AC53" i="377"/>
  <c r="AI59" i="349"/>
  <c r="AG66" i="350"/>
  <c r="AH66" i="350"/>
  <c r="AJ81" i="350"/>
  <c r="AC60" i="351"/>
  <c r="AK67" i="353"/>
  <c r="AC84" i="354"/>
  <c r="AH59" i="348"/>
  <c r="AF68" i="348"/>
  <c r="AK68" i="348"/>
  <c r="AG69" i="353"/>
  <c r="AJ69" i="353"/>
  <c r="AK54" i="364"/>
  <c r="AJ59" i="362"/>
  <c r="AF59" i="362"/>
  <c r="AI81" i="364"/>
  <c r="AJ79" i="377"/>
  <c r="AF79" i="377"/>
  <c r="AG70" i="360"/>
  <c r="AK70" i="360"/>
  <c r="AI87" i="363"/>
  <c r="AC66" i="376"/>
  <c r="AF59" i="371"/>
  <c r="AG57" i="378"/>
  <c r="AF57" i="378"/>
  <c r="AG69" i="372"/>
  <c r="AC60" i="374"/>
  <c r="AH75" i="372"/>
  <c r="AH88" i="374"/>
  <c r="AJ88" i="374"/>
  <c r="AH84" i="371"/>
  <c r="AC74" i="376"/>
  <c r="AJ71" i="362"/>
  <c r="AK70" i="372"/>
  <c r="AF70" i="372"/>
  <c r="AI68" i="376"/>
  <c r="AJ80" i="380"/>
  <c r="AI80" i="380"/>
  <c r="AG78" i="373"/>
  <c r="AF60" i="375"/>
  <c r="AI60" i="375"/>
  <c r="AJ85" i="380"/>
  <c r="AC61" i="373"/>
  <c r="AJ72" i="380"/>
  <c r="AC61" i="362"/>
  <c r="AI71" i="364"/>
  <c r="AH75" i="360"/>
  <c r="AJ75" i="360"/>
  <c r="AI66" i="386"/>
  <c r="AG66" i="386"/>
  <c r="AI59" i="373"/>
  <c r="AH65" i="372"/>
  <c r="AG65" i="372"/>
  <c r="AI87" i="378"/>
  <c r="AH87" i="378"/>
  <c r="AK81" i="381"/>
  <c r="AC83" i="381"/>
  <c r="AF60" i="381"/>
  <c r="AK66" i="383"/>
  <c r="AH66" i="383"/>
  <c r="AH53" i="384"/>
  <c r="AJ61" i="386"/>
  <c r="AK61" i="386"/>
  <c r="AF57" i="384"/>
  <c r="AJ64" i="386"/>
  <c r="AH64" i="386"/>
  <c r="AH79" i="378"/>
  <c r="AG79" i="378"/>
  <c r="AH86" i="380"/>
  <c r="AJ71" i="378"/>
  <c r="AG71" i="378"/>
  <c r="AC56" i="381"/>
  <c r="AG67" i="383"/>
  <c r="AJ85" i="383"/>
  <c r="AK85" i="383"/>
  <c r="AK71" i="384"/>
  <c r="AC60" i="384"/>
  <c r="AC75" i="382"/>
  <c r="AF70" i="386"/>
  <c r="AG64" i="380"/>
  <c r="AH64" i="380"/>
  <c r="AI56" i="391"/>
  <c r="AG59" i="389"/>
  <c r="AH59" i="389"/>
  <c r="AI66" i="351"/>
  <c r="AK66" i="351"/>
  <c r="AJ56" i="349"/>
  <c r="AH56" i="354"/>
  <c r="AK56" i="354"/>
  <c r="AG53" i="355"/>
  <c r="AH53" i="355"/>
  <c r="AF55" i="351"/>
  <c r="AC55" i="355"/>
  <c r="AF81" i="356"/>
  <c r="AI65" i="348"/>
  <c r="AF65" i="348"/>
  <c r="AC59" i="351"/>
  <c r="AJ84" i="354"/>
  <c r="AC53" i="356"/>
  <c r="AI86" i="350"/>
  <c r="AH77" i="351"/>
  <c r="AF77" i="351"/>
  <c r="AK57" i="354"/>
  <c r="AF57" i="354"/>
  <c r="AH67" i="354"/>
  <c r="AJ60" i="355"/>
  <c r="AH60" i="355"/>
  <c r="AJ82" i="356"/>
  <c r="AI58" i="356"/>
  <c r="AF58" i="356"/>
  <c r="AI56" i="363"/>
  <c r="AG56" i="363"/>
  <c r="AF62" i="351"/>
  <c r="AJ76" i="351"/>
  <c r="AF76" i="351"/>
  <c r="AK59" i="353"/>
  <c r="AC53" i="353"/>
  <c r="AH80" i="354"/>
  <c r="AC69" i="355"/>
  <c r="AG60" i="348"/>
  <c r="AK60" i="348"/>
  <c r="AI81" i="349"/>
  <c r="AC61" i="355"/>
  <c r="AK85" i="355"/>
  <c r="AK86" i="356"/>
  <c r="AG86" i="356"/>
  <c r="AK69" i="359"/>
  <c r="AC57" i="363"/>
  <c r="AH86" i="362"/>
  <c r="AC70" i="363"/>
  <c r="AH74" i="364"/>
  <c r="AK73" i="364"/>
  <c r="AG73" i="364"/>
  <c r="AI88" i="360"/>
  <c r="AI64" i="362"/>
  <c r="AG64" i="362"/>
  <c r="AJ60" i="372"/>
  <c r="AG60" i="372"/>
  <c r="AG57" i="371"/>
  <c r="AC71" i="374"/>
  <c r="AI86" i="376"/>
  <c r="AG75" i="378"/>
  <c r="AF75" i="378"/>
  <c r="AC72" i="350"/>
  <c r="AK77" i="353"/>
  <c r="AJ77" i="353"/>
  <c r="AG84" i="359"/>
  <c r="AK72" i="364"/>
  <c r="AH72" i="364"/>
  <c r="AH77" i="354"/>
  <c r="AF68" i="355"/>
  <c r="AI68" i="355"/>
  <c r="AJ88" i="363"/>
  <c r="AG88" i="363"/>
  <c r="AJ66" i="373"/>
  <c r="AK79" i="348"/>
  <c r="AF79" i="348"/>
  <c r="AH62" i="350"/>
  <c r="AI62" i="350"/>
  <c r="AG73" i="351"/>
  <c r="AH73" i="351"/>
  <c r="AG82" i="351"/>
  <c r="AK83" i="356"/>
  <c r="AG83" i="356"/>
  <c r="AH86" i="363"/>
  <c r="AH81" i="348"/>
  <c r="AK81" i="348"/>
  <c r="AI55" i="349"/>
  <c r="AK55" i="349"/>
  <c r="AF73" i="350"/>
  <c r="AH57" i="350"/>
  <c r="AJ57" i="350"/>
  <c r="AC62" i="355"/>
  <c r="AJ72" i="356"/>
  <c r="AH57" i="359"/>
  <c r="AJ57" i="359"/>
  <c r="AG68" i="362"/>
  <c r="AI68" i="362"/>
  <c r="AH67" i="364"/>
  <c r="AG67" i="364"/>
  <c r="AJ63" i="364"/>
  <c r="AH68" i="360"/>
  <c r="AI68" i="360"/>
  <c r="AH61" i="362"/>
  <c r="AC60" i="372"/>
  <c r="AF88" i="376"/>
  <c r="AJ72" i="374"/>
  <c r="AH72" i="374"/>
  <c r="AC69" i="374"/>
  <c r="AJ61" i="349"/>
  <c r="AK87" i="350"/>
  <c r="AG87" i="350"/>
  <c r="AG83" i="351"/>
  <c r="AF84" i="353"/>
  <c r="AI84" i="353"/>
  <c r="AK84" i="356"/>
  <c r="AC88" i="363"/>
  <c r="AF73" i="348"/>
  <c r="AF82" i="353"/>
  <c r="AI82" i="353"/>
  <c r="AJ81" i="355"/>
  <c r="AC63" i="354"/>
  <c r="AK86" i="359"/>
  <c r="AC56" i="359"/>
  <c r="AG87" i="362"/>
  <c r="AG73" i="349"/>
  <c r="AI73" i="349"/>
  <c r="AF88" i="349"/>
  <c r="AF63" i="350"/>
  <c r="AH63" i="350"/>
  <c r="AK80" i="351"/>
  <c r="AC61" i="351"/>
  <c r="AF70" i="353"/>
  <c r="AC78" i="354"/>
  <c r="AG87" i="354"/>
  <c r="AI75" i="359"/>
  <c r="AG75" i="359"/>
  <c r="AC70" i="349"/>
  <c r="AI71" i="349"/>
  <c r="AG54" i="350"/>
  <c r="AJ54" i="350"/>
  <c r="AJ64" i="354"/>
  <c r="AK64" i="354"/>
  <c r="AF85" i="362"/>
  <c r="AI85" i="362"/>
  <c r="AI81" i="360"/>
  <c r="AC64" i="363"/>
  <c r="AH76" i="360"/>
  <c r="AK76" i="360"/>
  <c r="AH56" i="376"/>
  <c r="AF74" i="380"/>
  <c r="AH74" i="380"/>
  <c r="AJ83" i="375"/>
  <c r="AG83" i="375"/>
  <c r="AF64" i="377"/>
  <c r="AI81" i="388"/>
  <c r="AH81" i="388"/>
  <c r="AK75" i="375"/>
  <c r="AF75" i="375"/>
  <c r="AF88" i="350"/>
  <c r="AC75" i="353"/>
  <c r="AH76" i="359"/>
  <c r="AJ75" i="349"/>
  <c r="AK75" i="349"/>
  <c r="AC85" i="354"/>
  <c r="AI73" i="354"/>
  <c r="AH71" i="354"/>
  <c r="AI71" i="354"/>
  <c r="AI64" i="355"/>
  <c r="AG64" i="355"/>
  <c r="AJ68" i="356"/>
  <c r="AC77" i="359"/>
  <c r="AH66" i="364"/>
  <c r="AG64" i="348"/>
  <c r="AF64" i="348"/>
  <c r="AH77" i="349"/>
  <c r="AF77" i="349"/>
  <c r="AJ72" i="350"/>
  <c r="AC60" i="354"/>
  <c r="AC79" i="356"/>
  <c r="AC72" i="362"/>
  <c r="AG62" i="348"/>
  <c r="AC55" i="348"/>
  <c r="AH80" i="349"/>
  <c r="AC77" i="350"/>
  <c r="AF56" i="350"/>
  <c r="AG69" i="351"/>
  <c r="AK69" i="351"/>
  <c r="AK54" i="353"/>
  <c r="AH57" i="360"/>
  <c r="AI57" i="360"/>
  <c r="AH80" i="362"/>
  <c r="AI80" i="363"/>
  <c r="AK80" i="363"/>
  <c r="AK71" i="363"/>
  <c r="AC83" i="371"/>
  <c r="AI66" i="371"/>
  <c r="AC76" i="378"/>
  <c r="AH55" i="362"/>
  <c r="AI67" i="374"/>
  <c r="AK67" i="374"/>
  <c r="AG74" i="375"/>
  <c r="AF74" i="375"/>
  <c r="AH57" i="377"/>
  <c r="AC64" i="380"/>
  <c r="AJ84" i="375"/>
  <c r="AF78" i="362"/>
  <c r="AI78" i="362"/>
  <c r="AJ81" i="363"/>
  <c r="AK65" i="377"/>
  <c r="AH65" i="377"/>
  <c r="AH80" i="373"/>
  <c r="AC82" i="375"/>
  <c r="AJ84" i="377"/>
  <c r="AI76" i="373"/>
  <c r="AG76" i="373"/>
  <c r="AK67" i="375"/>
  <c r="AK88" i="375"/>
  <c r="AG88" i="375"/>
  <c r="AF65" i="364"/>
  <c r="AC58" i="364"/>
  <c r="AH59" i="372"/>
  <c r="AK65" i="373"/>
  <c r="AH65" i="373"/>
  <c r="AF74" i="371"/>
  <c r="AH67" i="377"/>
  <c r="AJ67" i="377"/>
  <c r="AJ71" i="376"/>
  <c r="AG70" i="374"/>
  <c r="AF70" i="374"/>
  <c r="AG82" i="376"/>
  <c r="AK82" i="380"/>
  <c r="AJ82" i="380"/>
  <c r="AI83" i="380"/>
  <c r="AC63" i="381"/>
  <c r="AK79" i="384"/>
  <c r="AH79" i="384"/>
  <c r="AC83" i="386"/>
  <c r="AI79" i="379"/>
  <c r="AJ58" i="381"/>
  <c r="AG58" i="381"/>
  <c r="AK85" i="381"/>
  <c r="AF85" i="381"/>
  <c r="AI54" i="382"/>
  <c r="AF85" i="382"/>
  <c r="AH85" i="382"/>
  <c r="AG58" i="383"/>
  <c r="AI58" i="383"/>
  <c r="AH70" i="383"/>
  <c r="AC63" i="386"/>
  <c r="AC76" i="353"/>
  <c r="AJ85" i="353"/>
  <c r="AG58" i="354"/>
  <c r="AJ58" i="354"/>
  <c r="AK70" i="354"/>
  <c r="AI59" i="355"/>
  <c r="AF59" i="355"/>
  <c r="AH61" i="356"/>
  <c r="AK61" i="356"/>
  <c r="AI53" i="359"/>
  <c r="AH82" i="359"/>
  <c r="AK82" i="359"/>
  <c r="AJ59" i="364"/>
  <c r="AG59" i="364"/>
  <c r="AG56" i="360"/>
  <c r="AC67" i="362"/>
  <c r="AG87" i="371"/>
  <c r="AC59" i="371"/>
  <c r="AH84" i="374"/>
  <c r="AK84" i="374"/>
  <c r="AF66" i="376"/>
  <c r="AF83" i="374"/>
  <c r="AH83" i="374"/>
  <c r="AI76" i="379"/>
  <c r="AG76" i="379"/>
  <c r="AI72" i="362"/>
  <c r="AK65" i="363"/>
  <c r="AG65" i="363"/>
  <c r="AK54" i="362"/>
  <c r="AJ54" i="362"/>
  <c r="AH60" i="363"/>
  <c r="AH64" i="364"/>
  <c r="AI64" i="364"/>
  <c r="AI84" i="373"/>
  <c r="AG84" i="373"/>
  <c r="AI64" i="371"/>
  <c r="AJ75" i="373"/>
  <c r="AG75" i="373"/>
  <c r="AJ60" i="376"/>
  <c r="AC73" i="371"/>
  <c r="AG66" i="374"/>
  <c r="AI67" i="376"/>
  <c r="AK67" i="376"/>
  <c r="AH79" i="372"/>
  <c r="AF78" i="375"/>
  <c r="AK78" i="375"/>
  <c r="AF75" i="376"/>
  <c r="AF81" i="376"/>
  <c r="AK81" i="376"/>
  <c r="AK64" i="372"/>
  <c r="AC86" i="372"/>
  <c r="AH77" i="374"/>
  <c r="AG77" i="374"/>
  <c r="AF81" i="377"/>
  <c r="AC53" i="379"/>
  <c r="AI67" i="372"/>
  <c r="AC72" i="372"/>
  <c r="AG86" i="373"/>
  <c r="AF70" i="373"/>
  <c r="AJ70" i="373"/>
  <c r="AG81" i="374"/>
  <c r="AG55" i="377"/>
  <c r="AK55" i="377"/>
  <c r="AH59" i="379"/>
  <c r="AH70" i="362"/>
  <c r="AK70" i="362"/>
  <c r="AF74" i="363"/>
  <c r="AG74" i="363"/>
  <c r="AH82" i="360"/>
  <c r="AG82" i="360"/>
  <c r="AC56" i="364"/>
  <c r="AH68" i="371"/>
  <c r="AJ64" i="373"/>
  <c r="AH64" i="373"/>
  <c r="AI65" i="371"/>
  <c r="AC68" i="374"/>
  <c r="AK73" i="375"/>
  <c r="AI80" i="377"/>
  <c r="AH80" i="377"/>
  <c r="AK66" i="372"/>
  <c r="AC65" i="373"/>
  <c r="AH62" i="374"/>
  <c r="AG58" i="374"/>
  <c r="AF58" i="374"/>
  <c r="AI85" i="375"/>
  <c r="AI62" i="376"/>
  <c r="AH62" i="376"/>
  <c r="AK84" i="378"/>
  <c r="AF67" i="380"/>
  <c r="AI67" i="380"/>
  <c r="AH85" i="371"/>
  <c r="AC69" i="375"/>
  <c r="AF55" i="376"/>
  <c r="AK63" i="376"/>
  <c r="AF63" i="376"/>
  <c r="AI61" i="377"/>
  <c r="AH63" i="379"/>
  <c r="AF63" i="379"/>
  <c r="AH80" i="375"/>
  <c r="AF80" i="375"/>
  <c r="AI72" i="375"/>
  <c r="AJ85" i="376"/>
  <c r="AG85" i="376"/>
  <c r="AI87" i="377"/>
  <c r="AC80" i="378"/>
  <c r="AI80" i="379"/>
  <c r="AC75" i="378"/>
  <c r="AG85" i="360"/>
  <c r="AH75" i="363"/>
  <c r="AG75" i="363"/>
  <c r="AF78" i="364"/>
  <c r="AC77" i="360"/>
  <c r="AC55" i="364"/>
  <c r="AJ73" i="372"/>
  <c r="AG62" i="371"/>
  <c r="AF62" i="371"/>
  <c r="AC87" i="378"/>
  <c r="AH83" i="371"/>
  <c r="AC61" i="378"/>
  <c r="AH53" i="371"/>
  <c r="AI81" i="373"/>
  <c r="AF81" i="373"/>
  <c r="AI82" i="371"/>
  <c r="AJ82" i="371"/>
  <c r="AF74" i="373"/>
  <c r="AH74" i="373"/>
  <c r="AK76" i="374"/>
  <c r="AC67" i="374"/>
  <c r="AJ73" i="376"/>
  <c r="AC76" i="376"/>
  <c r="AJ60" i="377"/>
  <c r="AG80" i="371"/>
  <c r="AH80" i="371"/>
  <c r="AG56" i="371"/>
  <c r="AI62" i="375"/>
  <c r="AH62" i="375"/>
  <c r="AF69" i="375"/>
  <c r="AG74" i="377"/>
  <c r="AI74" i="377"/>
  <c r="AJ63" i="378"/>
  <c r="AC62" i="372"/>
  <c r="AF77" i="375"/>
  <c r="AG77" i="375"/>
  <c r="AI53" i="378"/>
  <c r="AC68" i="381"/>
  <c r="AH88" i="378"/>
  <c r="AK73" i="380"/>
  <c r="AI73" i="380"/>
  <c r="AJ78" i="384"/>
  <c r="AI78" i="384"/>
  <c r="AK71" i="380"/>
  <c r="AI71" i="380"/>
  <c r="AK68" i="380"/>
  <c r="AC82" i="384"/>
  <c r="AF56" i="380"/>
  <c r="AK56" i="380"/>
  <c r="AI55" i="382"/>
  <c r="AJ55" i="382"/>
  <c r="AH65" i="383"/>
  <c r="AC72" i="381"/>
  <c r="AC65" i="381"/>
  <c r="AG80" i="383"/>
  <c r="AH80" i="383"/>
  <c r="AG67" i="388"/>
  <c r="AC76" i="388"/>
  <c r="AF71" i="388"/>
  <c r="AC69" i="388"/>
  <c r="AJ59" i="384"/>
  <c r="AJ66" i="380"/>
  <c r="AF66" i="380"/>
  <c r="AG58" i="379"/>
  <c r="AI58" i="379"/>
  <c r="AH54" i="380"/>
  <c r="AG87" i="381"/>
  <c r="AF87" i="381"/>
  <c r="AG84" i="381"/>
  <c r="AK80" i="382"/>
  <c r="AI80" i="382"/>
  <c r="AF63" i="383"/>
  <c r="AH63" i="383"/>
  <c r="AC66" i="383"/>
  <c r="AJ55" i="384"/>
  <c r="AH55" i="384"/>
  <c r="AF63" i="388"/>
  <c r="AC72" i="384"/>
  <c r="AF53" i="385"/>
  <c r="AJ62" i="386"/>
  <c r="AF62" i="386"/>
  <c r="AK64" i="388"/>
  <c r="AJ64" i="388"/>
  <c r="AJ76" i="384"/>
  <c r="AC57" i="385"/>
  <c r="AK80" i="386"/>
  <c r="AF80" i="386"/>
  <c r="AI87" i="388"/>
  <c r="AF85" i="378"/>
  <c r="AG85" i="378"/>
  <c r="AK70" i="379"/>
  <c r="AC58" i="380"/>
  <c r="AJ57" i="380"/>
  <c r="AK77" i="378"/>
  <c r="AJ77" i="378"/>
  <c r="AI65" i="379"/>
  <c r="AC76" i="381"/>
  <c r="AI73" i="382"/>
  <c r="AK73" i="382"/>
  <c r="AH57" i="382"/>
  <c r="AC60" i="383"/>
  <c r="AG76" i="385"/>
  <c r="AF83" i="381"/>
  <c r="AH83" i="381"/>
  <c r="AC70" i="382"/>
  <c r="AK63" i="381"/>
  <c r="AG60" i="382"/>
  <c r="AJ60" i="382"/>
  <c r="AK60" i="388"/>
  <c r="AC59" i="385"/>
  <c r="AI88" i="384"/>
  <c r="AG57" i="391"/>
  <c r="AJ57" i="391"/>
  <c r="AJ77" i="384"/>
  <c r="AC68" i="388"/>
  <c r="AG86" i="389"/>
  <c r="AC85" i="385"/>
  <c r="AH78" i="390"/>
  <c r="AI83" i="385"/>
  <c r="AF83" i="385"/>
  <c r="AI57" i="389"/>
  <c r="AC78" i="390"/>
  <c r="AK55" i="374"/>
  <c r="AG55" i="374"/>
  <c r="AK58" i="362"/>
  <c r="AH69" i="364"/>
  <c r="AK69" i="364"/>
  <c r="AI54" i="375"/>
  <c r="AK54" i="375"/>
  <c r="AI69" i="371"/>
  <c r="AC81" i="372"/>
  <c r="AG69" i="374"/>
  <c r="AG77" i="376"/>
  <c r="AF77" i="376"/>
  <c r="AC75" i="375"/>
  <c r="AJ71" i="377"/>
  <c r="AI71" i="377"/>
  <c r="AK82" i="379"/>
  <c r="AK53" i="383"/>
  <c r="AH53" i="383"/>
  <c r="AI69" i="360"/>
  <c r="AI72" i="360"/>
  <c r="AK72" i="360"/>
  <c r="AF61" i="364"/>
  <c r="AF58" i="364"/>
  <c r="AK58" i="364"/>
  <c r="AC83" i="362"/>
  <c r="AJ66" i="363"/>
  <c r="AF53" i="364"/>
  <c r="AH53" i="364"/>
  <c r="AG63" i="372"/>
  <c r="AC74" i="373"/>
  <c r="AC85" i="372"/>
  <c r="AK71" i="371"/>
  <c r="AI71" i="371"/>
  <c r="AK77" i="373"/>
  <c r="AG77" i="373"/>
  <c r="AH56" i="374"/>
  <c r="AC76" i="377"/>
  <c r="AH86" i="377"/>
  <c r="AH79" i="381"/>
  <c r="AI79" i="381"/>
  <c r="AG84" i="372"/>
  <c r="AC55" i="374"/>
  <c r="AK86" i="375"/>
  <c r="AH61" i="375"/>
  <c r="AJ61" i="375"/>
  <c r="AF74" i="376"/>
  <c r="AH80" i="376"/>
  <c r="AF80" i="376"/>
  <c r="AC75" i="372"/>
  <c r="AF79" i="376"/>
  <c r="AI79" i="376"/>
  <c r="AJ75" i="377"/>
  <c r="AK82" i="378"/>
  <c r="AJ82" i="378"/>
  <c r="AH79" i="360"/>
  <c r="AJ79" i="360"/>
  <c r="AG76" i="362"/>
  <c r="AC69" i="363"/>
  <c r="AI77" i="364"/>
  <c r="AJ55" i="364"/>
  <c r="AH55" i="364"/>
  <c r="AJ76" i="364"/>
  <c r="AH76" i="364"/>
  <c r="AH62" i="364"/>
  <c r="AG53" i="373"/>
  <c r="AH53" i="373"/>
  <c r="AI63" i="375"/>
  <c r="AF63" i="375"/>
  <c r="AJ83" i="377"/>
  <c r="AF88" i="388"/>
  <c r="AG88" i="388"/>
  <c r="AI78" i="374"/>
  <c r="AK78" i="374"/>
  <c r="AJ64" i="378"/>
  <c r="AC86" i="378"/>
  <c r="AG83" i="372"/>
  <c r="AH55" i="375"/>
  <c r="AF55" i="375"/>
  <c r="AC58" i="377"/>
  <c r="AG55" i="378"/>
  <c r="AJ61" i="381"/>
  <c r="AK61" i="381"/>
  <c r="AH74" i="372"/>
  <c r="AC77" i="372"/>
  <c r="AF79" i="373"/>
  <c r="AF68" i="374"/>
  <c r="AJ68" i="374"/>
  <c r="AG64" i="375"/>
  <c r="AJ64" i="375"/>
  <c r="AI58" i="377"/>
  <c r="AG58" i="382"/>
  <c r="AJ58" i="382"/>
  <c r="AG85" i="374"/>
  <c r="AJ85" i="374"/>
  <c r="AI64" i="374"/>
  <c r="AC59" i="375"/>
  <c r="AI57" i="362"/>
  <c r="AH77" i="362"/>
  <c r="AF77" i="362"/>
  <c r="AH80" i="364"/>
  <c r="AG80" i="364"/>
  <c r="AF56" i="364"/>
  <c r="AH66" i="377"/>
  <c r="AJ66" i="377"/>
  <c r="AJ63" i="362"/>
  <c r="AK63" i="362"/>
  <c r="AJ54" i="363"/>
  <c r="AF54" i="363"/>
  <c r="AK71" i="375"/>
  <c r="AC54" i="377"/>
  <c r="AI70" i="376"/>
  <c r="AH70" i="376"/>
  <c r="AJ72" i="372"/>
  <c r="AC62" i="374"/>
  <c r="AF82" i="372"/>
  <c r="AI70" i="371"/>
  <c r="AK70" i="371"/>
  <c r="AH58" i="372"/>
  <c r="AC60" i="373"/>
  <c r="AK56" i="375"/>
  <c r="AC82" i="377"/>
  <c r="AG74" i="378"/>
  <c r="AG85" i="372"/>
  <c r="AK85" i="372"/>
  <c r="AK85" i="373"/>
  <c r="AC72" i="373"/>
  <c r="AH59" i="374"/>
  <c r="AI81" i="375"/>
  <c r="AH81" i="375"/>
  <c r="AK72" i="376"/>
  <c r="AG65" i="376"/>
  <c r="AJ65" i="376"/>
  <c r="AH62" i="377"/>
  <c r="AC63" i="379"/>
  <c r="AC59" i="373"/>
  <c r="AK82" i="374"/>
  <c r="AK63" i="374"/>
  <c r="AI63" i="374"/>
  <c r="AF68" i="375"/>
  <c r="AI76" i="376"/>
  <c r="AJ76" i="376"/>
  <c r="AK82" i="377"/>
  <c r="AH78" i="379"/>
  <c r="AK78" i="379"/>
  <c r="AJ73" i="378"/>
  <c r="AC71" i="379"/>
  <c r="AJ53" i="380"/>
  <c r="AK75" i="382"/>
  <c r="AF75" i="382"/>
  <c r="AC65" i="380"/>
  <c r="AI69" i="382"/>
  <c r="AI62" i="385"/>
  <c r="AF62" i="385"/>
  <c r="AI59" i="381"/>
  <c r="AH74" i="382"/>
  <c r="AJ74" i="382"/>
  <c r="AK87" i="382"/>
  <c r="AF87" i="382"/>
  <c r="AF62" i="382"/>
  <c r="AH57" i="383"/>
  <c r="AJ57" i="383"/>
  <c r="AF69" i="383"/>
  <c r="AK69" i="383"/>
  <c r="AG85" i="385"/>
  <c r="AH85" i="385"/>
  <c r="AF61" i="382"/>
  <c r="AF59" i="383"/>
  <c r="AK59" i="383"/>
  <c r="AH62" i="384"/>
  <c r="AF66" i="388"/>
  <c r="AK66" i="388"/>
  <c r="AI66" i="384"/>
  <c r="AC73" i="385"/>
  <c r="AG67" i="385"/>
  <c r="AK83" i="386"/>
  <c r="AF83" i="386"/>
  <c r="AF84" i="388"/>
  <c r="AG83" i="384"/>
  <c r="AK83" i="384"/>
  <c r="AG64" i="385"/>
  <c r="AG60" i="385"/>
  <c r="AK60" i="385"/>
  <c r="AC86" i="388"/>
  <c r="AF61" i="388"/>
  <c r="AC65" i="379"/>
  <c r="AF81" i="379"/>
  <c r="AJ66" i="381"/>
  <c r="AG66" i="381"/>
  <c r="AH83" i="383"/>
  <c r="AC59" i="378"/>
  <c r="AF55" i="380"/>
  <c r="AI55" i="380"/>
  <c r="AC67" i="378"/>
  <c r="AF66" i="379"/>
  <c r="AG79" i="380"/>
  <c r="AK79" i="380"/>
  <c r="AH72" i="381"/>
  <c r="AK72" i="381"/>
  <c r="AI67" i="382"/>
  <c r="AI63" i="382"/>
  <c r="AG63" i="382"/>
  <c r="AJ73" i="386"/>
  <c r="AI69" i="381"/>
  <c r="AK69" i="381"/>
  <c r="AH76" i="382"/>
  <c r="AK76" i="382"/>
  <c r="AC78" i="384"/>
  <c r="AF65" i="384"/>
  <c r="AK73" i="384"/>
  <c r="AF73" i="384"/>
  <c r="AG74" i="379"/>
  <c r="AJ73" i="381"/>
  <c r="AG73" i="381"/>
  <c r="AG67" i="378"/>
  <c r="AC74" i="379"/>
  <c r="AF70" i="380"/>
  <c r="AF71" i="381"/>
  <c r="AH71" i="381"/>
  <c r="AH86" i="379"/>
  <c r="AH62" i="379"/>
  <c r="AI62" i="379"/>
  <c r="AF60" i="380"/>
  <c r="AG78" i="381"/>
  <c r="AJ78" i="381"/>
  <c r="AK84" i="384"/>
  <c r="AH84" i="384"/>
  <c r="AK88" i="382"/>
  <c r="AJ77" i="381"/>
  <c r="AG77" i="381"/>
  <c r="AG85" i="388"/>
  <c r="AF85" i="388"/>
  <c r="AI58" i="386"/>
  <c r="AI78" i="380"/>
  <c r="AG78" i="380"/>
  <c r="AH55" i="383"/>
  <c r="AJ55" i="383"/>
  <c r="AI76" i="386"/>
  <c r="AF55" i="388"/>
  <c r="AH55" i="388"/>
  <c r="AG69" i="391"/>
  <c r="AC83" i="391"/>
  <c r="AG63" i="389"/>
  <c r="AI63" i="389"/>
  <c r="AG58" i="390"/>
  <c r="AH58" i="390"/>
  <c r="AJ80" i="353"/>
  <c r="AI80" i="353"/>
  <c r="AI78" i="355"/>
  <c r="AH78" i="355"/>
  <c r="AK78" i="356"/>
  <c r="AC58" i="356"/>
  <c r="AI77" i="359"/>
  <c r="AK83" i="359"/>
  <c r="AF83" i="359"/>
  <c r="AF60" i="360"/>
  <c r="AF70" i="363"/>
  <c r="AG70" i="363"/>
  <c r="AG58" i="376"/>
  <c r="AI58" i="376"/>
  <c r="AK67" i="363"/>
  <c r="AF80" i="372"/>
  <c r="AG80" i="372"/>
  <c r="AF73" i="362"/>
  <c r="AH86" i="371"/>
  <c r="AG86" i="371"/>
  <c r="AJ82" i="373"/>
  <c r="AC75" i="377"/>
  <c r="AJ87" i="375"/>
  <c r="AF87" i="375"/>
  <c r="AF72" i="377"/>
  <c r="AF66" i="375"/>
  <c r="AI66" i="375"/>
  <c r="AF70" i="378"/>
  <c r="AJ70" i="378"/>
  <c r="AK75" i="362"/>
  <c r="AI69" i="362"/>
  <c r="AF69" i="362"/>
  <c r="AI85" i="363"/>
  <c r="AC60" i="364"/>
  <c r="AG71" i="374"/>
  <c r="AG62" i="363"/>
  <c r="AF62" i="363"/>
  <c r="AC76" i="374"/>
  <c r="AF55" i="371"/>
  <c r="AC79" i="372"/>
  <c r="AF53" i="375"/>
  <c r="AJ63" i="377"/>
  <c r="AI63" i="377"/>
  <c r="AC84" i="371"/>
  <c r="AI79" i="375"/>
  <c r="AJ84" i="376"/>
  <c r="AK84" i="376"/>
  <c r="AK69" i="377"/>
  <c r="AC78" i="377"/>
  <c r="AF65" i="378"/>
  <c r="AC67" i="372"/>
  <c r="AK53" i="374"/>
  <c r="AF53" i="374"/>
  <c r="AC54" i="380"/>
  <c r="AJ71" i="373"/>
  <c r="AC77" i="373"/>
  <c r="AF65" i="374"/>
  <c r="AC71" i="375"/>
  <c r="AG76" i="375"/>
  <c r="AJ84" i="363"/>
  <c r="AK84" i="363"/>
  <c r="AG85" i="364"/>
  <c r="AI85" i="364"/>
  <c r="AG74" i="362"/>
  <c r="AI74" i="362"/>
  <c r="AG70" i="375"/>
  <c r="AF70" i="375"/>
  <c r="AJ68" i="372"/>
  <c r="AJ77" i="377"/>
  <c r="AK77" i="377"/>
  <c r="AH78" i="371"/>
  <c r="AC79" i="373"/>
  <c r="AF78" i="372"/>
  <c r="AC76" i="372"/>
  <c r="AJ59" i="376"/>
  <c r="AJ64" i="379"/>
  <c r="AK64" i="379"/>
  <c r="AF61" i="373"/>
  <c r="AJ57" i="373"/>
  <c r="AI57" i="373"/>
  <c r="AI86" i="374"/>
  <c r="AC61" i="374"/>
  <c r="AF82" i="375"/>
  <c r="AK87" i="376"/>
  <c r="AH87" i="376"/>
  <c r="AJ78" i="382"/>
  <c r="AJ61" i="371"/>
  <c r="AG54" i="377"/>
  <c r="AF88" i="353"/>
  <c r="AF83" i="354"/>
  <c r="AF57" i="353"/>
  <c r="AC72" i="353"/>
  <c r="AI70" i="349"/>
  <c r="AK74" i="354"/>
  <c r="AK55" i="350"/>
  <c r="AK84" i="348"/>
  <c r="AC78" i="356"/>
  <c r="AJ64" i="351"/>
  <c r="AJ63" i="348"/>
  <c r="AI66" i="353"/>
  <c r="AI78" i="349"/>
  <c r="AH82" i="355"/>
  <c r="AH81" i="362"/>
  <c r="AH81" i="371"/>
  <c r="AJ84" i="351"/>
  <c r="AF75" i="381"/>
  <c r="AJ57" i="372"/>
  <c r="AH61" i="379"/>
  <c r="AG56" i="383"/>
  <c r="AJ62" i="353"/>
  <c r="AJ68" i="350"/>
  <c r="AH74" i="348"/>
  <c r="AC80" i="350"/>
  <c r="AF78" i="350"/>
  <c r="AI61" i="359"/>
  <c r="AK58" i="350"/>
  <c r="AF68" i="354"/>
  <c r="AI55" i="356"/>
  <c r="AF82" i="364"/>
  <c r="AC54" i="355"/>
  <c r="AC57" i="349"/>
  <c r="AI77" i="356"/>
  <c r="AC73" i="372"/>
  <c r="AK67" i="371"/>
  <c r="AC61" i="372"/>
  <c r="AG86" i="351"/>
  <c r="AG86" i="354"/>
  <c r="AF57" i="348"/>
  <c r="AK84" i="350"/>
  <c r="AJ80" i="348"/>
  <c r="AF76" i="354"/>
  <c r="AH74" i="356"/>
  <c r="AJ60" i="359"/>
  <c r="AK63" i="363"/>
  <c r="AK79" i="363"/>
  <c r="AC62" i="371"/>
  <c r="AF64" i="349"/>
  <c r="AJ68" i="351"/>
  <c r="AJ63" i="354"/>
  <c r="AJ55" i="359"/>
  <c r="AH73" i="353"/>
  <c r="AI76" i="348"/>
  <c r="AK60" i="350"/>
  <c r="AK72" i="354"/>
  <c r="AI56" i="359"/>
  <c r="AK77" i="363"/>
  <c r="AH56" i="378"/>
  <c r="AJ66" i="378"/>
  <c r="AC62" i="362"/>
  <c r="AI79" i="354"/>
  <c r="AH54" i="359"/>
  <c r="AK54" i="371"/>
  <c r="AF67" i="349"/>
  <c r="AG66" i="355"/>
  <c r="AK57" i="356"/>
  <c r="AJ75" i="371"/>
  <c r="AF80" i="350"/>
  <c r="AJ53" i="362"/>
  <c r="AH72" i="373"/>
  <c r="AJ87" i="364"/>
  <c r="AH80" i="378"/>
  <c r="AG76" i="371"/>
  <c r="AK59" i="378"/>
  <c r="AH63" i="373"/>
  <c r="AJ77" i="379"/>
  <c r="AF65" i="386"/>
  <c r="AI69" i="386"/>
  <c r="AJ59" i="380"/>
  <c r="AG58" i="380"/>
  <c r="AI55" i="379"/>
  <c r="AJ87" i="389"/>
  <c r="AG85" i="391"/>
  <c r="AG83" i="364"/>
  <c r="AJ61" i="348"/>
  <c r="AI88" i="359"/>
  <c r="AF66" i="362"/>
  <c r="AH75" i="351"/>
  <c r="AH62" i="349"/>
  <c r="AG67" i="351"/>
  <c r="AI73" i="359"/>
  <c r="AF82" i="349"/>
  <c r="AF79" i="356"/>
  <c r="AI73" i="374"/>
  <c r="AJ61" i="351"/>
  <c r="AG64" i="359"/>
  <c r="AK78" i="360"/>
  <c r="AJ86" i="364"/>
  <c r="AG56" i="372"/>
  <c r="AF75" i="374"/>
  <c r="AF83" i="348"/>
  <c r="AK85" i="359"/>
  <c r="AI55" i="363"/>
  <c r="AJ83" i="355"/>
  <c r="AH70" i="350"/>
  <c r="AK72" i="353"/>
  <c r="AK60" i="354"/>
  <c r="AI59" i="360"/>
  <c r="AF60" i="371"/>
  <c r="AF84" i="364"/>
  <c r="AI79" i="374"/>
  <c r="AF69" i="376"/>
  <c r="AC58" i="354"/>
  <c r="AH56" i="348"/>
  <c r="AG55" i="354"/>
  <c r="AC55" i="363"/>
  <c r="AC80" i="355"/>
  <c r="AC56" i="351"/>
  <c r="AF54" i="355"/>
  <c r="AF83" i="360"/>
  <c r="AK58" i="363"/>
  <c r="AI57" i="364"/>
  <c r="AK74" i="374"/>
  <c r="AK78" i="376"/>
  <c r="AH68" i="373"/>
  <c r="AK56" i="373"/>
  <c r="AK72" i="351"/>
  <c r="AJ60" i="364"/>
  <c r="AF79" i="349"/>
  <c r="AG83" i="350"/>
  <c r="AI79" i="359"/>
  <c r="AK59" i="349"/>
  <c r="AJ59" i="349"/>
  <c r="AI66" i="350"/>
  <c r="AH81" i="350"/>
  <c r="AI81" i="350"/>
  <c r="AC84" i="353"/>
  <c r="AJ67" i="353"/>
  <c r="AC55" i="360"/>
  <c r="AG59" i="348"/>
  <c r="AH68" i="348"/>
  <c r="AJ68" i="348"/>
  <c r="AF69" i="353"/>
  <c r="AH54" i="364"/>
  <c r="AI54" i="364"/>
  <c r="AK59" i="362"/>
  <c r="AI59" i="362"/>
  <c r="AJ81" i="364"/>
  <c r="AK79" i="377"/>
  <c r="AI79" i="377"/>
  <c r="AF70" i="360"/>
  <c r="AH70" i="360"/>
  <c r="AJ87" i="363"/>
  <c r="AC87" i="364"/>
  <c r="AJ59" i="371"/>
  <c r="AH57" i="378"/>
  <c r="AK57" i="378"/>
  <c r="AF69" i="372"/>
  <c r="AI75" i="372"/>
  <c r="AK75" i="372"/>
  <c r="AG88" i="374"/>
  <c r="AC56" i="376"/>
  <c r="AK84" i="371"/>
  <c r="AF71" i="362"/>
  <c r="AK71" i="362"/>
  <c r="AG70" i="372"/>
  <c r="AJ70" i="372"/>
  <c r="AJ68" i="376"/>
  <c r="AF80" i="380"/>
  <c r="AK80" i="380"/>
  <c r="AI78" i="373"/>
  <c r="AK60" i="375"/>
  <c r="AG60" i="375"/>
  <c r="AG85" i="380"/>
  <c r="AC55" i="375"/>
  <c r="AK72" i="380"/>
  <c r="AJ71" i="364"/>
  <c r="AK71" i="364"/>
  <c r="AI75" i="360"/>
  <c r="AC78" i="376"/>
  <c r="AK66" i="386"/>
  <c r="AH66" i="386"/>
  <c r="AJ59" i="373"/>
  <c r="AI65" i="372"/>
  <c r="AJ65" i="372"/>
  <c r="AF87" i="378"/>
  <c r="AC88" i="380"/>
  <c r="AI81" i="381"/>
  <c r="AC59" i="383"/>
  <c r="AI60" i="381"/>
  <c r="AG66" i="383"/>
  <c r="AJ66" i="383"/>
  <c r="AK53" i="384"/>
  <c r="AG61" i="386"/>
  <c r="AI61" i="386"/>
  <c r="AI57" i="384"/>
  <c r="AK64" i="386"/>
  <c r="AF64" i="386"/>
  <c r="AK79" i="378"/>
  <c r="AK86" i="380"/>
  <c r="AJ86" i="380"/>
  <c r="AK71" i="378"/>
  <c r="AC82" i="380"/>
  <c r="AI67" i="383"/>
  <c r="AJ67" i="383"/>
  <c r="AG85" i="383"/>
  <c r="AH85" i="383"/>
  <c r="AH71" i="384"/>
  <c r="AC84" i="378"/>
  <c r="AJ70" i="386"/>
  <c r="AK70" i="386"/>
  <c r="AK64" i="380"/>
  <c r="AC79" i="386"/>
  <c r="AH56" i="391"/>
  <c r="AJ59" i="389"/>
  <c r="AF59" i="389"/>
  <c r="AJ66" i="351"/>
  <c r="AG66" i="351"/>
  <c r="AG56" i="349"/>
  <c r="AJ56" i="354"/>
  <c r="AI56" i="354"/>
  <c r="AF53" i="355"/>
  <c r="AC74" i="349"/>
  <c r="AI55" i="351"/>
  <c r="AC66" i="348"/>
  <c r="AK81" i="356"/>
  <c r="AJ65" i="348"/>
  <c r="AK65" i="348"/>
  <c r="AC78" i="348"/>
  <c r="AG84" i="354"/>
  <c r="AF86" i="350"/>
  <c r="AJ86" i="350"/>
  <c r="AJ77" i="351"/>
  <c r="AC62" i="353"/>
  <c r="AH57" i="354"/>
  <c r="AF67" i="354"/>
  <c r="AK67" i="354"/>
  <c r="AG60" i="355"/>
  <c r="AI60" i="355"/>
  <c r="AG82" i="356"/>
  <c r="AG58" i="356"/>
  <c r="AK58" i="356"/>
  <c r="AH56" i="363"/>
  <c r="AC88" i="350"/>
  <c r="AK62" i="351"/>
  <c r="AH76" i="351"/>
  <c r="AG76" i="351"/>
  <c r="AI59" i="353"/>
  <c r="AK80" i="354"/>
  <c r="AJ80" i="354"/>
  <c r="AC56" i="356"/>
  <c r="AH60" i="348"/>
  <c r="AH81" i="349"/>
  <c r="AK81" i="349"/>
  <c r="AJ85" i="355"/>
  <c r="AH85" i="355"/>
  <c r="AH86" i="356"/>
  <c r="AJ86" i="356"/>
  <c r="AJ69" i="359"/>
  <c r="AK86" i="362"/>
  <c r="AF86" i="362"/>
  <c r="AI74" i="364"/>
  <c r="AK74" i="364"/>
  <c r="AI73" i="364"/>
  <c r="AF88" i="360"/>
  <c r="AJ88" i="360"/>
  <c r="AH64" i="362"/>
  <c r="AC63" i="364"/>
  <c r="AF60" i="372"/>
  <c r="AC87" i="377"/>
  <c r="AK57" i="371"/>
  <c r="AH86" i="376"/>
  <c r="AG86" i="376"/>
  <c r="AK75" i="378"/>
  <c r="AC80" i="379"/>
  <c r="AC68" i="354"/>
  <c r="AI77" i="353"/>
  <c r="AF84" i="359"/>
  <c r="AJ84" i="359"/>
  <c r="AF72" i="364"/>
  <c r="AC57" i="353"/>
  <c r="AJ77" i="354"/>
  <c r="AK68" i="355"/>
  <c r="AG68" i="355"/>
  <c r="AK88" i="363"/>
  <c r="AF66" i="373"/>
  <c r="AH66" i="373"/>
  <c r="AJ79" i="348"/>
  <c r="AC69" i="348"/>
  <c r="AF62" i="350"/>
  <c r="AJ62" i="350"/>
  <c r="AI73" i="351"/>
  <c r="AJ82" i="351"/>
  <c r="AH82" i="351"/>
  <c r="AH83" i="356"/>
  <c r="AC84" i="360"/>
  <c r="AI86" i="363"/>
  <c r="AG81" i="348"/>
  <c r="AI81" i="348"/>
  <c r="AJ55" i="349"/>
  <c r="AG55" i="349"/>
  <c r="AG73" i="350"/>
  <c r="AK57" i="350"/>
  <c r="AF57" i="350"/>
  <c r="AC63" i="356"/>
  <c r="AH72" i="356"/>
  <c r="AF57" i="359"/>
  <c r="AK57" i="359"/>
  <c r="AF68" i="362"/>
  <c r="AH68" i="362"/>
  <c r="AK67" i="364"/>
  <c r="AI67" i="364"/>
  <c r="AK63" i="364"/>
  <c r="AG68" i="360"/>
  <c r="AJ68" i="360"/>
  <c r="AJ61" i="362"/>
  <c r="AC66" i="371"/>
  <c r="AH88" i="376"/>
  <c r="AI72" i="374"/>
  <c r="AF72" i="374"/>
  <c r="AI61" i="349"/>
  <c r="AF61" i="349"/>
  <c r="AI87" i="350"/>
  <c r="AH83" i="351"/>
  <c r="AJ83" i="351"/>
  <c r="AJ84" i="353"/>
  <c r="AC65" i="354"/>
  <c r="AH84" i="356"/>
  <c r="AI73" i="348"/>
  <c r="AG73" i="348"/>
  <c r="AG82" i="353"/>
  <c r="AK82" i="353"/>
  <c r="AH81" i="355"/>
  <c r="AC85" i="356"/>
  <c r="AH86" i="359"/>
  <c r="AI87" i="362"/>
  <c r="AK87" i="362"/>
  <c r="AF73" i="349"/>
  <c r="AG88" i="349"/>
  <c r="AK88" i="349"/>
  <c r="AJ63" i="350"/>
  <c r="AC53" i="350"/>
  <c r="AF80" i="351"/>
  <c r="AI70" i="353"/>
  <c r="AJ70" i="353"/>
  <c r="AI87" i="354"/>
  <c r="AH87" i="354"/>
  <c r="AK75" i="359"/>
  <c r="AC88" i="359"/>
  <c r="AK71" i="349"/>
  <c r="AG71" i="349"/>
  <c r="AH54" i="350"/>
  <c r="AC79" i="350"/>
  <c r="AF64" i="354"/>
  <c r="AC57" i="356"/>
  <c r="AJ85" i="362"/>
  <c r="AH85" i="362"/>
  <c r="AG81" i="360"/>
  <c r="AC86" i="364"/>
  <c r="AG76" i="360"/>
  <c r="AI56" i="376"/>
  <c r="AF56" i="376"/>
  <c r="AK74" i="380"/>
  <c r="AG74" i="380"/>
  <c r="AI83" i="375"/>
  <c r="AH83" i="375"/>
  <c r="AH64" i="377"/>
  <c r="AF81" i="388"/>
  <c r="AJ81" i="388"/>
  <c r="AG75" i="375"/>
  <c r="AJ88" i="350"/>
  <c r="AI88" i="350"/>
  <c r="AG76" i="359"/>
  <c r="AK76" i="359"/>
  <c r="AG75" i="349"/>
  <c r="AH75" i="349"/>
  <c r="AC80" i="353"/>
  <c r="AF73" i="354"/>
  <c r="AJ71" i="354"/>
  <c r="AF71" i="354"/>
  <c r="AK64" i="355"/>
  <c r="AC55" i="356"/>
  <c r="AH68" i="356"/>
  <c r="AC83" i="359"/>
  <c r="AG66" i="364"/>
  <c r="AJ64" i="348"/>
  <c r="AI64" i="348"/>
  <c r="AI77" i="349"/>
  <c r="AC58" i="349"/>
  <c r="AH72" i="350"/>
  <c r="AC88" i="354"/>
  <c r="AC81" i="356"/>
  <c r="AC85" i="364"/>
  <c r="AJ62" i="348"/>
  <c r="AI80" i="349"/>
  <c r="AG80" i="349"/>
  <c r="AG56" i="350"/>
  <c r="AK56" i="350"/>
  <c r="AJ69" i="351"/>
  <c r="AJ54" i="353"/>
  <c r="AG54" i="353"/>
  <c r="AJ57" i="360"/>
  <c r="AC60" i="360"/>
  <c r="AI80" i="362"/>
  <c r="AH80" i="363"/>
  <c r="AG80" i="363"/>
  <c r="AG71" i="363"/>
  <c r="AK66" i="371"/>
  <c r="AJ66" i="371"/>
  <c r="AK55" i="362"/>
  <c r="AJ55" i="362"/>
  <c r="AF67" i="374"/>
  <c r="AJ67" i="374"/>
  <c r="AI74" i="375"/>
  <c r="AC73" i="375"/>
  <c r="AK57" i="377"/>
  <c r="AH84" i="375"/>
  <c r="AF84" i="375"/>
  <c r="AK78" i="362"/>
  <c r="AG78" i="362"/>
  <c r="AK81" i="363"/>
  <c r="AI65" i="377"/>
  <c r="AG65" i="377"/>
  <c r="AI80" i="373"/>
  <c r="AG84" i="377"/>
  <c r="AF84" i="377"/>
  <c r="AK76" i="373"/>
  <c r="AI67" i="375"/>
  <c r="AG67" i="375"/>
  <c r="AH88" i="375"/>
  <c r="AF88" i="375"/>
  <c r="AG65" i="364"/>
  <c r="AF59" i="372"/>
  <c r="AJ59" i="372"/>
  <c r="AJ65" i="373"/>
  <c r="AG74" i="371"/>
  <c r="AJ74" i="371"/>
  <c r="AI67" i="377"/>
  <c r="AC82" i="374"/>
  <c r="AI71" i="376"/>
  <c r="AI70" i="374"/>
  <c r="AH70" i="374"/>
  <c r="AK82" i="376"/>
  <c r="AG82" i="380"/>
  <c r="AI82" i="380"/>
  <c r="AF83" i="380"/>
  <c r="AC80" i="383"/>
  <c r="AI79" i="384"/>
  <c r="AJ79" i="384"/>
  <c r="AC85" i="379"/>
  <c r="AF79" i="379"/>
  <c r="AK58" i="381"/>
  <c r="AH58" i="381"/>
  <c r="AI85" i="381"/>
  <c r="AC55" i="382"/>
  <c r="AG54" i="382"/>
  <c r="AK85" i="382"/>
  <c r="AG85" i="382"/>
  <c r="AJ58" i="383"/>
  <c r="AH58" i="383"/>
  <c r="AF70" i="383"/>
  <c r="AC67" i="379"/>
  <c r="AH85" i="353"/>
  <c r="AF85" i="353"/>
  <c r="AI58" i="354"/>
  <c r="AF70" i="354"/>
  <c r="AH70" i="354"/>
  <c r="AK59" i="355"/>
  <c r="AJ59" i="355"/>
  <c r="AI61" i="356"/>
  <c r="AK53" i="359"/>
  <c r="AJ53" i="359"/>
  <c r="AJ82" i="359"/>
  <c r="AC78" i="364"/>
  <c r="AH59" i="364"/>
  <c r="AC84" i="372"/>
  <c r="AI56" i="360"/>
  <c r="AH87" i="371"/>
  <c r="AI87" i="371"/>
  <c r="AC68" i="377"/>
  <c r="AF84" i="374"/>
  <c r="AI66" i="376"/>
  <c r="AG66" i="376"/>
  <c r="AG83" i="374"/>
  <c r="AC60" i="377"/>
  <c r="AF76" i="379"/>
  <c r="AC64" i="381"/>
  <c r="AK72" i="362"/>
  <c r="AJ65" i="363"/>
  <c r="AH65" i="363"/>
  <c r="AI54" i="362"/>
  <c r="AC74" i="362"/>
  <c r="AK60" i="363"/>
  <c r="AJ64" i="364"/>
  <c r="AK64" i="364"/>
  <c r="AK84" i="373"/>
  <c r="AF64" i="371"/>
  <c r="AK64" i="371"/>
  <c r="AK75" i="373"/>
  <c r="AC87" i="375"/>
  <c r="AG60" i="376"/>
  <c r="AJ66" i="374"/>
  <c r="AH66" i="374"/>
  <c r="AH67" i="376"/>
  <c r="AJ79" i="372"/>
  <c r="AF79" i="372"/>
  <c r="AG78" i="375"/>
  <c r="AG75" i="376"/>
  <c r="AH75" i="376"/>
  <c r="AH81" i="376"/>
  <c r="AC57" i="378"/>
  <c r="AJ64" i="372"/>
  <c r="AC84" i="373"/>
  <c r="AI77" i="374"/>
  <c r="AC54" i="374"/>
  <c r="AI81" i="377"/>
  <c r="AC53" i="381"/>
  <c r="AG67" i="372"/>
  <c r="AK86" i="373"/>
  <c r="AF86" i="373"/>
  <c r="AI70" i="373"/>
  <c r="AH81" i="374"/>
  <c r="AK81" i="374"/>
  <c r="AH55" i="377"/>
  <c r="AF55" i="377"/>
  <c r="AF59" i="379"/>
  <c r="AF70" i="362"/>
  <c r="AI70" i="362"/>
  <c r="AK74" i="363"/>
  <c r="AC61" i="364"/>
  <c r="AJ82" i="360"/>
  <c r="AI82" i="360"/>
  <c r="AC84" i="364"/>
  <c r="AJ68" i="371"/>
  <c r="AG64" i="373"/>
  <c r="AI64" i="373"/>
  <c r="AJ65" i="371"/>
  <c r="AC70" i="371"/>
  <c r="AH73" i="375"/>
  <c r="AF80" i="377"/>
  <c r="AJ80" i="377"/>
  <c r="AH66" i="372"/>
  <c r="AC81" i="373"/>
  <c r="AI62" i="374"/>
  <c r="AJ58" i="374"/>
  <c r="AH58" i="374"/>
  <c r="AJ85" i="375"/>
  <c r="AF62" i="376"/>
  <c r="AJ62" i="376"/>
  <c r="AF84" i="378"/>
  <c r="AH67" i="380"/>
  <c r="AK67" i="380"/>
  <c r="AK85" i="371"/>
  <c r="AG55" i="376"/>
  <c r="AI55" i="376"/>
  <c r="AI63" i="376"/>
  <c r="AH61" i="377"/>
  <c r="AG61" i="377"/>
  <c r="AJ63" i="379"/>
  <c r="AI63" i="379"/>
  <c r="AJ80" i="375"/>
  <c r="AG72" i="375"/>
  <c r="AH72" i="375"/>
  <c r="AF85" i="376"/>
  <c r="AI85" i="376"/>
  <c r="AJ87" i="377"/>
  <c r="AF80" i="379"/>
  <c r="AG80" i="379"/>
  <c r="AH85" i="360"/>
  <c r="AF85" i="360"/>
  <c r="AK75" i="363"/>
  <c r="AK78" i="364"/>
  <c r="AH78" i="364"/>
  <c r="AC78" i="362"/>
  <c r="AH73" i="372"/>
  <c r="AK73" i="372"/>
  <c r="AK62" i="371"/>
  <c r="AI62" i="371"/>
  <c r="AJ83" i="371"/>
  <c r="AG83" i="371"/>
  <c r="AJ53" i="371"/>
  <c r="AK53" i="371"/>
  <c r="AH81" i="373"/>
  <c r="AK81" i="373"/>
  <c r="AG82" i="371"/>
  <c r="AK82" i="371"/>
  <c r="AI74" i="373"/>
  <c r="AK74" i="373"/>
  <c r="AJ76" i="374"/>
  <c r="AC72" i="375"/>
  <c r="AH73" i="376"/>
  <c r="AF60" i="377"/>
  <c r="AG60" i="377"/>
  <c r="AI80" i="371"/>
  <c r="AJ56" i="371"/>
  <c r="AH56" i="371"/>
  <c r="AK62" i="375"/>
  <c r="AH69" i="375"/>
  <c r="AG69" i="375"/>
  <c r="AJ74" i="377"/>
  <c r="AF74" i="377"/>
  <c r="AK63" i="378"/>
  <c r="AC74" i="371"/>
  <c r="AI77" i="375"/>
  <c r="AC62" i="377"/>
  <c r="AF53" i="378"/>
  <c r="AJ88" i="378"/>
  <c r="AF88" i="378"/>
  <c r="AJ73" i="380"/>
  <c r="AG73" i="380"/>
  <c r="AF78" i="384"/>
  <c r="AC62" i="378"/>
  <c r="AG71" i="380"/>
  <c r="AF68" i="380"/>
  <c r="AG68" i="380"/>
  <c r="AC85" i="378"/>
  <c r="AI56" i="380"/>
  <c r="AC61" i="380"/>
  <c r="AH55" i="382"/>
  <c r="AC74" i="381"/>
  <c r="AJ65" i="383"/>
  <c r="AC72" i="382"/>
  <c r="AC67" i="382"/>
  <c r="AF80" i="383"/>
  <c r="AC87" i="385"/>
  <c r="AH67" i="388"/>
  <c r="AG71" i="388"/>
  <c r="AH71" i="388"/>
  <c r="AH59" i="384"/>
  <c r="AI59" i="384"/>
  <c r="AH66" i="380"/>
  <c r="AK66" i="380"/>
  <c r="AF58" i="379"/>
  <c r="AF54" i="380"/>
  <c r="AK54" i="380"/>
  <c r="AJ87" i="381"/>
  <c r="AJ84" i="381"/>
  <c r="AI84" i="381"/>
  <c r="AF80" i="382"/>
  <c r="AC55" i="386"/>
  <c r="AK63" i="383"/>
  <c r="AC85" i="384"/>
  <c r="AC57" i="384"/>
  <c r="AG55" i="384"/>
  <c r="AK55" i="384"/>
  <c r="AH63" i="388"/>
  <c r="AC70" i="385"/>
  <c r="AK53" i="385"/>
  <c r="AI62" i="386"/>
  <c r="AG62" i="386"/>
  <c r="AF64" i="388"/>
  <c r="AC77" i="388"/>
  <c r="AG76" i="384"/>
  <c r="AC55" i="385"/>
  <c r="AG80" i="386"/>
  <c r="AG87" i="388"/>
  <c r="AJ87" i="388"/>
  <c r="AI85" i="378"/>
  <c r="AK85" i="378"/>
  <c r="AF70" i="379"/>
  <c r="AH57" i="380"/>
  <c r="AF57" i="380"/>
  <c r="AH77" i="378"/>
  <c r="AH65" i="379"/>
  <c r="AG65" i="379"/>
  <c r="AC62" i="382"/>
  <c r="AH73" i="382"/>
  <c r="AC84" i="383"/>
  <c r="AG57" i="382"/>
  <c r="AC65" i="384"/>
  <c r="AI76" i="385"/>
  <c r="AJ83" i="381"/>
  <c r="AG83" i="381"/>
  <c r="AH63" i="381"/>
  <c r="AF63" i="381"/>
  <c r="AF60" i="382"/>
  <c r="AC81" i="384"/>
  <c r="AI60" i="388"/>
  <c r="AF88" i="384"/>
  <c r="AH88" i="384"/>
  <c r="AH57" i="391"/>
  <c r="AC56" i="390"/>
  <c r="AI77" i="384"/>
  <c r="AC87" i="391"/>
  <c r="AF86" i="389"/>
  <c r="AC57" i="389"/>
  <c r="AF78" i="390"/>
  <c r="AJ83" i="385"/>
  <c r="AG83" i="385"/>
  <c r="AG57" i="389"/>
  <c r="AI55" i="374"/>
  <c r="AJ55" i="374"/>
  <c r="AG58" i="362"/>
  <c r="AI69" i="364"/>
  <c r="AF69" i="364"/>
  <c r="AH54" i="375"/>
  <c r="AF54" i="375"/>
  <c r="AG69" i="371"/>
  <c r="AF69" i="374"/>
  <c r="AK69" i="374"/>
  <c r="AH77" i="376"/>
  <c r="AC54" i="378"/>
  <c r="AC86" i="376"/>
  <c r="AK71" i="377"/>
  <c r="AI82" i="379"/>
  <c r="AG82" i="379"/>
  <c r="AF53" i="383"/>
  <c r="AF69" i="360"/>
  <c r="AH69" i="360"/>
  <c r="AJ72" i="360"/>
  <c r="AH61" i="364"/>
  <c r="AJ61" i="364"/>
  <c r="AG58" i="364"/>
  <c r="AC67" i="360"/>
  <c r="AF66" i="363"/>
  <c r="AH66" i="363"/>
  <c r="AJ53" i="364"/>
  <c r="AC65" i="372"/>
  <c r="AJ63" i="372"/>
  <c r="AC63" i="375"/>
  <c r="AC59" i="374"/>
  <c r="AH71" i="371"/>
  <c r="AC88" i="372"/>
  <c r="AJ77" i="373"/>
  <c r="AI56" i="374"/>
  <c r="AG56" i="374"/>
  <c r="AF86" i="377"/>
  <c r="AK86" i="377"/>
  <c r="AJ79" i="381"/>
  <c r="AF79" i="381"/>
  <c r="AI84" i="372"/>
  <c r="AI86" i="375"/>
  <c r="AJ86" i="375"/>
  <c r="AG61" i="375"/>
  <c r="AH74" i="376"/>
  <c r="AK74" i="376"/>
  <c r="AI80" i="376"/>
  <c r="AC84" i="377"/>
  <c r="AC88" i="374"/>
  <c r="AK79" i="376"/>
  <c r="AH79" i="376"/>
  <c r="AF75" i="377"/>
  <c r="AH82" i="378"/>
  <c r="AG82" i="378"/>
  <c r="AK79" i="360"/>
  <c r="AF79" i="360"/>
  <c r="AH76" i="362"/>
  <c r="AK77" i="364"/>
  <c r="AF77" i="364"/>
  <c r="AK55" i="364"/>
  <c r="AC70" i="383"/>
  <c r="AF76" i="364"/>
  <c r="AG76" i="364"/>
  <c r="AF62" i="364"/>
  <c r="AI53" i="373"/>
  <c r="AF53" i="373"/>
  <c r="AK63" i="375"/>
  <c r="AK83" i="377"/>
  <c r="AH83" i="377"/>
  <c r="AJ88" i="388"/>
  <c r="AC54" i="372"/>
  <c r="AH78" i="374"/>
  <c r="AI64" i="378"/>
  <c r="AG64" i="378"/>
  <c r="AJ83" i="372"/>
  <c r="AF83" i="372"/>
  <c r="AJ55" i="375"/>
  <c r="AC66" i="375"/>
  <c r="AF55" i="378"/>
  <c r="AK55" i="378"/>
  <c r="AG61" i="381"/>
  <c r="AH61" i="381"/>
  <c r="AI74" i="372"/>
  <c r="AI79" i="373"/>
  <c r="AJ79" i="373"/>
  <c r="AG68" i="374"/>
  <c r="AI68" i="374"/>
  <c r="AH64" i="375"/>
  <c r="AG58" i="377"/>
  <c r="AJ58" i="377"/>
  <c r="AK58" i="382"/>
  <c r="AC79" i="371"/>
  <c r="AF85" i="374"/>
  <c r="AK85" i="374"/>
  <c r="AG64" i="374"/>
  <c r="AC80" i="377"/>
  <c r="AH57" i="362"/>
  <c r="AI77" i="362"/>
  <c r="AG77" i="362"/>
  <c r="AJ80" i="364"/>
  <c r="AI56" i="364"/>
  <c r="AH56" i="364"/>
  <c r="AF66" i="377"/>
  <c r="AK66" i="377"/>
  <c r="AH63" i="362"/>
  <c r="AF63" i="362"/>
  <c r="AK54" i="363"/>
  <c r="AC55" i="371"/>
  <c r="AF71" i="375"/>
  <c r="AC72" i="371"/>
  <c r="AK70" i="376"/>
  <c r="AC55" i="379"/>
  <c r="AK72" i="372"/>
  <c r="AC53" i="376"/>
  <c r="AJ82" i="372"/>
  <c r="AH70" i="371"/>
  <c r="AJ70" i="371"/>
  <c r="AK58" i="372"/>
  <c r="AC56" i="375"/>
  <c r="AF56" i="375"/>
  <c r="AH74" i="378"/>
  <c r="AI74" i="378"/>
  <c r="AJ85" i="372"/>
  <c r="AI85" i="372"/>
  <c r="AI85" i="373"/>
  <c r="AC66" i="374"/>
  <c r="AF59" i="374"/>
  <c r="AJ81" i="375"/>
  <c r="AK81" i="375"/>
  <c r="AJ72" i="376"/>
  <c r="AF65" i="376"/>
  <c r="AK65" i="376"/>
  <c r="AJ62" i="377"/>
  <c r="AC56" i="382"/>
  <c r="AF82" i="374"/>
  <c r="AH82" i="374"/>
  <c r="AG63" i="374"/>
  <c r="AJ68" i="375"/>
  <c r="AK68" i="375"/>
  <c r="AG76" i="376"/>
  <c r="AC62" i="376"/>
  <c r="AF82" i="377"/>
  <c r="AG78" i="379"/>
  <c r="AF78" i="379"/>
  <c r="AI73" i="378"/>
  <c r="AC79" i="380"/>
  <c r="AF53" i="380"/>
  <c r="AG75" i="382"/>
  <c r="AI75" i="382"/>
  <c r="AJ69" i="382"/>
  <c r="AG69" i="382"/>
  <c r="AH62" i="385"/>
  <c r="AC64" i="379"/>
  <c r="AJ59" i="381"/>
  <c r="AI74" i="382"/>
  <c r="AG74" i="382"/>
  <c r="AH87" i="382"/>
  <c r="AK62" i="382"/>
  <c r="AI62" i="382"/>
  <c r="AK57" i="383"/>
  <c r="AC74" i="384"/>
  <c r="AJ69" i="383"/>
  <c r="AH69" i="383"/>
  <c r="AK85" i="385"/>
  <c r="AI61" i="382"/>
  <c r="AK61" i="382"/>
  <c r="AI59" i="383"/>
  <c r="AF62" i="384"/>
  <c r="AK62" i="384"/>
  <c r="AH66" i="388"/>
  <c r="AG66" i="388"/>
  <c r="AH66" i="384"/>
  <c r="AF67" i="385"/>
  <c r="AH67" i="385"/>
  <c r="AJ83" i="386"/>
  <c r="AH83" i="386"/>
  <c r="AI84" i="388"/>
  <c r="AJ83" i="384"/>
  <c r="AI83" i="384"/>
  <c r="AJ64" i="385"/>
  <c r="AJ60" i="385"/>
  <c r="AF60" i="385"/>
  <c r="AJ61" i="388"/>
  <c r="AH61" i="388"/>
  <c r="AK81" i="379"/>
  <c r="AG81" i="379"/>
  <c r="AI66" i="381"/>
  <c r="AK66" i="381"/>
  <c r="AJ83" i="383"/>
  <c r="AC54" i="379"/>
  <c r="AJ55" i="380"/>
  <c r="AC85" i="380"/>
  <c r="AK66" i="379"/>
  <c r="AI66" i="379"/>
  <c r="AJ79" i="380"/>
  <c r="AC86" i="380"/>
  <c r="AF72" i="381"/>
  <c r="AG72" i="381"/>
  <c r="AJ67" i="382"/>
  <c r="AF63" i="382"/>
  <c r="AH63" i="382"/>
  <c r="AG73" i="386"/>
  <c r="AH69" i="381"/>
  <c r="AG69" i="381"/>
  <c r="AG76" i="382"/>
  <c r="AC78" i="381"/>
  <c r="AG65" i="384"/>
  <c r="AK65" i="384"/>
  <c r="AH73" i="384"/>
  <c r="AF74" i="379"/>
  <c r="AK74" i="379"/>
  <c r="AK73" i="381"/>
  <c r="AC81" i="383"/>
  <c r="AI67" i="378"/>
  <c r="AI70" i="380"/>
  <c r="AH70" i="380"/>
  <c r="AG71" i="381"/>
  <c r="AC57" i="383"/>
  <c r="AG86" i="379"/>
  <c r="AF62" i="379"/>
  <c r="AJ62" i="379"/>
  <c r="AK60" i="380"/>
  <c r="AH78" i="381"/>
  <c r="AK78" i="381"/>
  <c r="AG84" i="384"/>
  <c r="AJ88" i="382"/>
  <c r="AH88" i="382"/>
  <c r="AF77" i="381"/>
  <c r="AI77" i="381"/>
  <c r="AK85" i="388"/>
  <c r="AI85" i="388"/>
  <c r="AG58" i="386"/>
  <c r="AJ78" i="380"/>
  <c r="AF78" i="380"/>
  <c r="AG55" i="383"/>
  <c r="AG76" i="386"/>
  <c r="AH76" i="386"/>
  <c r="AJ55" i="388"/>
  <c r="AI69" i="391"/>
  <c r="AJ69" i="391"/>
  <c r="AC77" i="389"/>
  <c r="AJ63" i="389"/>
  <c r="AK63" i="389"/>
  <c r="AK58" i="390"/>
  <c r="AC63" i="389"/>
  <c r="AG80" i="353"/>
  <c r="AK80" i="353"/>
  <c r="AK78" i="355"/>
  <c r="AC64" i="355"/>
  <c r="AF78" i="356"/>
  <c r="AJ77" i="359"/>
  <c r="AF77" i="359"/>
  <c r="AG83" i="359"/>
  <c r="AG60" i="360"/>
  <c r="AJ60" i="360"/>
  <c r="AK70" i="363"/>
  <c r="AI70" i="363"/>
  <c r="AH58" i="376"/>
  <c r="AG67" i="363"/>
  <c r="AH67" i="363"/>
  <c r="AK80" i="372"/>
  <c r="AH73" i="362"/>
  <c r="AK73" i="362"/>
  <c r="AJ86" i="371"/>
  <c r="AC56" i="377"/>
  <c r="AK82" i="373"/>
  <c r="AC66" i="373"/>
  <c r="AH87" i="375"/>
  <c r="AH72" i="377"/>
  <c r="AJ72" i="377"/>
  <c r="AG66" i="375"/>
  <c r="AH66" i="375"/>
  <c r="AH70" i="378"/>
  <c r="AG70" i="378"/>
  <c r="AG75" i="362"/>
  <c r="AJ69" i="362"/>
  <c r="AH69" i="362"/>
  <c r="AK85" i="363"/>
  <c r="AI71" i="374"/>
  <c r="AK71" i="374"/>
  <c r="AH62" i="363"/>
  <c r="AJ62" i="363"/>
  <c r="AC77" i="376"/>
  <c r="AG55" i="371"/>
  <c r="AG53" i="375"/>
  <c r="AI53" i="375"/>
  <c r="AG63" i="377"/>
  <c r="AC53" i="371"/>
  <c r="AK79" i="375"/>
  <c r="AG79" i="375"/>
  <c r="AG84" i="376"/>
  <c r="AH84" i="376"/>
  <c r="AF69" i="377"/>
  <c r="AI65" i="378"/>
  <c r="AJ65" i="378"/>
  <c r="AC86" i="373"/>
  <c r="AH53" i="374"/>
  <c r="AI53" i="374"/>
  <c r="AC71" i="371"/>
  <c r="AG71" i="373"/>
  <c r="AC56" i="374"/>
  <c r="AK65" i="374"/>
  <c r="AF76" i="375"/>
  <c r="AJ76" i="375"/>
  <c r="AI84" i="363"/>
  <c r="AH84" i="363"/>
  <c r="AH85" i="364"/>
  <c r="AJ85" i="364"/>
  <c r="AH74" i="362"/>
  <c r="AF74" i="362"/>
  <c r="AH70" i="375"/>
  <c r="AG68" i="372"/>
  <c r="AI68" i="372"/>
  <c r="AF77" i="377"/>
  <c r="AG77" i="377"/>
  <c r="AG78" i="371"/>
  <c r="AC84" i="375"/>
  <c r="AK78" i="372"/>
  <c r="AG59" i="376"/>
  <c r="AI59" i="376"/>
  <c r="AF64" i="379"/>
  <c r="AC76" i="371"/>
  <c r="AG61" i="373"/>
  <c r="AF57" i="373"/>
  <c r="AG57" i="373"/>
  <c r="AF86" i="374"/>
  <c r="AI82" i="375"/>
  <c r="AJ82" i="375"/>
  <c r="AF87" i="376"/>
  <c r="AC72" i="377"/>
  <c r="AK78" i="382"/>
  <c r="AH61" i="371"/>
  <c r="AF78" i="382"/>
  <c r="AG61" i="371"/>
  <c r="AK54" i="376"/>
  <c r="AG54" i="376"/>
  <c r="AG85" i="377"/>
  <c r="AJ85" i="377"/>
  <c r="AJ61" i="378"/>
  <c r="AC61" i="384"/>
  <c r="AK59" i="375"/>
  <c r="AC88" i="375"/>
  <c r="AF57" i="376"/>
  <c r="AC66" i="377"/>
  <c r="AF81" i="378"/>
  <c r="AC55" i="380"/>
  <c r="AJ82" i="363"/>
  <c r="AI82" i="363"/>
  <c r="AI66" i="360"/>
  <c r="AH66" i="360"/>
  <c r="AJ83" i="363"/>
  <c r="AH83" i="363"/>
  <c r="AH75" i="364"/>
  <c r="AJ75" i="364"/>
  <c r="AH73" i="371"/>
  <c r="AK73" i="371"/>
  <c r="AC58" i="374"/>
  <c r="AK77" i="371"/>
  <c r="AK55" i="373"/>
  <c r="AI55" i="373"/>
  <c r="AI65" i="375"/>
  <c r="AG65" i="375"/>
  <c r="AJ61" i="376"/>
  <c r="AC67" i="376"/>
  <c r="AJ76" i="372"/>
  <c r="AK76" i="372"/>
  <c r="AK62" i="372"/>
  <c r="AG83" i="376"/>
  <c r="AK83" i="376"/>
  <c r="AF78" i="377"/>
  <c r="AC79" i="377"/>
  <c r="AG86" i="378"/>
  <c r="AI81" i="380"/>
  <c r="AJ81" i="380"/>
  <c r="AG60" i="373"/>
  <c r="AK60" i="373"/>
  <c r="AJ64" i="376"/>
  <c r="AC63" i="377"/>
  <c r="AI88" i="380"/>
  <c r="AG88" i="380"/>
  <c r="AI57" i="379"/>
  <c r="AF57" i="379"/>
  <c r="AG80" i="381"/>
  <c r="AI80" i="381"/>
  <c r="AI73" i="379"/>
  <c r="AH73" i="379"/>
  <c r="AF62" i="381"/>
  <c r="AI62" i="381"/>
  <c r="AK68" i="383"/>
  <c r="AC59" i="379"/>
  <c r="AJ69" i="380"/>
  <c r="AC67" i="381"/>
  <c r="AK60" i="383"/>
  <c r="AC63" i="384"/>
  <c r="AG74" i="381"/>
  <c r="AH85" i="384"/>
  <c r="AI85" i="384"/>
  <c r="AJ68" i="386"/>
  <c r="AH54" i="381"/>
  <c r="AG54" i="381"/>
  <c r="AF72" i="382"/>
  <c r="AH68" i="384"/>
  <c r="AG68" i="384"/>
  <c r="AI56" i="386"/>
  <c r="AK74" i="388"/>
  <c r="AH74" i="388"/>
  <c r="AH69" i="388"/>
  <c r="AH79" i="388"/>
  <c r="AK79" i="388"/>
  <c r="AF69" i="384"/>
  <c r="AH83" i="379"/>
  <c r="AF83" i="379"/>
  <c r="AF82" i="381"/>
  <c r="AG82" i="381"/>
  <c r="AF69" i="379"/>
  <c r="AI69" i="379"/>
  <c r="AI54" i="383"/>
  <c r="AC80" i="381"/>
  <c r="AC88" i="384"/>
  <c r="AG79" i="386"/>
  <c r="AI86" i="383"/>
  <c r="AK86" i="383"/>
  <c r="AG64" i="381"/>
  <c r="AF64" i="381"/>
  <c r="AG62" i="383"/>
  <c r="AC70" i="384"/>
  <c r="AF66" i="385"/>
  <c r="AF77" i="385"/>
  <c r="AH77" i="385"/>
  <c r="AK58" i="388"/>
  <c r="AJ58" i="388"/>
  <c r="AH72" i="384"/>
  <c r="AG72" i="384"/>
  <c r="AI70" i="385"/>
  <c r="AC53" i="385"/>
  <c r="AF82" i="386"/>
  <c r="AC64" i="388"/>
  <c r="AG77" i="388"/>
  <c r="AF56" i="379"/>
  <c r="AG56" i="379"/>
  <c r="AF76" i="380"/>
  <c r="AC75" i="381"/>
  <c r="AC71" i="381"/>
  <c r="AF60" i="384"/>
  <c r="AG69" i="378"/>
  <c r="AI69" i="378"/>
  <c r="AJ84" i="379"/>
  <c r="AF77" i="380"/>
  <c r="AJ77" i="380"/>
  <c r="AI70" i="381"/>
  <c r="AK81" i="382"/>
  <c r="AI81" i="382"/>
  <c r="AC86" i="382"/>
  <c r="AF87" i="384"/>
  <c r="AJ87" i="384"/>
  <c r="AK74" i="385"/>
  <c r="AC68" i="379"/>
  <c r="AH56" i="382"/>
  <c r="AI56" i="382"/>
  <c r="AG88" i="381"/>
  <c r="AF58" i="385"/>
  <c r="AJ58" i="385"/>
  <c r="AH67" i="384"/>
  <c r="AJ72" i="388"/>
  <c r="AI72" i="388"/>
  <c r="AK55" i="385"/>
  <c r="AI70" i="390"/>
  <c r="AJ70" i="390"/>
  <c r="AK61" i="391"/>
  <c r="AG85" i="389"/>
  <c r="AF85" i="389"/>
  <c r="AJ74" i="391"/>
  <c r="AC66" i="389"/>
  <c r="AI66" i="389"/>
  <c r="AF68" i="379"/>
  <c r="AI68" i="379"/>
  <c r="AH82" i="383"/>
  <c r="AI82" i="383"/>
  <c r="AF72" i="378"/>
  <c r="AK71" i="379"/>
  <c r="AJ71" i="379"/>
  <c r="AF88" i="379"/>
  <c r="AF84" i="380"/>
  <c r="AJ84" i="380"/>
  <c r="AG53" i="382"/>
  <c r="AC54" i="385"/>
  <c r="AG84" i="385"/>
  <c r="AC58" i="383"/>
  <c r="AC86" i="385"/>
  <c r="AC77" i="384"/>
  <c r="AJ68" i="388"/>
  <c r="AC85" i="388"/>
  <c r="AI63" i="380"/>
  <c r="AC81" i="385"/>
  <c r="AJ87" i="379"/>
  <c r="AJ62" i="380"/>
  <c r="AK62" i="380"/>
  <c r="AH79" i="385"/>
  <c r="AG79" i="385"/>
  <c r="AK62" i="378"/>
  <c r="AC75" i="380"/>
  <c r="AG56" i="388"/>
  <c r="AF56" i="388"/>
  <c r="AH71" i="383"/>
  <c r="AJ71" i="383"/>
  <c r="AH84" i="382"/>
  <c r="AC83" i="383"/>
  <c r="AH81" i="385"/>
  <c r="AI71" i="386"/>
  <c r="AK71" i="386"/>
  <c r="AG75" i="385"/>
  <c r="AF54" i="386"/>
  <c r="AG54" i="386"/>
  <c r="AF57" i="385"/>
  <c r="AI57" i="385"/>
  <c r="AC80" i="389"/>
  <c r="AH83" i="391"/>
  <c r="AF83" i="391"/>
  <c r="AF64" i="389"/>
  <c r="AK64" i="389"/>
  <c r="AI75" i="391"/>
  <c r="AH84" i="390"/>
  <c r="AF84" i="390"/>
  <c r="AI72" i="391"/>
  <c r="AC62" i="385"/>
  <c r="AK86" i="386"/>
  <c r="AC84" i="391"/>
  <c r="AH79" i="390"/>
  <c r="AG54" i="389"/>
  <c r="AK54" i="389"/>
  <c r="AK54" i="390"/>
  <c r="AC75" i="391"/>
  <c r="AF86" i="391"/>
  <c r="AF72" i="386"/>
  <c r="AH72" i="386"/>
  <c r="AH53" i="389"/>
  <c r="AG53" i="389"/>
  <c r="AI57" i="390"/>
  <c r="AJ60" i="391"/>
  <c r="AG60" i="391"/>
  <c r="AI79" i="391"/>
  <c r="AF68" i="389"/>
  <c r="AG68" i="389"/>
  <c r="AK66" i="391"/>
  <c r="AJ66" i="391"/>
  <c r="AC79" i="391"/>
  <c r="AK65" i="382"/>
  <c r="AF70" i="382"/>
  <c r="AJ70" i="382"/>
  <c r="AH87" i="383"/>
  <c r="AC69" i="384"/>
  <c r="AH80" i="388"/>
  <c r="AK69" i="385"/>
  <c r="AG69" i="385"/>
  <c r="AF78" i="386"/>
  <c r="AC65" i="388"/>
  <c r="AF86" i="385"/>
  <c r="AF62" i="388"/>
  <c r="AH62" i="388"/>
  <c r="AH61" i="380"/>
  <c r="AI61" i="380"/>
  <c r="AJ85" i="379"/>
  <c r="AC78" i="380"/>
  <c r="AF59" i="388"/>
  <c r="AI55" i="381"/>
  <c r="AG55" i="381"/>
  <c r="AI83" i="382"/>
  <c r="AI79" i="383"/>
  <c r="AJ79" i="383"/>
  <c r="AF75" i="383"/>
  <c r="AJ78" i="385"/>
  <c r="AH78" i="385"/>
  <c r="AK57" i="381"/>
  <c r="AC60" i="382"/>
  <c r="AF64" i="383"/>
  <c r="AH53" i="381"/>
  <c r="AK53" i="381"/>
  <c r="AF61" i="383"/>
  <c r="AI61" i="383"/>
  <c r="AJ74" i="383"/>
  <c r="AF56" i="384"/>
  <c r="AI56" i="384"/>
  <c r="AF59" i="385"/>
  <c r="AH75" i="386"/>
  <c r="AI75" i="386"/>
  <c r="AI81" i="384"/>
  <c r="AI63" i="385"/>
  <c r="AF63" i="385"/>
  <c r="AF56" i="385"/>
  <c r="AC80" i="386"/>
  <c r="AG53" i="388"/>
  <c r="AJ76" i="389"/>
  <c r="AH76" i="389"/>
  <c r="AI84" i="391"/>
  <c r="AF59" i="390"/>
  <c r="AJ59" i="390"/>
  <c r="AH60" i="389"/>
  <c r="AF60" i="389"/>
  <c r="AF75" i="389"/>
  <c r="AI84" i="389"/>
  <c r="AF84" i="389"/>
  <c r="AG68" i="391"/>
  <c r="AC79" i="385"/>
  <c r="AF82" i="385"/>
  <c r="AI69" i="390"/>
  <c r="AK69" i="390"/>
  <c r="AG66" i="390"/>
  <c r="AI82" i="390"/>
  <c r="AK82" i="390"/>
  <c r="AK58" i="389"/>
  <c r="AC83" i="390"/>
  <c r="AK68" i="385"/>
  <c r="AH68" i="385"/>
  <c r="AH61" i="390"/>
  <c r="AF61" i="390"/>
  <c r="AJ78" i="391"/>
  <c r="AC70" i="389"/>
  <c r="AI87" i="385"/>
  <c r="AG87" i="385"/>
  <c r="AI79" i="389"/>
  <c r="AJ79" i="389"/>
  <c r="AJ70" i="389"/>
  <c r="AG70" i="389"/>
  <c r="AI85" i="390"/>
  <c r="AJ62" i="390"/>
  <c r="AF62" i="390"/>
  <c r="AC57" i="388"/>
  <c r="AJ73" i="383"/>
  <c r="AI77" i="383"/>
  <c r="AH77" i="383"/>
  <c r="AI75" i="384"/>
  <c r="AC61" i="386"/>
  <c r="AI84" i="383"/>
  <c r="AH67" i="386"/>
  <c r="AG67" i="386"/>
  <c r="AJ53" i="386"/>
  <c r="AC82" i="385"/>
  <c r="AH87" i="386"/>
  <c r="AC76" i="379"/>
  <c r="AI86" i="381"/>
  <c r="AG54" i="379"/>
  <c r="AH54" i="379"/>
  <c r="AG75" i="380"/>
  <c r="AF53" i="379"/>
  <c r="AI53" i="379"/>
  <c r="AJ76" i="383"/>
  <c r="AC78" i="382"/>
  <c r="AI63" i="384"/>
  <c r="AF63" i="386"/>
  <c r="AI63" i="386"/>
  <c r="AH68" i="381"/>
  <c r="AJ54" i="384"/>
  <c r="AF54" i="384"/>
  <c r="AJ71" i="382"/>
  <c r="AK71" i="382"/>
  <c r="AF82" i="384"/>
  <c r="AC75" i="385"/>
  <c r="AF60" i="386"/>
  <c r="AF80" i="384"/>
  <c r="AG80" i="384"/>
  <c r="AG72" i="385"/>
  <c r="AC71" i="386"/>
  <c r="AG78" i="388"/>
  <c r="AC80" i="385"/>
  <c r="AK85" i="386"/>
  <c r="AC69" i="390"/>
  <c r="AF80" i="390"/>
  <c r="AC58" i="389"/>
  <c r="AK65" i="390"/>
  <c r="AC56" i="391"/>
  <c r="AF71" i="389"/>
  <c r="AG77" i="389"/>
  <c r="AK77" i="389"/>
  <c r="AG82" i="388"/>
  <c r="AK82" i="388"/>
  <c r="AK71" i="390"/>
  <c r="AF71" i="390"/>
  <c r="AH86" i="390"/>
  <c r="AI67" i="390"/>
  <c r="AG67" i="390"/>
  <c r="AJ73" i="391"/>
  <c r="AF73" i="391"/>
  <c r="AK88" i="390"/>
  <c r="AH88" i="390"/>
  <c r="AH80" i="391"/>
  <c r="AJ80" i="391"/>
  <c r="AK78" i="389"/>
  <c r="AG72" i="390"/>
  <c r="AI72" i="390"/>
  <c r="AI82" i="391"/>
  <c r="AK82" i="391"/>
  <c r="AG69" i="389"/>
  <c r="AF74" i="389"/>
  <c r="AK74" i="389"/>
  <c r="AC65" i="389"/>
  <c r="AF62" i="391"/>
  <c r="AI81" i="390"/>
  <c r="AK81" i="390"/>
  <c r="AK88" i="386"/>
  <c r="AF75" i="388"/>
  <c r="AJ75" i="388"/>
  <c r="AJ83" i="388"/>
  <c r="AC55" i="391"/>
  <c r="AF55" i="389"/>
  <c r="AJ72" i="389"/>
  <c r="AF72" i="389"/>
  <c r="AC60" i="390"/>
  <c r="AJ83" i="389"/>
  <c r="AH74" i="390"/>
  <c r="AJ74" i="390"/>
  <c r="AH87" i="390"/>
  <c r="AK64" i="391"/>
  <c r="AH64" i="391"/>
  <c r="AF67" i="391"/>
  <c r="AF71" i="391"/>
  <c r="AJ71" i="391"/>
  <c r="AF55" i="391"/>
  <c r="AG55" i="391"/>
  <c r="AG77" i="390"/>
  <c r="AC72" i="389"/>
  <c r="AF64" i="390"/>
  <c r="AI70" i="391"/>
  <c r="AK70" i="391"/>
  <c r="AK60" i="390"/>
  <c r="AC74" i="390"/>
  <c r="AG77" i="391"/>
  <c r="AC64" i="391"/>
  <c r="AJ61" i="384"/>
  <c r="AG61" i="384"/>
  <c r="AH54" i="385"/>
  <c r="AC54" i="384"/>
  <c r="AH86" i="384"/>
  <c r="AJ65" i="385"/>
  <c r="AK65" i="385"/>
  <c r="AH60" i="379"/>
  <c r="AC55" i="383"/>
  <c r="AK67" i="379"/>
  <c r="AC77" i="379"/>
  <c r="AF77" i="382"/>
  <c r="AH78" i="378"/>
  <c r="AJ78" i="378"/>
  <c r="AJ75" i="379"/>
  <c r="AC57" i="380"/>
  <c r="AJ81" i="383"/>
  <c r="AC69" i="385"/>
  <c r="AF65" i="388"/>
  <c r="AK67" i="381"/>
  <c r="AJ67" i="381"/>
  <c r="AI72" i="383"/>
  <c r="AK76" i="388"/>
  <c r="AI76" i="388"/>
  <c r="AI81" i="386"/>
  <c r="AH81" i="386"/>
  <c r="AC75" i="386"/>
  <c r="AG74" i="386"/>
  <c r="AJ73" i="388"/>
  <c r="AG73" i="388"/>
  <c r="AK76" i="391"/>
  <c r="AC66" i="390"/>
  <c r="AI53" i="390"/>
  <c r="AJ87" i="391"/>
  <c r="AG87" i="391"/>
  <c r="AK83" i="390"/>
  <c r="AG55" i="390"/>
  <c r="AI55" i="390"/>
  <c r="AK63" i="390"/>
  <c r="AH67" i="389"/>
  <c r="AG67" i="389"/>
  <c r="AG65" i="389"/>
  <c r="AC62" i="391"/>
  <c r="AK56" i="389"/>
  <c r="AG88" i="385"/>
  <c r="AH88" i="385"/>
  <c r="AG84" i="386"/>
  <c r="AK55" i="386"/>
  <c r="AF55" i="386"/>
  <c r="AH57" i="388"/>
  <c r="AC59" i="388"/>
  <c r="AF80" i="389"/>
  <c r="AC80" i="390"/>
  <c r="AI61" i="389"/>
  <c r="AC69" i="391"/>
  <c r="AJ56" i="390"/>
  <c r="AF56" i="390"/>
  <c r="AG73" i="390"/>
  <c r="AI73" i="390"/>
  <c r="AC72" i="385"/>
  <c r="AK76" i="390"/>
  <c r="AJ76" i="390"/>
  <c r="AF63" i="391"/>
  <c r="AH53" i="391"/>
  <c r="AG53" i="391"/>
  <c r="AF68" i="390"/>
  <c r="AK65" i="391"/>
  <c r="AG65" i="391"/>
  <c r="AC54" i="391"/>
  <c r="AK88" i="389"/>
  <c r="AC81" i="389"/>
  <c r="AH73" i="389"/>
  <c r="AK88" i="391"/>
  <c r="AJ88" i="391"/>
  <c r="AC60" i="385"/>
  <c r="AK57" i="386"/>
  <c r="AK77" i="386"/>
  <c r="AG77" i="386"/>
  <c r="AJ86" i="388"/>
  <c r="AC76" i="390"/>
  <c r="AC65" i="391"/>
  <c r="AI82" i="389"/>
  <c r="AK75" i="390"/>
  <c r="AF75" i="390"/>
  <c r="AF54" i="391"/>
  <c r="AH62" i="389"/>
  <c r="AK62" i="389"/>
  <c r="AH81" i="389"/>
  <c r="AC73" i="389"/>
  <c r="AH81" i="391"/>
  <c r="AJ54" i="376"/>
  <c r="AC73" i="377"/>
  <c r="AH85" i="377"/>
  <c r="AH61" i="378"/>
  <c r="AI61" i="378"/>
  <c r="AI59" i="375"/>
  <c r="AJ59" i="375"/>
  <c r="AI57" i="376"/>
  <c r="AJ57" i="376"/>
  <c r="AC87" i="360"/>
  <c r="AG66" i="360"/>
  <c r="AG83" i="363"/>
  <c r="AC68" i="371"/>
  <c r="AI77" i="371"/>
  <c r="AC70" i="374"/>
  <c r="AC83" i="382"/>
  <c r="AG62" i="372"/>
  <c r="AH86" i="378"/>
  <c r="AC82" i="372"/>
  <c r="AK64" i="376"/>
  <c r="AC72" i="378"/>
  <c r="AJ80" i="381"/>
  <c r="AC63" i="380"/>
  <c r="AG68" i="383"/>
  <c r="AH60" i="383"/>
  <c r="AK85" i="384"/>
  <c r="AK54" i="381"/>
  <c r="AJ68" i="384"/>
  <c r="AF74" i="388"/>
  <c r="AI79" i="388"/>
  <c r="AG83" i="379"/>
  <c r="AC61" i="383"/>
  <c r="AG54" i="383"/>
  <c r="AF79" i="386"/>
  <c r="AK64" i="381"/>
  <c r="AH66" i="385"/>
  <c r="AC67" i="386"/>
  <c r="AK72" i="384"/>
  <c r="AK82" i="386"/>
  <c r="AH77" i="388"/>
  <c r="AI76" i="380"/>
  <c r="AG60" i="384"/>
  <c r="AI84" i="379"/>
  <c r="AG81" i="382"/>
  <c r="AF74" i="385"/>
  <c r="AC57" i="381"/>
  <c r="AI88" i="381"/>
  <c r="AJ67" i="384"/>
  <c r="AG55" i="385"/>
  <c r="AJ61" i="391"/>
  <c r="AK74" i="391"/>
  <c r="AG68" i="379"/>
  <c r="AJ72" i="378"/>
  <c r="AF87" i="379"/>
  <c r="AG62" i="378"/>
  <c r="AI71" i="383"/>
  <c r="AF81" i="385"/>
  <c r="AH75" i="385"/>
  <c r="AC72" i="386"/>
  <c r="AC58" i="391"/>
  <c r="AH64" i="389"/>
  <c r="AG72" i="391"/>
  <c r="AJ86" i="386"/>
  <c r="AJ54" i="389"/>
  <c r="AG86" i="391"/>
  <c r="AI72" i="386"/>
  <c r="AG57" i="390"/>
  <c r="AK79" i="391"/>
  <c r="AC79" i="388"/>
  <c r="AJ65" i="382"/>
  <c r="AK87" i="383"/>
  <c r="AK80" i="388"/>
  <c r="AH78" i="386"/>
  <c r="AH86" i="385"/>
  <c r="AC71" i="378"/>
  <c r="AJ59" i="388"/>
  <c r="AF83" i="382"/>
  <c r="AG78" i="385"/>
  <c r="AH64" i="383"/>
  <c r="AC82" i="382"/>
  <c r="AG56" i="384"/>
  <c r="AJ75" i="386"/>
  <c r="AH56" i="385"/>
  <c r="AI53" i="388"/>
  <c r="AG84" i="391"/>
  <c r="AJ60" i="389"/>
  <c r="AG75" i="389"/>
  <c r="AF68" i="391"/>
  <c r="AJ69" i="390"/>
  <c r="AG58" i="389"/>
  <c r="AC68" i="386"/>
  <c r="AG78" i="391"/>
  <c r="AC67" i="388"/>
  <c r="AI70" i="389"/>
  <c r="AI62" i="390"/>
  <c r="AK73" i="383"/>
  <c r="AK75" i="384"/>
  <c r="AG84" i="383"/>
  <c r="AG53" i="386"/>
  <c r="AH86" i="381"/>
  <c r="AJ75" i="380"/>
  <c r="AK76" i="383"/>
  <c r="AH63" i="386"/>
  <c r="AI54" i="384"/>
  <c r="AI82" i="384"/>
  <c r="AI60" i="386"/>
  <c r="AH72" i="385"/>
  <c r="AG85" i="386"/>
  <c r="AI65" i="390"/>
  <c r="AI71" i="389"/>
  <c r="AI82" i="388"/>
  <c r="AF86" i="390"/>
  <c r="AC75" i="389"/>
  <c r="AF88" i="390"/>
  <c r="AI78" i="389"/>
  <c r="AC88" i="390"/>
  <c r="AJ69" i="389"/>
  <c r="AH83" i="388"/>
  <c r="AK72" i="389"/>
  <c r="AG83" i="389"/>
  <c r="AF87" i="390"/>
  <c r="AH71" i="391"/>
  <c r="AK77" i="390"/>
  <c r="AG64" i="390"/>
  <c r="AJ60" i="390"/>
  <c r="AC71" i="391"/>
  <c r="AG54" i="385"/>
  <c r="AF86" i="384"/>
  <c r="AI65" i="385"/>
  <c r="AG67" i="379"/>
  <c r="AK77" i="382"/>
  <c r="AG75" i="379"/>
  <c r="AH81" i="383"/>
  <c r="AH72" i="383"/>
  <c r="AC75" i="383"/>
  <c r="AK74" i="386"/>
  <c r="AH76" i="391"/>
  <c r="AG53" i="390"/>
  <c r="AG83" i="390"/>
  <c r="AF63" i="390"/>
  <c r="AF65" i="389"/>
  <c r="AH84" i="386"/>
  <c r="AK57" i="388"/>
  <c r="AG61" i="389"/>
  <c r="AG56" i="390"/>
  <c r="AJ73" i="390"/>
  <c r="AH76" i="390"/>
  <c r="AK53" i="391"/>
  <c r="AH65" i="391"/>
  <c r="AG88" i="389"/>
  <c r="AG88" i="391"/>
  <c r="AG57" i="386"/>
  <c r="AH86" i="388"/>
  <c r="AH82" i="389"/>
  <c r="AK54" i="391"/>
  <c r="AF81" i="391"/>
  <c r="AI61" i="371"/>
  <c r="AC64" i="375"/>
  <c r="AF54" i="376"/>
  <c r="AI54" i="376"/>
  <c r="AI85" i="377"/>
  <c r="AG61" i="378"/>
  <c r="AK61" i="378"/>
  <c r="AC85" i="371"/>
  <c r="AF59" i="375"/>
  <c r="AG57" i="376"/>
  <c r="AK57" i="376"/>
  <c r="AC83" i="377"/>
  <c r="AG81" i="378"/>
  <c r="AC58" i="360"/>
  <c r="AH82" i="363"/>
  <c r="AF82" i="363"/>
  <c r="AF66" i="360"/>
  <c r="AK66" i="360"/>
  <c r="AF83" i="363"/>
  <c r="AK83" i="363"/>
  <c r="AI75" i="364"/>
  <c r="AC77" i="374"/>
  <c r="AG73" i="371"/>
  <c r="AC58" i="373"/>
  <c r="AJ77" i="371"/>
  <c r="AH77" i="371"/>
  <c r="AF55" i="373"/>
  <c r="AH55" i="373"/>
  <c r="AF65" i="375"/>
  <c r="AH65" i="375"/>
  <c r="AF61" i="376"/>
  <c r="AC57" i="377"/>
  <c r="AF76" i="372"/>
  <c r="AJ62" i="372"/>
  <c r="AI62" i="372"/>
  <c r="AI83" i="376"/>
  <c r="AF83" i="376"/>
  <c r="AI78" i="377"/>
  <c r="AJ86" i="378"/>
  <c r="AF86" i="378"/>
  <c r="AG81" i="380"/>
  <c r="AC56" i="371"/>
  <c r="AJ60" i="373"/>
  <c r="AC68" i="375"/>
  <c r="AF64" i="376"/>
  <c r="AC65" i="377"/>
  <c r="AF88" i="380"/>
  <c r="AC81" i="386"/>
  <c r="AK57" i="379"/>
  <c r="AC87" i="379"/>
  <c r="AH80" i="381"/>
  <c r="AC53" i="383"/>
  <c r="AF73" i="379"/>
  <c r="AC61" i="379"/>
  <c r="AH62" i="381"/>
  <c r="AH68" i="383"/>
  <c r="AJ68" i="383"/>
  <c r="AF69" i="380"/>
  <c r="AG69" i="380"/>
  <c r="AG60" i="383"/>
  <c r="AJ60" i="383"/>
  <c r="AJ74" i="381"/>
  <c r="AH74" i="381"/>
  <c r="AG85" i="384"/>
  <c r="AJ85" i="384"/>
  <c r="AI68" i="386"/>
  <c r="AJ54" i="381"/>
  <c r="AF54" i="381"/>
  <c r="AJ72" i="382"/>
  <c r="AF68" i="384"/>
  <c r="AK68" i="384"/>
  <c r="AG56" i="386"/>
  <c r="AJ74" i="388"/>
  <c r="AI74" i="388"/>
  <c r="AI69" i="388"/>
  <c r="AF79" i="388"/>
  <c r="AJ79" i="388"/>
  <c r="AJ69" i="384"/>
  <c r="AK83" i="379"/>
  <c r="AJ83" i="379"/>
  <c r="AH82" i="381"/>
  <c r="AK82" i="381"/>
  <c r="AJ69" i="379"/>
  <c r="AK69" i="379"/>
  <c r="AJ54" i="383"/>
  <c r="AC61" i="382"/>
  <c r="AK79" i="386"/>
  <c r="AH79" i="386"/>
  <c r="AF86" i="383"/>
  <c r="AH86" i="383"/>
  <c r="AH64" i="381"/>
  <c r="AJ64" i="381"/>
  <c r="AF62" i="383"/>
  <c r="AC87" i="384"/>
  <c r="AJ66" i="385"/>
  <c r="AJ77" i="385"/>
  <c r="AK77" i="385"/>
  <c r="AG58" i="388"/>
  <c r="AF58" i="388"/>
  <c r="AI72" i="384"/>
  <c r="AJ72" i="384"/>
  <c r="AH70" i="385"/>
  <c r="AC62" i="386"/>
  <c r="AI82" i="386"/>
  <c r="AK77" i="388"/>
  <c r="AJ77" i="388"/>
  <c r="AI56" i="379"/>
  <c r="AC69" i="380"/>
  <c r="AJ76" i="380"/>
  <c r="AC73" i="382"/>
  <c r="AJ60" i="384"/>
  <c r="AK60" i="384"/>
  <c r="AF69" i="378"/>
  <c r="AG84" i="379"/>
  <c r="AH84" i="379"/>
  <c r="AI77" i="380"/>
  <c r="AC76" i="382"/>
  <c r="AH70" i="381"/>
  <c r="AF81" i="382"/>
  <c r="AJ81" i="382"/>
  <c r="AC62" i="383"/>
  <c r="AH87" i="384"/>
  <c r="AK87" i="384"/>
  <c r="AH74" i="385"/>
  <c r="AC60" i="381"/>
  <c r="AJ56" i="382"/>
  <c r="AK88" i="381"/>
  <c r="AF88" i="381"/>
  <c r="AK58" i="385"/>
  <c r="AI67" i="384"/>
  <c r="AF67" i="384"/>
  <c r="AH72" i="388"/>
  <c r="AH55" i="385"/>
  <c r="AF55" i="385"/>
  <c r="AF70" i="390"/>
  <c r="AC67" i="390"/>
  <c r="AG61" i="391"/>
  <c r="AH85" i="389"/>
  <c r="AI85" i="389"/>
  <c r="AI74" i="391"/>
  <c r="AC66" i="388"/>
  <c r="AF66" i="389"/>
  <c r="AH68" i="379"/>
  <c r="AJ68" i="379"/>
  <c r="AG82" i="383"/>
  <c r="AK72" i="378"/>
  <c r="AG72" i="378"/>
  <c r="AF71" i="379"/>
  <c r="AH88" i="379"/>
  <c r="AJ88" i="379"/>
  <c r="AI84" i="380"/>
  <c r="AH53" i="382"/>
  <c r="AK53" i="382"/>
  <c r="AH84" i="385"/>
  <c r="AI84" i="385"/>
  <c r="AC66" i="385"/>
  <c r="AC78" i="385"/>
  <c r="AC74" i="385"/>
  <c r="AF68" i="388"/>
  <c r="AC64" i="384"/>
  <c r="AK63" i="380"/>
  <c r="AC64" i="378"/>
  <c r="AH87" i="379"/>
  <c r="AG62" i="380"/>
  <c r="AH62" i="380"/>
  <c r="AJ79" i="385"/>
  <c r="AF62" i="378"/>
  <c r="AJ62" i="378"/>
  <c r="AC88" i="385"/>
  <c r="AK56" i="388"/>
  <c r="AJ56" i="388"/>
  <c r="AK71" i="383"/>
  <c r="AC71" i="388"/>
  <c r="AG84" i="382"/>
  <c r="AK81" i="385"/>
  <c r="AJ81" i="385"/>
  <c r="AG71" i="386"/>
  <c r="AC74" i="386"/>
  <c r="AF75" i="385"/>
  <c r="AJ54" i="386"/>
  <c r="AH54" i="386"/>
  <c r="AJ57" i="385"/>
  <c r="AH57" i="385"/>
  <c r="AC85" i="389"/>
  <c r="AJ83" i="391"/>
  <c r="AI83" i="391"/>
  <c r="AI64" i="389"/>
  <c r="AF75" i="391"/>
  <c r="AH75" i="391"/>
  <c r="AK84" i="390"/>
  <c r="AI84" i="390"/>
  <c r="AK72" i="391"/>
  <c r="AF86" i="386"/>
  <c r="AI86" i="386"/>
  <c r="AC53" i="390"/>
  <c r="AK79" i="390"/>
  <c r="AH54" i="389"/>
  <c r="AI54" i="389"/>
  <c r="AG54" i="390"/>
  <c r="AH86" i="391"/>
  <c r="AI86" i="391"/>
  <c r="AG72" i="386"/>
  <c r="AK72" i="386"/>
  <c r="AJ53" i="389"/>
  <c r="AC66" i="391"/>
  <c r="AJ57" i="390"/>
  <c r="AK60" i="391"/>
  <c r="AI60" i="391"/>
  <c r="AJ79" i="391"/>
  <c r="AI68" i="389"/>
  <c r="AJ68" i="389"/>
  <c r="AG66" i="391"/>
  <c r="AH66" i="391"/>
  <c r="AC68" i="389"/>
  <c r="AC79" i="381"/>
  <c r="AG65" i="382"/>
  <c r="AH70" i="382"/>
  <c r="AG70" i="382"/>
  <c r="AF87" i="383"/>
  <c r="AC77" i="385"/>
  <c r="AG80" i="388"/>
  <c r="AJ69" i="385"/>
  <c r="AF69" i="385"/>
  <c r="AJ78" i="386"/>
  <c r="AI86" i="385"/>
  <c r="AK86" i="385"/>
  <c r="AJ62" i="388"/>
  <c r="AK62" i="388"/>
  <c r="AG61" i="380"/>
  <c r="AC67" i="380"/>
  <c r="AG85" i="379"/>
  <c r="AK59" i="388"/>
  <c r="AI59" i="388"/>
  <c r="AK55" i="381"/>
  <c r="AG83" i="382"/>
  <c r="AK83" i="382"/>
  <c r="AH79" i="383"/>
  <c r="AK75" i="383"/>
  <c r="AG75" i="383"/>
  <c r="AF78" i="385"/>
  <c r="AC86" i="381"/>
  <c r="AH57" i="381"/>
  <c r="AI64" i="383"/>
  <c r="AG64" i="383"/>
  <c r="AJ53" i="381"/>
  <c r="AG53" i="381"/>
  <c r="AJ61" i="383"/>
  <c r="AF74" i="383"/>
  <c r="AK74" i="383"/>
  <c r="AH56" i="384"/>
  <c r="AK59" i="385"/>
  <c r="AG59" i="385"/>
  <c r="AK75" i="386"/>
  <c r="AF81" i="384"/>
  <c r="AK81" i="384"/>
  <c r="AG63" i="385"/>
  <c r="AC76" i="384"/>
  <c r="AJ56" i="385"/>
  <c r="AJ53" i="388"/>
  <c r="AH53" i="388"/>
  <c r="AI76" i="389"/>
  <c r="AJ84" i="391"/>
  <c r="AF84" i="391"/>
  <c r="AG59" i="390"/>
  <c r="AC79" i="390"/>
  <c r="AG60" i="389"/>
  <c r="AI75" i="389"/>
  <c r="AJ75" i="389"/>
  <c r="AG84" i="389"/>
  <c r="AC73" i="390"/>
  <c r="AJ68" i="391"/>
  <c r="AI82" i="385"/>
  <c r="AK82" i="385"/>
  <c r="AG69" i="390"/>
  <c r="AF69" i="390"/>
  <c r="AJ66" i="390"/>
  <c r="AG82" i="390"/>
  <c r="AH82" i="390"/>
  <c r="AH58" i="389"/>
  <c r="AC59" i="391"/>
  <c r="AJ68" i="385"/>
  <c r="AF68" i="385"/>
  <c r="AJ61" i="390"/>
  <c r="AG61" i="390"/>
  <c r="AI78" i="391"/>
  <c r="AC85" i="390"/>
  <c r="AH87" i="385"/>
  <c r="AC56" i="386"/>
  <c r="AH79" i="389"/>
  <c r="AC61" i="390"/>
  <c r="AF70" i="389"/>
  <c r="AK85" i="390"/>
  <c r="AG85" i="390"/>
  <c r="AG62" i="390"/>
  <c r="AH73" i="383"/>
  <c r="AI73" i="383"/>
  <c r="AG77" i="383"/>
  <c r="AK77" i="383"/>
  <c r="AH75" i="384"/>
  <c r="AF84" i="383"/>
  <c r="AH84" i="383"/>
  <c r="AI67" i="386"/>
  <c r="AC58" i="386"/>
  <c r="AF53" i="386"/>
  <c r="AJ87" i="386"/>
  <c r="AF87" i="386"/>
  <c r="AC81" i="380"/>
  <c r="AG86" i="381"/>
  <c r="AJ54" i="379"/>
  <c r="AK54" i="379"/>
  <c r="AH75" i="380"/>
  <c r="AK53" i="379"/>
  <c r="AJ53" i="379"/>
  <c r="AI76" i="383"/>
  <c r="AG63" i="384"/>
  <c r="AK63" i="384"/>
  <c r="AJ63" i="386"/>
  <c r="AI68" i="381"/>
  <c r="AJ68" i="381"/>
  <c r="AK54" i="384"/>
  <c r="AG54" i="384"/>
  <c r="AG71" i="382"/>
  <c r="AC73" i="384"/>
  <c r="AK82" i="384"/>
  <c r="AK60" i="386"/>
  <c r="AH60" i="386"/>
  <c r="AI80" i="384"/>
  <c r="AK80" i="384"/>
  <c r="AK72" i="385"/>
  <c r="AF78" i="388"/>
  <c r="AI78" i="388"/>
  <c r="AI85" i="386"/>
  <c r="AF85" i="386"/>
  <c r="AJ80" i="390"/>
  <c r="AK80" i="390"/>
  <c r="AG65" i="390"/>
  <c r="AH65" i="390"/>
  <c r="AJ71" i="389"/>
  <c r="AG71" i="389"/>
  <c r="AH77" i="389"/>
  <c r="AF77" i="389"/>
  <c r="AJ82" i="388"/>
  <c r="AH82" i="388"/>
  <c r="AJ71" i="390"/>
  <c r="AC57" i="391"/>
  <c r="AK86" i="390"/>
  <c r="AK67" i="390"/>
  <c r="AF67" i="390"/>
  <c r="AH73" i="391"/>
  <c r="AC68" i="391"/>
  <c r="AJ88" i="390"/>
  <c r="AC82" i="391"/>
  <c r="AG80" i="391"/>
  <c r="AC74" i="389"/>
  <c r="AF78" i="389"/>
  <c r="AH72" i="390"/>
  <c r="AK72" i="390"/>
  <c r="AG82" i="391"/>
  <c r="AH69" i="389"/>
  <c r="AK69" i="389"/>
  <c r="AJ74" i="389"/>
  <c r="AH74" i="389"/>
  <c r="AC55" i="390"/>
  <c r="AH62" i="391"/>
  <c r="AG62" i="391"/>
  <c r="AG81" i="390"/>
  <c r="AC56" i="389"/>
  <c r="AG88" i="386"/>
  <c r="AG75" i="388"/>
  <c r="AK75" i="388"/>
  <c r="AG83" i="388"/>
  <c r="AI55" i="389"/>
  <c r="AJ55" i="389"/>
  <c r="AI72" i="389"/>
  <c r="AH72" i="389"/>
  <c r="AF83" i="389"/>
  <c r="AH83" i="389"/>
  <c r="AK74" i="390"/>
  <c r="AC77" i="391"/>
  <c r="AI87" i="390"/>
  <c r="AI64" i="391"/>
  <c r="AF64" i="391"/>
  <c r="AG67" i="391"/>
  <c r="AG71" i="391"/>
  <c r="AI71" i="391"/>
  <c r="AJ55" i="391"/>
  <c r="AC55" i="389"/>
  <c r="AH77" i="390"/>
  <c r="AI64" i="390"/>
  <c r="AK64" i="390"/>
  <c r="AJ70" i="391"/>
  <c r="AG60" i="390"/>
  <c r="AF60" i="390"/>
  <c r="AK77" i="391"/>
  <c r="AH77" i="391"/>
  <c r="AC67" i="391"/>
  <c r="AH61" i="384"/>
  <c r="AC84" i="384"/>
  <c r="AK54" i="385"/>
  <c r="AJ86" i="384"/>
  <c r="AG86" i="384"/>
  <c r="AF65" i="385"/>
  <c r="AC62" i="384"/>
  <c r="AG60" i="379"/>
  <c r="AC69" i="378"/>
  <c r="AI67" i="379"/>
  <c r="AI77" i="382"/>
  <c r="AG77" i="382"/>
  <c r="AI78" i="378"/>
  <c r="AI75" i="379"/>
  <c r="AK75" i="379"/>
  <c r="AC53" i="384"/>
  <c r="AG81" i="383"/>
  <c r="AH65" i="388"/>
  <c r="AI65" i="388"/>
  <c r="AG67" i="381"/>
  <c r="AK72" i="383"/>
  <c r="AG72" i="383"/>
  <c r="AG76" i="388"/>
  <c r="AC82" i="381"/>
  <c r="AF81" i="386"/>
  <c r="AC66" i="386"/>
  <c r="AJ74" i="386"/>
  <c r="AI74" i="386"/>
  <c r="AI73" i="388"/>
  <c r="AH73" i="388"/>
  <c r="AJ76" i="391"/>
  <c r="AH53" i="390"/>
  <c r="AK53" i="390"/>
  <c r="AI87" i="391"/>
  <c r="AC86" i="390"/>
  <c r="AJ83" i="390"/>
  <c r="AH55" i="390"/>
  <c r="AF55" i="390"/>
  <c r="AI63" i="390"/>
  <c r="AF67" i="389"/>
  <c r="AI67" i="389"/>
  <c r="AK65" i="389"/>
  <c r="AC81" i="390"/>
  <c r="AH56" i="389"/>
  <c r="AI88" i="385"/>
  <c r="AJ88" i="385"/>
  <c r="AF84" i="386"/>
  <c r="AG55" i="386"/>
  <c r="AJ55" i="386"/>
  <c r="AG57" i="388"/>
  <c r="AK80" i="389"/>
  <c r="AH80" i="389"/>
  <c r="AC59" i="390"/>
  <c r="AK61" i="389"/>
  <c r="AC65" i="390"/>
  <c r="AK56" i="390"/>
  <c r="AI56" i="390"/>
  <c r="AF73" i="390"/>
  <c r="AC84" i="390"/>
  <c r="AC63" i="385"/>
  <c r="AG76" i="390"/>
  <c r="AI76" i="390"/>
  <c r="AK63" i="391"/>
  <c r="AF53" i="391"/>
  <c r="AJ53" i="391"/>
  <c r="AK68" i="390"/>
  <c r="AJ65" i="391"/>
  <c r="AF65" i="391"/>
  <c r="AJ88" i="389"/>
  <c r="AF88" i="389"/>
  <c r="AG73" i="389"/>
  <c r="AK73" i="389"/>
  <c r="AH88" i="391"/>
  <c r="AF88" i="391"/>
  <c r="AF57" i="386"/>
  <c r="AH57" i="386"/>
  <c r="AF77" i="386"/>
  <c r="AK86" i="388"/>
  <c r="AF86" i="388"/>
  <c r="AC63" i="391"/>
  <c r="AJ82" i="389"/>
  <c r="AG82" i="389"/>
  <c r="AG75" i="390"/>
  <c r="AJ54" i="391"/>
  <c r="AI54" i="391"/>
  <c r="AF62" i="389"/>
  <c r="AI62" i="389"/>
  <c r="AF81" i="389"/>
  <c r="AK81" i="391"/>
  <c r="AI81" i="391"/>
  <c r="AC67" i="375"/>
  <c r="AH81" i="378"/>
  <c r="AK82" i="363"/>
  <c r="AC64" i="360"/>
  <c r="AF75" i="364"/>
  <c r="AC59" i="372"/>
  <c r="AK65" i="375"/>
  <c r="AG61" i="376"/>
  <c r="AF62" i="372"/>
  <c r="AH78" i="377"/>
  <c r="AI86" i="378"/>
  <c r="AF60" i="373"/>
  <c r="AC63" i="378"/>
  <c r="AC59" i="380"/>
  <c r="AK73" i="379"/>
  <c r="AI68" i="383"/>
  <c r="AH69" i="380"/>
  <c r="AI74" i="381"/>
  <c r="AG68" i="386"/>
  <c r="AH72" i="382"/>
  <c r="AJ56" i="386"/>
  <c r="AK69" i="388"/>
  <c r="AG69" i="384"/>
  <c r="AC60" i="380"/>
  <c r="AH69" i="379"/>
  <c r="AC77" i="383"/>
  <c r="AJ86" i="383"/>
  <c r="AJ62" i="383"/>
  <c r="AK66" i="385"/>
  <c r="AH58" i="388"/>
  <c r="AJ70" i="385"/>
  <c r="AJ82" i="386"/>
  <c r="AK56" i="379"/>
  <c r="AC56" i="384"/>
  <c r="AH69" i="378"/>
  <c r="AG77" i="380"/>
  <c r="AK70" i="381"/>
  <c r="AC61" i="385"/>
  <c r="AK56" i="382"/>
  <c r="AI58" i="385"/>
  <c r="AG72" i="388"/>
  <c r="AG70" i="390"/>
  <c r="AK85" i="389"/>
  <c r="AH66" i="389"/>
  <c r="AC88" i="381"/>
  <c r="AH71" i="379"/>
  <c r="AG88" i="379"/>
  <c r="AI53" i="382"/>
  <c r="AK84" i="385"/>
  <c r="AC58" i="388"/>
  <c r="AH68" i="388"/>
  <c r="AF63" i="380"/>
  <c r="AK87" i="379"/>
  <c r="AC54" i="381"/>
  <c r="AI62" i="378"/>
  <c r="AI56" i="388"/>
  <c r="AJ84" i="382"/>
  <c r="AJ71" i="386"/>
  <c r="AI54" i="386"/>
  <c r="AC73" i="386"/>
  <c r="AC74" i="391"/>
  <c r="AK75" i="391"/>
  <c r="AH86" i="386"/>
  <c r="AG79" i="390"/>
  <c r="AI54" i="390"/>
  <c r="AC78" i="388"/>
  <c r="AF57" i="390"/>
  <c r="AF79" i="391"/>
  <c r="AI66" i="391"/>
  <c r="AJ80" i="388"/>
  <c r="AG86" i="385"/>
  <c r="AF61" i="380"/>
  <c r="AI85" i="379"/>
  <c r="AF55" i="381"/>
  <c r="AH75" i="383"/>
  <c r="AG57" i="381"/>
  <c r="AJ64" i="383"/>
  <c r="AG61" i="383"/>
  <c r="AG74" i="383"/>
  <c r="AI59" i="385"/>
  <c r="AJ81" i="384"/>
  <c r="AI56" i="385"/>
  <c r="AF76" i="389"/>
  <c r="AC54" i="389"/>
  <c r="AJ84" i="389"/>
  <c r="AJ82" i="385"/>
  <c r="AH66" i="390"/>
  <c r="AF58" i="389"/>
  <c r="AI68" i="385"/>
  <c r="AK78" i="391"/>
  <c r="AK87" i="385"/>
  <c r="AC78" i="391"/>
  <c r="AF85" i="390"/>
  <c r="AF73" i="383"/>
  <c r="AF75" i="384"/>
  <c r="AF67" i="386"/>
  <c r="AK87" i="386"/>
  <c r="AJ86" i="381"/>
  <c r="AI75" i="380"/>
  <c r="AH76" i="383"/>
  <c r="AK68" i="381"/>
  <c r="AC87" i="381"/>
  <c r="AH82" i="384"/>
  <c r="AH80" i="384"/>
  <c r="AK78" i="388"/>
  <c r="AH80" i="390"/>
  <c r="AF65" i="390"/>
  <c r="AI77" i="389"/>
  <c r="AC76" i="391"/>
  <c r="AJ86" i="390"/>
  <c r="AI73" i="391"/>
  <c r="AC69" i="389"/>
  <c r="AH78" i="389"/>
  <c r="AH82" i="391"/>
  <c r="AG74" i="389"/>
  <c r="AJ62" i="391"/>
  <c r="AJ81" i="390"/>
  <c r="AI88" i="386"/>
  <c r="AI75" i="388"/>
  <c r="AH55" i="389"/>
  <c r="AC64" i="390"/>
  <c r="AG87" i="390"/>
  <c r="AK67" i="391"/>
  <c r="AC63" i="388"/>
  <c r="AI77" i="390"/>
  <c r="AG70" i="391"/>
  <c r="AI77" i="391"/>
  <c r="AI61" i="384"/>
  <c r="AJ54" i="385"/>
  <c r="AK86" i="384"/>
  <c r="AJ60" i="379"/>
  <c r="AF67" i="379"/>
  <c r="AF78" i="378"/>
  <c r="AK81" i="383"/>
  <c r="AG65" i="388"/>
  <c r="AF72" i="383"/>
  <c r="AJ81" i="386"/>
  <c r="AF74" i="386"/>
  <c r="AF76" i="391"/>
  <c r="AK87" i="391"/>
  <c r="AK55" i="390"/>
  <c r="AK67" i="389"/>
  <c r="AG56" i="389"/>
  <c r="AJ84" i="386"/>
  <c r="AI57" i="388"/>
  <c r="AI80" i="389"/>
  <c r="AC60" i="389"/>
  <c r="AC87" i="389"/>
  <c r="AG63" i="391"/>
  <c r="AH68" i="390"/>
  <c r="AC82" i="389"/>
  <c r="AI73" i="389"/>
  <c r="AC83" i="384"/>
  <c r="AH77" i="386"/>
  <c r="AC53" i="391"/>
  <c r="AI75" i="390"/>
  <c r="AK81" i="389"/>
  <c r="AJ81" i="391"/>
  <c r="AK61" i="371"/>
  <c r="AC85" i="376"/>
  <c r="AH54" i="376"/>
  <c r="AF85" i="377"/>
  <c r="AK85" i="377"/>
  <c r="AF61" i="378"/>
  <c r="AC56" i="380"/>
  <c r="AH59" i="375"/>
  <c r="AG59" i="375"/>
  <c r="AH57" i="376"/>
  <c r="AC75" i="376"/>
  <c r="AJ81" i="378"/>
  <c r="AK81" i="378"/>
  <c r="AC56" i="362"/>
  <c r="AG82" i="363"/>
  <c r="AC57" i="371"/>
  <c r="AJ66" i="360"/>
  <c r="AC80" i="362"/>
  <c r="AI83" i="363"/>
  <c r="AG75" i="364"/>
  <c r="AK75" i="364"/>
  <c r="AF73" i="371"/>
  <c r="AJ73" i="371"/>
  <c r="AC60" i="375"/>
  <c r="AF77" i="371"/>
  <c r="AC83" i="373"/>
  <c r="AJ55" i="373"/>
  <c r="AC87" i="374"/>
  <c r="AJ65" i="375"/>
  <c r="AK61" i="376"/>
  <c r="AI61" i="376"/>
  <c r="AI76" i="372"/>
  <c r="AG76" i="372"/>
  <c r="AH62" i="372"/>
  <c r="AC81" i="375"/>
  <c r="AH83" i="376"/>
  <c r="AJ78" i="377"/>
  <c r="AG78" i="377"/>
  <c r="AK86" i="378"/>
  <c r="AK81" i="380"/>
  <c r="AF81" i="380"/>
  <c r="AI60" i="373"/>
  <c r="AH60" i="373"/>
  <c r="AI64" i="376"/>
  <c r="AH64" i="376"/>
  <c r="AK88" i="380"/>
  <c r="AJ88" i="380"/>
  <c r="AG57" i="379"/>
  <c r="AH57" i="379"/>
  <c r="AF80" i="381"/>
  <c r="AK80" i="381"/>
  <c r="AJ73" i="379"/>
  <c r="AG73" i="379"/>
  <c r="AK62" i="381"/>
  <c r="AG62" i="381"/>
  <c r="AF68" i="383"/>
  <c r="AC79" i="378"/>
  <c r="AK69" i="380"/>
  <c r="AC68" i="380"/>
  <c r="AI60" i="383"/>
  <c r="AC79" i="383"/>
  <c r="AK74" i="381"/>
  <c r="AC77" i="382"/>
  <c r="AF85" i="384"/>
  <c r="AK68" i="386"/>
  <c r="AH68" i="386"/>
  <c r="AI54" i="381"/>
  <c r="AK72" i="382"/>
  <c r="AG72" i="382"/>
  <c r="AI68" i="384"/>
  <c r="AF56" i="386"/>
  <c r="AH56" i="386"/>
  <c r="AG74" i="388"/>
  <c r="AJ69" i="388"/>
  <c r="AF69" i="388"/>
  <c r="AG79" i="388"/>
  <c r="AH69" i="384"/>
  <c r="AI69" i="384"/>
  <c r="AI83" i="379"/>
  <c r="AC70" i="379"/>
  <c r="AJ82" i="381"/>
  <c r="AC73" i="378"/>
  <c r="AG69" i="379"/>
  <c r="AH54" i="383"/>
  <c r="AK54" i="383"/>
  <c r="AC85" i="383"/>
  <c r="AI79" i="386"/>
  <c r="AC66" i="381"/>
  <c r="AG86" i="383"/>
  <c r="AC88" i="386"/>
  <c r="AI64" i="381"/>
  <c r="AK62" i="383"/>
  <c r="AH62" i="383"/>
  <c r="AG66" i="385"/>
  <c r="AI66" i="385"/>
  <c r="AG77" i="385"/>
  <c r="AC70" i="386"/>
  <c r="AI58" i="388"/>
  <c r="AC75" i="384"/>
  <c r="AF72" i="384"/>
  <c r="AK70" i="385"/>
  <c r="AG70" i="385"/>
  <c r="AG82" i="386"/>
  <c r="AH82" i="386"/>
  <c r="AI77" i="388"/>
  <c r="AJ56" i="379"/>
  <c r="AH56" i="379"/>
  <c r="AH76" i="380"/>
  <c r="AG76" i="380"/>
  <c r="AC71" i="380"/>
  <c r="AH60" i="384"/>
  <c r="AJ69" i="378"/>
  <c r="AK69" i="378"/>
  <c r="AF84" i="379"/>
  <c r="AK77" i="380"/>
  <c r="AH77" i="380"/>
  <c r="AF70" i="381"/>
  <c r="AJ70" i="381"/>
  <c r="AH81" i="382"/>
  <c r="AC55" i="381"/>
  <c r="AC57" i="382"/>
  <c r="AG87" i="384"/>
  <c r="AI74" i="385"/>
  <c r="AJ74" i="385"/>
  <c r="AG56" i="382"/>
  <c r="AF56" i="382"/>
  <c r="AJ88" i="381"/>
  <c r="AG58" i="385"/>
  <c r="AH58" i="385"/>
  <c r="AK67" i="384"/>
  <c r="AF72" i="388"/>
  <c r="AK72" i="388"/>
  <c r="AJ55" i="385"/>
  <c r="AK70" i="390"/>
  <c r="AH70" i="390"/>
  <c r="AI61" i="391"/>
  <c r="AH61" i="391"/>
  <c r="AJ85" i="389"/>
  <c r="AF74" i="391"/>
  <c r="AG74" i="391"/>
  <c r="AG66" i="389"/>
  <c r="AJ66" i="389"/>
  <c r="AK68" i="379"/>
  <c r="AF82" i="383"/>
  <c r="AK82" i="383"/>
  <c r="AH72" i="378"/>
  <c r="AI71" i="379"/>
  <c r="AG71" i="379"/>
  <c r="AK88" i="379"/>
  <c r="AG84" i="380"/>
  <c r="AH84" i="380"/>
  <c r="AJ53" i="382"/>
  <c r="AC87" i="383"/>
  <c r="AJ84" i="385"/>
  <c r="AC54" i="388"/>
  <c r="AC86" i="384"/>
  <c r="AC56" i="388"/>
  <c r="AG68" i="388"/>
  <c r="AI68" i="388"/>
  <c r="AH63" i="380"/>
  <c r="AJ63" i="380"/>
  <c r="AG87" i="379"/>
  <c r="AI87" i="379"/>
  <c r="AF62" i="380"/>
  <c r="AF79" i="385"/>
  <c r="AI79" i="385"/>
  <c r="AH62" i="378"/>
  <c r="AC82" i="379"/>
  <c r="AC68" i="383"/>
  <c r="AH56" i="388"/>
  <c r="AF71" i="383"/>
  <c r="AG71" i="383"/>
  <c r="AK84" i="382"/>
  <c r="AF84" i="382"/>
  <c r="AI81" i="385"/>
  <c r="AF71" i="386"/>
  <c r="AH71" i="386"/>
  <c r="AK75" i="385"/>
  <c r="AJ75" i="385"/>
  <c r="AK54" i="386"/>
  <c r="AC71" i="384"/>
  <c r="AK57" i="385"/>
  <c r="AC87" i="388"/>
  <c r="AC61" i="389"/>
  <c r="AG83" i="391"/>
  <c r="AG64" i="389"/>
  <c r="AJ64" i="389"/>
  <c r="AG75" i="391"/>
  <c r="AC86" i="389"/>
  <c r="AG84" i="390"/>
  <c r="AF72" i="391"/>
  <c r="AJ72" i="391"/>
  <c r="AG86" i="386"/>
  <c r="AC76" i="389"/>
  <c r="AF79" i="390"/>
  <c r="AI79" i="390"/>
  <c r="AF54" i="389"/>
  <c r="AJ54" i="390"/>
  <c r="AF54" i="390"/>
  <c r="AJ86" i="391"/>
  <c r="AC72" i="391"/>
  <c r="AJ72" i="386"/>
  <c r="AI53" i="389"/>
  <c r="AK53" i="389"/>
  <c r="AH57" i="390"/>
  <c r="AK57" i="390"/>
  <c r="AH60" i="391"/>
  <c r="AG79" i="391"/>
  <c r="AH79" i="391"/>
  <c r="AH68" i="389"/>
  <c r="AC53" i="389"/>
  <c r="AF66" i="391"/>
  <c r="AC60" i="391"/>
  <c r="AH65" i="382"/>
  <c r="AI65" i="382"/>
  <c r="AI70" i="382"/>
  <c r="AG87" i="383"/>
  <c r="AI87" i="383"/>
  <c r="AI80" i="388"/>
  <c r="AF80" i="388"/>
  <c r="AH69" i="385"/>
  <c r="AG78" i="386"/>
  <c r="AI78" i="386"/>
  <c r="AJ86" i="385"/>
  <c r="AC86" i="386"/>
  <c r="AG62" i="388"/>
  <c r="AJ61" i="380"/>
  <c r="AK61" i="380"/>
  <c r="AF85" i="379"/>
  <c r="AH85" i="379"/>
  <c r="AH59" i="388"/>
  <c r="AH55" i="381"/>
  <c r="AJ55" i="381"/>
  <c r="AH83" i="382"/>
  <c r="AG79" i="383"/>
  <c r="AK79" i="383"/>
  <c r="AI75" i="383"/>
  <c r="AK78" i="385"/>
  <c r="AI78" i="385"/>
  <c r="AI57" i="381"/>
  <c r="AF57" i="381"/>
  <c r="AK64" i="383"/>
  <c r="AC78" i="383"/>
  <c r="AI53" i="381"/>
  <c r="AK61" i="383"/>
  <c r="AH61" i="383"/>
  <c r="AH74" i="383"/>
  <c r="AJ56" i="384"/>
  <c r="AK56" i="384"/>
  <c r="AJ59" i="385"/>
  <c r="AF75" i="386"/>
  <c r="AG75" i="386"/>
  <c r="AH81" i="384"/>
  <c r="AJ63" i="385"/>
  <c r="AH63" i="385"/>
  <c r="AG56" i="385"/>
  <c r="AK56" i="385"/>
  <c r="AK53" i="388"/>
  <c r="AG76" i="389"/>
  <c r="AK76" i="389"/>
  <c r="AH84" i="391"/>
  <c r="AI59" i="390"/>
  <c r="AK59" i="390"/>
  <c r="AK60" i="389"/>
  <c r="AI60" i="389"/>
  <c r="AK75" i="389"/>
  <c r="AK84" i="389"/>
  <c r="AH84" i="389"/>
  <c r="AH68" i="391"/>
  <c r="AI68" i="391"/>
  <c r="AG82" i="385"/>
  <c r="AC87" i="386"/>
  <c r="AH69" i="390"/>
  <c r="AF66" i="390"/>
  <c r="AK66" i="390"/>
  <c r="AF82" i="390"/>
  <c r="AI58" i="389"/>
  <c r="AJ58" i="389"/>
  <c r="AC61" i="391"/>
  <c r="AG68" i="385"/>
  <c r="AC79" i="389"/>
  <c r="AK61" i="390"/>
  <c r="AH78" i="391"/>
  <c r="AF78" i="391"/>
  <c r="AJ87" i="385"/>
  <c r="AF87" i="385"/>
  <c r="AG79" i="389"/>
  <c r="AK79" i="389"/>
  <c r="AK70" i="389"/>
  <c r="AH70" i="389"/>
  <c r="AH85" i="390"/>
  <c r="AH62" i="390"/>
  <c r="AK62" i="390"/>
  <c r="AC69" i="383"/>
  <c r="AG73" i="383"/>
  <c r="AC68" i="384"/>
  <c r="AF77" i="383"/>
  <c r="AG75" i="384"/>
  <c r="AJ75" i="384"/>
  <c r="AJ84" i="383"/>
  <c r="AK67" i="386"/>
  <c r="AJ67" i="386"/>
  <c r="AH53" i="386"/>
  <c r="AI53" i="386"/>
  <c r="AI87" i="386"/>
  <c r="AC78" i="386"/>
  <c r="AF86" i="381"/>
  <c r="AK86" i="381"/>
  <c r="AF54" i="379"/>
  <c r="AK75" i="380"/>
  <c r="AF75" i="380"/>
  <c r="AG53" i="379"/>
  <c r="AG76" i="383"/>
  <c r="AF76" i="383"/>
  <c r="AJ63" i="384"/>
  <c r="AK63" i="386"/>
  <c r="AG63" i="386"/>
  <c r="AG68" i="381"/>
  <c r="AC84" i="382"/>
  <c r="AH54" i="384"/>
  <c r="AH71" i="382"/>
  <c r="AI71" i="382"/>
  <c r="AJ82" i="384"/>
  <c r="AG82" i="384"/>
  <c r="AJ60" i="386"/>
  <c r="AC73" i="388"/>
  <c r="AJ80" i="384"/>
  <c r="AI72" i="385"/>
  <c r="AJ72" i="385"/>
  <c r="AJ78" i="388"/>
  <c r="AC55" i="384"/>
  <c r="AJ85" i="386"/>
  <c r="AC70" i="388"/>
  <c r="AG80" i="390"/>
  <c r="AC82" i="390"/>
  <c r="AJ65" i="390"/>
  <c r="AC54" i="390"/>
  <c r="AK71" i="389"/>
  <c r="AC86" i="391"/>
  <c r="AJ77" i="389"/>
  <c r="AC76" i="385"/>
  <c r="AF82" i="388"/>
  <c r="AI71" i="390"/>
  <c r="AG71" i="390"/>
  <c r="AI86" i="390"/>
  <c r="AG86" i="390"/>
  <c r="AH67" i="390"/>
  <c r="AG73" i="391"/>
  <c r="AK73" i="391"/>
  <c r="AI88" i="390"/>
  <c r="AG88" i="390"/>
  <c r="AK80" i="391"/>
  <c r="AF80" i="391"/>
  <c r="AJ78" i="389"/>
  <c r="AG78" i="389"/>
  <c r="AJ72" i="390"/>
  <c r="AF82" i="391"/>
  <c r="AJ82" i="391"/>
  <c r="AI69" i="389"/>
  <c r="AC80" i="391"/>
  <c r="AI74" i="389"/>
  <c r="AC72" i="390"/>
  <c r="AC67" i="389"/>
  <c r="AK62" i="391"/>
  <c r="AF81" i="390"/>
  <c r="AH81" i="390"/>
  <c r="AH88" i="386"/>
  <c r="AJ88" i="386"/>
  <c r="AH75" i="388"/>
  <c r="AI83" i="388"/>
  <c r="AF83" i="388"/>
  <c r="AK55" i="389"/>
  <c r="AC77" i="390"/>
  <c r="AG72" i="389"/>
  <c r="AC70" i="391"/>
  <c r="AK83" i="389"/>
  <c r="AG74" i="390"/>
  <c r="AI74" i="390"/>
  <c r="AJ87" i="390"/>
  <c r="AK87" i="390"/>
  <c r="AJ64" i="391"/>
  <c r="AJ67" i="391"/>
  <c r="AH67" i="391"/>
  <c r="AK71" i="391"/>
  <c r="AI55" i="391"/>
  <c r="AK55" i="391"/>
  <c r="AF77" i="390"/>
  <c r="AJ77" i="390"/>
  <c r="AH64" i="390"/>
  <c r="AF70" i="391"/>
  <c r="AH70" i="391"/>
  <c r="AI60" i="390"/>
  <c r="AC83" i="389"/>
  <c r="AF77" i="391"/>
  <c r="AC87" i="390"/>
  <c r="AK61" i="384"/>
  <c r="AF61" i="384"/>
  <c r="AF54" i="385"/>
  <c r="AI54" i="385"/>
  <c r="AI86" i="384"/>
  <c r="AG65" i="385"/>
  <c r="AH65" i="385"/>
  <c r="AF60" i="379"/>
  <c r="AK60" i="379"/>
  <c r="AJ67" i="379"/>
  <c r="AH67" i="379"/>
  <c r="AJ77" i="382"/>
  <c r="AG78" i="378"/>
  <c r="AK78" i="378"/>
  <c r="AH75" i="379"/>
  <c r="AC74" i="380"/>
  <c r="AI81" i="383"/>
  <c r="AF81" i="383"/>
  <c r="AK65" i="388"/>
  <c r="AI67" i="381"/>
  <c r="AF67" i="381"/>
  <c r="AJ72" i="383"/>
  <c r="AJ76" i="388"/>
  <c r="AF76" i="388"/>
  <c r="AG81" i="386"/>
  <c r="AK81" i="386"/>
  <c r="AC81" i="388"/>
  <c r="AH74" i="386"/>
  <c r="AC60" i="388"/>
  <c r="AK73" i="388"/>
  <c r="AG76" i="391"/>
  <c r="AI76" i="391"/>
  <c r="AF53" i="390"/>
  <c r="AH87" i="391"/>
  <c r="AF87" i="391"/>
  <c r="AH83" i="390"/>
  <c r="AI83" i="390"/>
  <c r="AJ55" i="390"/>
  <c r="AJ63" i="390"/>
  <c r="AG63" i="390"/>
  <c r="AJ67" i="389"/>
  <c r="AJ65" i="389"/>
  <c r="AH65" i="389"/>
  <c r="AI56" i="389"/>
  <c r="AF56" i="389"/>
  <c r="AF88" i="385"/>
  <c r="AK84" i="386"/>
  <c r="AI84" i="386"/>
  <c r="AI55" i="386"/>
  <c r="AJ57" i="388"/>
  <c r="AF57" i="388"/>
  <c r="AG80" i="389"/>
  <c r="AC70" i="390"/>
  <c r="AF61" i="389"/>
  <c r="AJ61" i="389"/>
  <c r="AC64" i="389"/>
  <c r="AH56" i="390"/>
  <c r="AH73" i="390"/>
  <c r="AK73" i="390"/>
  <c r="AC67" i="384"/>
  <c r="AC76" i="386"/>
  <c r="AF76" i="390"/>
  <c r="AH63" i="391"/>
  <c r="AI63" i="391"/>
  <c r="AI53" i="391"/>
  <c r="AI68" i="390"/>
  <c r="AJ68" i="390"/>
  <c r="AI65" i="391"/>
  <c r="AC75" i="390"/>
  <c r="AI88" i="389"/>
  <c r="AC62" i="389"/>
  <c r="AJ73" i="389"/>
  <c r="AC81" i="391"/>
  <c r="AI88" i="391"/>
  <c r="AC64" i="385"/>
  <c r="AI57" i="386"/>
  <c r="AJ77" i="386"/>
  <c r="AI77" i="386"/>
  <c r="AG86" i="388"/>
  <c r="AC61" i="388"/>
  <c r="AC68" i="390"/>
  <c r="AK82" i="389"/>
  <c r="AH75" i="390"/>
  <c r="AJ75" i="390"/>
  <c r="AH54" i="391"/>
  <c r="AC88" i="389"/>
  <c r="AJ62" i="389"/>
  <c r="AI81" i="389"/>
  <c r="AG81" i="389"/>
  <c r="AG81" i="391"/>
  <c r="AC88" i="391"/>
  <c r="AF61" i="371"/>
  <c r="AI81" i="378"/>
  <c r="AC84" i="363"/>
  <c r="AC73" i="364"/>
  <c r="AI73" i="371"/>
  <c r="AG77" i="371"/>
  <c r="AG55" i="373"/>
  <c r="AH61" i="376"/>
  <c r="AH76" i="372"/>
  <c r="AJ83" i="376"/>
  <c r="AK78" i="377"/>
  <c r="AH81" i="380"/>
  <c r="AG64" i="376"/>
  <c r="AH88" i="380"/>
  <c r="AJ57" i="379"/>
  <c r="AC58" i="378"/>
  <c r="AJ62" i="381"/>
  <c r="AI69" i="380"/>
  <c r="AF60" i="383"/>
  <c r="AF74" i="381"/>
  <c r="AF68" i="386"/>
  <c r="AI72" i="382"/>
  <c r="AK56" i="386"/>
  <c r="AG69" i="388"/>
  <c r="AK69" i="384"/>
  <c r="AI82" i="381"/>
  <c r="AF54" i="383"/>
  <c r="AJ79" i="386"/>
  <c r="AC88" i="383"/>
  <c r="AI62" i="383"/>
  <c r="AI77" i="385"/>
  <c r="AC80" i="388"/>
  <c r="AF70" i="385"/>
  <c r="AF77" i="388"/>
  <c r="AK76" i="380"/>
  <c r="AI60" i="384"/>
  <c r="AK84" i="379"/>
  <c r="AG70" i="381"/>
  <c r="AC54" i="383"/>
  <c r="AI87" i="384"/>
  <c r="AG74" i="385"/>
  <c r="AH88" i="381"/>
  <c r="AG67" i="384"/>
  <c r="AI55" i="385"/>
  <c r="AF61" i="391"/>
  <c r="AH74" i="391"/>
  <c r="AK66" i="389"/>
  <c r="AJ82" i="383"/>
  <c r="AI72" i="378"/>
  <c r="AI88" i="379"/>
  <c r="AK84" i="380"/>
  <c r="AF53" i="382"/>
  <c r="AF84" i="385"/>
  <c r="AC62" i="388"/>
  <c r="AK68" i="388"/>
  <c r="AG63" i="380"/>
  <c r="AI62" i="380"/>
  <c r="AK79" i="385"/>
  <c r="AC65" i="382"/>
  <c r="AC58" i="382"/>
  <c r="AI84" i="382"/>
  <c r="AG81" i="385"/>
  <c r="AI75" i="385"/>
  <c r="AG57" i="385"/>
  <c r="AK83" i="391"/>
  <c r="AJ75" i="391"/>
  <c r="AJ84" i="390"/>
  <c r="AH72" i="391"/>
  <c r="AJ79" i="390"/>
  <c r="AH54" i="390"/>
  <c r="AK86" i="391"/>
  <c r="AF53" i="389"/>
  <c r="AF60" i="391"/>
  <c r="AK68" i="389"/>
  <c r="AC57" i="390"/>
  <c r="AF65" i="382"/>
  <c r="AK70" i="382"/>
  <c r="AJ87" i="383"/>
  <c r="AI69" i="385"/>
  <c r="AK78" i="386"/>
  <c r="AI62" i="388"/>
  <c r="AK85" i="379"/>
  <c r="AG59" i="388"/>
  <c r="AJ83" i="382"/>
  <c r="AF79" i="383"/>
  <c r="AJ75" i="383"/>
  <c r="AJ57" i="381"/>
  <c r="AF53" i="381"/>
  <c r="AI74" i="383"/>
  <c r="AH59" i="385"/>
  <c r="AG81" i="384"/>
  <c r="AK63" i="385"/>
  <c r="AF53" i="388"/>
  <c r="AK84" i="391"/>
  <c r="AH59" i="390"/>
  <c r="AH75" i="389"/>
  <c r="AK68" i="391"/>
  <c r="AH82" i="385"/>
  <c r="AI66" i="390"/>
  <c r="AJ82" i="390"/>
  <c r="AC84" i="389"/>
  <c r="AI61" i="390"/>
  <c r="AC62" i="390"/>
  <c r="AF79" i="389"/>
  <c r="AJ85" i="390"/>
  <c r="AC61" i="381"/>
  <c r="AJ77" i="383"/>
  <c r="AK84" i="383"/>
  <c r="AK53" i="386"/>
  <c r="AG87" i="386"/>
  <c r="AI54" i="379"/>
  <c r="AH53" i="379"/>
  <c r="AF63" i="384"/>
  <c r="AH63" i="384"/>
  <c r="AF68" i="381"/>
  <c r="AF71" i="382"/>
  <c r="AG60" i="386"/>
  <c r="AF72" i="385"/>
  <c r="AH78" i="388"/>
  <c r="AH85" i="386"/>
  <c r="AI80" i="390"/>
  <c r="AH71" i="389"/>
  <c r="AC71" i="385"/>
  <c r="AH71" i="390"/>
  <c r="AJ67" i="390"/>
  <c r="AC72" i="388"/>
  <c r="AI80" i="391"/>
  <c r="AF72" i="390"/>
  <c r="AF69" i="389"/>
  <c r="AC78" i="389"/>
  <c r="AC63" i="390"/>
  <c r="AI62" i="391"/>
  <c r="AF88" i="386"/>
  <c r="AK83" i="388"/>
  <c r="AG55" i="389"/>
  <c r="AI83" i="389"/>
  <c r="AF74" i="390"/>
  <c r="AG64" i="391"/>
  <c r="AI67" i="391"/>
  <c r="AH55" i="391"/>
  <c r="AJ64" i="390"/>
  <c r="AH60" i="390"/>
  <c r="AJ77" i="391"/>
  <c r="AI60" i="379"/>
  <c r="AH77" i="382"/>
  <c r="AF75" i="379"/>
  <c r="AJ65" i="388"/>
  <c r="AH67" i="381"/>
  <c r="AH76" i="388"/>
  <c r="AC88" i="388"/>
  <c r="AF73" i="388"/>
  <c r="AJ53" i="390"/>
  <c r="AF83" i="390"/>
  <c r="AH63" i="390"/>
  <c r="AI65" i="389"/>
  <c r="AJ56" i="389"/>
  <c r="AK88" i="385"/>
  <c r="AH55" i="386"/>
  <c r="AJ80" i="389"/>
  <c r="AH61" i="389"/>
  <c r="AC71" i="389"/>
  <c r="AC54" i="386"/>
  <c r="AJ63" i="391"/>
  <c r="AG68" i="390"/>
  <c r="AH88" i="389"/>
  <c r="AF73" i="389"/>
  <c r="AJ57" i="386"/>
  <c r="AI86" i="388"/>
  <c r="AF82" i="389"/>
  <c r="AG54" i="391"/>
  <c r="AG62" i="389"/>
  <c r="AJ81" i="389"/>
  <c r="X97" i="397" l="1"/>
  <c r="X97" i="393"/>
  <c r="X97" i="398"/>
  <c r="X98" i="394"/>
  <c r="X97" i="396"/>
  <c r="X97" i="392"/>
  <c r="X98" i="393"/>
  <c r="X98" i="397"/>
  <c r="X98" i="398"/>
  <c r="X98" i="395"/>
  <c r="Y99" i="395" s="1"/>
  <c r="Z99" i="395" s="1"/>
  <c r="X99" i="395" s="1"/>
  <c r="X98" i="392"/>
  <c r="X98" i="396"/>
  <c r="AJ89" i="390"/>
  <c r="AH89" i="379"/>
  <c r="AK89" i="386"/>
  <c r="AF89" i="388"/>
  <c r="AF89" i="381"/>
  <c r="AF89" i="389"/>
  <c r="X102" i="382"/>
  <c r="AF89" i="382"/>
  <c r="AI89" i="391"/>
  <c r="AF89" i="390"/>
  <c r="AC89" i="390"/>
  <c r="G5" i="193" s="1"/>
  <c r="X103" i="390"/>
  <c r="AG89" i="379"/>
  <c r="AI89" i="386"/>
  <c r="AH89" i="386"/>
  <c r="AK89" i="388"/>
  <c r="AI89" i="381"/>
  <c r="X101" i="389"/>
  <c r="AK89" i="389"/>
  <c r="AI89" i="389"/>
  <c r="AJ89" i="382"/>
  <c r="X103" i="382"/>
  <c r="AC89" i="382"/>
  <c r="G5" i="225" s="1"/>
  <c r="X101" i="391"/>
  <c r="AI89" i="382"/>
  <c r="AC89" i="383"/>
  <c r="G5" i="226" s="1"/>
  <c r="X103" i="383"/>
  <c r="AJ89" i="391"/>
  <c r="AF89" i="391"/>
  <c r="X102" i="390"/>
  <c r="AK89" i="390"/>
  <c r="AH89" i="390"/>
  <c r="X101" i="384"/>
  <c r="AC89" i="391"/>
  <c r="G5" i="248" s="1"/>
  <c r="X103" i="391"/>
  <c r="AJ89" i="379"/>
  <c r="AK89" i="379"/>
  <c r="AF89" i="386"/>
  <c r="AH89" i="388"/>
  <c r="AJ89" i="388"/>
  <c r="AG89" i="381"/>
  <c r="AJ89" i="381"/>
  <c r="X103" i="385"/>
  <c r="AC89" i="385"/>
  <c r="G5" i="229" s="1"/>
  <c r="AJ89" i="389"/>
  <c r="X101" i="390"/>
  <c r="AK89" i="382"/>
  <c r="AH89" i="382"/>
  <c r="X101" i="383"/>
  <c r="X102" i="377"/>
  <c r="AC89" i="374"/>
  <c r="G5" i="215" s="1"/>
  <c r="X103" i="374"/>
  <c r="AK89" i="391"/>
  <c r="AG89" i="390"/>
  <c r="AG89" i="386"/>
  <c r="AI89" i="388"/>
  <c r="X97" i="388" s="1"/>
  <c r="X102" i="391"/>
  <c r="AG89" i="391"/>
  <c r="AH89" i="391"/>
  <c r="AI89" i="390"/>
  <c r="AC89" i="379"/>
  <c r="G5" i="221" s="1"/>
  <c r="X103" i="379"/>
  <c r="X102" i="389"/>
  <c r="AI89" i="379"/>
  <c r="AF89" i="379"/>
  <c r="AJ89" i="386"/>
  <c r="AG89" i="388"/>
  <c r="AK89" i="381"/>
  <c r="AH89" i="381"/>
  <c r="X102" i="388"/>
  <c r="AG89" i="389"/>
  <c r="AH89" i="389"/>
  <c r="AC89" i="384"/>
  <c r="G5" i="228" s="1"/>
  <c r="X103" i="384"/>
  <c r="AG89" i="382"/>
  <c r="X101" i="385"/>
  <c r="AI89" i="374"/>
  <c r="AH89" i="374"/>
  <c r="X101" i="371"/>
  <c r="AI89" i="375"/>
  <c r="AG89" i="375"/>
  <c r="AC89" i="376"/>
  <c r="G5" i="346" s="1"/>
  <c r="X103" i="376"/>
  <c r="AC89" i="389"/>
  <c r="G5" i="84" s="1"/>
  <c r="X103" i="389"/>
  <c r="AF89" i="380"/>
  <c r="X101" i="376"/>
  <c r="AF89" i="373"/>
  <c r="AI89" i="373"/>
  <c r="X102" i="372"/>
  <c r="AJ89" i="364"/>
  <c r="AF89" i="383"/>
  <c r="X102" i="384"/>
  <c r="AC89" i="388"/>
  <c r="G5" i="387" s="1"/>
  <c r="X103" i="388"/>
  <c r="AK89" i="385"/>
  <c r="AF89" i="378"/>
  <c r="AK89" i="371"/>
  <c r="AJ89" i="371"/>
  <c r="X101" i="381"/>
  <c r="AJ89" i="359"/>
  <c r="AK89" i="359"/>
  <c r="X101" i="350"/>
  <c r="X102" i="354"/>
  <c r="AF89" i="355"/>
  <c r="AK89" i="384"/>
  <c r="AJ89" i="362"/>
  <c r="AC89" i="373"/>
  <c r="G5" i="214" s="1"/>
  <c r="X103" i="373"/>
  <c r="AF89" i="374"/>
  <c r="AK89" i="374"/>
  <c r="AF89" i="375"/>
  <c r="X102" i="379"/>
  <c r="X102" i="380"/>
  <c r="AJ89" i="380"/>
  <c r="X103" i="372"/>
  <c r="AC89" i="372"/>
  <c r="G5" i="211" s="1"/>
  <c r="AH89" i="373"/>
  <c r="AG89" i="373"/>
  <c r="AH89" i="364"/>
  <c r="AF89" i="364"/>
  <c r="AH89" i="383"/>
  <c r="AK89" i="383"/>
  <c r="AF89" i="385"/>
  <c r="X102" i="381"/>
  <c r="AI89" i="378"/>
  <c r="AH89" i="371"/>
  <c r="X103" i="360"/>
  <c r="AC89" i="360"/>
  <c r="G5" i="204" s="1"/>
  <c r="X102" i="373"/>
  <c r="X101" i="379"/>
  <c r="AI89" i="359"/>
  <c r="X103" i="350"/>
  <c r="AC89" i="350"/>
  <c r="G5" i="192" s="1"/>
  <c r="AC89" i="359"/>
  <c r="G5" i="203" s="1"/>
  <c r="X103" i="359"/>
  <c r="X101" i="353"/>
  <c r="X101" i="356"/>
  <c r="AH89" i="355"/>
  <c r="AG89" i="355"/>
  <c r="AH89" i="384"/>
  <c r="X101" i="377"/>
  <c r="AI89" i="360"/>
  <c r="AF89" i="350"/>
  <c r="AH89" i="354"/>
  <c r="X103" i="377"/>
  <c r="AC89" i="377"/>
  <c r="G5" i="218" s="1"/>
  <c r="AJ89" i="374"/>
  <c r="X102" i="383"/>
  <c r="AK89" i="375"/>
  <c r="X102" i="385"/>
  <c r="AC89" i="386"/>
  <c r="G5" i="230" s="1"/>
  <c r="X103" i="386"/>
  <c r="AG89" i="380"/>
  <c r="AK89" i="380"/>
  <c r="AJ89" i="373"/>
  <c r="X102" i="374"/>
  <c r="X101" i="372"/>
  <c r="AK89" i="364"/>
  <c r="AG89" i="364"/>
  <c r="AJ89" i="383"/>
  <c r="AG89" i="383"/>
  <c r="AC89" i="380"/>
  <c r="G5" i="222" s="1"/>
  <c r="X103" i="380"/>
  <c r="AI89" i="385"/>
  <c r="AG89" i="385"/>
  <c r="X101" i="388"/>
  <c r="AG89" i="378"/>
  <c r="AH89" i="378"/>
  <c r="AG89" i="371"/>
  <c r="X102" i="363"/>
  <c r="X101" i="374"/>
  <c r="AF89" i="359"/>
  <c r="X101" i="380"/>
  <c r="X101" i="363"/>
  <c r="X102" i="362"/>
  <c r="X102" i="355"/>
  <c r="AJ89" i="355"/>
  <c r="AK89" i="355"/>
  <c r="X103" i="351"/>
  <c r="AC89" i="351"/>
  <c r="G5" i="191" s="1"/>
  <c r="AF89" i="384"/>
  <c r="AI89" i="384"/>
  <c r="X101" i="360"/>
  <c r="X101" i="364"/>
  <c r="X101" i="354"/>
  <c r="AJ89" i="353"/>
  <c r="AF89" i="354"/>
  <c r="X103" i="349"/>
  <c r="AC89" i="349"/>
  <c r="G5" i="345" s="1"/>
  <c r="X102" i="351"/>
  <c r="AG89" i="374"/>
  <c r="AJ89" i="375"/>
  <c r="AH89" i="375"/>
  <c r="X102" i="386"/>
  <c r="X101" i="382"/>
  <c r="AH89" i="380"/>
  <c r="AI89" i="380"/>
  <c r="AK89" i="373"/>
  <c r="AI89" i="364"/>
  <c r="AI89" i="383"/>
  <c r="AH89" i="385"/>
  <c r="AJ89" i="385"/>
  <c r="AJ89" i="378"/>
  <c r="AK89" i="378"/>
  <c r="AF89" i="371"/>
  <c r="AI89" i="371"/>
  <c r="X101" i="373"/>
  <c r="X103" i="378"/>
  <c r="AC89" i="378"/>
  <c r="G5" i="219" s="1"/>
  <c r="AG89" i="359"/>
  <c r="AH89" i="359"/>
  <c r="X101" i="386"/>
  <c r="AC89" i="363"/>
  <c r="G5" i="207" s="1"/>
  <c r="X103" i="363"/>
  <c r="X103" i="354"/>
  <c r="AC89" i="354"/>
  <c r="G5" i="199" s="1"/>
  <c r="AI89" i="355"/>
  <c r="AG89" i="384"/>
  <c r="AJ89" i="384"/>
  <c r="X102" i="375"/>
  <c r="AK89" i="353"/>
  <c r="AG89" i="348"/>
  <c r="AF89" i="377"/>
  <c r="X102" i="353"/>
  <c r="AH89" i="360"/>
  <c r="AK89" i="360"/>
  <c r="AH89" i="350"/>
  <c r="AI89" i="353"/>
  <c r="AG89" i="353"/>
  <c r="X103" i="375"/>
  <c r="AC89" i="375"/>
  <c r="G5" i="216" s="1"/>
  <c r="X102" i="378"/>
  <c r="AH89" i="362"/>
  <c r="AK89" i="354"/>
  <c r="AG89" i="354"/>
  <c r="X102" i="349"/>
  <c r="AK89" i="348"/>
  <c r="AH89" i="348"/>
  <c r="AH89" i="377"/>
  <c r="AJ89" i="377"/>
  <c r="AK89" i="376"/>
  <c r="AG89" i="363"/>
  <c r="AG89" i="351"/>
  <c r="AH89" i="372"/>
  <c r="X103" i="364"/>
  <c r="AC89" i="364"/>
  <c r="G5" i="208" s="1"/>
  <c r="X101" i="359"/>
  <c r="AG89" i="360"/>
  <c r="AF89" i="360"/>
  <c r="AI89" i="350"/>
  <c r="AG89" i="350"/>
  <c r="X101" i="349"/>
  <c r="AF89" i="353"/>
  <c r="AF89" i="362"/>
  <c r="AK89" i="362"/>
  <c r="AI89" i="354"/>
  <c r="X102" i="359"/>
  <c r="X102" i="356"/>
  <c r="X102" i="360"/>
  <c r="AF89" i="348"/>
  <c r="AI89" i="348"/>
  <c r="X103" i="371"/>
  <c r="AC89" i="371"/>
  <c r="G5" i="210" s="1"/>
  <c r="AK89" i="377"/>
  <c r="AI89" i="377"/>
  <c r="AJ89" i="376"/>
  <c r="X101" i="348"/>
  <c r="AG89" i="356"/>
  <c r="AK89" i="349"/>
  <c r="AH89" i="363"/>
  <c r="AJ89" i="351"/>
  <c r="AG89" i="372"/>
  <c r="X102" i="371"/>
  <c r="X101" i="355"/>
  <c r="AJ89" i="360"/>
  <c r="AK89" i="350"/>
  <c r="AJ89" i="350"/>
  <c r="AH89" i="353"/>
  <c r="AI89" i="362"/>
  <c r="AG89" i="362"/>
  <c r="AJ89" i="354"/>
  <c r="AJ89" i="348"/>
  <c r="AG89" i="377"/>
  <c r="X103" i="348"/>
  <c r="AC89" i="348"/>
  <c r="G5" i="185" s="1"/>
  <c r="AC89" i="353"/>
  <c r="G5" i="196" s="1"/>
  <c r="X103" i="353"/>
  <c r="AI89" i="376"/>
  <c r="AH89" i="376"/>
  <c r="X103" i="356"/>
  <c r="AC89" i="356"/>
  <c r="G5" i="201" s="1"/>
  <c r="AI89" i="356"/>
  <c r="X102" i="376"/>
  <c r="AI89" i="349"/>
  <c r="AG89" i="349"/>
  <c r="AJ89" i="363"/>
  <c r="AF89" i="363"/>
  <c r="AF89" i="351"/>
  <c r="AI89" i="351"/>
  <c r="AF89" i="372"/>
  <c r="X98" i="372" s="1"/>
  <c r="AI89" i="372"/>
  <c r="X102" i="364"/>
  <c r="AF89" i="376"/>
  <c r="X101" i="378"/>
  <c r="AH89" i="356"/>
  <c r="AF89" i="356"/>
  <c r="X101" i="375"/>
  <c r="AJ89" i="349"/>
  <c r="AF89" i="349"/>
  <c r="AK89" i="363"/>
  <c r="AH89" i="351"/>
  <c r="AJ89" i="372"/>
  <c r="X101" i="362"/>
  <c r="X103" i="362"/>
  <c r="AC89" i="362"/>
  <c r="G5" i="206" s="1"/>
  <c r="AG89" i="376"/>
  <c r="X101" i="351"/>
  <c r="AK89" i="356"/>
  <c r="AJ89" i="356"/>
  <c r="X103" i="381"/>
  <c r="AC89" i="381"/>
  <c r="G5" i="224" s="1"/>
  <c r="X103" i="355"/>
  <c r="AC89" i="355"/>
  <c r="G5" i="200" s="1"/>
  <c r="X102" i="350"/>
  <c r="AH89" i="349"/>
  <c r="AI89" i="363"/>
  <c r="X102" i="348"/>
  <c r="AK89" i="351"/>
  <c r="AK89" i="372"/>
  <c r="Y99" i="392"/>
  <c r="Z99" i="392" s="1"/>
  <c r="X99" i="392" s="1"/>
  <c r="X97" i="394"/>
  <c r="Y99" i="394" s="1"/>
  <c r="Z99" i="394" s="1"/>
  <c r="X99" i="394" s="1"/>
  <c r="X98" i="386" l="1"/>
  <c r="Y99" i="393"/>
  <c r="Z99" i="393" s="1"/>
  <c r="X99" i="393" s="1"/>
  <c r="X98" i="389"/>
  <c r="Y99" i="397"/>
  <c r="Z99" i="397" s="1"/>
  <c r="X99" i="397" s="1"/>
  <c r="X97" i="364"/>
  <c r="X97" i="360"/>
  <c r="X98" i="351"/>
  <c r="X98" i="350"/>
  <c r="X98" i="373"/>
  <c r="X98" i="390"/>
  <c r="X97" i="380"/>
  <c r="X98" i="364"/>
  <c r="X98" i="382"/>
  <c r="X98" i="383"/>
  <c r="Y99" i="396"/>
  <c r="Z99" i="396" s="1"/>
  <c r="X99" i="396" s="1"/>
  <c r="X98" i="374"/>
  <c r="X97" i="351"/>
  <c r="X98" i="376"/>
  <c r="X97" i="350"/>
  <c r="X98" i="360"/>
  <c r="X97" i="378"/>
  <c r="X97" i="375"/>
  <c r="X98" i="379"/>
  <c r="Y99" i="398"/>
  <c r="Z99" i="398" s="1"/>
  <c r="X99" i="398" s="1"/>
  <c r="X97" i="348"/>
  <c r="X98" i="353"/>
  <c r="X97" i="371"/>
  <c r="X97" i="356"/>
  <c r="X97" i="377"/>
  <c r="X98" i="359"/>
  <c r="X98" i="354"/>
  <c r="X97" i="359"/>
  <c r="X98" i="378"/>
  <c r="Y99" i="378" s="1"/>
  <c r="Z99" i="378" s="1"/>
  <c r="X99" i="378" s="1"/>
  <c r="X97" i="373"/>
  <c r="X98" i="375"/>
  <c r="X97" i="374"/>
  <c r="Y99" i="374" s="1"/>
  <c r="Z99" i="374" s="1"/>
  <c r="X99" i="374" s="1"/>
  <c r="X97" i="379"/>
  <c r="X97" i="381"/>
  <c r="X97" i="363"/>
  <c r="X98" i="356"/>
  <c r="Y99" i="356" s="1"/>
  <c r="Z99" i="356" s="1"/>
  <c r="X99" i="356" s="1"/>
  <c r="X97" i="349"/>
  <c r="X97" i="376"/>
  <c r="Y99" i="376" s="1"/>
  <c r="Z99" i="376" s="1"/>
  <c r="X99" i="376" s="1"/>
  <c r="X98" i="362"/>
  <c r="X97" i="354"/>
  <c r="X98" i="348"/>
  <c r="Y99" i="348" s="1"/>
  <c r="Z99" i="348" s="1"/>
  <c r="X99" i="348" s="1"/>
  <c r="X97" i="385"/>
  <c r="X97" i="353"/>
  <c r="X97" i="384"/>
  <c r="X98" i="355"/>
  <c r="X97" i="383"/>
  <c r="Y99" i="383" s="1"/>
  <c r="Z99" i="383" s="1"/>
  <c r="X99" i="383" s="1"/>
  <c r="X97" i="362"/>
  <c r="Y99" i="362" s="1"/>
  <c r="Z99" i="362" s="1"/>
  <c r="X99" i="362" s="1"/>
  <c r="X98" i="391"/>
  <c r="X97" i="390"/>
  <c r="X97" i="386"/>
  <c r="X98" i="377"/>
  <c r="X98" i="385"/>
  <c r="X97" i="389"/>
  <c r="X98" i="349"/>
  <c r="X97" i="372"/>
  <c r="Y99" i="372" s="1"/>
  <c r="Z99" i="372" s="1"/>
  <c r="X99" i="372" s="1"/>
  <c r="X98" i="363"/>
  <c r="X97" i="355"/>
  <c r="Y99" i="355" s="1"/>
  <c r="Z99" i="355" s="1"/>
  <c r="X99" i="355" s="1"/>
  <c r="X98" i="371"/>
  <c r="X98" i="380"/>
  <c r="Y99" i="380" s="1"/>
  <c r="Z99" i="380" s="1"/>
  <c r="X99" i="380" s="1"/>
  <c r="X98" i="388"/>
  <c r="Y99" i="388" s="1"/>
  <c r="Z99" i="388" s="1"/>
  <c r="X99" i="388" s="1"/>
  <c r="X98" i="384"/>
  <c r="X97" i="382"/>
  <c r="X97" i="391"/>
  <c r="X98" i="381"/>
  <c r="Y99" i="386" l="1"/>
  <c r="Z99" i="386" s="1"/>
  <c r="X99" i="386" s="1"/>
  <c r="Y99" i="389"/>
  <c r="Z99" i="389" s="1"/>
  <c r="X99" i="389" s="1"/>
  <c r="Y99" i="382"/>
  <c r="Z99" i="382" s="1"/>
  <c r="X99" i="382" s="1"/>
  <c r="Y99" i="390"/>
  <c r="Z99" i="390" s="1"/>
  <c r="X99" i="390" s="1"/>
  <c r="Y99" i="360"/>
  <c r="Z99" i="360" s="1"/>
  <c r="X99" i="360" s="1"/>
  <c r="Y99" i="364"/>
  <c r="Z99" i="364" s="1"/>
  <c r="X99" i="364" s="1"/>
  <c r="Y99" i="350"/>
  <c r="Z99" i="350" s="1"/>
  <c r="X99" i="350" s="1"/>
  <c r="Y99" i="373"/>
  <c r="Z99" i="373" s="1"/>
  <c r="X99" i="373" s="1"/>
  <c r="Y99" i="351"/>
  <c r="Z99" i="351" s="1"/>
  <c r="X99" i="351" s="1"/>
  <c r="Y99" i="349"/>
  <c r="Z99" i="349" s="1"/>
  <c r="X99" i="349" s="1"/>
  <c r="Y99" i="359"/>
  <c r="Z99" i="359" s="1"/>
  <c r="X99" i="359" s="1"/>
  <c r="Y99" i="377"/>
  <c r="Z99" i="377" s="1"/>
  <c r="X99" i="377" s="1"/>
  <c r="Y99" i="353"/>
  <c r="Z99" i="353" s="1"/>
  <c r="X99" i="353" s="1"/>
  <c r="Y99" i="375"/>
  <c r="Z99" i="375" s="1"/>
  <c r="X99" i="375" s="1"/>
  <c r="Y99" i="381"/>
  <c r="Z99" i="381" s="1"/>
  <c r="X99" i="381" s="1"/>
  <c r="Y99" i="363"/>
  <c r="Z99" i="363" s="1"/>
  <c r="X99" i="363" s="1"/>
  <c r="Y99" i="384"/>
  <c r="Z99" i="384" s="1"/>
  <c r="X99" i="384" s="1"/>
  <c r="Y99" i="354"/>
  <c r="Z99" i="354" s="1"/>
  <c r="X99" i="354" s="1"/>
  <c r="Y99" i="371"/>
  <c r="Z99" i="371" s="1"/>
  <c r="X99" i="371" s="1"/>
  <c r="Y99" i="379"/>
  <c r="Z99" i="379" s="1"/>
  <c r="X99" i="379" s="1"/>
  <c r="Y99" i="391"/>
  <c r="Z99" i="391" s="1"/>
  <c r="X99" i="391" s="1"/>
  <c r="Y99" i="385"/>
  <c r="Z99" i="385" s="1"/>
  <c r="X99" i="385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zone" type="6" refreshedVersion="5" background="1" saveData="1">
    <textPr prompt="0" codePage="437" sourceFile="J:\ARPS\data\report\report_zone.txt">
      <textFields>
        <textField/>
      </textFields>
    </textPr>
  </connection>
  <connection id="10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<sst xmlns="http://schemas.openxmlformats.org/spreadsheetml/2006/main" count="8314" uniqueCount="2405">
  <si>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</si>
  <si>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</si>
  <si>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</si>
  <si>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</si>
  <si>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</si>
  <si>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</si>
  <si>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</si>
  <si>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</si>
  <si>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</si>
  <si>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</si>
  <si>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</si>
  <si>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</si>
  <si>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</si>
  <si>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</si>
  <si>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</si>
  <si>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</si>
  <si>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</si>
  <si>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</si>
  <si>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</si>
  <si>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</si>
  <si>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</si>
  <si>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</si>
  <si>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</si>
  <si>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</si>
  <si>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</si>
  <si>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</si>
  <si>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</si>
  <si>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</si>
  <si>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</si>
  <si>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</si>
  <si>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</si>
  <si>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</si>
  <si>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</si>
  <si>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</si>
  <si>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</si>
  <si>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</si>
  <si>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</si>
  <si>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</si>
  <si>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</si>
  <si>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</si>
  <si>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</si>
  <si>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</si>
  <si>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</si>
  <si>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</si>
  <si>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</si>
  <si>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</si>
  <si>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</si>
  <si>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</si>
  <si>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</si>
  <si>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</si>
  <si>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</si>
  <si>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</si>
  <si>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</si>
  <si>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</si>
  <si>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</si>
  <si>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</si>
  <si>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</si>
  <si>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</si>
  <si>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</si>
  <si>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</si>
  <si>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</si>
  <si>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</si>
  <si>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</si>
  <si>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</si>
  <si>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</si>
  <si>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</si>
  <si>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</si>
  <si>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</si>
  <si>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</si>
  <si>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</si>
  <si>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</si>
  <si>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</si>
  <si>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</si>
  <si>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</si>
  <si>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</si>
  <si>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</si>
  <si>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</si>
  <si>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</si>
  <si>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</si>
  <si>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</si>
  <si>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</si>
  <si>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</si>
  <si>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</si>
  <si>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</si>
  <si>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</si>
  <si>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</si>
  <si>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</si>
  <si>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</si>
  <si>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</si>
  <si>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</si>
  <si>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</si>
  <si>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</si>
  <si>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</si>
  <si>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</si>
  <si>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</si>
  <si>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</si>
  <si>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</si>
  <si>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</si>
  <si>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</si>
  <si>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</si>
  <si>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</si>
  <si>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</si>
  <si>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</si>
  <si>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</si>
  <si>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</si>
  <si>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</si>
  <si>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</si>
  <si>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</si>
  <si>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</si>
  <si>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</si>
  <si>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</si>
  <si>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</si>
  <si>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</si>
  <si>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</si>
  <si>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</si>
  <si>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</si>
  <si>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</si>
  <si>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</si>
  <si>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</si>
  <si>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</si>
  <si>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</si>
  <si>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</si>
  <si>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</si>
  <si>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</si>
  <si>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</si>
  <si>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</si>
  <si>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</si>
  <si>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</si>
  <si>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</si>
  <si>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</si>
  <si>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</si>
  <si>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</si>
  <si>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</si>
  <si>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</si>
  <si>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</si>
  <si>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</si>
  <si>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</si>
  <si>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</si>
  <si>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</si>
  <si>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</si>
  <si>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</si>
  <si>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</si>
  <si>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</si>
  <si>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</si>
  <si>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</si>
  <si>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</si>
  <si>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</si>
  <si>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</si>
  <si>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</si>
  <si>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</si>
  <si>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</si>
  <si>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</si>
  <si>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</si>
  <si>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</si>
  <si>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</si>
  <si>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</si>
  <si>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</si>
  <si>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</si>
  <si>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</si>
  <si>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</si>
  <si>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</si>
  <si>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</si>
  <si>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</si>
  <si>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</si>
  <si>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</si>
  <si>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</si>
  <si>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</si>
  <si>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</si>
  <si>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</si>
  <si>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</si>
  <si>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</si>
  <si>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</si>
  <si>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</si>
  <si>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</si>
  <si>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</si>
  <si>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</si>
  <si>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</si>
  <si>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</si>
  <si>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</si>
  <si>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</si>
  <si>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</si>
  <si>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</si>
  <si>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</si>
  <si>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</si>
  <si>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</si>
  <si>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</si>
  <si>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</si>
  <si>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</si>
  <si>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</si>
  <si>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</si>
  <si>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</si>
  <si>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</si>
  <si>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</si>
  <si>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</si>
  <si>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</si>
  <si>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</si>
  <si>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</si>
  <si>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</si>
  <si>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</si>
  <si>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</si>
  <si>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</si>
  <si>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</si>
  <si>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</si>
  <si>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</si>
  <si>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</si>
  <si>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</si>
  <si>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</si>
  <si>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</si>
  <si>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</si>
  <si>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</si>
  <si>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</si>
  <si>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</si>
  <si>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</si>
  <si>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</si>
  <si>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</si>
  <si>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</si>
  <si>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</si>
  <si>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</si>
  <si>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</si>
  <si>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</si>
  <si>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</si>
  <si>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</si>
  <si>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</si>
  <si>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</si>
  <si>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</si>
  <si>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</si>
  <si>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</si>
  <si>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</si>
  <si>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</si>
  <si>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</si>
  <si>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</si>
  <si>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</si>
  <si>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</si>
  <si>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</si>
  <si>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</si>
  <si>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</si>
  <si>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</si>
  <si>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</si>
  <si>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</si>
  <si>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</si>
  <si>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</si>
  <si>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</si>
  <si>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</si>
  <si>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</si>
  <si>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</si>
  <si>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</si>
  <si>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</si>
  <si>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</si>
  <si>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</si>
  <si>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</si>
  <si>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</si>
  <si>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</si>
  <si>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</si>
  <si>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</si>
  <si>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</si>
  <si>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</si>
  <si>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</si>
  <si>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</si>
  <si>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</si>
  <si>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</si>
  <si>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</si>
  <si>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</si>
  <si>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</si>
  <si>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</si>
  <si>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</si>
  <si>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</si>
  <si>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</si>
  <si>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</si>
  <si>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</si>
  <si>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</si>
  <si>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</si>
  <si>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</si>
  <si>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</si>
  <si>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</si>
  <si>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</si>
  <si>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</si>
  <si>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</si>
  <si>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</si>
  <si>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</si>
  <si>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</si>
  <si>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</si>
  <si>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</si>
  <si>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</si>
  <si>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</si>
  <si>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</si>
  <si>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</si>
  <si>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</si>
  <si>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</si>
  <si>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</si>
  <si>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</si>
  <si>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</si>
  <si>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</si>
  <si>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</si>
  <si>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</si>
  <si>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</si>
  <si>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</si>
  <si>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</si>
  <si>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</si>
  <si>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</si>
  <si>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</si>
  <si>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</si>
  <si>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</si>
  <si>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</si>
  <si>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</si>
  <si>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</si>
  <si>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</si>
  <si>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</si>
  <si>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</si>
  <si>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</si>
  <si>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</si>
  <si>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</si>
  <si>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</si>
  <si>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</si>
  <si>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</si>
  <si>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</si>
  <si>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</si>
  <si>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</si>
  <si>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</si>
  <si>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</si>
  <si>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</si>
  <si>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</si>
  <si>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</si>
  <si>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</si>
  <si>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</si>
  <si>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</si>
  <si>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</si>
  <si>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</si>
  <si>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</si>
  <si>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</si>
  <si>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</si>
  <si>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</si>
  <si>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</si>
  <si>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</si>
  <si>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</si>
  <si>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</si>
  <si>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</si>
  <si>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</si>
  <si>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</si>
  <si>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</si>
  <si>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</si>
  <si>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</si>
  <si>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</si>
  <si>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</si>
  <si>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</si>
  <si>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</si>
  <si>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</si>
  <si>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</si>
  <si>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</si>
  <si>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</si>
  <si>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</si>
  <si>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</si>
  <si>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</si>
  <si>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</si>
  <si>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</si>
  <si>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</si>
  <si>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</si>
  <si>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</si>
  <si>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</si>
  <si>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</si>
  <si>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</si>
  <si>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</si>
  <si>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</si>
  <si>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</si>
  <si>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</si>
  <si>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</si>
  <si>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</si>
  <si>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</si>
  <si>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</si>
  <si>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</si>
  <si>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</si>
  <si>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</si>
  <si>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</si>
  <si>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</si>
  <si>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</si>
  <si>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</si>
  <si>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</si>
  <si>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</si>
  <si>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</si>
  <si>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</si>
  <si>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</si>
  <si>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</si>
  <si>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</si>
  <si>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</si>
  <si>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</si>
  <si>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</si>
  <si>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</si>
  <si>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</si>
  <si>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</si>
  <si>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</si>
  <si>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</si>
  <si>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</si>
  <si>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</si>
  <si>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</si>
  <si>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</si>
  <si>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</si>
  <si>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</si>
  <si>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</si>
  <si>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</si>
  <si>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</si>
  <si>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</si>
  <si>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</si>
  <si>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</si>
  <si>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</si>
  <si>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</si>
  <si>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</si>
  <si>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</si>
  <si>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</si>
  <si>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</si>
  <si>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</si>
  <si>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</si>
  <si>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</si>
  <si>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</si>
  <si>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</si>
  <si>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</si>
  <si>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</si>
  <si>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</si>
  <si>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</si>
  <si>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</si>
  <si>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</si>
  <si>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</si>
  <si>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</si>
  <si>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</si>
  <si>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</si>
  <si>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</si>
  <si>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</si>
  <si>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</si>
  <si>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</si>
  <si>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</si>
  <si>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</si>
  <si>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</si>
  <si>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</si>
  <si>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</si>
  <si>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</si>
  <si>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</si>
  <si>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</si>
  <si>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</si>
  <si>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</si>
  <si>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</si>
  <si>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</si>
  <si>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</si>
  <si>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</si>
  <si>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</si>
  <si>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</si>
  <si>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</si>
  <si>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</si>
  <si>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</si>
  <si>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</si>
  <si>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</si>
  <si>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</si>
  <si>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</si>
  <si>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</si>
  <si>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</si>
  <si>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</si>
  <si>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</si>
  <si>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</si>
  <si>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</si>
  <si>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</si>
  <si>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</si>
  <si>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</si>
  <si>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</si>
  <si>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</si>
  <si>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</si>
  <si>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</si>
  <si>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</si>
  <si>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</si>
  <si>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</si>
  <si>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</si>
  <si>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</si>
  <si>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</si>
  <si>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</si>
  <si>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</si>
  <si>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</si>
  <si>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</si>
  <si>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</si>
  <si>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</si>
  <si>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</si>
  <si>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</si>
  <si>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</si>
  <si>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</si>
  <si>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</si>
  <si>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</si>
  <si>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</si>
  <si>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</si>
  <si>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</si>
  <si>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</si>
  <si>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</si>
  <si>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</si>
  <si>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</si>
  <si>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</si>
  <si>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</si>
  <si>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</si>
  <si>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</si>
  <si>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</si>
  <si>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</si>
  <si>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</si>
  <si>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</si>
  <si>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</si>
  <si>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</si>
  <si>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</si>
  <si>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</si>
  <si>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</si>
  <si>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</si>
  <si>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</si>
  <si>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</si>
  <si>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</si>
  <si>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</si>
  <si>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</si>
  <si>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</si>
  <si>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</si>
  <si>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</si>
  <si>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</si>
  <si>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</si>
  <si>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</si>
  <si>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E. Magness DL / Zhou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</si>
  <si>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</si>
  <si>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</si>
  <si>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</si>
  <si>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</si>
  <si>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</si>
  <si>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</si>
  <si>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</si>
  <si>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</si>
  <si>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</si>
  <si>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</si>
  <si>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</si>
  <si>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</si>
  <si>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</si>
  <si>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</si>
  <si>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</si>
  <si>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</si>
  <si>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</si>
  <si>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</si>
  <si>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</si>
  <si>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</si>
  <si>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</si>
  <si>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</si>
  <si>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</si>
  <si>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</si>
  <si>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</si>
  <si>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</si>
  <si>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</si>
  <si>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</si>
  <si>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</si>
  <si>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</si>
  <si>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</si>
  <si>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</si>
  <si>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</si>
  <si>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</si>
  <si>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</si>
  <si>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</si>
  <si>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</si>
  <si>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</si>
  <si>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</si>
  <si>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</si>
  <si>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</si>
  <si>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</si>
  <si>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</si>
  <si>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</si>
  <si>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</si>
  <si>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</si>
  <si>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</si>
  <si>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</si>
  <si>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</si>
  <si>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</si>
  <si>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</si>
  <si>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</si>
  <si>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East Zone</t>
  </si>
  <si>
    <t>SONGSHAN_E</t>
  </si>
  <si>
    <t>SONGSHAN_S</t>
  </si>
  <si>
    <t>S. Bowman / Torres Ortiz  STL</t>
  </si>
  <si>
    <t>NEIHU_E</t>
  </si>
  <si>
    <t>NEIHU_S</t>
  </si>
  <si>
    <t>S. Gabbitas/ Wu</t>
  </si>
  <si>
    <t>JILONG_A_E</t>
  </si>
  <si>
    <t>JILONG_B_E</t>
  </si>
  <si>
    <t>E. Andelin / Lin</t>
  </si>
  <si>
    <t>XIZHI_A_E</t>
  </si>
  <si>
    <t>XIZHI_B_E</t>
  </si>
  <si>
    <t>XIZHI_S</t>
  </si>
  <si>
    <t>S. Parkin / Fang</t>
  </si>
  <si>
    <t>YILAN_E</t>
  </si>
  <si>
    <t>YILAN_S</t>
  </si>
  <si>
    <t>LUODONG_A_E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</si>
  <si>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</si>
  <si>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</si>
  <si>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</si>
  <si>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</si>
  <si>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</si>
  <si>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</si>
  <si>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</si>
  <si>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</si>
  <si>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</si>
  <si>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</si>
  <si>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</si>
  <si>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</si>
  <si>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</si>
  <si>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</si>
  <si>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</si>
  <si>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</si>
  <si>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</si>
  <si>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</si>
  <si>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</si>
  <si>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</si>
  <si>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</si>
  <si>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</si>
  <si>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</si>
  <si>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</si>
  <si>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</si>
  <si>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</si>
  <si>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</si>
  <si>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</si>
  <si>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HUALIAN_1_E</t>
  </si>
  <si>
    <t>HUALIAN_3_S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</si>
  <si>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</si>
  <si>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</si>
  <si>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</si>
  <si>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</si>
  <si>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</si>
  <si>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</si>
  <si>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</si>
  <si>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花蓮1姐妹</t>
  </si>
  <si>
    <t>Hualien Stake</t>
  </si>
  <si>
    <t>花蓮支聯會</t>
  </si>
  <si>
    <t>Hualian Zone</t>
  </si>
  <si>
    <t>Taidong Zone</t>
  </si>
  <si>
    <t>TAIDONG_2_E</t>
  </si>
  <si>
    <t>TAIDONG_2_S</t>
  </si>
  <si>
    <t>S. Child / Hickenlooper</t>
  </si>
  <si>
    <t>TAIDONG_1_E</t>
  </si>
  <si>
    <t>TAIDONG_3_E</t>
  </si>
  <si>
    <t>TAIDONG_1_S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</si>
  <si>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</si>
  <si>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</si>
  <si>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</si>
  <si>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</si>
  <si>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</si>
  <si>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</si>
  <si>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</si>
  <si>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</si>
  <si>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</si>
  <si>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</si>
  <si>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</si>
  <si>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</si>
  <si>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</si>
  <si>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</si>
  <si>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</si>
  <si>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</si>
  <si>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</si>
  <si>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</si>
  <si>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</si>
  <si>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</si>
  <si>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</si>
  <si>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</si>
  <si>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ZHUNAN_S</t>
  </si>
  <si>
    <t>TOUFEN_E</t>
  </si>
  <si>
    <t xml:space="preserve">E. Perkins / Byers </t>
  </si>
  <si>
    <t>E. Hu DL / Jackson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</si>
  <si>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</si>
  <si>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</si>
  <si>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</si>
  <si>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</si>
  <si>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</si>
  <si>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</si>
  <si>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</si>
  <si>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</si>
  <si>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</si>
  <si>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</si>
  <si>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S. Kirkham / Johnson STL</t>
  </si>
  <si>
    <t>E. Seely DL / Hsiao</t>
  </si>
  <si>
    <t>S. Fenlaw / Toronto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</si>
  <si>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</si>
  <si>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</si>
  <si>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</si>
  <si>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</si>
  <si>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</si>
  <si>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</si>
  <si>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</si>
  <si>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</si>
  <si>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</si>
  <si>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</si>
  <si>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</si>
  <si>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</si>
  <si>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</si>
  <si>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</si>
  <si>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</si>
  <si>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</si>
  <si>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</si>
  <si>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</si>
  <si>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</si>
  <si>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</si>
  <si>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</si>
  <si>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</si>
  <si>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</si>
  <si>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Zhunan S</t>
  </si>
  <si>
    <t>竹南姐妹</t>
  </si>
  <si>
    <t>Toufen E</t>
  </si>
  <si>
    <t>頭份長老</t>
  </si>
  <si>
    <t>NORTH_JINHUA_E</t>
  </si>
  <si>
    <t>WANDA_E</t>
  </si>
  <si>
    <t>XINAN_S</t>
  </si>
  <si>
    <t>TOUR_S</t>
  </si>
  <si>
    <t>SANCHONG_E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</si>
  <si>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</si>
  <si>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</si>
  <si>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</si>
  <si>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</si>
  <si>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</si>
  <si>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</si>
  <si>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Central Zone</t>
  </si>
  <si>
    <t>Jinhua ZL</t>
  </si>
  <si>
    <t>金華長老</t>
  </si>
  <si>
    <t>Wanda E</t>
  </si>
  <si>
    <t>萬大長老</t>
  </si>
  <si>
    <t>信安姐妹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</si>
  <si>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</si>
  <si>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</si>
  <si>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</si>
  <si>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</si>
  <si>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</si>
  <si>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</si>
  <si>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</si>
  <si>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</si>
  <si>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</si>
  <si>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SHILIN_S</t>
  </si>
  <si>
    <t>BEITOU_E</t>
  </si>
  <si>
    <t>BEITOU_S</t>
  </si>
  <si>
    <t>E. Dixon DL / Facer</t>
  </si>
  <si>
    <t>Shilin ZL</t>
  </si>
  <si>
    <t>士林長老</t>
  </si>
  <si>
    <t>Shilin S</t>
  </si>
  <si>
    <t>士林姐妹</t>
  </si>
  <si>
    <t>Beitou E</t>
  </si>
  <si>
    <t>北投長老</t>
  </si>
  <si>
    <t>Danshui B E</t>
  </si>
  <si>
    <t>Danshui A E</t>
  </si>
  <si>
    <t>Beitou S</t>
  </si>
  <si>
    <t>北投姐妹</t>
  </si>
  <si>
    <t>South Stake</t>
  </si>
  <si>
    <t>South Zone</t>
  </si>
  <si>
    <t>JINGXIN_E</t>
  </si>
  <si>
    <t>MUZHA_E</t>
  </si>
  <si>
    <t>JINGXIN_S</t>
  </si>
  <si>
    <t>MUZHA_S</t>
  </si>
  <si>
    <t>XINDIAN_E</t>
  </si>
  <si>
    <t>ANKANG_E</t>
  </si>
  <si>
    <t>XINDIAN_S</t>
  </si>
  <si>
    <t>ZHONGHE_1_E</t>
  </si>
  <si>
    <t>ZHONGHE_2_E</t>
  </si>
  <si>
    <t>ZHONGHE_2_S</t>
  </si>
  <si>
    <t>YONGHE_S</t>
  </si>
  <si>
    <t>TUCHENG_E</t>
  </si>
  <si>
    <t>SANXIA_A</t>
  </si>
  <si>
    <t>SANXIA_B</t>
  </si>
  <si>
    <t>S. Good / Davis</t>
  </si>
  <si>
    <t>DANFENG_E</t>
  </si>
  <si>
    <t>SIYUAN_E</t>
  </si>
  <si>
    <t>XINPU_E</t>
  </si>
  <si>
    <t>XINBAN_E</t>
  </si>
  <si>
    <t>BANQIAO_S</t>
  </si>
  <si>
    <t>Tucheng ZL</t>
  </si>
  <si>
    <t>土城長老</t>
  </si>
  <si>
    <t>Sanxia A E</t>
  </si>
  <si>
    <t>三峽A長老</t>
  </si>
  <si>
    <t>Sanxia B E</t>
  </si>
  <si>
    <t>三峽B長老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</si>
  <si>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</si>
  <si>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</si>
  <si>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</si>
  <si>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</si>
  <si>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</si>
  <si>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</si>
  <si>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</si>
  <si>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</si>
  <si>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West Stake</t>
  </si>
  <si>
    <t>West Zone</t>
  </si>
  <si>
    <t>North Stake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</si>
  <si>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</si>
  <si>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</si>
  <si>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</si>
  <si>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</si>
  <si>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</si>
  <si>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</si>
  <si>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</si>
  <si>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</si>
  <si>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</si>
  <si>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</si>
  <si>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</si>
  <si>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</si>
  <si>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</si>
  <si>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</si>
  <si>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</si>
  <si>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</si>
  <si>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</si>
  <si>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</si>
  <si>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</si>
  <si>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</si>
  <si>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</si>
  <si>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</si>
  <si>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</si>
  <si>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</si>
  <si>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</si>
  <si>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</si>
  <si>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</si>
  <si>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</si>
  <si>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</si>
  <si>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</si>
  <si>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</si>
  <si>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</si>
  <si>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</si>
  <si>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</si>
  <si>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</si>
  <si>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</si>
  <si>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</si>
  <si>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</si>
  <si>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</si>
  <si>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</si>
  <si>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</si>
  <si>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</si>
  <si>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</si>
  <si>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</si>
  <si>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</si>
  <si>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</si>
  <si>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</si>
  <si>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</si>
  <si>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</si>
  <si>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</si>
  <si>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</si>
  <si>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</si>
  <si>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</si>
  <si>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</si>
  <si>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</si>
  <si>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</si>
  <si>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</si>
  <si>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</si>
  <si>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</si>
  <si>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</si>
  <si>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</si>
  <si>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</si>
  <si>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</si>
  <si>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</si>
  <si>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</si>
  <si>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</si>
  <si>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</si>
  <si>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</si>
  <si>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</si>
  <si>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</si>
  <si>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</si>
  <si>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</si>
  <si>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</si>
  <si>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</si>
  <si>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</si>
  <si>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</si>
  <si>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</si>
  <si>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</si>
  <si>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</si>
  <si>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</si>
  <si>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</si>
  <si>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</si>
  <si>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</si>
  <si>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</si>
  <si>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</si>
  <si>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</si>
  <si>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</si>
  <si>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</si>
  <si>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</si>
  <si>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</si>
  <si>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</si>
  <si>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</si>
  <si>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</si>
  <si>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</si>
  <si>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</si>
  <si>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</si>
  <si>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</si>
  <si>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</si>
  <si>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</si>
  <si>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</si>
  <si>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</si>
  <si>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</si>
  <si>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</si>
  <si>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</si>
  <si>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</si>
  <si>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</si>
  <si>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</si>
  <si>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</si>
  <si>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</si>
  <si>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</si>
  <si>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</si>
  <si>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</si>
  <si>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</si>
  <si>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</si>
  <si>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</si>
  <si>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</si>
  <si>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</si>
  <si>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</si>
  <si>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</si>
  <si>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</si>
  <si>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</si>
  <si>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</si>
  <si>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</si>
  <si>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</si>
  <si>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</si>
  <si>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</si>
  <si>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</si>
  <si>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</si>
  <si>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</si>
  <si>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</si>
  <si>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</si>
  <si>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</si>
  <si>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</si>
  <si>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</si>
  <si>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</si>
  <si>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</si>
  <si>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</si>
  <si>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</si>
  <si>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</si>
  <si>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</si>
  <si>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</si>
  <si>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</si>
  <si>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</si>
  <si>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</si>
  <si>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</si>
  <si>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</si>
  <si>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</si>
  <si>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</si>
  <si>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</si>
  <si>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</si>
  <si>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</si>
  <si>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</si>
  <si>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</si>
  <si>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</si>
  <si>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</si>
  <si>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</si>
  <si>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</si>
  <si>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</si>
  <si>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</si>
  <si>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</si>
  <si>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</si>
  <si>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</si>
  <si>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</si>
  <si>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</si>
  <si>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</si>
  <si>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</si>
  <si>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</si>
  <si>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</si>
  <si>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</si>
  <si>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</si>
  <si>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</si>
  <si>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</si>
  <si>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</si>
  <si>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</si>
  <si>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</si>
  <si>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</si>
  <si>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</si>
  <si>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</si>
  <si>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</si>
  <si>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</si>
  <si>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</si>
  <si>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</si>
  <si>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</si>
  <si>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</si>
  <si>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</si>
  <si>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</si>
  <si>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</si>
  <si>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</si>
  <si>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</si>
  <si>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</si>
  <si>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</si>
  <si>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</si>
  <si>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</si>
  <si>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</si>
  <si>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</si>
  <si>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</si>
  <si>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</si>
  <si>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</si>
  <si>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</si>
  <si>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</si>
  <si>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</si>
  <si>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</si>
  <si>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</si>
  <si>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</si>
  <si>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</si>
  <si>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</si>
  <si>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</si>
  <si>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</si>
  <si>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</si>
  <si>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</si>
  <si>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</si>
  <si>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</si>
  <si>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</si>
  <si>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</si>
  <si>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</si>
  <si>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</si>
  <si>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</si>
  <si>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</si>
  <si>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</si>
  <si>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</si>
  <si>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</si>
  <si>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</si>
  <si>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</si>
  <si>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</si>
  <si>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</si>
  <si>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</si>
  <si>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</si>
  <si>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</si>
  <si>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</si>
  <si>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</si>
  <si>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</si>
  <si>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</si>
  <si>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</si>
  <si>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</si>
  <si>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</si>
  <si>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</si>
  <si>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</si>
  <si>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</si>
  <si>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</si>
  <si>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</si>
  <si>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</si>
  <si>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</si>
  <si>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</si>
  <si>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</si>
  <si>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</si>
  <si>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</si>
  <si>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</si>
  <si>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</si>
  <si>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</si>
  <si>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</si>
  <si>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</si>
  <si>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</si>
  <si>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</si>
  <si>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</si>
  <si>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</si>
  <si>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</si>
  <si>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</si>
  <si>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</si>
  <si>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</si>
  <si>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</si>
  <si>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</si>
  <si>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</si>
  <si>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</si>
  <si>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</si>
  <si>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</si>
  <si>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</si>
  <si>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</si>
  <si>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</si>
  <si>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</si>
  <si>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</si>
  <si>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</si>
  <si>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</si>
  <si>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</si>
  <si>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</si>
  <si>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</si>
  <si>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</si>
  <si>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</si>
  <si>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</si>
  <si>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</si>
  <si>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</si>
  <si>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</si>
  <si>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</si>
  <si>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</si>
  <si>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</si>
  <si>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</si>
  <si>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</si>
  <si>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</si>
  <si>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</si>
  <si>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</si>
  <si>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</si>
  <si>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</si>
  <si>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</si>
  <si>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</si>
  <si>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</si>
  <si>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</si>
  <si>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</si>
  <si>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</si>
  <si>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</si>
  <si>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</si>
  <si>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</si>
  <si>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</si>
  <si>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</si>
  <si>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</si>
  <si>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</si>
  <si>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</si>
  <si>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</si>
  <si>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</si>
  <si>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</si>
  <si>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</si>
  <si>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</si>
  <si>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</si>
  <si>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</si>
  <si>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</si>
  <si>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</si>
  <si>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</si>
  <si>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</si>
  <si>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</si>
  <si>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</si>
  <si>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</si>
  <si>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</si>
  <si>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</si>
  <si>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</si>
  <si>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</si>
  <si>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</si>
  <si>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</si>
  <si>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</si>
  <si>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</si>
  <si>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</si>
  <si>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</si>
  <si>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</si>
  <si>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</si>
  <si>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</si>
  <si>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</si>
  <si>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</si>
  <si>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</si>
  <si>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</si>
  <si>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</si>
  <si>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</si>
  <si>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</si>
  <si>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</si>
  <si>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</si>
  <si>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</si>
  <si>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</si>
  <si>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</si>
  <si>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</si>
  <si>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</si>
  <si>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</si>
  <si>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</si>
  <si>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</si>
  <si>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</si>
  <si>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</si>
  <si>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</si>
  <si>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</si>
  <si>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</si>
  <si>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</si>
  <si>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</si>
  <si>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</si>
  <si>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</si>
  <si>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</si>
  <si>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</si>
  <si>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</si>
  <si>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</si>
  <si>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</si>
  <si>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</si>
  <si>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</si>
  <si>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</si>
  <si>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</si>
  <si>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</si>
  <si>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</si>
  <si>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</si>
  <si>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</si>
  <si>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</si>
  <si>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</si>
  <si>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</si>
  <si>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</si>
  <si>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</si>
  <si>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</si>
  <si>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</si>
  <si>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</si>
  <si>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</si>
  <si>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</si>
  <si>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</si>
  <si>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</si>
  <si>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</si>
  <si>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</si>
  <si>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</si>
  <si>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</si>
  <si>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</si>
  <si>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</si>
  <si>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花蓮地帶</t>
  </si>
  <si>
    <t>臺東地帶</t>
  </si>
  <si>
    <t>竹南地帶</t>
  </si>
  <si>
    <t>新竹地帶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</si>
  <si>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</si>
  <si>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</si>
  <si>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</si>
  <si>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</si>
  <si>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</si>
  <si>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</si>
  <si>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</si>
  <si>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</si>
  <si>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</si>
  <si>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</si>
  <si>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</si>
  <si>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</si>
  <si>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</si>
  <si>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</si>
  <si>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</si>
  <si>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</si>
  <si>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</si>
  <si>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</si>
  <si>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</si>
  <si>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</si>
  <si>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</si>
  <si>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</si>
  <si>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</si>
  <si>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</si>
  <si>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</si>
  <si>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</si>
  <si>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</si>
  <si>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</si>
  <si>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</si>
  <si>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</si>
  <si>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</si>
  <si>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</si>
  <si>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</si>
  <si>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</si>
  <si>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</si>
  <si>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</si>
  <si>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</si>
  <si>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</si>
  <si>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</si>
  <si>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</si>
  <si>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</si>
  <si>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</si>
  <si>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</si>
  <si>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</si>
  <si>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</si>
  <si>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</si>
  <si>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</si>
  <si>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</si>
  <si>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</si>
  <si>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</si>
  <si>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</si>
  <si>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</si>
  <si>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</si>
  <si>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</si>
  <si>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</si>
  <si>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</si>
  <si>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</si>
  <si>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</si>
  <si>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</si>
  <si>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</si>
  <si>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</si>
  <si>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</si>
  <si>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</si>
  <si>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</si>
  <si>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</si>
  <si>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</si>
  <si>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</si>
  <si>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</si>
  <si>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</si>
  <si>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</si>
  <si>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</si>
  <si>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</si>
  <si>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</si>
  <si>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</si>
  <si>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</si>
  <si>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</si>
  <si>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</si>
  <si>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</si>
  <si>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</si>
  <si>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</si>
  <si>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</si>
  <si>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</si>
  <si>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</si>
  <si>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</si>
  <si>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</si>
  <si>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</si>
  <si>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</si>
  <si>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</si>
  <si>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</si>
  <si>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</si>
  <si>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</si>
  <si>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</si>
  <si>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</si>
  <si>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</si>
  <si>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</si>
  <si>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</si>
  <si>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</si>
  <si>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</si>
  <si>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</si>
  <si>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</si>
  <si>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</si>
  <si>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</si>
  <si>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</si>
  <si>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</si>
  <si>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</si>
  <si>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</si>
  <si>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</si>
  <si>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</si>
  <si>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</si>
  <si>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</si>
  <si>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</si>
  <si>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</si>
  <si>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</si>
  <si>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</si>
  <si>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</si>
  <si>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</si>
  <si>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</si>
  <si>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</si>
  <si>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</si>
  <si>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</si>
  <si>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</si>
  <si>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</si>
  <si>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</si>
  <si>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</si>
  <si>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</si>
  <si>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</si>
  <si>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</si>
  <si>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</si>
  <si>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</si>
  <si>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</si>
  <si>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</si>
  <si>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</si>
  <si>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</si>
  <si>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</si>
  <si>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</si>
  <si>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</si>
  <si>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</si>
  <si>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</si>
  <si>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</si>
  <si>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</si>
  <si>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</si>
  <si>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</si>
  <si>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</si>
  <si>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</si>
  <si>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</si>
  <si>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</si>
  <si>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</si>
  <si>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</si>
  <si>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</si>
  <si>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</si>
  <si>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</si>
  <si>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</si>
  <si>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</si>
  <si>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</si>
  <si>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</si>
  <si>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</si>
  <si>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</si>
  <si>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</si>
  <si>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</si>
  <si>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</si>
  <si>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</si>
  <si>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</si>
  <si>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</si>
  <si>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</si>
  <si>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</si>
  <si>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</si>
  <si>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</si>
  <si>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</si>
  <si>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</si>
  <si>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</si>
  <si>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</si>
  <si>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</si>
  <si>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</si>
  <si>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</si>
  <si>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</si>
  <si>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</si>
  <si>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</si>
  <si>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</si>
  <si>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</si>
  <si>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</si>
  <si>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</si>
  <si>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</si>
  <si>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</si>
  <si>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</si>
  <si>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</si>
  <si>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</si>
  <si>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</si>
  <si>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</si>
  <si>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</si>
  <si>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</si>
  <si>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</si>
  <si>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</si>
  <si>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</si>
  <si>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</si>
  <si>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</si>
  <si>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</si>
  <si>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</si>
  <si>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</si>
  <si>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</si>
  <si>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</si>
  <si>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</si>
  <si>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</si>
  <si>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</si>
  <si>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</si>
  <si>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</si>
  <si>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</si>
  <si>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</si>
  <si>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</si>
  <si>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</si>
  <si>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</si>
  <si>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</si>
  <si>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</si>
  <si>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</si>
  <si>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</si>
  <si>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</si>
  <si>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</si>
  <si>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</si>
  <si>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</si>
  <si>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</si>
  <si>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</si>
  <si>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</si>
  <si>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</si>
  <si>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</si>
  <si>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</si>
  <si>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</si>
  <si>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</si>
  <si>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</si>
  <si>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</si>
  <si>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</si>
  <si>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</si>
  <si>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</si>
  <si>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</si>
  <si>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</si>
  <si>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</si>
  <si>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</si>
  <si>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</si>
  <si>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</si>
  <si>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</si>
  <si>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</si>
  <si>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</si>
  <si>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</si>
  <si>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</si>
  <si>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</si>
  <si>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</si>
  <si>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</si>
  <si>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</si>
  <si>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</si>
  <si>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</si>
  <si>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</si>
  <si>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</si>
  <si>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</si>
  <si>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</si>
  <si>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</si>
  <si>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</si>
  <si>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</si>
  <si>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</si>
  <si>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</si>
  <si>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</si>
  <si>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</si>
  <si>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</si>
  <si>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</si>
  <si>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</si>
  <si>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</si>
  <si>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</si>
  <si>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</si>
  <si>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</si>
  <si>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</si>
  <si>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</si>
  <si>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</si>
  <si>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</si>
  <si>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</si>
  <si>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</si>
  <si>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</si>
  <si>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</si>
  <si>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</si>
  <si>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</si>
  <si>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</si>
  <si>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</si>
  <si>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</si>
  <si>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</si>
  <si>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</si>
  <si>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</si>
  <si>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</si>
  <si>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</si>
  <si>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</si>
  <si>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</si>
  <si>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</si>
  <si>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</si>
  <si>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</si>
  <si>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</si>
  <si>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</si>
  <si>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</si>
  <si>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</si>
  <si>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</si>
  <si>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</si>
  <si>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</si>
  <si>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</si>
  <si>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</si>
  <si>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</si>
  <si>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</si>
  <si>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</si>
  <si>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</si>
  <si>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</si>
  <si>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</si>
  <si>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</si>
  <si>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</si>
  <si>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</si>
  <si>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</si>
  <si>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</si>
  <si>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</si>
  <si>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</si>
  <si>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</si>
  <si>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</si>
  <si>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</si>
  <si>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</si>
  <si>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</si>
  <si>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</si>
  <si>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</si>
  <si>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</si>
  <si>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</si>
  <si>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</si>
  <si>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</si>
  <si>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</si>
  <si>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</si>
  <si>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</si>
  <si>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</si>
  <si>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</si>
  <si>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</si>
  <si>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</si>
  <si>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</si>
  <si>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</si>
  <si>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</si>
  <si>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</si>
  <si>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</si>
  <si>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</si>
  <si>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</si>
  <si>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</si>
  <si>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</si>
  <si>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</si>
  <si>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</si>
  <si>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</si>
  <si>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</si>
  <si>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</si>
  <si>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</si>
  <si>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</si>
  <si>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</si>
  <si>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</si>
  <si>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</si>
  <si>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</si>
  <si>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</si>
  <si>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</si>
  <si>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</si>
  <si>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</si>
  <si>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</si>
  <si>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</si>
  <si>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</si>
  <si>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</si>
  <si>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</si>
  <si>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</si>
  <si>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</si>
  <si>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</si>
  <si>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</si>
  <si>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</si>
  <si>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</si>
  <si>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</si>
  <si>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</si>
  <si>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</si>
  <si>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</si>
  <si>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</si>
  <si>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</si>
  <si>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</si>
  <si>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</si>
  <si>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</si>
  <si>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</si>
  <si>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</si>
  <si>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</si>
  <si>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</si>
  <si>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</si>
  <si>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</si>
  <si>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</si>
  <si>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</si>
  <si>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</si>
  <si>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</si>
  <si>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</si>
  <si>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</si>
  <si>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</si>
  <si>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</si>
  <si>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</si>
  <si>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</si>
  <si>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Mission Totals 傳道部總數</t>
  </si>
  <si>
    <t>REPORT_DATA_BY_DISTRICT!</t>
  </si>
  <si>
    <t>REPORT_DATA_BY_DISTRICT_MONTH!</t>
  </si>
  <si>
    <t>BAPTISM_SOURCE_DISTRICT_MONTH!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</si>
  <si>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</si>
  <si>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</si>
  <si>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</si>
  <si>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</si>
  <si>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</si>
  <si>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</si>
  <si>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</si>
  <si>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</si>
  <si>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</si>
  <si>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</si>
  <si>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</si>
  <si>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</si>
  <si>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</si>
  <si>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</si>
  <si>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</si>
  <si>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</si>
  <si>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</si>
  <si>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</si>
  <si>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</si>
  <si>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</si>
  <si>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</si>
  <si>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</si>
  <si>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</si>
  <si>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</si>
  <si>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</si>
  <si>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</si>
  <si>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</si>
  <si>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</si>
  <si>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</si>
  <si>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</si>
  <si>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</si>
  <si>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</si>
  <si>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</si>
  <si>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</si>
  <si>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</si>
  <si>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</si>
  <si>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</si>
  <si>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</si>
  <si>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</si>
  <si>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</si>
  <si>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</si>
  <si>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</si>
  <si>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</si>
  <si>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</si>
  <si>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</si>
  <si>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</si>
  <si>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</si>
  <si>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</si>
  <si>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</si>
  <si>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</si>
  <si>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</si>
  <si>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</si>
  <si>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</si>
  <si>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</si>
  <si>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</si>
  <si>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</si>
  <si>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</si>
  <si>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</si>
  <si>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</si>
  <si>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</si>
  <si>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</si>
  <si>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</si>
  <si>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</si>
  <si>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</si>
  <si>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</si>
  <si>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</si>
  <si>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</si>
  <si>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</si>
  <si>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</si>
  <si>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</si>
  <si>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</si>
  <si>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</si>
  <si>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</si>
  <si>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</si>
  <si>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</si>
  <si>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</si>
  <si>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</si>
  <si>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</si>
  <si>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</si>
  <si>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</si>
  <si>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</si>
  <si>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</si>
  <si>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</si>
  <si>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</si>
  <si>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</si>
  <si>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</si>
  <si>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</si>
  <si>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</si>
  <si>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</si>
  <si>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</si>
  <si>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</si>
  <si>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</si>
  <si>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</si>
  <si>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</si>
  <si>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</si>
  <si>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</si>
  <si>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</si>
  <si>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</si>
  <si>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</si>
  <si>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</si>
  <si>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</si>
  <si>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</si>
  <si>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</si>
  <si>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</si>
  <si>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</si>
  <si>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</si>
  <si>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</si>
  <si>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</si>
  <si>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</si>
  <si>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</si>
  <si>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</si>
  <si>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</si>
  <si>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</si>
  <si>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</si>
  <si>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</si>
  <si>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</si>
  <si>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</si>
  <si>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</si>
  <si>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</si>
  <si>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</si>
  <si>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</si>
  <si>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</si>
  <si>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</si>
  <si>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</si>
  <si>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2016:2:4:7:TUCHENG_B_S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</si>
  <si>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</si>
  <si>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</si>
  <si>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</si>
  <si>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</si>
  <si>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</si>
  <si>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</si>
  <si>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</si>
  <si>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</si>
  <si>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</si>
  <si>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</si>
  <si>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</si>
  <si>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</si>
  <si>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</si>
  <si>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</si>
  <si>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</si>
  <si>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</si>
  <si>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</si>
  <si>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</si>
  <si>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</si>
  <si>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</si>
  <si>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</si>
  <si>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</si>
  <si>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</si>
  <si>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</si>
  <si>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</si>
  <si>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</si>
  <si>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</si>
  <si>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</si>
  <si>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</si>
  <si>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</si>
  <si>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</si>
  <si>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</si>
  <si>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</si>
  <si>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</si>
  <si>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</si>
  <si>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</si>
  <si>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</si>
  <si>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</si>
  <si>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</si>
  <si>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</si>
  <si>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</si>
  <si>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</si>
  <si>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</si>
  <si>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</si>
  <si>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</si>
  <si>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</si>
  <si>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</si>
  <si>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</si>
  <si>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</si>
  <si>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</si>
  <si>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</si>
  <si>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</si>
  <si>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</si>
  <si>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</si>
  <si>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</si>
  <si>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</si>
  <si>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</si>
  <si>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</si>
  <si>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</si>
  <si>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</si>
  <si>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</si>
  <si>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</si>
  <si>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</si>
  <si>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</si>
  <si>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</si>
  <si>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</si>
  <si>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</si>
  <si>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</si>
  <si>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</si>
  <si>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</si>
  <si>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</si>
  <si>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</si>
  <si>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</si>
  <si>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</si>
  <si>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</si>
  <si>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</si>
  <si>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</si>
  <si>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</si>
  <si>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</si>
  <si>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</si>
  <si>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</si>
  <si>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</si>
  <si>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</si>
  <si>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</si>
  <si>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</si>
  <si>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</si>
  <si>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</si>
  <si>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</si>
  <si>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2016:3:1:7:NORTH_JINHUA_E</t>
  </si>
  <si>
    <t>2016:3:1:7:OFFICE_E</t>
  </si>
  <si>
    <t>2016:3:1:7:SANCHONG_E</t>
  </si>
  <si>
    <t>2016:3:1:7:SANCHONG_S</t>
  </si>
  <si>
    <t>2016:3:1:7:SANXIA_A</t>
  </si>
  <si>
    <t>2016:3:1:7:SANXIA_B</t>
  </si>
  <si>
    <t>2016:3:1:7:SHILIN_E</t>
  </si>
  <si>
    <t>2016:3:1:7:SHILIN_S</t>
  </si>
  <si>
    <t>2016:3:1:7:SIYUAN_E</t>
  </si>
  <si>
    <t>2016:3:1:7:SONGSHAN_E</t>
  </si>
  <si>
    <t>2016:3:1:7:SONGSHAN_S</t>
  </si>
  <si>
    <t>2016:3:1:7:TAIDONG_1_E</t>
  </si>
  <si>
    <t>2016:3:1:7:TAIDONG_1_S</t>
  </si>
  <si>
    <t>2016:3:1:7:TAIDONG_2_E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</si>
  <si>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</si>
  <si>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</si>
  <si>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</si>
  <si>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</si>
  <si>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</si>
  <si>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</si>
  <si>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</si>
  <si>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</si>
  <si>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</si>
  <si>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</si>
  <si>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</si>
  <si>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</si>
  <si>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</si>
  <si>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</si>
  <si>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2016:3:1:7:TUCHENG_B_S</t>
  </si>
  <si>
    <t>2016:3:1:7:TUCHENG_E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</si>
  <si>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</si>
  <si>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</si>
  <si>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</si>
  <si>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</si>
  <si>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</si>
  <si>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</si>
  <si>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</si>
  <si>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</si>
  <si>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</si>
  <si>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</si>
  <si>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</si>
  <si>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</si>
  <si>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</si>
  <si>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2016:3:1:7:XINZHU_3_E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</si>
  <si>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</si>
  <si>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</si>
  <si>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</si>
  <si>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</si>
  <si>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</si>
  <si>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</si>
  <si>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</si>
  <si>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</si>
  <si>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</si>
  <si>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</si>
  <si>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</si>
  <si>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</si>
  <si>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</si>
  <si>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</si>
  <si>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</si>
  <si>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</si>
  <si>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</si>
  <si>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</si>
  <si>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</si>
  <si>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</si>
  <si>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</si>
  <si>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</si>
  <si>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</si>
  <si>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</si>
  <si>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</si>
  <si>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</si>
  <si>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</si>
  <si>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</si>
  <si>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</si>
  <si>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</si>
  <si>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</si>
  <si>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</si>
  <si>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</si>
  <si>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</si>
  <si>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</si>
  <si>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</si>
  <si>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</si>
  <si>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</si>
  <si>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</si>
  <si>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</si>
  <si>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</si>
  <si>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</si>
  <si>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</si>
  <si>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</si>
  <si>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</si>
  <si>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</si>
  <si>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</si>
  <si>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</si>
  <si>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</si>
  <si>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</si>
  <si>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</si>
  <si>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</si>
  <si>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</si>
  <si>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</si>
  <si>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</si>
  <si>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</si>
  <si>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</si>
  <si>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</si>
  <si>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</si>
  <si>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</si>
  <si>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</si>
  <si>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</si>
  <si>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</si>
  <si>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</si>
  <si>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</si>
  <si>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</si>
  <si>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</si>
  <si>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</si>
  <si>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</si>
  <si>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</si>
  <si>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</si>
  <si>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</si>
  <si>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</si>
  <si>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</si>
  <si>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</si>
  <si>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</si>
  <si>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</si>
  <si>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</si>
  <si>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</si>
  <si>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</si>
  <si>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</si>
  <si>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</si>
  <si>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</si>
  <si>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</si>
  <si>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</si>
  <si>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</si>
  <si>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</si>
  <si>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</si>
  <si>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</si>
  <si>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</si>
  <si>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</si>
  <si>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</si>
  <si>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</si>
  <si>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</si>
  <si>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</si>
  <si>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</si>
  <si>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</si>
  <si>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</si>
  <si>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</si>
  <si>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</si>
  <si>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</si>
  <si>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</si>
  <si>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</si>
  <si>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</si>
  <si>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</si>
  <si>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</si>
  <si>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</si>
  <si>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</si>
  <si>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</si>
  <si>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</si>
  <si>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</si>
  <si>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</si>
  <si>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</si>
  <si>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</si>
  <si>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</si>
  <si>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</si>
  <si>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</si>
  <si>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</si>
  <si>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</si>
  <si>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E. Heaps / Barton ZL</t>
  </si>
  <si>
    <t>E. Alder DL / Coletti</t>
  </si>
  <si>
    <t>S. Pendergrass / Nanney STL</t>
  </si>
  <si>
    <t>E. Boyce / Bell</t>
  </si>
  <si>
    <t>E. Love  / Shih</t>
  </si>
  <si>
    <t>E. Nielson / Chuang</t>
  </si>
  <si>
    <t>S. Denison / Apsley</t>
  </si>
  <si>
    <t>E. Miner DL / Welch</t>
  </si>
  <si>
    <t>E. Scovel DL / Tan</t>
  </si>
  <si>
    <t>E. Casper / Turner</t>
  </si>
  <si>
    <t>S. Bain / Brinkerhoff</t>
  </si>
  <si>
    <t>E. King / Hsu</t>
  </si>
  <si>
    <t>S. Komatsu / Clawson</t>
  </si>
  <si>
    <t>E. Clark / Seamons</t>
  </si>
  <si>
    <t xml:space="preserve">E. Heaps / Barton ZL </t>
  </si>
  <si>
    <t>S. Pendergrass / Nanney  STL</t>
  </si>
  <si>
    <t>Taoyuan 1/2 District</t>
  </si>
  <si>
    <t>TAOYUAN_1_2</t>
  </si>
  <si>
    <t>E. Liston / Tan ZL</t>
  </si>
  <si>
    <t>E. Dorius DL / Bezzant</t>
  </si>
  <si>
    <t>E. Jacobson DL / Chiu Falck</t>
  </si>
  <si>
    <t>E. Griffin / Joly</t>
  </si>
  <si>
    <t>E. Brinton DL / James</t>
  </si>
  <si>
    <t>E. Azua DL / Puzey / Zhou</t>
  </si>
  <si>
    <t>S. Ioane / Li</t>
  </si>
  <si>
    <t>E. Welch DL / Wu</t>
  </si>
  <si>
    <t>E. Pack / Humphries ZL</t>
  </si>
  <si>
    <t>HUALIAN_2_E</t>
  </si>
  <si>
    <t>Hualian 2 E</t>
  </si>
  <si>
    <t>花蓮2長老ZL</t>
  </si>
  <si>
    <t>E. Jensen / Garlick</t>
  </si>
  <si>
    <t>E. Crawford DL / Swank</t>
  </si>
  <si>
    <t>S. Haupt / LeFevre STL</t>
  </si>
  <si>
    <t>E. Welker DL / Miller</t>
  </si>
  <si>
    <t>Hualian 3 E</t>
  </si>
  <si>
    <t>花蓮3長老</t>
  </si>
  <si>
    <t>E. Nixon / Wayment ZL</t>
  </si>
  <si>
    <t>E. Kirschner / Rauckhorst</t>
  </si>
  <si>
    <t>E. Rasmussen DL / Butler</t>
  </si>
  <si>
    <t>S.  Roberts / Hadley</t>
  </si>
  <si>
    <t>E. Diepeveen DL / Jensen</t>
  </si>
  <si>
    <t>Xiangshan E</t>
  </si>
  <si>
    <t>香山長老</t>
  </si>
  <si>
    <t>S. Kho / Miller</t>
  </si>
  <si>
    <t>Miaoli E</t>
  </si>
  <si>
    <t>苗栗長老</t>
  </si>
  <si>
    <t>E. Jensen / Davidson ZL</t>
  </si>
  <si>
    <t xml:space="preserve">E. Stephens DL / Leonhart </t>
  </si>
  <si>
    <t>S. Pierson / Shek</t>
  </si>
  <si>
    <t>E. Wadsworth DL / Sumsion</t>
  </si>
  <si>
    <t>S. Oviatt / Hsiao</t>
  </si>
  <si>
    <t>S. Harvey / Hughes</t>
  </si>
  <si>
    <t>E. Karlinsey / Hawkes</t>
  </si>
  <si>
    <t>E. McNeil / Hansen ZL</t>
  </si>
  <si>
    <t>S. Knapp / Scharman</t>
  </si>
  <si>
    <t>S. Sylvester / Erickson</t>
  </si>
  <si>
    <t>JINHUA_S</t>
  </si>
  <si>
    <t>S. Wang / Menzie</t>
  </si>
  <si>
    <t>OFFICE_E</t>
  </si>
  <si>
    <t>S.  Kuan / Lindsay</t>
  </si>
  <si>
    <t>Tour S</t>
  </si>
  <si>
    <t>E. Smith DL / Elliott</t>
  </si>
  <si>
    <t>Office E</t>
  </si>
  <si>
    <t>Jinhua 金華</t>
  </si>
  <si>
    <t>Jinhua S</t>
  </si>
  <si>
    <t>導覽姐妹</t>
  </si>
  <si>
    <t>辦公室長老</t>
  </si>
  <si>
    <t>Xin'an 信安</t>
  </si>
  <si>
    <t>ASSISTANTS</t>
  </si>
  <si>
    <t>E. Johnson / Roe</t>
  </si>
  <si>
    <t>Assistants</t>
  </si>
  <si>
    <t>E. Taylor / Holloway</t>
  </si>
  <si>
    <t>Wanda S</t>
  </si>
  <si>
    <t>Xin'an S</t>
  </si>
  <si>
    <t>會長助理</t>
  </si>
  <si>
    <t>萬大姐妹</t>
  </si>
  <si>
    <t>E. Luther/ Smith</t>
  </si>
  <si>
    <t>Jinhua District</t>
  </si>
  <si>
    <t>中臺北地帶</t>
  </si>
  <si>
    <t>中臺北支聯會</t>
  </si>
  <si>
    <t>JINHUA</t>
  </si>
  <si>
    <t>Xin'an District</t>
  </si>
  <si>
    <t>XINAN</t>
  </si>
  <si>
    <t>TIANMU_A_E</t>
  </si>
  <si>
    <t>TIANMU_B_E</t>
  </si>
  <si>
    <t>E. Sessions / Aiono ZL</t>
  </si>
  <si>
    <t>E. Matua DL / Chia</t>
  </si>
  <si>
    <t>Tianmu A E</t>
  </si>
  <si>
    <t>Tianmu B E</t>
  </si>
  <si>
    <t>E. Huntsman / Johnson</t>
  </si>
  <si>
    <t>S. Chan / Hsiao</t>
  </si>
  <si>
    <t>天母A長老</t>
  </si>
  <si>
    <t>天母B長老</t>
  </si>
  <si>
    <t>淡水B長老</t>
  </si>
  <si>
    <t>淡水A長老</t>
  </si>
  <si>
    <t>S. Juarez / MaxwellSTL</t>
  </si>
  <si>
    <t>E. Francis / Byers</t>
  </si>
  <si>
    <t>E. Gray / Peterson</t>
  </si>
  <si>
    <t>北臺北支聯會</t>
  </si>
  <si>
    <t>北臺北地帶</t>
  </si>
  <si>
    <t>南臺北地帶</t>
  </si>
  <si>
    <t>南臺北支聯會</t>
  </si>
  <si>
    <t>E. Robinson / Christensen ZL</t>
  </si>
  <si>
    <t>S. Huntington / Johnson</t>
  </si>
  <si>
    <t>E. Hammond DL / Dung</t>
  </si>
  <si>
    <t>S. Everett / Nau</t>
  </si>
  <si>
    <t>E. Stevenson DL / Mertz</t>
  </si>
  <si>
    <t>E. Merrell / Griffin</t>
  </si>
  <si>
    <t>S. Nau / Everett</t>
  </si>
  <si>
    <t>E. Anderson / Van de Merwe</t>
  </si>
  <si>
    <t>E. Hamilton DL / Rushton</t>
  </si>
  <si>
    <t>S. Westover / Goo</t>
  </si>
  <si>
    <t>S. Meyers / Beeston STL</t>
  </si>
  <si>
    <t>E. Bellingham / Ribar ZL</t>
  </si>
  <si>
    <t>TUCHENG_S</t>
  </si>
  <si>
    <t>Tucheng S</t>
  </si>
  <si>
    <t>土城姐妹</t>
  </si>
  <si>
    <t>E. Richards DL / Budd</t>
  </si>
  <si>
    <t>E. Ploeg / Reintjes</t>
  </si>
  <si>
    <t>E. Tang / Petermann</t>
  </si>
  <si>
    <t>E. Lin DL / Okeson</t>
  </si>
  <si>
    <t>E. Robinson / Robbins</t>
  </si>
  <si>
    <t>E. Clawson DL / Landes</t>
  </si>
  <si>
    <t>S. Hendricks / Li</t>
  </si>
  <si>
    <t>Banqiao S</t>
  </si>
  <si>
    <t>板橋姐妹</t>
  </si>
  <si>
    <t>西臺北地帶</t>
  </si>
  <si>
    <t>西臺北支聯會</t>
  </si>
  <si>
    <t>東臺北地帶</t>
  </si>
  <si>
    <t>東臺北支聯會</t>
  </si>
  <si>
    <t>HUALIAN_2_ZL</t>
  </si>
  <si>
    <t>HUALIAN_3_E</t>
  </si>
  <si>
    <t>XIANGSHAN_E</t>
  </si>
  <si>
    <t>MIAOLI_E</t>
  </si>
  <si>
    <t>WANDA_S</t>
  </si>
  <si>
    <t>桃園3地區</t>
  </si>
  <si>
    <t>八德地區</t>
  </si>
  <si>
    <t>中壢地區</t>
  </si>
  <si>
    <t>松山地區</t>
  </si>
  <si>
    <t>基隆地區</t>
  </si>
  <si>
    <t>宜蘭地區</t>
  </si>
  <si>
    <t>汐止地區</t>
  </si>
  <si>
    <t>吉安地區</t>
  </si>
  <si>
    <t>花蓮地區</t>
  </si>
  <si>
    <t>台東地帶</t>
  </si>
  <si>
    <t>台東2地區</t>
  </si>
  <si>
    <t>Taidong 1/3 District</t>
  </si>
  <si>
    <t>台東1/2地區</t>
  </si>
  <si>
    <t>玉里地區</t>
  </si>
  <si>
    <t>Toufen-Miaoli District</t>
  </si>
  <si>
    <t>頭份描栗地區</t>
  </si>
  <si>
    <t>竹南地區</t>
  </si>
  <si>
    <t>新竹地區</t>
  </si>
  <si>
    <t>竹東地區</t>
  </si>
  <si>
    <t>竹北地區</t>
  </si>
  <si>
    <t>金華地區</t>
  </si>
  <si>
    <t>信安地區</t>
  </si>
  <si>
    <t>三重地區</t>
  </si>
  <si>
    <t>士林地區</t>
  </si>
  <si>
    <t>北投地區</t>
  </si>
  <si>
    <t>景新地區</t>
  </si>
  <si>
    <t>新店地區</t>
  </si>
  <si>
    <t>雙和地區</t>
  </si>
  <si>
    <t>土城地區</t>
  </si>
  <si>
    <t>新莊地區</t>
  </si>
  <si>
    <t>板橋地區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</si>
  <si>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</si>
  <si>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</si>
  <si>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</si>
  <si>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</si>
  <si>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</si>
  <si>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</si>
  <si>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</si>
  <si>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</si>
  <si>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</si>
  <si>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</si>
  <si>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</si>
  <si>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</si>
  <si>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</si>
  <si>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</si>
  <si>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</si>
  <si>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</si>
  <si>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</si>
  <si>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</si>
  <si>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</si>
  <si>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</si>
  <si>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</si>
  <si>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</si>
  <si>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</si>
  <si>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</si>
  <si>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</si>
  <si>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</si>
  <si>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</si>
  <si>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</si>
  <si>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</si>
  <si>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</si>
  <si>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</si>
  <si>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</si>
  <si>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</si>
  <si>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</si>
  <si>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</si>
  <si>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</si>
  <si>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</si>
  <si>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</si>
  <si>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</si>
  <si>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</si>
  <si>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</si>
  <si>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</si>
  <si>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2016:3:2:7:NORTH_JINHUA_E</t>
  </si>
  <si>
    <t>2016:3:2:7:OFFICE_E</t>
  </si>
  <si>
    <t>2016:3:2:7:SANCHONG_E</t>
  </si>
  <si>
    <t>2016:3:2:7:SANCHONG_S</t>
  </si>
  <si>
    <t>2016:3:2:7:SANXIA_A</t>
  </si>
  <si>
    <t>2016:3:2:7:SANXIA_B</t>
  </si>
  <si>
    <t>2016:3:2:7:SHILIN_E</t>
  </si>
  <si>
    <t>2016:3:2:7:SHILIN_S</t>
  </si>
  <si>
    <t>2016:3:2:7:SIYUAN_E</t>
  </si>
  <si>
    <t>2016:3:2:7:SONGSHAN_E</t>
  </si>
  <si>
    <t>2016:3:2:7:SONGSHAN_S</t>
  </si>
  <si>
    <t>2016:3:2:7:TAIDONG_1_E</t>
  </si>
  <si>
    <t>2016:3:2:7:TAIDONG_1_S</t>
  </si>
  <si>
    <t>2016:3:2:7:TAIDONG_2_E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</si>
  <si>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</si>
  <si>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</si>
  <si>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</si>
  <si>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</si>
  <si>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</si>
  <si>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</si>
  <si>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</si>
  <si>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</si>
  <si>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</si>
  <si>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</si>
  <si>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</si>
  <si>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</si>
  <si>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</si>
  <si>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</si>
  <si>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2016:3:2:7:TUCHENG_E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</si>
  <si>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</si>
  <si>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</si>
  <si>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</si>
  <si>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</si>
  <si>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</si>
  <si>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</si>
  <si>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</si>
  <si>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</si>
  <si>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</si>
  <si>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</si>
  <si>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</si>
  <si>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2016:3:2:7:XINZHU_3_E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</si>
  <si>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</si>
  <si>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</si>
  <si>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</si>
  <si>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</si>
  <si>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</si>
  <si>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</si>
  <si>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</si>
  <si>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</si>
  <si>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</si>
  <si>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</si>
  <si>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</si>
  <si>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</si>
  <si>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</si>
  <si>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</si>
  <si>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</si>
  <si>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</si>
  <si>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</si>
  <si>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</si>
  <si>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</si>
  <si>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</si>
  <si>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</si>
  <si>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</si>
  <si>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</si>
  <si>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</si>
  <si>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</si>
  <si>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</si>
  <si>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</si>
  <si>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</si>
  <si>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</si>
  <si>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</si>
  <si>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</si>
  <si>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</si>
  <si>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</si>
  <si>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</si>
  <si>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</si>
  <si>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</si>
  <si>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</si>
  <si>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</si>
  <si>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</si>
  <si>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</si>
  <si>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</si>
  <si>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</si>
  <si>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</si>
  <si>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</si>
  <si>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</si>
  <si>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</si>
  <si>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</si>
  <si>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</si>
  <si>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</si>
  <si>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</si>
  <si>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</si>
  <si>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</si>
  <si>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</si>
  <si>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</si>
  <si>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</si>
  <si>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</si>
  <si>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</si>
  <si>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</si>
  <si>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</si>
  <si>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</si>
  <si>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</si>
  <si>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</si>
  <si>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</si>
  <si>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</si>
  <si>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</si>
  <si>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</si>
  <si>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</si>
  <si>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</si>
  <si>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</si>
  <si>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</si>
  <si>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</si>
  <si>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</si>
  <si>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</si>
  <si>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</si>
  <si>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</si>
  <si>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</si>
  <si>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</si>
  <si>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</si>
  <si>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</si>
  <si>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</si>
  <si>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</si>
  <si>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</si>
  <si>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ZHUNAN_ZL</t>
  </si>
  <si>
    <t>Zhunan ZL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</si>
  <si>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</si>
  <si>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</si>
  <si>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</si>
  <si>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</si>
  <si>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</si>
  <si>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</si>
  <si>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</si>
  <si>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</si>
  <si>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</si>
  <si>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</si>
  <si>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</si>
  <si>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</si>
  <si>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</si>
  <si>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</si>
  <si>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</si>
  <si>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</si>
  <si>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</si>
  <si>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</si>
  <si>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</si>
  <si>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</si>
  <si>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</si>
  <si>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</si>
  <si>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</si>
  <si>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</si>
  <si>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</si>
  <si>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</si>
  <si>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</si>
  <si>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</si>
  <si>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</si>
  <si>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</si>
  <si>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</si>
  <si>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</si>
  <si>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</si>
  <si>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2016:3:3:7:NORTH_JINHUA_E</t>
  </si>
  <si>
    <t>2016:3:3:7:OFFICE_E</t>
  </si>
  <si>
    <t>2016:3:3:7:SANCHONG_E</t>
  </si>
  <si>
    <t>2016:3:3:7:SANCHONG_S</t>
  </si>
  <si>
    <t>2016:3:3:7:SANXIA_A</t>
  </si>
  <si>
    <t>2016:3:3:7:SANXIA_B</t>
  </si>
  <si>
    <t>2016:3:3:7:SHILIN_E</t>
  </si>
  <si>
    <t>2016:3:3:7:SHILIN_S</t>
  </si>
  <si>
    <t>2016:3:3:7:SIYUAN_E</t>
  </si>
  <si>
    <t>2016:3:3:7:SONGSHAN_E</t>
  </si>
  <si>
    <t>2016:3:3:7:SONGSHAN_S</t>
  </si>
  <si>
    <t>2016:3:3:7:TAIDONG_1_E</t>
  </si>
  <si>
    <t>2016:3:3:7:TAIDONG_1_S</t>
  </si>
  <si>
    <t>2016:3:3:7:TAIDONG_2_E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</si>
  <si>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</si>
  <si>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</si>
  <si>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</si>
  <si>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</si>
  <si>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</si>
  <si>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</si>
  <si>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</si>
  <si>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</si>
  <si>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</si>
  <si>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</si>
  <si>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</si>
  <si>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</si>
  <si>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</si>
  <si>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</si>
  <si>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2016:3:3:7:TUCHENG_E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</si>
  <si>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</si>
  <si>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</si>
  <si>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</si>
  <si>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</si>
  <si>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</si>
  <si>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</si>
  <si>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</si>
  <si>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</si>
  <si>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</si>
  <si>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</si>
  <si>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2016:3:3:7:XINZHU_3_E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</si>
  <si>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</si>
  <si>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</si>
  <si>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</si>
  <si>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</si>
  <si>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</si>
  <si>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</si>
  <si>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</si>
  <si>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</si>
  <si>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</si>
  <si>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</si>
  <si>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</si>
  <si>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</si>
  <si>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</si>
  <si>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</si>
  <si>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</si>
  <si>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2016:3:3:7:ZHUBEI_1_S</t>
  </si>
  <si>
    <t>2016:3:3:7:ZHUBEI_2_E</t>
  </si>
  <si>
    <t>2016:3:3:7:ZHUBEI_2_S</t>
  </si>
  <si>
    <t>2016:3:3:7:ZHUBEI_3_E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</si>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</sst>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1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6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2016  104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20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39688"/>
        <c:axId val="327839296"/>
      </c:lineChart>
      <c:dateAx>
        <c:axId val="327839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39296"/>
        <c:crosses val="autoZero"/>
        <c:auto val="1"/>
        <c:lblOffset val="100"/>
        <c:baseTimeUnit val="months"/>
      </c:dateAx>
      <c:valAx>
        <c:axId val="327839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3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89</c:v>
                </c:pt>
                <c:pt idx="4">
                  <c:v>12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479</c:v>
                </c:pt>
                <c:pt idx="2">
                  <c:v>#N/A</c:v>
                </c:pt>
                <c:pt idx="3">
                  <c:v>538</c:v>
                </c:pt>
                <c:pt idx="4">
                  <c:v>516</c:v>
                </c:pt>
                <c:pt idx="5">
                  <c:v>545</c:v>
                </c:pt>
                <c:pt idx="6">
                  <c:v>524</c:v>
                </c:pt>
                <c:pt idx="7">
                  <c:v>539</c:v>
                </c:pt>
                <c:pt idx="8">
                  <c:v>522</c:v>
                </c:pt>
                <c:pt idx="9">
                  <c:v>521</c:v>
                </c:pt>
                <c:pt idx="10">
                  <c:v>514</c:v>
                </c:pt>
                <c:pt idx="11">
                  <c:v>516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150</c:v>
                </c:pt>
                <c:pt idx="4">
                  <c:v>165</c:v>
                </c:pt>
                <c:pt idx="5">
                  <c:v>123</c:v>
                </c:pt>
                <c:pt idx="6">
                  <c:v>190</c:v>
                </c:pt>
                <c:pt idx="7">
                  <c:v>213</c:v>
                </c:pt>
                <c:pt idx="8">
                  <c:v>229</c:v>
                </c:pt>
                <c:pt idx="9">
                  <c:v>232</c:v>
                </c:pt>
                <c:pt idx="10">
                  <c:v>193</c:v>
                </c:pt>
                <c:pt idx="11">
                  <c:v>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214</c:v>
                </c:pt>
                <c:pt idx="2">
                  <c:v>#N/A</c:v>
                </c:pt>
                <c:pt idx="3">
                  <c:v>447</c:v>
                </c:pt>
                <c:pt idx="4">
                  <c:v>423</c:v>
                </c:pt>
                <c:pt idx="5">
                  <c:v>452</c:v>
                </c:pt>
                <c:pt idx="6">
                  <c:v>429</c:v>
                </c:pt>
                <c:pt idx="7">
                  <c:v>503</c:v>
                </c:pt>
                <c:pt idx="8">
                  <c:v>437</c:v>
                </c:pt>
                <c:pt idx="9">
                  <c:v>438</c:v>
                </c:pt>
                <c:pt idx="10">
                  <c:v>407</c:v>
                </c:pt>
                <c:pt idx="11">
                  <c:v>513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41</c:v>
                </c:pt>
                <c:pt idx="7">
                  <c:v>28</c:v>
                </c:pt>
                <c:pt idx="8">
                  <c:v>54</c:v>
                </c:pt>
                <c:pt idx="9">
                  <c:v>37</c:v>
                </c:pt>
                <c:pt idx="10">
                  <c:v>37</c:v>
                </c:pt>
                <c:pt idx="11">
                  <c:v>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13</c:v>
                </c:pt>
                <c:pt idx="4">
                  <c:v>17</c:v>
                </c:pt>
                <c:pt idx="5">
                  <c:v>3</c:v>
                </c:pt>
                <c:pt idx="6">
                  <c:v>4</c:v>
                </c:pt>
                <c:pt idx="7">
                  <c:v>13</c:v>
                </c:pt>
                <c:pt idx="8">
                  <c:v>15</c:v>
                </c:pt>
                <c:pt idx="9">
                  <c:v>8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40864"/>
        <c:axId val="327841256"/>
      </c:lineChart>
      <c:dateAx>
        <c:axId val="327840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41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784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4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TAOYUAN_ZONE_GRAPH!$X$101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TAOYUAN_ZONE_GRAPH!$X$102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TAOYUAN_ZONE_GRAPH!$X$103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19136"/>
        <c:axId val="330518744"/>
      </c:lineChart>
      <c:dateAx>
        <c:axId val="330519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18744"/>
        <c:crosses val="autoZero"/>
        <c:auto val="1"/>
        <c:lblOffset val="100"/>
        <c:baseTimeUnit val="months"/>
      </c:dateAx>
      <c:valAx>
        <c:axId val="330518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84</c:v>
                </c:pt>
                <c:pt idx="2">
                  <c:v>#N/A</c:v>
                </c:pt>
                <c:pt idx="3">
                  <c:v>84</c:v>
                </c:pt>
                <c:pt idx="4">
                  <c:v>81</c:v>
                </c:pt>
                <c:pt idx="5">
                  <c:v>82</c:v>
                </c:pt>
                <c:pt idx="6">
                  <c:v>80</c:v>
                </c:pt>
                <c:pt idx="7">
                  <c:v>78</c:v>
                </c:pt>
                <c:pt idx="8">
                  <c:v>79</c:v>
                </c:pt>
                <c:pt idx="9">
                  <c:v>83</c:v>
                </c:pt>
                <c:pt idx="10">
                  <c:v>78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15</c:v>
                </c:pt>
                <c:pt idx="6">
                  <c:v>28</c:v>
                </c:pt>
                <c:pt idx="7">
                  <c:v>34</c:v>
                </c:pt>
                <c:pt idx="8">
                  <c:v>30</c:v>
                </c:pt>
                <c:pt idx="9">
                  <c:v>35</c:v>
                </c:pt>
                <c:pt idx="10">
                  <c:v>26</c:v>
                </c:pt>
                <c:pt idx="11">
                  <c:v>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35</c:v>
                </c:pt>
                <c:pt idx="2">
                  <c:v>#N/A</c:v>
                </c:pt>
                <c:pt idx="3">
                  <c:v>67</c:v>
                </c:pt>
                <c:pt idx="4">
                  <c:v>53</c:v>
                </c:pt>
                <c:pt idx="5">
                  <c:v>57</c:v>
                </c:pt>
                <c:pt idx="6">
                  <c:v>68</c:v>
                </c:pt>
                <c:pt idx="7">
                  <c:v>79</c:v>
                </c:pt>
                <c:pt idx="8">
                  <c:v>63</c:v>
                </c:pt>
                <c:pt idx="9">
                  <c:v>64</c:v>
                </c:pt>
                <c:pt idx="10">
                  <c:v>47</c:v>
                </c:pt>
                <c:pt idx="11">
                  <c:v>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18352"/>
        <c:axId val="330517960"/>
      </c:lineChart>
      <c:dateAx>
        <c:axId val="330518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17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51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1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20704"/>
        <c:axId val="330519920"/>
      </c:lineChart>
      <c:dateAx>
        <c:axId val="330520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19920"/>
        <c:crosses val="autoZero"/>
        <c:auto val="1"/>
        <c:lblOffset val="100"/>
        <c:baseTimeUnit val="months"/>
      </c:dateAx>
      <c:valAx>
        <c:axId val="330519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21</c:v>
                </c:pt>
                <c:pt idx="4">
                  <c:v>23</c:v>
                </c:pt>
                <c:pt idx="5">
                  <c:v>20</c:v>
                </c:pt>
                <c:pt idx="6">
                  <c:v>21</c:v>
                </c:pt>
                <c:pt idx="7">
                  <c:v>21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7</c:v>
                </c:pt>
                <c:pt idx="10">
                  <c:v>5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27</c:v>
                </c:pt>
                <c:pt idx="4">
                  <c:v>19</c:v>
                </c:pt>
                <c:pt idx="5">
                  <c:v>16</c:v>
                </c:pt>
                <c:pt idx="6">
                  <c:v>22</c:v>
                </c:pt>
                <c:pt idx="7">
                  <c:v>24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21880"/>
        <c:axId val="330522272"/>
      </c:lineChart>
      <c:dateAx>
        <c:axId val="330521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2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52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23448"/>
        <c:axId val="330523056"/>
      </c:lineChart>
      <c:dateAx>
        <c:axId val="330523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3056"/>
        <c:crosses val="autoZero"/>
        <c:auto val="1"/>
        <c:lblOffset val="100"/>
        <c:baseTimeUnit val="months"/>
      </c:dateAx>
      <c:valAx>
        <c:axId val="330523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10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14</c:v>
                </c:pt>
                <c:pt idx="9">
                  <c:v>13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#N/A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28</c:v>
                </c:pt>
                <c:pt idx="8">
                  <c:v>14</c:v>
                </c:pt>
                <c:pt idx="9">
                  <c:v>13</c:v>
                </c:pt>
                <c:pt idx="10">
                  <c:v>10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24624"/>
        <c:axId val="330525016"/>
      </c:lineChart>
      <c:dateAx>
        <c:axId val="330524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5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52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69056"/>
        <c:axId val="332168664"/>
      </c:lineChart>
      <c:dateAx>
        <c:axId val="332169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68664"/>
        <c:crosses val="autoZero"/>
        <c:auto val="1"/>
        <c:lblOffset val="100"/>
        <c:baseTimeUnit val="months"/>
      </c:dateAx>
      <c:valAx>
        <c:axId val="332168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6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19</c:v>
                </c:pt>
                <c:pt idx="6">
                  <c:v>23</c:v>
                </c:pt>
                <c:pt idx="7">
                  <c:v>18</c:v>
                </c:pt>
                <c:pt idx="8">
                  <c:v>22</c:v>
                </c:pt>
                <c:pt idx="9">
                  <c:v>29</c:v>
                </c:pt>
                <c:pt idx="10">
                  <c:v>23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22</c:v>
                </c:pt>
                <c:pt idx="9">
                  <c:v>21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70232"/>
        <c:axId val="332170624"/>
      </c:lineChart>
      <c:dateAx>
        <c:axId val="332170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0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17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71800"/>
        <c:axId val="332171408"/>
      </c:lineChart>
      <c:dateAx>
        <c:axId val="332171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1408"/>
        <c:crosses val="autoZero"/>
        <c:auto val="1"/>
        <c:lblOffset val="100"/>
        <c:baseTimeUnit val="months"/>
      </c:dateAx>
      <c:valAx>
        <c:axId val="332171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17</c:v>
                </c:pt>
                <c:pt idx="4">
                  <c:v>22</c:v>
                </c:pt>
                <c:pt idx="5">
                  <c:v>26</c:v>
                </c:pt>
                <c:pt idx="6">
                  <c:v>18</c:v>
                </c:pt>
                <c:pt idx="7">
                  <c:v>23</c:v>
                </c:pt>
                <c:pt idx="8">
                  <c:v>23</c:v>
                </c:pt>
                <c:pt idx="9">
                  <c:v>20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10</c:v>
                </c:pt>
                <c:pt idx="4">
                  <c:v>9</c:v>
                </c:pt>
                <c:pt idx="5">
                  <c:v>16</c:v>
                </c:pt>
                <c:pt idx="6">
                  <c:v>14</c:v>
                </c:pt>
                <c:pt idx="7">
                  <c:v>8</c:v>
                </c:pt>
                <c:pt idx="8">
                  <c:v>6</c:v>
                </c:pt>
                <c:pt idx="9">
                  <c:v>8</c:v>
                </c:pt>
                <c:pt idx="10">
                  <c:v>4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72976"/>
        <c:axId val="332173368"/>
      </c:lineChart>
      <c:dateAx>
        <c:axId val="332172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3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17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EAST_ZONE_GRAPH!$X$101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EAST_ZONE_GRAPH!$X$102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74544"/>
        <c:axId val="332174152"/>
      </c:lineChart>
      <c:dateAx>
        <c:axId val="332174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4152"/>
        <c:crosses val="autoZero"/>
        <c:auto val="1"/>
        <c:lblOffset val="100"/>
        <c:baseTimeUnit val="months"/>
      </c:dateAx>
      <c:valAx>
        <c:axId val="332174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59</c:v>
                </c:pt>
                <c:pt idx="2">
                  <c:v>#N/A</c:v>
                </c:pt>
                <c:pt idx="3">
                  <c:v>66</c:v>
                </c:pt>
                <c:pt idx="4">
                  <c:v>60</c:v>
                </c:pt>
                <c:pt idx="5">
                  <c:v>70</c:v>
                </c:pt>
                <c:pt idx="6">
                  <c:v>63</c:v>
                </c:pt>
                <c:pt idx="7">
                  <c:v>61</c:v>
                </c:pt>
                <c:pt idx="8">
                  <c:v>68</c:v>
                </c:pt>
                <c:pt idx="9">
                  <c:v>65</c:v>
                </c:pt>
                <c:pt idx="10">
                  <c:v>80</c:v>
                </c:pt>
                <c:pt idx="11">
                  <c:v>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27</c:v>
                </c:pt>
                <c:pt idx="4">
                  <c:v>21</c:v>
                </c:pt>
                <c:pt idx="5">
                  <c:v>24</c:v>
                </c:pt>
                <c:pt idx="6">
                  <c:v>21</c:v>
                </c:pt>
                <c:pt idx="7">
                  <c:v>26</c:v>
                </c:pt>
                <c:pt idx="8">
                  <c:v>34</c:v>
                </c:pt>
                <c:pt idx="9">
                  <c:v>31</c:v>
                </c:pt>
                <c:pt idx="10">
                  <c:v>30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57</c:v>
                </c:pt>
                <c:pt idx="4">
                  <c:v>59</c:v>
                </c:pt>
                <c:pt idx="5">
                  <c:v>68</c:v>
                </c:pt>
                <c:pt idx="6">
                  <c:v>47</c:v>
                </c:pt>
                <c:pt idx="7">
                  <c:v>59</c:v>
                </c:pt>
                <c:pt idx="8">
                  <c:v>61</c:v>
                </c:pt>
                <c:pt idx="9">
                  <c:v>51</c:v>
                </c:pt>
                <c:pt idx="10">
                  <c:v>43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75720"/>
        <c:axId val="332176112"/>
      </c:lineChart>
      <c:dateAx>
        <c:axId val="332175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6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17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220824"/>
        <c:axId val="335220432"/>
      </c:lineChart>
      <c:dateAx>
        <c:axId val="335220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0432"/>
        <c:crosses val="autoZero"/>
        <c:auto val="1"/>
        <c:lblOffset val="100"/>
        <c:baseTimeUnit val="months"/>
      </c:dateAx>
      <c:valAx>
        <c:axId val="335220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20</c:v>
                </c:pt>
                <c:pt idx="5">
                  <c:v>26</c:v>
                </c:pt>
                <c:pt idx="6">
                  <c:v>23</c:v>
                </c:pt>
                <c:pt idx="7">
                  <c:v>22</c:v>
                </c:pt>
                <c:pt idx="8">
                  <c:v>24</c:v>
                </c:pt>
                <c:pt idx="9">
                  <c:v>19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8</c:v>
                </c:pt>
                <c:pt idx="8">
                  <c:v>14</c:v>
                </c:pt>
                <c:pt idx="9">
                  <c:v>16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12</c:v>
                </c:pt>
                <c:pt idx="4">
                  <c:v>14</c:v>
                </c:pt>
                <c:pt idx="5">
                  <c:v>19</c:v>
                </c:pt>
                <c:pt idx="6">
                  <c:v>14</c:v>
                </c:pt>
                <c:pt idx="7">
                  <c:v>21</c:v>
                </c:pt>
                <c:pt idx="8">
                  <c:v>16</c:v>
                </c:pt>
                <c:pt idx="9">
                  <c:v>19</c:v>
                </c:pt>
                <c:pt idx="10">
                  <c:v>8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222000"/>
        <c:axId val="335222392"/>
      </c:lineChart>
      <c:dateAx>
        <c:axId val="335222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2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22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223960"/>
        <c:axId val="335223568"/>
      </c:lineChart>
      <c:dateAx>
        <c:axId val="335223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3568"/>
        <c:crosses val="autoZero"/>
        <c:auto val="1"/>
        <c:lblOffset val="100"/>
        <c:baseTimeUnit val="months"/>
      </c:dateAx>
      <c:valAx>
        <c:axId val="335223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225136"/>
        <c:axId val="335225528"/>
      </c:lineChart>
      <c:dateAx>
        <c:axId val="335225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5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22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226704"/>
        <c:axId val="335226312"/>
      </c:lineChart>
      <c:dateAx>
        <c:axId val="335226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6312"/>
        <c:crosses val="autoZero"/>
        <c:auto val="1"/>
        <c:lblOffset val="100"/>
        <c:baseTimeUnit val="months"/>
      </c:dateAx>
      <c:valAx>
        <c:axId val="335226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12</c:v>
                </c:pt>
                <c:pt idx="4">
                  <c:v>8</c:v>
                </c:pt>
                <c:pt idx="5">
                  <c:v>13</c:v>
                </c:pt>
                <c:pt idx="6">
                  <c:v>15</c:v>
                </c:pt>
                <c:pt idx="7">
                  <c:v>11</c:v>
                </c:pt>
                <c:pt idx="8">
                  <c:v>10</c:v>
                </c:pt>
                <c:pt idx="9">
                  <c:v>13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18</c:v>
                </c:pt>
                <c:pt idx="6">
                  <c:v>13</c:v>
                </c:pt>
                <c:pt idx="7">
                  <c:v>14</c:v>
                </c:pt>
                <c:pt idx="8">
                  <c:v>17</c:v>
                </c:pt>
                <c:pt idx="9">
                  <c:v>13</c:v>
                </c:pt>
                <c:pt idx="10">
                  <c:v>13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35144"/>
        <c:axId val="336935536"/>
      </c:lineChart>
      <c:dateAx>
        <c:axId val="336935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5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93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36712"/>
        <c:axId val="336936320"/>
      </c:lineChart>
      <c:dateAx>
        <c:axId val="336936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6320"/>
        <c:crosses val="autoZero"/>
        <c:auto val="1"/>
        <c:lblOffset val="100"/>
        <c:baseTimeUnit val="months"/>
      </c:dateAx>
      <c:valAx>
        <c:axId val="336936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24</c:v>
                </c:pt>
                <c:pt idx="4">
                  <c:v>20</c:v>
                </c:pt>
                <c:pt idx="5">
                  <c:v>18</c:v>
                </c:pt>
                <c:pt idx="6">
                  <c:v>13</c:v>
                </c:pt>
                <c:pt idx="7">
                  <c:v>15</c:v>
                </c:pt>
                <c:pt idx="8">
                  <c:v>20</c:v>
                </c:pt>
                <c:pt idx="9">
                  <c:v>20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5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37888"/>
        <c:axId val="336938280"/>
      </c:lineChart>
      <c:dateAx>
        <c:axId val="336937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8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93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HUALIAN_ZONE_GRAPH!$X$101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HUALIAN_ZONE_GRAPH!$X$102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39456"/>
        <c:axId val="336939064"/>
      </c:lineChart>
      <c:dateAx>
        <c:axId val="336939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9064"/>
        <c:crosses val="autoZero"/>
        <c:auto val="1"/>
        <c:lblOffset val="100"/>
        <c:baseTimeUnit val="months"/>
      </c:dateAx>
      <c:valAx>
        <c:axId val="336939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25</c:v>
                </c:pt>
                <c:pt idx="2">
                  <c:v>#N/A</c:v>
                </c:pt>
                <c:pt idx="3">
                  <c:v>36</c:v>
                </c:pt>
                <c:pt idx="4">
                  <c:v>39</c:v>
                </c:pt>
                <c:pt idx="5">
                  <c:v>34</c:v>
                </c:pt>
                <c:pt idx="6">
                  <c:v>37</c:v>
                </c:pt>
                <c:pt idx="7">
                  <c:v>40</c:v>
                </c:pt>
                <c:pt idx="8">
                  <c:v>42</c:v>
                </c:pt>
                <c:pt idx="9">
                  <c:v>40</c:v>
                </c:pt>
                <c:pt idx="10">
                  <c:v>42</c:v>
                </c:pt>
                <c:pt idx="11">
                  <c:v>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11</c:v>
                </c:pt>
                <c:pt idx="5">
                  <c:v>10</c:v>
                </c:pt>
                <c:pt idx="6">
                  <c:v>12</c:v>
                </c:pt>
                <c:pt idx="7">
                  <c:v>10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36</c:v>
                </c:pt>
                <c:pt idx="4">
                  <c:v>29</c:v>
                </c:pt>
                <c:pt idx="5">
                  <c:v>26</c:v>
                </c:pt>
                <c:pt idx="6">
                  <c:v>26</c:v>
                </c:pt>
                <c:pt idx="7">
                  <c:v>40</c:v>
                </c:pt>
                <c:pt idx="8">
                  <c:v>25</c:v>
                </c:pt>
                <c:pt idx="9">
                  <c:v>29</c:v>
                </c:pt>
                <c:pt idx="10">
                  <c:v>28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40632"/>
        <c:axId val="336941024"/>
      </c:lineChart>
      <c:dateAx>
        <c:axId val="336940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41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9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4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0040"/>
        <c:axId val="336942592"/>
      </c:lineChart>
      <c:dateAx>
        <c:axId val="390410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42592"/>
        <c:crosses val="autoZero"/>
        <c:auto val="1"/>
        <c:lblOffset val="100"/>
        <c:baseTimeUnit val="months"/>
      </c:dateAx>
      <c:valAx>
        <c:axId val="336942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16</c:v>
                </c:pt>
                <c:pt idx="6">
                  <c:v>25</c:v>
                </c:pt>
                <c:pt idx="7">
                  <c:v>23</c:v>
                </c:pt>
                <c:pt idx="8">
                  <c:v>20</c:v>
                </c:pt>
                <c:pt idx="9">
                  <c:v>17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21</c:v>
                </c:pt>
                <c:pt idx="4">
                  <c:v>14</c:v>
                </c:pt>
                <c:pt idx="5">
                  <c:v>17</c:v>
                </c:pt>
                <c:pt idx="6">
                  <c:v>13</c:v>
                </c:pt>
                <c:pt idx="7">
                  <c:v>19</c:v>
                </c:pt>
                <c:pt idx="8">
                  <c:v>14</c:v>
                </c:pt>
                <c:pt idx="9">
                  <c:v>17</c:v>
                </c:pt>
                <c:pt idx="10">
                  <c:v>14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1216"/>
        <c:axId val="390411608"/>
      </c:lineChart>
      <c:dateAx>
        <c:axId val="390411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1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41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2784"/>
        <c:axId val="390412392"/>
      </c:lineChart>
      <c:dateAx>
        <c:axId val="390412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2392"/>
        <c:crosses val="autoZero"/>
        <c:auto val="1"/>
        <c:lblOffset val="100"/>
        <c:baseTimeUnit val="months"/>
      </c:dateAx>
      <c:valAx>
        <c:axId val="390412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18</c:v>
                </c:pt>
                <c:pt idx="4">
                  <c:v>21</c:v>
                </c:pt>
                <c:pt idx="5">
                  <c:v>18</c:v>
                </c:pt>
                <c:pt idx="6">
                  <c:v>12</c:v>
                </c:pt>
                <c:pt idx="7">
                  <c:v>17</c:v>
                </c:pt>
                <c:pt idx="8">
                  <c:v>22</c:v>
                </c:pt>
                <c:pt idx="9">
                  <c:v>23</c:v>
                </c:pt>
                <c:pt idx="10">
                  <c:v>23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15</c:v>
                </c:pt>
                <c:pt idx="4">
                  <c:v>15</c:v>
                </c:pt>
                <c:pt idx="5">
                  <c:v>9</c:v>
                </c:pt>
                <c:pt idx="6">
                  <c:v>13</c:v>
                </c:pt>
                <c:pt idx="7">
                  <c:v>21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3960"/>
        <c:axId val="390414352"/>
      </c:lineChart>
      <c:dateAx>
        <c:axId val="390413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4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41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TAIDONG_ZONE_GRAPH!$X$101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TAIDONG_ZONE_GRAPH!$X$102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5528"/>
        <c:axId val="390415136"/>
      </c:lineChart>
      <c:dateAx>
        <c:axId val="390415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5136"/>
        <c:crosses val="autoZero"/>
        <c:auto val="1"/>
        <c:lblOffset val="100"/>
        <c:baseTimeUnit val="months"/>
      </c:dateAx>
      <c:valAx>
        <c:axId val="390415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48</c:v>
                </c:pt>
                <c:pt idx="2">
                  <c:v>#N/A</c:v>
                </c:pt>
                <c:pt idx="3">
                  <c:v>51</c:v>
                </c:pt>
                <c:pt idx="4">
                  <c:v>43</c:v>
                </c:pt>
                <c:pt idx="5">
                  <c:v>40</c:v>
                </c:pt>
                <c:pt idx="6">
                  <c:v>40</c:v>
                </c:pt>
                <c:pt idx="7">
                  <c:v>32</c:v>
                </c:pt>
                <c:pt idx="8">
                  <c:v>30</c:v>
                </c:pt>
                <c:pt idx="9">
                  <c:v>37</c:v>
                </c:pt>
                <c:pt idx="10">
                  <c:v>36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19</c:v>
                </c:pt>
                <c:pt idx="9">
                  <c:v>23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28</c:v>
                </c:pt>
                <c:pt idx="4">
                  <c:v>24</c:v>
                </c:pt>
                <c:pt idx="5">
                  <c:v>21</c:v>
                </c:pt>
                <c:pt idx="6">
                  <c:v>32</c:v>
                </c:pt>
                <c:pt idx="7">
                  <c:v>31</c:v>
                </c:pt>
                <c:pt idx="8">
                  <c:v>27</c:v>
                </c:pt>
                <c:pt idx="9">
                  <c:v>25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6704"/>
        <c:axId val="390417096"/>
      </c:lineChart>
      <c:dateAx>
        <c:axId val="390416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7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41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1560"/>
        <c:axId val="390417488"/>
      </c:lineChart>
      <c:dateAx>
        <c:axId val="390671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7488"/>
        <c:crosses val="autoZero"/>
        <c:auto val="1"/>
        <c:lblOffset val="100"/>
        <c:baseTimeUnit val="months"/>
      </c:dateAx>
      <c:valAx>
        <c:axId val="390417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10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9</c:v>
                </c:pt>
                <c:pt idx="4">
                  <c:v>7</c:v>
                </c:pt>
                <c:pt idx="5">
                  <c:v>6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2736"/>
        <c:axId val="390673128"/>
      </c:lineChart>
      <c:dateAx>
        <c:axId val="390672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3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6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4304"/>
        <c:axId val="390673912"/>
      </c:lineChart>
      <c:dateAx>
        <c:axId val="390674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3912"/>
        <c:crosses val="autoZero"/>
        <c:auto val="1"/>
        <c:lblOffset val="100"/>
        <c:baseTimeUnit val="months"/>
      </c:dateAx>
      <c:valAx>
        <c:axId val="390673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16</c:v>
                </c:pt>
                <c:pt idx="6">
                  <c:v>14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12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8</c:v>
                </c:pt>
                <c:pt idx="4">
                  <c:v>11</c:v>
                </c:pt>
                <c:pt idx="5">
                  <c:v>5</c:v>
                </c:pt>
                <c:pt idx="6">
                  <c:v>11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5480"/>
        <c:axId val="390675872"/>
      </c:lineChart>
      <c:dateAx>
        <c:axId val="390675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5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67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YULI_DISTRICT_GRAPH!$X$103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7048"/>
        <c:axId val="390676656"/>
      </c:lineChart>
      <c:dateAx>
        <c:axId val="390677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6656"/>
        <c:crosses val="autoZero"/>
        <c:auto val="1"/>
        <c:lblOffset val="100"/>
        <c:baseTimeUnit val="months"/>
      </c:dateAx>
      <c:valAx>
        <c:axId val="390676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16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6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#N/A</c:v>
                </c:pt>
                <c:pt idx="3">
                  <c:v>11</c:v>
                </c:pt>
                <c:pt idx="4">
                  <c:v>6</c:v>
                </c:pt>
                <c:pt idx="5">
                  <c:v>10</c:v>
                </c:pt>
                <c:pt idx="6">
                  <c:v>13</c:v>
                </c:pt>
                <c:pt idx="7">
                  <c:v>10</c:v>
                </c:pt>
                <c:pt idx="8">
                  <c:v>10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8224"/>
        <c:axId val="390678616"/>
      </c:lineChart>
      <c:dateAx>
        <c:axId val="390678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86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67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ZHUNAN_ZONE_GRAPH!$X$101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ZHUNAN_ZONE_GRAPH!$X$102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2784"/>
        <c:axId val="390679008"/>
      </c:lineChart>
      <c:dateAx>
        <c:axId val="392632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9008"/>
        <c:crosses val="autoZero"/>
        <c:auto val="1"/>
        <c:lblOffset val="100"/>
        <c:baseTimeUnit val="months"/>
      </c:dateAx>
      <c:valAx>
        <c:axId val="390679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27</c:v>
                </c:pt>
                <c:pt idx="4">
                  <c:v>28</c:v>
                </c:pt>
                <c:pt idx="5">
                  <c:v>22</c:v>
                </c:pt>
                <c:pt idx="6">
                  <c:v>13</c:v>
                </c:pt>
                <c:pt idx="7">
                  <c:v>19</c:v>
                </c:pt>
                <c:pt idx="8">
                  <c:v>28</c:v>
                </c:pt>
                <c:pt idx="9">
                  <c:v>35</c:v>
                </c:pt>
                <c:pt idx="10">
                  <c:v>33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29</c:v>
                </c:pt>
                <c:pt idx="4">
                  <c:v>24</c:v>
                </c:pt>
                <c:pt idx="5">
                  <c:v>23</c:v>
                </c:pt>
                <c:pt idx="6">
                  <c:v>21</c:v>
                </c:pt>
                <c:pt idx="7">
                  <c:v>29</c:v>
                </c:pt>
                <c:pt idx="8">
                  <c:v>35</c:v>
                </c:pt>
                <c:pt idx="9">
                  <c:v>33</c:v>
                </c:pt>
                <c:pt idx="10">
                  <c:v>16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3960"/>
        <c:axId val="392634352"/>
      </c:lineChart>
      <c:dateAx>
        <c:axId val="392633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4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3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5528"/>
        <c:axId val="392635136"/>
      </c:lineChart>
      <c:dateAx>
        <c:axId val="392635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5136"/>
        <c:crosses val="autoZero"/>
        <c:auto val="1"/>
        <c:lblOffset val="100"/>
        <c:baseTimeUnit val="months"/>
      </c:dateAx>
      <c:valAx>
        <c:axId val="392635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22</c:v>
                </c:pt>
                <c:pt idx="2">
                  <c:v>#N/A</c:v>
                </c:pt>
                <c:pt idx="3">
                  <c:v>18</c:v>
                </c:pt>
                <c:pt idx="4">
                  <c:v>15</c:v>
                </c:pt>
                <c:pt idx="5">
                  <c:v>14</c:v>
                </c:pt>
                <c:pt idx="6">
                  <c:v>5</c:v>
                </c:pt>
                <c:pt idx="7">
                  <c:v>9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23</c:v>
                </c:pt>
                <c:pt idx="4">
                  <c:v>16</c:v>
                </c:pt>
                <c:pt idx="5">
                  <c:v>14</c:v>
                </c:pt>
                <c:pt idx="6">
                  <c:v>13</c:v>
                </c:pt>
                <c:pt idx="7">
                  <c:v>18</c:v>
                </c:pt>
                <c:pt idx="8">
                  <c:v>17</c:v>
                </c:pt>
                <c:pt idx="9">
                  <c:v>25</c:v>
                </c:pt>
                <c:pt idx="10">
                  <c:v>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6704"/>
        <c:axId val="392637096"/>
      </c:lineChart>
      <c:dateAx>
        <c:axId val="392636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7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3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8272"/>
        <c:axId val="392637880"/>
      </c:lineChart>
      <c:dateAx>
        <c:axId val="392638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7880"/>
        <c:crosses val="autoZero"/>
        <c:auto val="1"/>
        <c:lblOffset val="100"/>
        <c:baseTimeUnit val="months"/>
      </c:dateAx>
      <c:valAx>
        <c:axId val="392637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9</c:v>
                </c:pt>
                <c:pt idx="4">
                  <c:v>13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9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11</c:v>
                </c:pt>
                <c:pt idx="8">
                  <c:v>18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9448"/>
        <c:axId val="392639840"/>
      </c:lineChart>
      <c:dateAx>
        <c:axId val="392639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9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XINZHU_ZONE_GRAPH!$X$101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XINZHU_ZONE_GRAPH!$X$102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1016"/>
        <c:axId val="392640624"/>
      </c:lineChart>
      <c:dateAx>
        <c:axId val="392641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0624"/>
        <c:crosses val="autoZero"/>
        <c:auto val="1"/>
        <c:lblOffset val="100"/>
        <c:baseTimeUnit val="months"/>
      </c:dateAx>
      <c:valAx>
        <c:axId val="392640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53</c:v>
                </c:pt>
                <c:pt idx="2">
                  <c:v>#N/A</c:v>
                </c:pt>
                <c:pt idx="3">
                  <c:v>49</c:v>
                </c:pt>
                <c:pt idx="4">
                  <c:v>53</c:v>
                </c:pt>
                <c:pt idx="5">
                  <c:v>51</c:v>
                </c:pt>
                <c:pt idx="6">
                  <c:v>44</c:v>
                </c:pt>
                <c:pt idx="7">
                  <c:v>46</c:v>
                </c:pt>
                <c:pt idx="8">
                  <c:v>32</c:v>
                </c:pt>
                <c:pt idx="9">
                  <c:v>31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12</c:v>
                </c:pt>
                <c:pt idx="4">
                  <c:v>20</c:v>
                </c:pt>
                <c:pt idx="5">
                  <c:v>12</c:v>
                </c:pt>
                <c:pt idx="6">
                  <c:v>18</c:v>
                </c:pt>
                <c:pt idx="7">
                  <c:v>20</c:v>
                </c:pt>
                <c:pt idx="8">
                  <c:v>16</c:v>
                </c:pt>
                <c:pt idx="9">
                  <c:v>20</c:v>
                </c:pt>
                <c:pt idx="10">
                  <c:v>14</c:v>
                </c:pt>
                <c:pt idx="11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29</c:v>
                </c:pt>
                <c:pt idx="2">
                  <c:v>#N/A</c:v>
                </c:pt>
                <c:pt idx="3">
                  <c:v>36</c:v>
                </c:pt>
                <c:pt idx="4">
                  <c:v>35</c:v>
                </c:pt>
                <c:pt idx="5">
                  <c:v>51</c:v>
                </c:pt>
                <c:pt idx="6">
                  <c:v>34</c:v>
                </c:pt>
                <c:pt idx="7">
                  <c:v>46</c:v>
                </c:pt>
                <c:pt idx="8">
                  <c:v>50</c:v>
                </c:pt>
                <c:pt idx="9">
                  <c:v>45</c:v>
                </c:pt>
                <c:pt idx="10">
                  <c:v>30</c:v>
                </c:pt>
                <c:pt idx="11">
                  <c:v>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2192"/>
        <c:axId val="392642584"/>
      </c:lineChart>
      <c:dateAx>
        <c:axId val="392642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2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4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3760"/>
        <c:axId val="392643368"/>
      </c:lineChart>
      <c:dateAx>
        <c:axId val="392643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3368"/>
        <c:crosses val="autoZero"/>
        <c:auto val="1"/>
        <c:lblOffset val="100"/>
        <c:baseTimeUnit val="months"/>
      </c:dateAx>
      <c:valAx>
        <c:axId val="392643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28</c:v>
                </c:pt>
                <c:pt idx="4">
                  <c:v>29</c:v>
                </c:pt>
                <c:pt idx="5">
                  <c:v>25</c:v>
                </c:pt>
                <c:pt idx="6">
                  <c:v>20</c:v>
                </c:pt>
                <c:pt idx="7">
                  <c:v>24</c:v>
                </c:pt>
                <c:pt idx="8">
                  <c:v>19</c:v>
                </c:pt>
                <c:pt idx="9">
                  <c:v>20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12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3</c:v>
                </c:pt>
                <c:pt idx="9">
                  <c:v>8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17</c:v>
                </c:pt>
                <c:pt idx="4">
                  <c:v>21</c:v>
                </c:pt>
                <c:pt idx="5">
                  <c:v>32</c:v>
                </c:pt>
                <c:pt idx="6">
                  <c:v>20</c:v>
                </c:pt>
                <c:pt idx="7">
                  <c:v>25</c:v>
                </c:pt>
                <c:pt idx="8">
                  <c:v>25</c:v>
                </c:pt>
                <c:pt idx="9">
                  <c:v>26</c:v>
                </c:pt>
                <c:pt idx="10">
                  <c:v>16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4936"/>
        <c:axId val="392645328"/>
      </c:lineChart>
      <c:dateAx>
        <c:axId val="392644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5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6504"/>
        <c:axId val="392646112"/>
      </c:lineChart>
      <c:dateAx>
        <c:axId val="392646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6112"/>
        <c:crosses val="autoZero"/>
        <c:auto val="1"/>
        <c:lblOffset val="100"/>
        <c:baseTimeUnit val="months"/>
      </c:dateAx>
      <c:valAx>
        <c:axId val="392646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#N/A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7680"/>
        <c:axId val="392648072"/>
      </c:lineChart>
      <c:dateAx>
        <c:axId val="392647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8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4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49168"/>
        <c:axId val="395648776"/>
      </c:lineChart>
      <c:dateAx>
        <c:axId val="395649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48776"/>
        <c:crosses val="autoZero"/>
        <c:auto val="1"/>
        <c:lblOffset val="100"/>
        <c:baseTimeUnit val="months"/>
      </c:dateAx>
      <c:valAx>
        <c:axId val="395648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17</c:v>
                </c:pt>
                <c:pt idx="7">
                  <c:v>15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16</c:v>
                </c:pt>
                <c:pt idx="4">
                  <c:v>11</c:v>
                </c:pt>
                <c:pt idx="5">
                  <c:v>15</c:v>
                </c:pt>
                <c:pt idx="6">
                  <c:v>11</c:v>
                </c:pt>
                <c:pt idx="7">
                  <c:v>17</c:v>
                </c:pt>
                <c:pt idx="8">
                  <c:v>17</c:v>
                </c:pt>
                <c:pt idx="9">
                  <c:v>11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0344"/>
        <c:axId val="395650736"/>
      </c:lineChart>
      <c:dateAx>
        <c:axId val="395650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0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65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CENTRAL_ZONE_GRAPH!$X$101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CENTRAL_ZONE_GRAPH!$X$102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2304"/>
        <c:axId val="395651912"/>
      </c:lineChart>
      <c:dateAx>
        <c:axId val="395652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1912"/>
        <c:crosses val="autoZero"/>
        <c:auto val="1"/>
        <c:lblOffset val="100"/>
        <c:baseTimeUnit val="months"/>
      </c:dateAx>
      <c:valAx>
        <c:axId val="395651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50</c:v>
                </c:pt>
                <c:pt idx="2">
                  <c:v>#N/A</c:v>
                </c:pt>
                <c:pt idx="3">
                  <c:v>47</c:v>
                </c:pt>
                <c:pt idx="4">
                  <c:v>42</c:v>
                </c:pt>
                <c:pt idx="5">
                  <c:v>51</c:v>
                </c:pt>
                <c:pt idx="6">
                  <c:v>61</c:v>
                </c:pt>
                <c:pt idx="7">
                  <c:v>65</c:v>
                </c:pt>
                <c:pt idx="8">
                  <c:v>63</c:v>
                </c:pt>
                <c:pt idx="9">
                  <c:v>58</c:v>
                </c:pt>
                <c:pt idx="10">
                  <c:v>78</c:v>
                </c:pt>
                <c:pt idx="11">
                  <c:v>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14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30</c:v>
                </c:pt>
                <c:pt idx="10">
                  <c:v>21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40</c:v>
                </c:pt>
                <c:pt idx="4">
                  <c:v>38</c:v>
                </c:pt>
                <c:pt idx="5">
                  <c:v>64</c:v>
                </c:pt>
                <c:pt idx="6">
                  <c:v>56</c:v>
                </c:pt>
                <c:pt idx="7">
                  <c:v>55</c:v>
                </c:pt>
                <c:pt idx="8">
                  <c:v>45</c:v>
                </c:pt>
                <c:pt idx="9">
                  <c:v>45</c:v>
                </c:pt>
                <c:pt idx="10">
                  <c:v>71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3480"/>
        <c:axId val="395653872"/>
      </c:lineChart>
      <c:dateAx>
        <c:axId val="395653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3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6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5048"/>
        <c:axId val="395654656"/>
      </c:lineChart>
      <c:dateAx>
        <c:axId val="395655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4656"/>
        <c:crosses val="autoZero"/>
        <c:auto val="1"/>
        <c:lblOffset val="100"/>
        <c:baseTimeUnit val="months"/>
      </c:dateAx>
      <c:valAx>
        <c:axId val="395654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21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19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13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15</c:v>
                </c:pt>
                <c:pt idx="4">
                  <c:v>10</c:v>
                </c:pt>
                <c:pt idx="5">
                  <c:v>14</c:v>
                </c:pt>
                <c:pt idx="6">
                  <c:v>18</c:v>
                </c:pt>
                <c:pt idx="7">
                  <c:v>16</c:v>
                </c:pt>
                <c:pt idx="8">
                  <c:v>8</c:v>
                </c:pt>
                <c:pt idx="9">
                  <c:v>17</c:v>
                </c:pt>
                <c:pt idx="10">
                  <c:v>28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6224"/>
        <c:axId val="395656616"/>
      </c:lineChart>
      <c:dateAx>
        <c:axId val="395656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66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65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7792"/>
        <c:axId val="395657400"/>
      </c:lineChart>
      <c:dateAx>
        <c:axId val="395657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7400"/>
        <c:crosses val="autoZero"/>
        <c:auto val="1"/>
        <c:lblOffset val="100"/>
        <c:baseTimeUnit val="months"/>
      </c:dateAx>
      <c:valAx>
        <c:axId val="395657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19</c:v>
                </c:pt>
                <c:pt idx="2">
                  <c:v>#N/A</c:v>
                </c:pt>
                <c:pt idx="3">
                  <c:v>35</c:v>
                </c:pt>
                <c:pt idx="4">
                  <c:v>28</c:v>
                </c:pt>
                <c:pt idx="5">
                  <c:v>41</c:v>
                </c:pt>
                <c:pt idx="6">
                  <c:v>41</c:v>
                </c:pt>
                <c:pt idx="7">
                  <c:v>50</c:v>
                </c:pt>
                <c:pt idx="8">
                  <c:v>48</c:v>
                </c:pt>
                <c:pt idx="9">
                  <c:v>48</c:v>
                </c:pt>
                <c:pt idx="10">
                  <c:v>41</c:v>
                </c:pt>
                <c:pt idx="11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11</c:v>
                </c:pt>
                <c:pt idx="7">
                  <c:v>13</c:v>
                </c:pt>
                <c:pt idx="8">
                  <c:v>18</c:v>
                </c:pt>
                <c:pt idx="9">
                  <c:v>17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31</c:v>
                </c:pt>
                <c:pt idx="6">
                  <c:v>26</c:v>
                </c:pt>
                <c:pt idx="7">
                  <c:v>22</c:v>
                </c:pt>
                <c:pt idx="8">
                  <c:v>23</c:v>
                </c:pt>
                <c:pt idx="9">
                  <c:v>27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6</c:v>
                </c:pt>
                <c:pt idx="7">
                  <c:v>4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8968"/>
        <c:axId val="395659360"/>
      </c:lineChart>
      <c:dateAx>
        <c:axId val="395658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9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65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60536"/>
        <c:axId val="395660144"/>
      </c:lineChart>
      <c:dateAx>
        <c:axId val="395660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0144"/>
        <c:crosses val="autoZero"/>
        <c:auto val="1"/>
        <c:lblOffset val="100"/>
        <c:baseTimeUnit val="months"/>
      </c:dateAx>
      <c:valAx>
        <c:axId val="395660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13</c:v>
                </c:pt>
                <c:pt idx="4">
                  <c:v>11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18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3</c:v>
                </c:pt>
                <c:pt idx="8">
                  <c:v>8</c:v>
                </c:pt>
                <c:pt idx="9">
                  <c:v>13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14</c:v>
                </c:pt>
                <c:pt idx="5">
                  <c:v>26</c:v>
                </c:pt>
                <c:pt idx="6">
                  <c:v>19</c:v>
                </c:pt>
                <c:pt idx="7">
                  <c:v>25</c:v>
                </c:pt>
                <c:pt idx="8">
                  <c:v>16</c:v>
                </c:pt>
                <c:pt idx="9">
                  <c:v>9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61712"/>
        <c:axId val="395662104"/>
      </c:lineChart>
      <c:dateAx>
        <c:axId val="395661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2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66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NORTH_ZONE_GRAPH!$X$102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63280"/>
        <c:axId val="395662888"/>
      </c:lineChart>
      <c:dateAx>
        <c:axId val="395663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2888"/>
        <c:crosses val="autoZero"/>
        <c:auto val="1"/>
        <c:lblOffset val="100"/>
        <c:baseTimeUnit val="months"/>
      </c:dateAx>
      <c:valAx>
        <c:axId val="395662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31</c:v>
                </c:pt>
                <c:pt idx="4">
                  <c:v>25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21</c:v>
                </c:pt>
                <c:pt idx="9">
                  <c:v>20</c:v>
                </c:pt>
                <c:pt idx="10">
                  <c:v>31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14</c:v>
                </c:pt>
                <c:pt idx="9">
                  <c:v>13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34</c:v>
                </c:pt>
                <c:pt idx="4">
                  <c:v>27</c:v>
                </c:pt>
                <c:pt idx="5">
                  <c:v>21</c:v>
                </c:pt>
                <c:pt idx="6">
                  <c:v>30</c:v>
                </c:pt>
                <c:pt idx="7">
                  <c:v>37</c:v>
                </c:pt>
                <c:pt idx="8">
                  <c:v>24</c:v>
                </c:pt>
                <c:pt idx="9">
                  <c:v>33</c:v>
                </c:pt>
                <c:pt idx="10">
                  <c:v>43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0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64456"/>
        <c:axId val="401120280"/>
      </c:lineChart>
      <c:dateAx>
        <c:axId val="395664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0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2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1456"/>
        <c:axId val="401121064"/>
      </c:lineChart>
      <c:dateAx>
        <c:axId val="401121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1064"/>
        <c:crosses val="autoZero"/>
        <c:auto val="1"/>
        <c:lblOffset val="100"/>
        <c:baseTimeUnit val="months"/>
      </c:dateAx>
      <c:valAx>
        <c:axId val="401121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10</c:v>
                </c:pt>
                <c:pt idx="8">
                  <c:v>6</c:v>
                </c:pt>
                <c:pt idx="9">
                  <c:v>5</c:v>
                </c:pt>
                <c:pt idx="10">
                  <c:v>12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15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6</c:v>
                </c:pt>
                <c:pt idx="9">
                  <c:v>16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2632"/>
        <c:axId val="401123024"/>
      </c:lineChart>
      <c:dateAx>
        <c:axId val="401122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3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2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4200"/>
        <c:axId val="401123808"/>
      </c:lineChart>
      <c:dateAx>
        <c:axId val="4011242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3808"/>
        <c:crosses val="autoZero"/>
        <c:auto val="1"/>
        <c:lblOffset val="100"/>
        <c:baseTimeUnit val="months"/>
      </c:dateAx>
      <c:valAx>
        <c:axId val="401123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25</c:v>
                </c:pt>
                <c:pt idx="6">
                  <c:v>22</c:v>
                </c:pt>
                <c:pt idx="7">
                  <c:v>18</c:v>
                </c:pt>
                <c:pt idx="8">
                  <c:v>15</c:v>
                </c:pt>
                <c:pt idx="9">
                  <c:v>15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9</c:v>
                </c:pt>
                <c:pt idx="8">
                  <c:v>13</c:v>
                </c:pt>
                <c:pt idx="9">
                  <c:v>10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19</c:v>
                </c:pt>
                <c:pt idx="4">
                  <c:v>20</c:v>
                </c:pt>
                <c:pt idx="5">
                  <c:v>16</c:v>
                </c:pt>
                <c:pt idx="6">
                  <c:v>15</c:v>
                </c:pt>
                <c:pt idx="7">
                  <c:v>22</c:v>
                </c:pt>
                <c:pt idx="8">
                  <c:v>18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5376"/>
        <c:axId val="401125768"/>
      </c:lineChart>
      <c:dateAx>
        <c:axId val="4011253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5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2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SOUTH_ZONE_GRAPH!$X$102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6944"/>
        <c:axId val="401126552"/>
      </c:lineChart>
      <c:dateAx>
        <c:axId val="401126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6552"/>
        <c:crosses val="autoZero"/>
        <c:auto val="1"/>
        <c:lblOffset val="100"/>
        <c:baseTimeUnit val="months"/>
      </c:dateAx>
      <c:valAx>
        <c:axId val="401126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55</c:v>
                </c:pt>
                <c:pt idx="2">
                  <c:v>#N/A</c:v>
                </c:pt>
                <c:pt idx="3">
                  <c:v>77</c:v>
                </c:pt>
                <c:pt idx="4">
                  <c:v>72</c:v>
                </c:pt>
                <c:pt idx="5">
                  <c:v>81</c:v>
                </c:pt>
                <c:pt idx="6">
                  <c:v>80</c:v>
                </c:pt>
                <c:pt idx="7">
                  <c:v>74</c:v>
                </c:pt>
                <c:pt idx="8">
                  <c:v>74</c:v>
                </c:pt>
                <c:pt idx="9">
                  <c:v>68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22</c:v>
                </c:pt>
                <c:pt idx="4">
                  <c:v>29</c:v>
                </c:pt>
                <c:pt idx="5">
                  <c:v>17</c:v>
                </c:pt>
                <c:pt idx="6">
                  <c:v>34</c:v>
                </c:pt>
                <c:pt idx="7">
                  <c:v>34</c:v>
                </c:pt>
                <c:pt idx="8">
                  <c:v>36</c:v>
                </c:pt>
                <c:pt idx="9">
                  <c:v>35</c:v>
                </c:pt>
                <c:pt idx="10">
                  <c:v>31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28</c:v>
                </c:pt>
                <c:pt idx="2">
                  <c:v>#N/A</c:v>
                </c:pt>
                <c:pt idx="3">
                  <c:v>65</c:v>
                </c:pt>
                <c:pt idx="4">
                  <c:v>77</c:v>
                </c:pt>
                <c:pt idx="5">
                  <c:v>71</c:v>
                </c:pt>
                <c:pt idx="6">
                  <c:v>75</c:v>
                </c:pt>
                <c:pt idx="7">
                  <c:v>62</c:v>
                </c:pt>
                <c:pt idx="8">
                  <c:v>67</c:v>
                </c:pt>
                <c:pt idx="9">
                  <c:v>64</c:v>
                </c:pt>
                <c:pt idx="10">
                  <c:v>56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9</c:v>
                </c:pt>
                <c:pt idx="9">
                  <c:v>5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8120"/>
        <c:axId val="401128512"/>
      </c:lineChart>
      <c:dateAx>
        <c:axId val="401128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8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9688"/>
        <c:axId val="401128904"/>
      </c:lineChart>
      <c:dateAx>
        <c:axId val="401129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8904"/>
        <c:crosses val="autoZero"/>
        <c:auto val="1"/>
        <c:lblOffset val="100"/>
        <c:baseTimeUnit val="months"/>
      </c:dateAx>
      <c:valAx>
        <c:axId val="401128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32</c:v>
                </c:pt>
                <c:pt idx="4">
                  <c:v>26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25</c:v>
                </c:pt>
                <c:pt idx="9">
                  <c:v>20</c:v>
                </c:pt>
                <c:pt idx="10">
                  <c:v>20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13</c:v>
                </c:pt>
                <c:pt idx="5">
                  <c:v>8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31</c:v>
                </c:pt>
                <c:pt idx="4">
                  <c:v>37</c:v>
                </c:pt>
                <c:pt idx="5">
                  <c:v>39</c:v>
                </c:pt>
                <c:pt idx="6">
                  <c:v>22</c:v>
                </c:pt>
                <c:pt idx="7">
                  <c:v>27</c:v>
                </c:pt>
                <c:pt idx="8">
                  <c:v>27</c:v>
                </c:pt>
                <c:pt idx="9">
                  <c:v>20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0864"/>
        <c:axId val="401131256"/>
      </c:lineChart>
      <c:dateAx>
        <c:axId val="401130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1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3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2432"/>
        <c:axId val="401132040"/>
      </c:lineChart>
      <c:dateAx>
        <c:axId val="401132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2040"/>
        <c:crosses val="autoZero"/>
        <c:auto val="1"/>
        <c:lblOffset val="100"/>
        <c:baseTimeUnit val="months"/>
      </c:dateAx>
      <c:valAx>
        <c:axId val="401132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20</c:v>
                </c:pt>
                <c:pt idx="7">
                  <c:v>19</c:v>
                </c:pt>
                <c:pt idx="8">
                  <c:v>16</c:v>
                </c:pt>
                <c:pt idx="9">
                  <c:v>14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11</c:v>
                </c:pt>
                <c:pt idx="8">
                  <c:v>11</c:v>
                </c:pt>
                <c:pt idx="9">
                  <c:v>10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19</c:v>
                </c:pt>
                <c:pt idx="5">
                  <c:v>16</c:v>
                </c:pt>
                <c:pt idx="6">
                  <c:v>23</c:v>
                </c:pt>
                <c:pt idx="7">
                  <c:v>16</c:v>
                </c:pt>
                <c:pt idx="8">
                  <c:v>11</c:v>
                </c:pt>
                <c:pt idx="9">
                  <c:v>18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3608"/>
        <c:axId val="401134000"/>
      </c:lineChart>
      <c:dateAx>
        <c:axId val="401133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4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5176"/>
        <c:axId val="401134784"/>
      </c:lineChart>
      <c:dateAx>
        <c:axId val="401135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4784"/>
        <c:crosses val="autoZero"/>
        <c:auto val="1"/>
        <c:lblOffset val="100"/>
        <c:baseTimeUnit val="months"/>
      </c:dateAx>
      <c:valAx>
        <c:axId val="401134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33</c:v>
                </c:pt>
                <c:pt idx="2">
                  <c:v>#N/A</c:v>
                </c:pt>
                <c:pt idx="3">
                  <c:v>35</c:v>
                </c:pt>
                <c:pt idx="4">
                  <c:v>33</c:v>
                </c:pt>
                <c:pt idx="5">
                  <c:v>34</c:v>
                </c:pt>
                <c:pt idx="6">
                  <c:v>32</c:v>
                </c:pt>
                <c:pt idx="7">
                  <c:v>27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2</c:v>
                </c:pt>
                <c:pt idx="6">
                  <c:v>13</c:v>
                </c:pt>
                <c:pt idx="7">
                  <c:v>11</c:v>
                </c:pt>
                <c:pt idx="8">
                  <c:v>16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16</c:v>
                </c:pt>
                <c:pt idx="6">
                  <c:v>30</c:v>
                </c:pt>
                <c:pt idx="7">
                  <c:v>19</c:v>
                </c:pt>
                <c:pt idx="8">
                  <c:v>29</c:v>
                </c:pt>
                <c:pt idx="9">
                  <c:v>26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35928"/>
        <c:axId val="404590096"/>
      </c:lineChart>
      <c:dateAx>
        <c:axId val="336935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0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59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WEST_ZONE_GRAPH!$X$101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WEST_ZONE_GRAPH!$X$102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1272"/>
        <c:axId val="404590880"/>
      </c:lineChart>
      <c:dateAx>
        <c:axId val="404591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0880"/>
        <c:crosses val="autoZero"/>
        <c:auto val="1"/>
        <c:lblOffset val="100"/>
        <c:baseTimeUnit val="months"/>
      </c:dateAx>
      <c:valAx>
        <c:axId val="404590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40</c:v>
                </c:pt>
                <c:pt idx="2">
                  <c:v>#N/A</c:v>
                </c:pt>
                <c:pt idx="3">
                  <c:v>52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68</c:v>
                </c:pt>
                <c:pt idx="8">
                  <c:v>60</c:v>
                </c:pt>
                <c:pt idx="9">
                  <c:v>57</c:v>
                </c:pt>
                <c:pt idx="10">
                  <c:v>43</c:v>
                </c:pt>
                <c:pt idx="11">
                  <c:v>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13</c:v>
                </c:pt>
                <c:pt idx="6">
                  <c:v>24</c:v>
                </c:pt>
                <c:pt idx="7">
                  <c:v>27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46</c:v>
                </c:pt>
                <c:pt idx="4">
                  <c:v>50</c:v>
                </c:pt>
                <c:pt idx="5">
                  <c:v>43</c:v>
                </c:pt>
                <c:pt idx="6">
                  <c:v>33</c:v>
                </c:pt>
                <c:pt idx="7">
                  <c:v>57</c:v>
                </c:pt>
                <c:pt idx="8">
                  <c:v>38</c:v>
                </c:pt>
                <c:pt idx="9">
                  <c:v>41</c:v>
                </c:pt>
                <c:pt idx="10">
                  <c:v>43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2448"/>
        <c:axId val="404592840"/>
      </c:lineChart>
      <c:dateAx>
        <c:axId val="404592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2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59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4016"/>
        <c:axId val="404593624"/>
      </c:lineChart>
      <c:dateAx>
        <c:axId val="404594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3624"/>
        <c:crosses val="autoZero"/>
        <c:auto val="1"/>
        <c:lblOffset val="100"/>
        <c:baseTimeUnit val="months"/>
      </c:dateAx>
      <c:valAx>
        <c:axId val="404593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22</c:v>
                </c:pt>
                <c:pt idx="4">
                  <c:v>24</c:v>
                </c:pt>
                <c:pt idx="5">
                  <c:v>22</c:v>
                </c:pt>
                <c:pt idx="6">
                  <c:v>24</c:v>
                </c:pt>
                <c:pt idx="7">
                  <c:v>31</c:v>
                </c:pt>
                <c:pt idx="8">
                  <c:v>26</c:v>
                </c:pt>
                <c:pt idx="9">
                  <c:v>24</c:v>
                </c:pt>
                <c:pt idx="10">
                  <c:v>22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13</c:v>
                </c:pt>
                <c:pt idx="7">
                  <c:v>13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29</c:v>
                </c:pt>
                <c:pt idx="4">
                  <c:v>32</c:v>
                </c:pt>
                <c:pt idx="5">
                  <c:v>28</c:v>
                </c:pt>
                <c:pt idx="6">
                  <c:v>17</c:v>
                </c:pt>
                <c:pt idx="7">
                  <c:v>33</c:v>
                </c:pt>
                <c:pt idx="8">
                  <c:v>20</c:v>
                </c:pt>
                <c:pt idx="9">
                  <c:v>21</c:v>
                </c:pt>
                <c:pt idx="10">
                  <c:v>23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5192"/>
        <c:axId val="404595584"/>
      </c:lineChart>
      <c:dateAx>
        <c:axId val="404595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5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5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6760"/>
        <c:axId val="404596368"/>
      </c:lineChart>
      <c:dateAx>
        <c:axId val="404596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6368"/>
        <c:crosses val="autoZero"/>
        <c:auto val="1"/>
        <c:lblOffset val="100"/>
        <c:baseTimeUnit val="months"/>
      </c:dateAx>
      <c:valAx>
        <c:axId val="404596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12</c:v>
                </c:pt>
                <c:pt idx="7">
                  <c:v>8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3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7936"/>
        <c:axId val="404598328"/>
      </c:lineChart>
      <c:dateAx>
        <c:axId val="404597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8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59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9504"/>
        <c:axId val="404599112"/>
      </c:lineChart>
      <c:dateAx>
        <c:axId val="404599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9112"/>
        <c:crosses val="autoZero"/>
        <c:auto val="1"/>
        <c:lblOffset val="100"/>
        <c:baseTimeUnit val="months"/>
      </c:dateAx>
      <c:valAx>
        <c:axId val="404599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16</c:v>
                </c:pt>
                <c:pt idx="2">
                  <c:v>#N/A</c:v>
                </c:pt>
                <c:pt idx="3">
                  <c:v>18</c:v>
                </c:pt>
                <c:pt idx="4">
                  <c:v>22</c:v>
                </c:pt>
                <c:pt idx="5">
                  <c:v>25</c:v>
                </c:pt>
                <c:pt idx="6">
                  <c:v>22</c:v>
                </c:pt>
                <c:pt idx="7">
                  <c:v>29</c:v>
                </c:pt>
                <c:pt idx="8">
                  <c:v>23</c:v>
                </c:pt>
                <c:pt idx="9">
                  <c:v>24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10</c:v>
                </c:pt>
                <c:pt idx="9">
                  <c:v>5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8</c:v>
                </c:pt>
                <c:pt idx="7">
                  <c:v>20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6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600680"/>
        <c:axId val="404601072"/>
      </c:lineChart>
      <c:dateAx>
        <c:axId val="404600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01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6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0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39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71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31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41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51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61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81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82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92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02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12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92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43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53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02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74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84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94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12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66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76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22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86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96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07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33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17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27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37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43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47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58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53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68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78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312588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88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63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99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09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19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S21" sqref="S21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42449</v>
      </c>
      <c r="C1" s="8" t="s">
        <v>0</v>
      </c>
      <c r="D1" s="8">
        <f>YEAR(DATE)</f>
        <v>2016</v>
      </c>
    </row>
    <row r="2" spans="1:4">
      <c r="A2" t="s">
        <v>44</v>
      </c>
      <c r="B2" s="1">
        <v>7</v>
      </c>
      <c r="C2" s="8" t="s">
        <v>1</v>
      </c>
      <c r="D2" s="8">
        <f>MONTH(DATE)</f>
        <v>3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1383</v>
      </c>
      <c r="D4" s="8">
        <f>WEEKDAY(DATE,2)</f>
        <v>7</v>
      </c>
    </row>
    <row r="5" spans="1:4">
      <c r="C5" s="55" t="s">
        <v>17</v>
      </c>
      <c r="D5">
        <f>DAY(DATE)</f>
        <v>20</v>
      </c>
    </row>
    <row r="11" spans="1:4">
      <c r="D11" s="34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981"/>
  <sheetViews>
    <sheetView topLeftCell="A189" workbookViewId="0">
      <selection activeCell="S21" sqref="S2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74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/>
      <c r="S2"/>
      <c r="T2"/>
      <c r="U2"/>
      <c r="V2"/>
      <c r="W2"/>
      <c r="X2"/>
    </row>
    <row r="3" spans="1:24">
      <c r="A3" s="8" t="s">
        <v>75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0</v>
      </c>
      <c r="I3" s="8">
        <v>8</v>
      </c>
      <c r="J3" s="8">
        <v>0</v>
      </c>
      <c r="K3" s="8">
        <v>6</v>
      </c>
      <c r="L3" s="8">
        <v>2</v>
      </c>
      <c r="M3" s="8">
        <v>4</v>
      </c>
      <c r="N3" s="8">
        <v>0</v>
      </c>
      <c r="O3" s="8">
        <v>4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76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0</v>
      </c>
      <c r="I4" s="8">
        <v>12</v>
      </c>
      <c r="J4" s="8">
        <v>0</v>
      </c>
      <c r="K4" s="8">
        <v>3</v>
      </c>
      <c r="L4" s="8">
        <v>1</v>
      </c>
      <c r="M4" s="8">
        <v>1</v>
      </c>
      <c r="N4" s="8">
        <v>0</v>
      </c>
      <c r="O4" s="8">
        <v>1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77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0</v>
      </c>
      <c r="I5" s="8">
        <v>3</v>
      </c>
      <c r="J5" s="8">
        <v>0</v>
      </c>
      <c r="K5" s="8">
        <v>2</v>
      </c>
      <c r="L5" s="8">
        <v>4</v>
      </c>
      <c r="M5" s="8">
        <v>3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78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17</v>
      </c>
      <c r="M6" s="8">
        <v>2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79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3</v>
      </c>
      <c r="L7" s="8">
        <v>2</v>
      </c>
      <c r="M7" s="8">
        <v>2</v>
      </c>
      <c r="N7" s="8">
        <v>0</v>
      </c>
      <c r="O7" s="8">
        <v>4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80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0</v>
      </c>
      <c r="I8" s="8">
        <v>10</v>
      </c>
      <c r="J8" s="8">
        <v>0</v>
      </c>
      <c r="K8" s="8">
        <v>9</v>
      </c>
      <c r="L8" s="8">
        <v>6</v>
      </c>
      <c r="M8" s="8">
        <v>4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81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9</v>
      </c>
      <c r="J9" s="8">
        <v>0</v>
      </c>
      <c r="K9" s="8">
        <v>3</v>
      </c>
      <c r="L9" s="8">
        <v>0</v>
      </c>
      <c r="M9" s="8">
        <v>0</v>
      </c>
      <c r="N9" s="8">
        <v>0</v>
      </c>
      <c r="O9" s="8">
        <v>3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779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0</v>
      </c>
      <c r="I10" s="8">
        <v>6</v>
      </c>
      <c r="J10" s="8">
        <v>0</v>
      </c>
      <c r="K10" s="8">
        <v>4</v>
      </c>
      <c r="L10" s="8">
        <v>4</v>
      </c>
      <c r="M10" s="8">
        <v>2</v>
      </c>
      <c r="N10" s="8">
        <v>0</v>
      </c>
      <c r="O10" s="8">
        <v>0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82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0</v>
      </c>
      <c r="I11" s="8">
        <v>13</v>
      </c>
      <c r="J11" s="8">
        <v>0</v>
      </c>
      <c r="K11" s="8">
        <v>3</v>
      </c>
      <c r="L11" s="8">
        <v>5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83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0</v>
      </c>
      <c r="I12" s="8">
        <v>7</v>
      </c>
      <c r="J12" s="8">
        <v>0</v>
      </c>
      <c r="K12" s="8">
        <v>6</v>
      </c>
      <c r="L12" s="8">
        <v>5</v>
      </c>
      <c r="M12" s="8">
        <v>3</v>
      </c>
      <c r="N12" s="8">
        <v>0</v>
      </c>
      <c r="O12" s="8">
        <v>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2105</v>
      </c>
      <c r="B13" s="3">
        <v>0</v>
      </c>
      <c r="C13" s="8">
        <v>1</v>
      </c>
      <c r="D13" s="8">
        <v>1</v>
      </c>
      <c r="E13" s="8">
        <v>2</v>
      </c>
      <c r="F13" s="8">
        <v>2</v>
      </c>
      <c r="G13" s="8">
        <v>0</v>
      </c>
      <c r="H13" s="8">
        <v>0</v>
      </c>
      <c r="I13" s="8">
        <v>6</v>
      </c>
      <c r="J13" s="8">
        <v>0</v>
      </c>
      <c r="K13" s="8">
        <v>5</v>
      </c>
      <c r="L13" s="8">
        <v>4</v>
      </c>
      <c r="M13" s="8">
        <v>4</v>
      </c>
      <c r="N13" s="8">
        <v>0</v>
      </c>
      <c r="O13" s="8">
        <v>5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84</v>
      </c>
      <c r="B14" s="3">
        <v>0</v>
      </c>
      <c r="C14" s="8">
        <v>0</v>
      </c>
      <c r="D14" s="8">
        <v>2</v>
      </c>
      <c r="E14" s="8">
        <v>1</v>
      </c>
      <c r="F14" s="8">
        <v>1</v>
      </c>
      <c r="G14" s="8">
        <v>0</v>
      </c>
      <c r="H14" s="8">
        <v>0</v>
      </c>
      <c r="I14" s="8">
        <v>4</v>
      </c>
      <c r="J14" s="8">
        <v>0</v>
      </c>
      <c r="K14" s="8">
        <v>3</v>
      </c>
      <c r="L14" s="8">
        <v>4</v>
      </c>
      <c r="M14" s="8">
        <v>4</v>
      </c>
      <c r="N14" s="8">
        <v>0</v>
      </c>
      <c r="O14" s="8">
        <v>0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85</v>
      </c>
      <c r="B15" s="3">
        <v>0</v>
      </c>
      <c r="C15" s="8">
        <v>0</v>
      </c>
      <c r="D15" s="8">
        <v>4</v>
      </c>
      <c r="E15" s="8">
        <v>4</v>
      </c>
      <c r="F15" s="8">
        <v>1</v>
      </c>
      <c r="G15" s="8">
        <v>0</v>
      </c>
      <c r="H15" s="8">
        <v>0</v>
      </c>
      <c r="I15" s="8">
        <v>8</v>
      </c>
      <c r="J15" s="8">
        <v>0</v>
      </c>
      <c r="K15" s="8">
        <v>4</v>
      </c>
      <c r="L15" s="8">
        <v>3</v>
      </c>
      <c r="M15" s="8">
        <v>3</v>
      </c>
      <c r="N15" s="8">
        <v>0</v>
      </c>
      <c r="O15" s="8">
        <v>4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86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0</v>
      </c>
      <c r="I16" s="8">
        <v>6</v>
      </c>
      <c r="J16" s="8">
        <v>0</v>
      </c>
      <c r="K16" s="8">
        <v>6</v>
      </c>
      <c r="L16" s="8">
        <v>5</v>
      </c>
      <c r="M16" s="8">
        <v>3</v>
      </c>
      <c r="N16" s="8">
        <v>0</v>
      </c>
      <c r="O16" s="8">
        <v>3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87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0</v>
      </c>
      <c r="I17" s="8">
        <v>3</v>
      </c>
      <c r="J17" s="8">
        <v>0</v>
      </c>
      <c r="K17" s="8">
        <v>2</v>
      </c>
      <c r="L17" s="8">
        <v>3</v>
      </c>
      <c r="M17" s="8">
        <v>0</v>
      </c>
      <c r="N17" s="8">
        <v>0</v>
      </c>
      <c r="O17" s="8">
        <v>14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88</v>
      </c>
      <c r="B18" s="3">
        <v>0</v>
      </c>
      <c r="C18" s="8">
        <v>0</v>
      </c>
      <c r="D18" s="8">
        <v>1</v>
      </c>
      <c r="E18" s="8">
        <v>3</v>
      </c>
      <c r="F18" s="8">
        <v>6</v>
      </c>
      <c r="G18" s="8">
        <v>8</v>
      </c>
      <c r="H18" s="8">
        <v>0</v>
      </c>
      <c r="I18" s="8">
        <v>0</v>
      </c>
      <c r="J18" s="8">
        <v>0</v>
      </c>
      <c r="K18" s="8">
        <v>6</v>
      </c>
      <c r="L18" s="8">
        <v>10</v>
      </c>
      <c r="M18" s="8">
        <v>6</v>
      </c>
      <c r="N18" s="8">
        <v>0</v>
      </c>
      <c r="O18" s="8">
        <v>1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89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3</v>
      </c>
      <c r="L19" s="8">
        <v>5</v>
      </c>
      <c r="M19" s="8">
        <v>1</v>
      </c>
      <c r="N19" s="8">
        <v>0</v>
      </c>
      <c r="O19" s="8">
        <v>0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90</v>
      </c>
      <c r="B20" s="3">
        <v>0</v>
      </c>
      <c r="C20" s="8">
        <v>0</v>
      </c>
      <c r="D20" s="8">
        <v>0</v>
      </c>
      <c r="E20" s="8">
        <v>2</v>
      </c>
      <c r="F20" s="8">
        <v>0</v>
      </c>
      <c r="G20" s="8">
        <v>0</v>
      </c>
      <c r="H20" s="8">
        <v>0</v>
      </c>
      <c r="I20" s="8">
        <v>4</v>
      </c>
      <c r="J20" s="8">
        <v>0</v>
      </c>
      <c r="K20" s="8">
        <v>4</v>
      </c>
      <c r="L20" s="8">
        <v>3</v>
      </c>
      <c r="M20" s="8">
        <v>0</v>
      </c>
      <c r="N20" s="8">
        <v>0</v>
      </c>
      <c r="O20" s="8">
        <v>2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91</v>
      </c>
      <c r="B21" s="3">
        <v>0</v>
      </c>
      <c r="C21" s="8">
        <v>0</v>
      </c>
      <c r="D21" s="8">
        <v>0</v>
      </c>
      <c r="E21" s="8">
        <v>0</v>
      </c>
      <c r="F21" s="8">
        <v>2</v>
      </c>
      <c r="G21" s="8">
        <v>0</v>
      </c>
      <c r="H21" s="8">
        <v>0</v>
      </c>
      <c r="I21" s="8">
        <v>4</v>
      </c>
      <c r="J21" s="8">
        <v>0</v>
      </c>
      <c r="K21" s="8">
        <v>6</v>
      </c>
      <c r="L21" s="8">
        <v>3</v>
      </c>
      <c r="M21" s="8">
        <v>3</v>
      </c>
      <c r="N21" s="8">
        <v>0</v>
      </c>
      <c r="O21" s="8">
        <v>0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92</v>
      </c>
      <c r="B22" s="3">
        <v>0</v>
      </c>
      <c r="C22" s="8">
        <v>0</v>
      </c>
      <c r="D22" s="8">
        <v>0</v>
      </c>
      <c r="E22" s="8">
        <v>5</v>
      </c>
      <c r="F22" s="8">
        <v>1</v>
      </c>
      <c r="G22" s="8">
        <v>0</v>
      </c>
      <c r="H22" s="8">
        <v>0</v>
      </c>
      <c r="I22" s="8">
        <v>7</v>
      </c>
      <c r="J22" s="8">
        <v>0</v>
      </c>
      <c r="K22" s="8">
        <v>3</v>
      </c>
      <c r="L22" s="8">
        <v>6</v>
      </c>
      <c r="M22" s="8">
        <v>2</v>
      </c>
      <c r="N22" s="8">
        <v>0</v>
      </c>
      <c r="O22" s="8">
        <v>3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93</v>
      </c>
      <c r="B23" s="3">
        <v>1</v>
      </c>
      <c r="C23" s="8">
        <v>0</v>
      </c>
      <c r="D23" s="8">
        <v>3</v>
      </c>
      <c r="E23" s="8">
        <v>1</v>
      </c>
      <c r="F23" s="8">
        <v>0</v>
      </c>
      <c r="G23" s="8">
        <v>0</v>
      </c>
      <c r="H23" s="8">
        <v>0</v>
      </c>
      <c r="I23" s="8">
        <v>5</v>
      </c>
      <c r="J23" s="8">
        <v>0</v>
      </c>
      <c r="K23" s="8">
        <v>5</v>
      </c>
      <c r="L23" s="8">
        <v>1</v>
      </c>
      <c r="M23" s="8">
        <v>0</v>
      </c>
      <c r="N23" s="8">
        <v>0</v>
      </c>
      <c r="O23" s="8">
        <v>4</v>
      </c>
      <c r="P23" s="8">
        <v>0</v>
      </c>
      <c r="Q23" s="8">
        <v>1</v>
      </c>
      <c r="R23"/>
      <c r="S23"/>
      <c r="T23"/>
      <c r="U23"/>
      <c r="V23"/>
      <c r="W23"/>
      <c r="X23"/>
    </row>
    <row r="24" spans="1:24">
      <c r="A24" s="8" t="s">
        <v>94</v>
      </c>
      <c r="B24" s="3">
        <v>0</v>
      </c>
      <c r="C24" s="8">
        <v>0</v>
      </c>
      <c r="D24" s="8">
        <v>1</v>
      </c>
      <c r="E24" s="8">
        <v>2</v>
      </c>
      <c r="F24" s="8">
        <v>1</v>
      </c>
      <c r="G24" s="8">
        <v>0</v>
      </c>
      <c r="H24" s="8">
        <v>0</v>
      </c>
      <c r="I24" s="8">
        <v>3</v>
      </c>
      <c r="J24" s="8">
        <v>0</v>
      </c>
      <c r="K24" s="8">
        <v>6</v>
      </c>
      <c r="L24" s="8">
        <v>2</v>
      </c>
      <c r="M24" s="8">
        <v>1</v>
      </c>
      <c r="N24" s="8">
        <v>0</v>
      </c>
      <c r="O24" s="8">
        <v>2</v>
      </c>
      <c r="P24" s="8">
        <v>0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95</v>
      </c>
      <c r="B25" s="3">
        <v>0</v>
      </c>
      <c r="C25" s="8">
        <v>0</v>
      </c>
      <c r="D25" s="8">
        <v>2</v>
      </c>
      <c r="E25" s="8">
        <v>2</v>
      </c>
      <c r="F25" s="8">
        <v>0</v>
      </c>
      <c r="G25" s="8">
        <v>0</v>
      </c>
      <c r="H25" s="8">
        <v>0</v>
      </c>
      <c r="I25" s="8">
        <v>4</v>
      </c>
      <c r="J25" s="8">
        <v>0</v>
      </c>
      <c r="K25" s="8">
        <v>3</v>
      </c>
      <c r="L25" s="8">
        <v>0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96</v>
      </c>
      <c r="B26" s="3">
        <v>0</v>
      </c>
      <c r="C26" s="8">
        <v>0</v>
      </c>
      <c r="D26" s="8">
        <v>1</v>
      </c>
      <c r="E26" s="8">
        <v>4</v>
      </c>
      <c r="F26" s="8">
        <v>0</v>
      </c>
      <c r="G26" s="8">
        <v>0</v>
      </c>
      <c r="H26" s="8">
        <v>0</v>
      </c>
      <c r="I26" s="8">
        <v>7</v>
      </c>
      <c r="J26" s="8">
        <v>0</v>
      </c>
      <c r="K26" s="8">
        <v>6</v>
      </c>
      <c r="L26" s="8">
        <v>7</v>
      </c>
      <c r="M26" s="8">
        <v>3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97</v>
      </c>
      <c r="B27" s="3">
        <v>0</v>
      </c>
      <c r="C27" s="8">
        <v>0</v>
      </c>
      <c r="D27" s="8">
        <v>1</v>
      </c>
      <c r="E27" s="8">
        <v>5</v>
      </c>
      <c r="F27" s="8">
        <v>0</v>
      </c>
      <c r="G27" s="8">
        <v>0</v>
      </c>
      <c r="H27" s="8">
        <v>0</v>
      </c>
      <c r="I27" s="8">
        <v>6</v>
      </c>
      <c r="J27" s="8">
        <v>0</v>
      </c>
      <c r="K27" s="8">
        <v>4</v>
      </c>
      <c r="L27" s="8">
        <v>3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98</v>
      </c>
      <c r="B28" s="3">
        <v>0</v>
      </c>
      <c r="C28" s="8">
        <v>0</v>
      </c>
      <c r="D28" s="8">
        <v>0</v>
      </c>
      <c r="E28" s="8">
        <v>1</v>
      </c>
      <c r="F28" s="8">
        <v>0</v>
      </c>
      <c r="G28" s="8">
        <v>0</v>
      </c>
      <c r="H28" s="8">
        <v>0</v>
      </c>
      <c r="I28" s="8">
        <v>1</v>
      </c>
      <c r="J28" s="8">
        <v>0</v>
      </c>
      <c r="K28" s="8">
        <v>1</v>
      </c>
      <c r="L28" s="8">
        <v>4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99</v>
      </c>
      <c r="B29" s="3">
        <v>0</v>
      </c>
      <c r="C29" s="8">
        <v>0</v>
      </c>
      <c r="D29" s="8">
        <v>3</v>
      </c>
      <c r="E29" s="8">
        <v>2</v>
      </c>
      <c r="F29" s="8">
        <v>1</v>
      </c>
      <c r="G29" s="8">
        <v>0</v>
      </c>
      <c r="H29" s="8">
        <v>0</v>
      </c>
      <c r="I29" s="8">
        <v>5</v>
      </c>
      <c r="J29" s="8">
        <v>0</v>
      </c>
      <c r="K29" s="8">
        <v>6</v>
      </c>
      <c r="L29" s="8">
        <v>6</v>
      </c>
      <c r="M29" s="8">
        <v>4</v>
      </c>
      <c r="N29" s="8">
        <v>0</v>
      </c>
      <c r="O29" s="8">
        <v>2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100</v>
      </c>
      <c r="B30" s="3">
        <v>0</v>
      </c>
      <c r="C30" s="8">
        <v>0</v>
      </c>
      <c r="D30" s="8">
        <v>1</v>
      </c>
      <c r="E30" s="8">
        <v>2</v>
      </c>
      <c r="F30" s="8">
        <v>0</v>
      </c>
      <c r="G30" s="8">
        <v>0</v>
      </c>
      <c r="H30" s="8">
        <v>0</v>
      </c>
      <c r="I30" s="8">
        <v>3</v>
      </c>
      <c r="J30" s="8">
        <v>0</v>
      </c>
      <c r="K30" s="8">
        <v>2</v>
      </c>
      <c r="L30" s="8">
        <v>3</v>
      </c>
      <c r="M30" s="8">
        <v>1</v>
      </c>
      <c r="N30" s="8">
        <v>0</v>
      </c>
      <c r="O30" s="8">
        <v>0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101</v>
      </c>
      <c r="B31" s="3">
        <v>0</v>
      </c>
      <c r="C31" s="8">
        <v>0</v>
      </c>
      <c r="D31" s="8">
        <v>2</v>
      </c>
      <c r="E31" s="8">
        <v>4</v>
      </c>
      <c r="F31" s="8">
        <v>0</v>
      </c>
      <c r="G31" s="8">
        <v>0</v>
      </c>
      <c r="H31" s="8">
        <v>0</v>
      </c>
      <c r="I31" s="8">
        <v>8</v>
      </c>
      <c r="J31" s="8">
        <v>0</v>
      </c>
      <c r="K31" s="8">
        <v>2</v>
      </c>
      <c r="L31" s="8">
        <v>9</v>
      </c>
      <c r="M31" s="8">
        <v>3</v>
      </c>
      <c r="N31" s="8">
        <v>0</v>
      </c>
      <c r="O31" s="8">
        <v>3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102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103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0</v>
      </c>
      <c r="I33" s="8">
        <v>4</v>
      </c>
      <c r="J33" s="8">
        <v>0</v>
      </c>
      <c r="K33" s="8">
        <v>8</v>
      </c>
      <c r="L33" s="8">
        <v>2</v>
      </c>
      <c r="M33" s="8">
        <v>2</v>
      </c>
      <c r="N33" s="8">
        <v>0</v>
      </c>
      <c r="O33" s="8">
        <v>1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104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0</v>
      </c>
      <c r="I34" s="8">
        <v>3</v>
      </c>
      <c r="J34" s="8">
        <v>0</v>
      </c>
      <c r="K34" s="8">
        <v>3</v>
      </c>
      <c r="L34" s="8">
        <v>8</v>
      </c>
      <c r="M34" s="8">
        <v>1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105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0</v>
      </c>
      <c r="I35" s="8">
        <v>1</v>
      </c>
      <c r="J35" s="8">
        <v>0</v>
      </c>
      <c r="K35" s="8">
        <v>1</v>
      </c>
      <c r="L35" s="8">
        <v>7</v>
      </c>
      <c r="M35" s="8">
        <v>2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106</v>
      </c>
      <c r="B36" s="3">
        <v>0</v>
      </c>
      <c r="C36" s="8">
        <v>1</v>
      </c>
      <c r="D36" s="8">
        <v>1</v>
      </c>
      <c r="E36" s="8">
        <v>1</v>
      </c>
      <c r="F36" s="8">
        <v>1</v>
      </c>
      <c r="G36" s="8">
        <v>0</v>
      </c>
      <c r="H36" s="8">
        <v>0</v>
      </c>
      <c r="I36" s="8">
        <v>3</v>
      </c>
      <c r="J36" s="8">
        <v>0</v>
      </c>
      <c r="K36" s="8">
        <v>3</v>
      </c>
      <c r="L36" s="8">
        <v>8</v>
      </c>
      <c r="M36" s="8">
        <v>0</v>
      </c>
      <c r="N36" s="8">
        <v>0</v>
      </c>
      <c r="O36" s="8">
        <v>2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107</v>
      </c>
      <c r="B37" s="3">
        <v>0</v>
      </c>
      <c r="C37" s="8">
        <v>0</v>
      </c>
      <c r="D37" s="8">
        <v>0</v>
      </c>
      <c r="E37" s="8">
        <v>6</v>
      </c>
      <c r="F37" s="8">
        <v>0</v>
      </c>
      <c r="G37" s="8">
        <v>0</v>
      </c>
      <c r="H37" s="8">
        <v>0</v>
      </c>
      <c r="I37" s="8">
        <v>6</v>
      </c>
      <c r="J37" s="8">
        <v>0</v>
      </c>
      <c r="K37" s="8">
        <v>0</v>
      </c>
      <c r="L37" s="8">
        <v>10</v>
      </c>
      <c r="M37" s="8">
        <v>6</v>
      </c>
      <c r="N37" s="8">
        <v>0</v>
      </c>
      <c r="O37" s="8">
        <v>1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108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0</v>
      </c>
      <c r="I38" s="8">
        <v>4</v>
      </c>
      <c r="J38" s="8">
        <v>0</v>
      </c>
      <c r="K38" s="8">
        <v>5</v>
      </c>
      <c r="L38" s="8">
        <v>2</v>
      </c>
      <c r="M38" s="8">
        <v>0</v>
      </c>
      <c r="N38" s="8">
        <v>0</v>
      </c>
      <c r="O38" s="8">
        <v>3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109</v>
      </c>
      <c r="B39" s="3">
        <v>0</v>
      </c>
      <c r="C39" s="8">
        <v>0</v>
      </c>
      <c r="D39" s="8">
        <v>4</v>
      </c>
      <c r="E39" s="8">
        <v>5</v>
      </c>
      <c r="F39" s="8">
        <v>0</v>
      </c>
      <c r="G39" s="8">
        <v>1</v>
      </c>
      <c r="H39" s="8">
        <v>0</v>
      </c>
      <c r="I39" s="8">
        <v>13</v>
      </c>
      <c r="J39" s="8">
        <v>0</v>
      </c>
      <c r="K39" s="8">
        <v>6</v>
      </c>
      <c r="L39" s="8">
        <v>1</v>
      </c>
      <c r="M39" s="8">
        <v>1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110</v>
      </c>
      <c r="B40" s="3">
        <v>0</v>
      </c>
      <c r="C40" s="8">
        <v>0</v>
      </c>
      <c r="D40" s="8">
        <v>1</v>
      </c>
      <c r="E40" s="8">
        <v>3</v>
      </c>
      <c r="F40" s="8">
        <v>0</v>
      </c>
      <c r="G40" s="8">
        <v>0</v>
      </c>
      <c r="H40" s="8">
        <v>0</v>
      </c>
      <c r="I40" s="8">
        <v>5</v>
      </c>
      <c r="J40" s="8">
        <v>0</v>
      </c>
      <c r="K40" s="8">
        <v>4</v>
      </c>
      <c r="L40" s="8">
        <v>3</v>
      </c>
      <c r="M40" s="8">
        <v>1</v>
      </c>
      <c r="N40" s="8">
        <v>0</v>
      </c>
      <c r="O40" s="8">
        <v>1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111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0</v>
      </c>
      <c r="I41" s="8">
        <v>7</v>
      </c>
      <c r="J41" s="8">
        <v>0</v>
      </c>
      <c r="K41" s="8">
        <v>4</v>
      </c>
      <c r="L41" s="8">
        <v>5</v>
      </c>
      <c r="M41" s="8">
        <v>1</v>
      </c>
      <c r="N41" s="8">
        <v>0</v>
      </c>
      <c r="O41" s="8">
        <v>5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112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6</v>
      </c>
      <c r="J42" s="8">
        <v>0</v>
      </c>
      <c r="K42" s="8">
        <v>1</v>
      </c>
      <c r="L42" s="8">
        <v>5</v>
      </c>
      <c r="M42" s="8">
        <v>1</v>
      </c>
      <c r="N42" s="8">
        <v>0</v>
      </c>
      <c r="O42" s="8">
        <v>2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113</v>
      </c>
      <c r="B43" s="3">
        <v>1</v>
      </c>
      <c r="C43" s="8">
        <v>0</v>
      </c>
      <c r="D43" s="8">
        <v>5</v>
      </c>
      <c r="E43" s="8">
        <v>4</v>
      </c>
      <c r="F43" s="8">
        <v>0</v>
      </c>
      <c r="G43" s="8">
        <v>0</v>
      </c>
      <c r="H43" s="8">
        <v>0</v>
      </c>
      <c r="I43" s="8">
        <v>10</v>
      </c>
      <c r="J43" s="8">
        <v>0</v>
      </c>
      <c r="K43" s="8">
        <v>8</v>
      </c>
      <c r="L43" s="8">
        <v>9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114</v>
      </c>
      <c r="B44" s="3">
        <v>0</v>
      </c>
      <c r="C44" s="8">
        <v>0</v>
      </c>
      <c r="D44" s="8">
        <v>1</v>
      </c>
      <c r="E44" s="8">
        <v>4</v>
      </c>
      <c r="F44" s="8">
        <v>0</v>
      </c>
      <c r="G44" s="8">
        <v>0</v>
      </c>
      <c r="H44" s="8">
        <v>0</v>
      </c>
      <c r="I44" s="8">
        <v>5</v>
      </c>
      <c r="J44" s="8">
        <v>0</v>
      </c>
      <c r="K44" s="8">
        <v>5</v>
      </c>
      <c r="L44" s="8">
        <v>6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115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0</v>
      </c>
      <c r="I45" s="8">
        <v>8</v>
      </c>
      <c r="J45" s="8">
        <v>0</v>
      </c>
      <c r="K45" s="8">
        <v>2</v>
      </c>
      <c r="L45" s="8">
        <v>3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116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7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117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0</v>
      </c>
      <c r="I47" s="8">
        <v>6</v>
      </c>
      <c r="J47" s="8">
        <v>0</v>
      </c>
      <c r="K47" s="8">
        <v>2</v>
      </c>
      <c r="L47" s="8">
        <v>4</v>
      </c>
      <c r="M47" s="8">
        <v>2</v>
      </c>
      <c r="N47" s="8">
        <v>0</v>
      </c>
      <c r="O47" s="8">
        <v>3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118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0</v>
      </c>
      <c r="I48" s="8">
        <v>2</v>
      </c>
      <c r="J48" s="8">
        <v>0</v>
      </c>
      <c r="K48" s="8">
        <v>3</v>
      </c>
      <c r="L48" s="8">
        <v>1</v>
      </c>
      <c r="M48" s="8">
        <v>3</v>
      </c>
      <c r="N48" s="8">
        <v>0</v>
      </c>
      <c r="O48" s="8">
        <v>1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119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0</v>
      </c>
      <c r="I49" s="8">
        <v>5</v>
      </c>
      <c r="J49" s="8">
        <v>0</v>
      </c>
      <c r="K49" s="8">
        <v>3</v>
      </c>
      <c r="L49" s="8">
        <v>7</v>
      </c>
      <c r="M49" s="8">
        <v>2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120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7</v>
      </c>
      <c r="J50" s="8">
        <v>0</v>
      </c>
      <c r="K50" s="8">
        <v>6</v>
      </c>
      <c r="L50" s="8">
        <v>10</v>
      </c>
      <c r="M50" s="8">
        <v>8</v>
      </c>
      <c r="N50" s="8">
        <v>0</v>
      </c>
      <c r="O50" s="8">
        <v>0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121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0</v>
      </c>
      <c r="I51" s="8">
        <v>2</v>
      </c>
      <c r="J51" s="8">
        <v>0</v>
      </c>
      <c r="K51" s="8">
        <v>4</v>
      </c>
      <c r="L51" s="8">
        <v>6</v>
      </c>
      <c r="M51" s="8">
        <v>2</v>
      </c>
      <c r="N51" s="8">
        <v>0</v>
      </c>
      <c r="O51" s="8">
        <v>1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122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0</v>
      </c>
      <c r="I52" s="8">
        <v>3</v>
      </c>
      <c r="J52" s="8">
        <v>0</v>
      </c>
      <c r="K52" s="8">
        <v>5</v>
      </c>
      <c r="L52" s="8">
        <v>4</v>
      </c>
      <c r="M52" s="8">
        <v>4</v>
      </c>
      <c r="N52" s="8">
        <v>0</v>
      </c>
      <c r="O52" s="8">
        <v>4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123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0</v>
      </c>
      <c r="I53" s="8">
        <v>11</v>
      </c>
      <c r="J53" s="8">
        <v>0</v>
      </c>
      <c r="K53" s="8">
        <v>7</v>
      </c>
      <c r="L53" s="8">
        <v>36</v>
      </c>
      <c r="M53" s="8">
        <v>7</v>
      </c>
      <c r="N53" s="8">
        <v>0</v>
      </c>
      <c r="O53" s="8">
        <v>0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124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0</v>
      </c>
      <c r="I54" s="8">
        <v>5</v>
      </c>
      <c r="J54" s="8">
        <v>0</v>
      </c>
      <c r="K54" s="8">
        <v>3</v>
      </c>
      <c r="L54" s="8">
        <v>15</v>
      </c>
      <c r="M54" s="8">
        <v>5</v>
      </c>
      <c r="N54" s="8">
        <v>0</v>
      </c>
      <c r="O54" s="8">
        <v>3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125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0</v>
      </c>
      <c r="I55" s="8">
        <v>5</v>
      </c>
      <c r="J55" s="8">
        <v>0</v>
      </c>
      <c r="K55" s="8">
        <v>5</v>
      </c>
      <c r="L55" s="8">
        <v>15</v>
      </c>
      <c r="M55" s="8">
        <v>5</v>
      </c>
      <c r="N55" s="8">
        <v>0</v>
      </c>
      <c r="O55" s="8">
        <v>6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126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2</v>
      </c>
      <c r="L56" s="8">
        <v>3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127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4</v>
      </c>
      <c r="J57" s="8">
        <v>0</v>
      </c>
      <c r="K57" s="8">
        <v>1</v>
      </c>
      <c r="L57" s="8">
        <v>6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128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0</v>
      </c>
      <c r="I58" s="8">
        <v>5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2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129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0</v>
      </c>
      <c r="I59" s="8">
        <v>6</v>
      </c>
      <c r="J59" s="8">
        <v>0</v>
      </c>
      <c r="K59" s="8">
        <v>2</v>
      </c>
      <c r="L59" s="8">
        <v>3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130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0</v>
      </c>
      <c r="I60" s="8">
        <v>5</v>
      </c>
      <c r="J60" s="8">
        <v>0</v>
      </c>
      <c r="K60" s="8">
        <v>4</v>
      </c>
      <c r="L60" s="8">
        <v>11</v>
      </c>
      <c r="M60" s="8">
        <v>3</v>
      </c>
      <c r="N60" s="8">
        <v>0</v>
      </c>
      <c r="O60" s="8">
        <v>1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131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0</v>
      </c>
      <c r="I61" s="8">
        <v>8</v>
      </c>
      <c r="J61" s="8">
        <v>0</v>
      </c>
      <c r="K61" s="8">
        <v>2</v>
      </c>
      <c r="L61" s="8">
        <v>17</v>
      </c>
      <c r="M61" s="8">
        <v>5</v>
      </c>
      <c r="N61" s="8">
        <v>0</v>
      </c>
      <c r="O61" s="8">
        <v>2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132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13</v>
      </c>
      <c r="L62" s="8">
        <v>4</v>
      </c>
      <c r="M62" s="8">
        <v>3</v>
      </c>
      <c r="N62" s="8">
        <v>0</v>
      </c>
      <c r="O62" s="8">
        <v>1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133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0</v>
      </c>
      <c r="I63" s="8">
        <v>2</v>
      </c>
      <c r="J63" s="8">
        <v>0</v>
      </c>
      <c r="K63" s="8">
        <v>5</v>
      </c>
      <c r="L63" s="8">
        <v>4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134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0</v>
      </c>
      <c r="I64" s="8">
        <v>7</v>
      </c>
      <c r="J64" s="8">
        <v>0</v>
      </c>
      <c r="K64" s="8">
        <v>6</v>
      </c>
      <c r="L64" s="8">
        <v>3</v>
      </c>
      <c r="M64" s="8">
        <v>2</v>
      </c>
      <c r="N64" s="8">
        <v>0</v>
      </c>
      <c r="O64" s="8">
        <v>2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135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0</v>
      </c>
      <c r="I65" s="8">
        <v>4</v>
      </c>
      <c r="J65" s="8">
        <v>0</v>
      </c>
      <c r="K65" s="8">
        <v>5</v>
      </c>
      <c r="L65" s="8">
        <v>3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136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0</v>
      </c>
      <c r="I66" s="8">
        <v>4</v>
      </c>
      <c r="J66" s="8">
        <v>0</v>
      </c>
      <c r="K66" s="8">
        <v>10</v>
      </c>
      <c r="L66" s="8">
        <v>5</v>
      </c>
      <c r="M66" s="8">
        <v>0</v>
      </c>
      <c r="N66" s="8">
        <v>0</v>
      </c>
      <c r="O66" s="8">
        <v>3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137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0</v>
      </c>
      <c r="I67" s="8">
        <v>6</v>
      </c>
      <c r="J67" s="8">
        <v>0</v>
      </c>
      <c r="K67" s="8">
        <v>3</v>
      </c>
      <c r="L67" s="8">
        <v>7</v>
      </c>
      <c r="M67" s="8">
        <v>4</v>
      </c>
      <c r="N67" s="8">
        <v>0</v>
      </c>
      <c r="O67" s="8">
        <v>1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138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0</v>
      </c>
      <c r="I68" s="8">
        <v>10</v>
      </c>
      <c r="J68" s="8">
        <v>0</v>
      </c>
      <c r="K68" s="8">
        <v>6</v>
      </c>
      <c r="L68" s="8">
        <v>5</v>
      </c>
      <c r="M68" s="8">
        <v>4</v>
      </c>
      <c r="N68" s="8">
        <v>0</v>
      </c>
      <c r="O68" s="8">
        <v>3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139</v>
      </c>
      <c r="B69" s="3">
        <v>0</v>
      </c>
      <c r="C69" s="8">
        <v>1</v>
      </c>
      <c r="D69" s="8">
        <v>2</v>
      </c>
      <c r="E69" s="8">
        <v>2</v>
      </c>
      <c r="F69" s="8">
        <v>0</v>
      </c>
      <c r="G69" s="8">
        <v>0</v>
      </c>
      <c r="H69" s="8">
        <v>0</v>
      </c>
      <c r="I69" s="8">
        <v>6</v>
      </c>
      <c r="J69" s="8">
        <v>0</v>
      </c>
      <c r="K69" s="8">
        <v>5</v>
      </c>
      <c r="L69" s="8">
        <v>5</v>
      </c>
      <c r="M69" s="8">
        <v>3</v>
      </c>
      <c r="N69" s="8">
        <v>0</v>
      </c>
      <c r="O69" s="8">
        <v>2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140</v>
      </c>
      <c r="B70" s="3">
        <v>1</v>
      </c>
      <c r="C70" s="8">
        <v>0</v>
      </c>
      <c r="D70" s="8">
        <v>1</v>
      </c>
      <c r="E70" s="8">
        <v>0</v>
      </c>
      <c r="F70" s="8">
        <v>0</v>
      </c>
      <c r="G70" s="8">
        <v>0</v>
      </c>
      <c r="H70" s="8">
        <v>0</v>
      </c>
      <c r="I70" s="8">
        <v>5</v>
      </c>
      <c r="J70" s="8">
        <v>0</v>
      </c>
      <c r="K70" s="8">
        <v>5</v>
      </c>
      <c r="L70" s="8">
        <v>6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141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0</v>
      </c>
      <c r="I71" s="8">
        <v>4</v>
      </c>
      <c r="J71" s="8">
        <v>0</v>
      </c>
      <c r="K71" s="8">
        <v>6</v>
      </c>
      <c r="L71" s="8">
        <v>1</v>
      </c>
      <c r="M71" s="8">
        <v>0</v>
      </c>
      <c r="N71" s="8">
        <v>0</v>
      </c>
      <c r="O71" s="8">
        <v>2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142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0</v>
      </c>
      <c r="I72" s="8">
        <v>5</v>
      </c>
      <c r="J72" s="8">
        <v>0</v>
      </c>
      <c r="K72" s="8">
        <v>5</v>
      </c>
      <c r="L72" s="8">
        <v>8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143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0</v>
      </c>
      <c r="I73" s="8">
        <v>3</v>
      </c>
      <c r="J73" s="8">
        <v>0</v>
      </c>
      <c r="K73" s="8">
        <v>7</v>
      </c>
      <c r="L73" s="8">
        <v>6</v>
      </c>
      <c r="M73" s="8">
        <v>2</v>
      </c>
      <c r="N73" s="8">
        <v>0</v>
      </c>
      <c r="O73" s="8">
        <v>2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144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0</v>
      </c>
      <c r="I74" s="8">
        <v>6</v>
      </c>
      <c r="J74" s="8">
        <v>0</v>
      </c>
      <c r="K74" s="8">
        <v>4</v>
      </c>
      <c r="L74" s="8">
        <v>3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145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2</v>
      </c>
      <c r="L75" s="8">
        <v>6</v>
      </c>
      <c r="M75" s="8">
        <v>4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146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0</v>
      </c>
      <c r="I76" s="8">
        <v>15</v>
      </c>
      <c r="J76" s="8">
        <v>0</v>
      </c>
      <c r="K76" s="8">
        <v>6</v>
      </c>
      <c r="L76" s="8">
        <v>17</v>
      </c>
      <c r="M76" s="8">
        <v>7</v>
      </c>
      <c r="N76" s="8">
        <v>0</v>
      </c>
      <c r="O76" s="8">
        <v>4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147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0</v>
      </c>
      <c r="I77" s="8">
        <v>10</v>
      </c>
      <c r="J77" s="8">
        <v>0</v>
      </c>
      <c r="K77" s="8">
        <v>4</v>
      </c>
      <c r="L77" s="8">
        <v>7</v>
      </c>
      <c r="M77" s="8">
        <v>2</v>
      </c>
      <c r="N77" s="8">
        <v>0</v>
      </c>
      <c r="O77" s="8">
        <v>0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148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0</v>
      </c>
      <c r="I78" s="8">
        <v>2</v>
      </c>
      <c r="J78" s="8">
        <v>0</v>
      </c>
      <c r="K78" s="8">
        <v>1</v>
      </c>
      <c r="L78" s="8">
        <v>7</v>
      </c>
      <c r="M78" s="8">
        <v>2</v>
      </c>
      <c r="N78" s="8">
        <v>0</v>
      </c>
      <c r="O78" s="8">
        <v>1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149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0</v>
      </c>
      <c r="I79" s="8">
        <v>6</v>
      </c>
      <c r="J79" s="8">
        <v>0</v>
      </c>
      <c r="K79" s="8">
        <v>4</v>
      </c>
      <c r="L79" s="8">
        <v>3</v>
      </c>
      <c r="M79" s="8">
        <v>3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150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0</v>
      </c>
      <c r="I80" s="8">
        <v>7</v>
      </c>
      <c r="J80" s="8">
        <v>0</v>
      </c>
      <c r="K80" s="8">
        <v>3</v>
      </c>
      <c r="L80" s="8">
        <v>5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151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0</v>
      </c>
      <c r="I81" s="8">
        <v>5</v>
      </c>
      <c r="J81" s="8">
        <v>0</v>
      </c>
      <c r="K81" s="8">
        <v>2</v>
      </c>
      <c r="L81" s="8">
        <v>4</v>
      </c>
      <c r="M81" s="8">
        <v>2</v>
      </c>
      <c r="N81" s="8">
        <v>0</v>
      </c>
      <c r="O81" s="8">
        <v>3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152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0</v>
      </c>
      <c r="I82" s="8">
        <v>4</v>
      </c>
      <c r="J82" s="8">
        <v>0</v>
      </c>
      <c r="K82" s="8">
        <v>4</v>
      </c>
      <c r="L82" s="8">
        <v>2</v>
      </c>
      <c r="M82" s="8">
        <v>2</v>
      </c>
      <c r="N82" s="8">
        <v>0</v>
      </c>
      <c r="O82" s="8">
        <v>1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153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0</v>
      </c>
      <c r="I83" s="8">
        <v>6</v>
      </c>
      <c r="J83" s="8">
        <v>0</v>
      </c>
      <c r="K83" s="8">
        <v>5</v>
      </c>
      <c r="L83" s="8">
        <v>7</v>
      </c>
      <c r="M83" s="8">
        <v>2</v>
      </c>
      <c r="N83" s="8">
        <v>0</v>
      </c>
      <c r="O83" s="8">
        <v>2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154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0</v>
      </c>
      <c r="I84" s="8">
        <v>7</v>
      </c>
      <c r="J84" s="8">
        <v>0</v>
      </c>
      <c r="K84" s="8">
        <v>4</v>
      </c>
      <c r="L84" s="8">
        <v>5</v>
      </c>
      <c r="M84" s="8">
        <v>2</v>
      </c>
      <c r="N84" s="8">
        <v>0</v>
      </c>
      <c r="O84" s="8">
        <v>6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780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0</v>
      </c>
      <c r="I85" s="8">
        <v>8</v>
      </c>
      <c r="J85" s="8">
        <v>0</v>
      </c>
      <c r="K85" s="8">
        <v>5</v>
      </c>
      <c r="L85" s="8">
        <v>6</v>
      </c>
      <c r="M85" s="8">
        <v>3</v>
      </c>
      <c r="N85" s="8">
        <v>0</v>
      </c>
      <c r="O85" s="8">
        <v>2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155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0</v>
      </c>
      <c r="I86" s="8">
        <v>4</v>
      </c>
      <c r="J86" s="8">
        <v>0</v>
      </c>
      <c r="K86" s="8">
        <v>6</v>
      </c>
      <c r="L86" s="8">
        <v>8</v>
      </c>
      <c r="M86" s="8">
        <v>10</v>
      </c>
      <c r="N86" s="8">
        <v>0</v>
      </c>
      <c r="O86" s="8">
        <v>4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156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0</v>
      </c>
      <c r="I87" s="8">
        <v>2</v>
      </c>
      <c r="J87" s="8">
        <v>0</v>
      </c>
      <c r="K87" s="8">
        <v>5</v>
      </c>
      <c r="L87" s="8">
        <v>6</v>
      </c>
      <c r="M87" s="8">
        <v>0</v>
      </c>
      <c r="N87" s="8">
        <v>0</v>
      </c>
      <c r="O87" s="8">
        <v>3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157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0</v>
      </c>
      <c r="I88" s="8">
        <v>4</v>
      </c>
      <c r="J88" s="8">
        <v>0</v>
      </c>
      <c r="K88" s="8">
        <v>4</v>
      </c>
      <c r="L88" s="8">
        <v>7</v>
      </c>
      <c r="M88" s="8">
        <v>2</v>
      </c>
      <c r="N88" s="8">
        <v>0</v>
      </c>
      <c r="O88" s="8">
        <v>1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158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0</v>
      </c>
      <c r="I89" s="8">
        <v>2</v>
      </c>
      <c r="J89" s="8">
        <v>0</v>
      </c>
      <c r="K89" s="8">
        <v>0</v>
      </c>
      <c r="L89" s="8">
        <v>3</v>
      </c>
      <c r="M89" s="8">
        <v>2</v>
      </c>
      <c r="N89" s="8">
        <v>0</v>
      </c>
      <c r="O89" s="8">
        <v>5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159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0</v>
      </c>
      <c r="I90" s="8">
        <v>6</v>
      </c>
      <c r="J90" s="8">
        <v>0</v>
      </c>
      <c r="K90" s="8">
        <v>6</v>
      </c>
      <c r="L90" s="8">
        <v>4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1924</v>
      </c>
      <c r="B91" s="3">
        <v>1</v>
      </c>
      <c r="C91" s="8">
        <v>0</v>
      </c>
      <c r="D91" s="8">
        <v>0</v>
      </c>
      <c r="E91" s="8">
        <v>1</v>
      </c>
      <c r="F91" s="8">
        <v>0</v>
      </c>
      <c r="G91" s="8">
        <v>0</v>
      </c>
      <c r="H91" s="8">
        <v>0</v>
      </c>
      <c r="I91" s="8">
        <v>4</v>
      </c>
      <c r="J91" s="8">
        <v>0</v>
      </c>
      <c r="K91" s="8">
        <v>3</v>
      </c>
      <c r="L91" s="8">
        <v>12</v>
      </c>
      <c r="M91" s="8">
        <v>2</v>
      </c>
      <c r="N91" s="8">
        <v>0</v>
      </c>
      <c r="O91" s="8">
        <v>1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160</v>
      </c>
      <c r="B92" s="3">
        <v>0</v>
      </c>
      <c r="C92" s="8">
        <v>1</v>
      </c>
      <c r="D92" s="8">
        <v>1</v>
      </c>
      <c r="E92" s="8">
        <v>4</v>
      </c>
      <c r="F92" s="8">
        <v>0</v>
      </c>
      <c r="G92" s="8">
        <v>0</v>
      </c>
      <c r="H92" s="8">
        <v>0</v>
      </c>
      <c r="I92" s="8">
        <v>7</v>
      </c>
      <c r="J92" s="8">
        <v>0</v>
      </c>
      <c r="K92" s="8">
        <v>5</v>
      </c>
      <c r="L92" s="8">
        <v>5</v>
      </c>
      <c r="M92" s="8">
        <v>6</v>
      </c>
      <c r="N92" s="8">
        <v>0</v>
      </c>
      <c r="O92" s="8">
        <v>3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781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0</v>
      </c>
      <c r="I93" s="8">
        <v>4</v>
      </c>
      <c r="J93" s="8">
        <v>0</v>
      </c>
      <c r="K93" s="8">
        <v>0</v>
      </c>
      <c r="L93" s="8">
        <v>6</v>
      </c>
      <c r="M93" s="8">
        <v>2</v>
      </c>
      <c r="N93" s="8">
        <v>0</v>
      </c>
      <c r="O93" s="8">
        <v>1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161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0</v>
      </c>
      <c r="I94" s="8">
        <v>3</v>
      </c>
      <c r="J94" s="8">
        <v>4</v>
      </c>
      <c r="K94" s="8">
        <v>9</v>
      </c>
      <c r="L94" s="8">
        <v>8</v>
      </c>
      <c r="M94" s="8">
        <v>2</v>
      </c>
      <c r="N94" s="8">
        <v>0</v>
      </c>
      <c r="O94" s="8">
        <v>4</v>
      </c>
      <c r="P94" s="8">
        <v>1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162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0</v>
      </c>
      <c r="I95" s="8">
        <v>18</v>
      </c>
      <c r="J95" s="8">
        <v>5</v>
      </c>
      <c r="K95" s="8">
        <v>15</v>
      </c>
      <c r="L95" s="8">
        <v>13</v>
      </c>
      <c r="M95" s="8">
        <v>9</v>
      </c>
      <c r="N95" s="8">
        <v>0</v>
      </c>
      <c r="O95" s="8">
        <v>2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163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0</v>
      </c>
      <c r="I96" s="8">
        <v>7</v>
      </c>
      <c r="J96" s="8">
        <v>0</v>
      </c>
      <c r="K96" s="8">
        <v>7</v>
      </c>
      <c r="L96" s="8">
        <v>8</v>
      </c>
      <c r="M96" s="8">
        <v>6</v>
      </c>
      <c r="N96" s="8">
        <v>0</v>
      </c>
      <c r="O96" s="8">
        <v>8</v>
      </c>
      <c r="P96" s="8">
        <v>0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164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0</v>
      </c>
      <c r="I97" s="8">
        <v>10</v>
      </c>
      <c r="J97" s="8">
        <v>2</v>
      </c>
      <c r="K97" s="8">
        <v>8</v>
      </c>
      <c r="L97" s="8">
        <v>9</v>
      </c>
      <c r="M97" s="8">
        <v>5</v>
      </c>
      <c r="N97" s="8">
        <v>0</v>
      </c>
      <c r="O97" s="8">
        <v>2</v>
      </c>
      <c r="P97" s="8">
        <v>2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165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0</v>
      </c>
      <c r="I98" s="8">
        <v>3</v>
      </c>
      <c r="J98" s="8">
        <v>1</v>
      </c>
      <c r="K98" s="8">
        <v>4</v>
      </c>
      <c r="L98" s="8">
        <v>9</v>
      </c>
      <c r="M98" s="8">
        <v>4</v>
      </c>
      <c r="N98" s="8">
        <v>0</v>
      </c>
      <c r="O98" s="8">
        <v>3</v>
      </c>
      <c r="P98" s="8">
        <v>0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166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</v>
      </c>
      <c r="J99" s="8">
        <v>0</v>
      </c>
      <c r="K99" s="8">
        <v>5</v>
      </c>
      <c r="L99" s="8">
        <v>24</v>
      </c>
      <c r="M99" s="8">
        <v>3</v>
      </c>
      <c r="N99" s="8">
        <v>0</v>
      </c>
      <c r="O99" s="8">
        <v>1</v>
      </c>
      <c r="P99" s="8">
        <v>1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167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0</v>
      </c>
      <c r="I100" s="8">
        <v>1</v>
      </c>
      <c r="J100" s="8">
        <v>2</v>
      </c>
      <c r="K100" s="8">
        <v>4</v>
      </c>
      <c r="L100" s="8">
        <v>3</v>
      </c>
      <c r="M100" s="8">
        <v>3</v>
      </c>
      <c r="N100" s="8">
        <v>0</v>
      </c>
      <c r="O100" s="8">
        <v>8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168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9</v>
      </c>
      <c r="J101" s="8">
        <v>3</v>
      </c>
      <c r="K101" s="8">
        <v>13</v>
      </c>
      <c r="L101" s="8">
        <v>18</v>
      </c>
      <c r="M101" s="8">
        <v>9</v>
      </c>
      <c r="N101" s="8">
        <v>0</v>
      </c>
      <c r="O101" s="8">
        <v>7</v>
      </c>
      <c r="P101" s="8">
        <v>5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169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1</v>
      </c>
      <c r="I102" s="8">
        <v>8</v>
      </c>
      <c r="J102" s="8">
        <v>2</v>
      </c>
      <c r="K102" s="8">
        <v>7</v>
      </c>
      <c r="L102" s="8">
        <v>3</v>
      </c>
      <c r="M102" s="8">
        <v>1</v>
      </c>
      <c r="N102" s="8">
        <v>0</v>
      </c>
      <c r="O102" s="8">
        <v>6</v>
      </c>
      <c r="P102" s="8">
        <v>3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782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0</v>
      </c>
      <c r="I103" s="8">
        <v>6</v>
      </c>
      <c r="J103" s="8">
        <v>1</v>
      </c>
      <c r="K103" s="8">
        <v>9</v>
      </c>
      <c r="L103" s="8">
        <v>8</v>
      </c>
      <c r="M103" s="8">
        <v>3</v>
      </c>
      <c r="N103" s="8">
        <v>0</v>
      </c>
      <c r="O103" s="8">
        <v>2</v>
      </c>
      <c r="P103" s="8">
        <v>2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170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</v>
      </c>
      <c r="I104" s="8">
        <v>12</v>
      </c>
      <c r="J104" s="8">
        <v>1</v>
      </c>
      <c r="K104" s="8">
        <v>8</v>
      </c>
      <c r="L104" s="8">
        <v>9</v>
      </c>
      <c r="M104" s="8">
        <v>4</v>
      </c>
      <c r="N104" s="8">
        <v>0</v>
      </c>
      <c r="O104" s="8">
        <v>2</v>
      </c>
      <c r="P104" s="8">
        <v>0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171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0</v>
      </c>
      <c r="I105" s="8">
        <v>6</v>
      </c>
      <c r="J105" s="8">
        <v>0</v>
      </c>
      <c r="K105" s="8">
        <v>9</v>
      </c>
      <c r="L105" s="8">
        <v>16</v>
      </c>
      <c r="M105" s="8">
        <v>6</v>
      </c>
      <c r="N105" s="8">
        <v>0</v>
      </c>
      <c r="O105" s="8">
        <v>5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172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5</v>
      </c>
      <c r="J106" s="8">
        <v>3</v>
      </c>
      <c r="K106" s="8">
        <v>11</v>
      </c>
      <c r="L106" s="8">
        <v>26</v>
      </c>
      <c r="M106" s="8">
        <v>9</v>
      </c>
      <c r="N106" s="8">
        <v>0</v>
      </c>
      <c r="O106" s="8">
        <v>4</v>
      </c>
      <c r="P106" s="8">
        <v>3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2106</v>
      </c>
      <c r="B107" s="3">
        <v>0</v>
      </c>
      <c r="C107" s="8">
        <v>1</v>
      </c>
      <c r="D107" s="8">
        <v>1</v>
      </c>
      <c r="E107" s="8">
        <v>2</v>
      </c>
      <c r="F107" s="8">
        <v>1</v>
      </c>
      <c r="G107" s="8">
        <v>0</v>
      </c>
      <c r="H107" s="8">
        <v>0</v>
      </c>
      <c r="I107" s="8">
        <v>7</v>
      </c>
      <c r="J107" s="8">
        <v>1</v>
      </c>
      <c r="K107" s="8">
        <v>7</v>
      </c>
      <c r="L107" s="8">
        <v>8</v>
      </c>
      <c r="M107" s="8">
        <v>6</v>
      </c>
      <c r="N107" s="8">
        <v>0</v>
      </c>
      <c r="O107" s="8">
        <v>8</v>
      </c>
      <c r="P107" s="8">
        <v>0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173</v>
      </c>
      <c r="B108" s="3">
        <v>0</v>
      </c>
      <c r="C108" s="8">
        <v>0</v>
      </c>
      <c r="D108" s="8">
        <v>3</v>
      </c>
      <c r="E108" s="8">
        <v>0</v>
      </c>
      <c r="F108" s="8">
        <v>1</v>
      </c>
      <c r="G108" s="8">
        <v>0</v>
      </c>
      <c r="H108" s="8">
        <v>0</v>
      </c>
      <c r="I108" s="8">
        <v>4</v>
      </c>
      <c r="J108" s="8">
        <v>1</v>
      </c>
      <c r="K108" s="8">
        <v>4</v>
      </c>
      <c r="L108" s="8">
        <v>6</v>
      </c>
      <c r="M108" s="8">
        <v>5</v>
      </c>
      <c r="N108" s="8">
        <v>0</v>
      </c>
      <c r="O108" s="8">
        <v>2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174</v>
      </c>
      <c r="B109" s="3">
        <v>0</v>
      </c>
      <c r="C109" s="8">
        <v>0</v>
      </c>
      <c r="D109" s="8">
        <v>3</v>
      </c>
      <c r="E109" s="8">
        <v>6</v>
      </c>
      <c r="F109" s="8">
        <v>0</v>
      </c>
      <c r="G109" s="8">
        <v>0</v>
      </c>
      <c r="H109" s="8">
        <v>0</v>
      </c>
      <c r="I109" s="8">
        <v>9</v>
      </c>
      <c r="J109" s="8">
        <v>1</v>
      </c>
      <c r="K109" s="8">
        <v>9</v>
      </c>
      <c r="L109" s="8">
        <v>3</v>
      </c>
      <c r="M109" s="8">
        <v>3</v>
      </c>
      <c r="N109" s="8">
        <v>0</v>
      </c>
      <c r="O109" s="8">
        <v>5</v>
      </c>
      <c r="P109" s="8">
        <v>1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175</v>
      </c>
      <c r="B110" s="3">
        <v>0</v>
      </c>
      <c r="C110" s="8">
        <v>0</v>
      </c>
      <c r="D110" s="8">
        <v>0</v>
      </c>
      <c r="E110" s="8">
        <v>3</v>
      </c>
      <c r="F110" s="8">
        <v>0</v>
      </c>
      <c r="G110" s="8">
        <v>1</v>
      </c>
      <c r="H110" s="8">
        <v>1</v>
      </c>
      <c r="I110" s="8">
        <v>5</v>
      </c>
      <c r="J110" s="8">
        <v>1</v>
      </c>
      <c r="K110" s="8">
        <v>8</v>
      </c>
      <c r="L110" s="8">
        <v>11</v>
      </c>
      <c r="M110" s="8">
        <v>7</v>
      </c>
      <c r="N110" s="8">
        <v>0</v>
      </c>
      <c r="O110" s="8">
        <v>6</v>
      </c>
      <c r="P110" s="8">
        <v>2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176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0</v>
      </c>
      <c r="I111" s="8">
        <v>7</v>
      </c>
      <c r="J111" s="8">
        <v>3</v>
      </c>
      <c r="K111" s="8">
        <v>9</v>
      </c>
      <c r="L111" s="8">
        <v>5</v>
      </c>
      <c r="M111" s="8">
        <v>4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177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0</v>
      </c>
      <c r="I112" s="8">
        <v>3</v>
      </c>
      <c r="J112" s="8">
        <v>5</v>
      </c>
      <c r="K112" s="8">
        <v>5</v>
      </c>
      <c r="L112" s="8">
        <v>3</v>
      </c>
      <c r="M112" s="8">
        <v>3</v>
      </c>
      <c r="N112" s="8">
        <v>0</v>
      </c>
      <c r="O112" s="8">
        <v>16</v>
      </c>
      <c r="P112" s="8">
        <v>5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178</v>
      </c>
      <c r="B113" s="3">
        <v>0</v>
      </c>
      <c r="C113" s="8">
        <v>0</v>
      </c>
      <c r="D113" s="8">
        <v>2</v>
      </c>
      <c r="E113" s="8">
        <v>6</v>
      </c>
      <c r="F113" s="8">
        <v>10</v>
      </c>
      <c r="G113" s="8">
        <v>0</v>
      </c>
      <c r="H113" s="8">
        <v>0</v>
      </c>
      <c r="I113" s="8">
        <v>13</v>
      </c>
      <c r="J113" s="8">
        <v>3</v>
      </c>
      <c r="K113" s="8">
        <v>10</v>
      </c>
      <c r="L113" s="8">
        <v>19</v>
      </c>
      <c r="M113" s="8">
        <v>14</v>
      </c>
      <c r="N113" s="8">
        <v>0</v>
      </c>
      <c r="O113" s="8">
        <v>4</v>
      </c>
      <c r="P113" s="8">
        <v>0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179</v>
      </c>
      <c r="B114" s="3">
        <v>0</v>
      </c>
      <c r="C114" s="8">
        <v>0</v>
      </c>
      <c r="D114" s="8">
        <v>0</v>
      </c>
      <c r="E114" s="8">
        <v>1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3</v>
      </c>
      <c r="L114" s="8">
        <v>9</v>
      </c>
      <c r="M114" s="8">
        <v>2</v>
      </c>
      <c r="N114" s="8">
        <v>0</v>
      </c>
      <c r="O114" s="8">
        <v>2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180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0</v>
      </c>
      <c r="I115" s="8">
        <v>4</v>
      </c>
      <c r="J115" s="8">
        <v>2</v>
      </c>
      <c r="K115" s="8">
        <v>5</v>
      </c>
      <c r="L115" s="8">
        <v>7</v>
      </c>
      <c r="M115" s="8">
        <v>1</v>
      </c>
      <c r="N115" s="8">
        <v>0</v>
      </c>
      <c r="O115" s="8">
        <v>3</v>
      </c>
      <c r="P115" s="8">
        <v>2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181</v>
      </c>
      <c r="B116" s="3">
        <v>0</v>
      </c>
      <c r="C116" s="8">
        <v>0</v>
      </c>
      <c r="D116" s="8">
        <v>0</v>
      </c>
      <c r="E116" s="8">
        <v>1</v>
      </c>
      <c r="F116" s="8">
        <v>3</v>
      </c>
      <c r="G116" s="8">
        <v>0</v>
      </c>
      <c r="H116" s="8">
        <v>0</v>
      </c>
      <c r="I116" s="8">
        <v>7</v>
      </c>
      <c r="J116" s="8">
        <v>2</v>
      </c>
      <c r="K116" s="8">
        <v>8</v>
      </c>
      <c r="L116" s="8">
        <v>9</v>
      </c>
      <c r="M116" s="8">
        <v>5</v>
      </c>
      <c r="N116" s="8">
        <v>0</v>
      </c>
      <c r="O116" s="8">
        <v>3</v>
      </c>
      <c r="P116" s="8">
        <v>0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182</v>
      </c>
      <c r="B117" s="3">
        <v>0</v>
      </c>
      <c r="C117" s="8">
        <v>0</v>
      </c>
      <c r="D117" s="8">
        <v>1</v>
      </c>
      <c r="E117" s="8">
        <v>6</v>
      </c>
      <c r="F117" s="8">
        <v>3</v>
      </c>
      <c r="G117" s="8">
        <v>0</v>
      </c>
      <c r="H117" s="8">
        <v>0</v>
      </c>
      <c r="I117" s="8">
        <v>10</v>
      </c>
      <c r="J117" s="8">
        <v>3</v>
      </c>
      <c r="K117" s="8">
        <v>7</v>
      </c>
      <c r="L117" s="8">
        <v>15</v>
      </c>
      <c r="M117" s="8">
        <v>4</v>
      </c>
      <c r="N117" s="8">
        <v>0</v>
      </c>
      <c r="O117" s="8">
        <v>4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183</v>
      </c>
      <c r="B118" s="3">
        <v>1</v>
      </c>
      <c r="C118" s="8">
        <v>0</v>
      </c>
      <c r="D118" s="8">
        <v>3</v>
      </c>
      <c r="E118" s="8">
        <v>1</v>
      </c>
      <c r="F118" s="8">
        <v>0</v>
      </c>
      <c r="G118" s="8">
        <v>0</v>
      </c>
      <c r="H118" s="8">
        <v>0</v>
      </c>
      <c r="I118" s="8">
        <v>5</v>
      </c>
      <c r="J118" s="8">
        <v>1</v>
      </c>
      <c r="K118" s="8">
        <v>6</v>
      </c>
      <c r="L118" s="8">
        <v>7</v>
      </c>
      <c r="M118" s="8">
        <v>4</v>
      </c>
      <c r="N118" s="8">
        <v>0</v>
      </c>
      <c r="O118" s="8">
        <v>5</v>
      </c>
      <c r="P118" s="8">
        <v>1</v>
      </c>
      <c r="Q118" s="8">
        <v>1</v>
      </c>
      <c r="R118"/>
      <c r="S118"/>
      <c r="T118"/>
      <c r="U118"/>
      <c r="V118"/>
      <c r="W118"/>
      <c r="X118"/>
    </row>
    <row r="119" spans="1:24">
      <c r="A119" s="8" t="s">
        <v>184</v>
      </c>
      <c r="B119" s="3">
        <v>0</v>
      </c>
      <c r="C119" s="8">
        <v>0</v>
      </c>
      <c r="D119" s="8">
        <v>1</v>
      </c>
      <c r="E119" s="8">
        <v>2</v>
      </c>
      <c r="F119" s="8">
        <v>1</v>
      </c>
      <c r="G119" s="8">
        <v>0</v>
      </c>
      <c r="H119" s="8">
        <v>0</v>
      </c>
      <c r="I119" s="8">
        <v>3</v>
      </c>
      <c r="J119" s="8">
        <v>0</v>
      </c>
      <c r="K119" s="8">
        <v>7</v>
      </c>
      <c r="L119" s="8">
        <v>10</v>
      </c>
      <c r="M119" s="8">
        <v>5</v>
      </c>
      <c r="N119" s="8">
        <v>0</v>
      </c>
      <c r="O119" s="8">
        <v>2</v>
      </c>
      <c r="P119" s="8">
        <v>1</v>
      </c>
      <c r="Q119" s="8">
        <v>0</v>
      </c>
      <c r="R119"/>
      <c r="S119"/>
      <c r="T119"/>
      <c r="U119"/>
      <c r="V119"/>
      <c r="W119"/>
      <c r="X119"/>
    </row>
    <row r="120" spans="1:24">
      <c r="A120" s="8" t="s">
        <v>185</v>
      </c>
      <c r="B120" s="3">
        <v>0</v>
      </c>
      <c r="C120" s="8">
        <v>0</v>
      </c>
      <c r="D120" s="8">
        <v>1</v>
      </c>
      <c r="E120" s="8">
        <v>1</v>
      </c>
      <c r="F120" s="8">
        <v>0</v>
      </c>
      <c r="G120" s="8">
        <v>3</v>
      </c>
      <c r="H120" s="8">
        <v>0</v>
      </c>
      <c r="I120" s="8">
        <v>6</v>
      </c>
      <c r="J120" s="8">
        <v>3</v>
      </c>
      <c r="K120" s="8">
        <v>5</v>
      </c>
      <c r="L120" s="8">
        <v>0</v>
      </c>
      <c r="M120" s="8">
        <v>1</v>
      </c>
      <c r="N120" s="8">
        <v>0</v>
      </c>
      <c r="O120" s="8">
        <v>3</v>
      </c>
      <c r="P120" s="8">
        <v>0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186</v>
      </c>
      <c r="B121" s="3">
        <v>0</v>
      </c>
      <c r="C121" s="8">
        <v>0</v>
      </c>
      <c r="D121" s="8">
        <v>1</v>
      </c>
      <c r="E121" s="8">
        <v>7</v>
      </c>
      <c r="F121" s="8">
        <v>1</v>
      </c>
      <c r="G121" s="8">
        <v>0</v>
      </c>
      <c r="H121" s="8">
        <v>0</v>
      </c>
      <c r="I121" s="8">
        <v>11</v>
      </c>
      <c r="J121" s="8">
        <v>3</v>
      </c>
      <c r="K121" s="8">
        <v>8</v>
      </c>
      <c r="L121" s="8">
        <v>17</v>
      </c>
      <c r="M121" s="8">
        <v>10</v>
      </c>
      <c r="N121" s="8">
        <v>0</v>
      </c>
      <c r="O121" s="8">
        <v>2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187</v>
      </c>
      <c r="B122" s="3">
        <v>0</v>
      </c>
      <c r="C122" s="8">
        <v>0</v>
      </c>
      <c r="D122" s="8">
        <v>2</v>
      </c>
      <c r="E122" s="8">
        <v>5</v>
      </c>
      <c r="F122" s="8">
        <v>0</v>
      </c>
      <c r="G122" s="8">
        <v>0</v>
      </c>
      <c r="H122" s="8">
        <v>0</v>
      </c>
      <c r="I122" s="8">
        <v>7</v>
      </c>
      <c r="J122" s="8">
        <v>2</v>
      </c>
      <c r="K122" s="8">
        <v>8</v>
      </c>
      <c r="L122" s="8">
        <v>11</v>
      </c>
      <c r="M122" s="8">
        <v>5</v>
      </c>
      <c r="N122" s="8">
        <v>0</v>
      </c>
      <c r="O122" s="8">
        <v>3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188</v>
      </c>
      <c r="B123" s="3">
        <v>0</v>
      </c>
      <c r="C123" s="8">
        <v>0</v>
      </c>
      <c r="D123" s="8">
        <v>0</v>
      </c>
      <c r="E123" s="8">
        <v>2</v>
      </c>
      <c r="F123" s="8">
        <v>0</v>
      </c>
      <c r="G123" s="8">
        <v>0</v>
      </c>
      <c r="H123" s="8">
        <v>0</v>
      </c>
      <c r="I123" s="8">
        <v>2</v>
      </c>
      <c r="J123" s="8">
        <v>0</v>
      </c>
      <c r="K123" s="8">
        <v>2</v>
      </c>
      <c r="L123" s="8">
        <v>8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189</v>
      </c>
      <c r="B124" s="3">
        <v>0</v>
      </c>
      <c r="C124" s="8">
        <v>1</v>
      </c>
      <c r="D124" s="8">
        <v>2</v>
      </c>
      <c r="E124" s="8">
        <v>2</v>
      </c>
      <c r="F124" s="8">
        <v>1</v>
      </c>
      <c r="G124" s="8">
        <v>0</v>
      </c>
      <c r="H124" s="8">
        <v>0</v>
      </c>
      <c r="I124" s="8">
        <v>6</v>
      </c>
      <c r="J124" s="8">
        <v>3</v>
      </c>
      <c r="K124" s="8">
        <v>9</v>
      </c>
      <c r="L124" s="8">
        <v>17</v>
      </c>
      <c r="M124" s="8">
        <v>7</v>
      </c>
      <c r="N124" s="8">
        <v>0</v>
      </c>
      <c r="O124" s="8">
        <v>5</v>
      </c>
      <c r="P124" s="8">
        <v>3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190</v>
      </c>
      <c r="B125" s="3">
        <v>0</v>
      </c>
      <c r="C125" s="8">
        <v>0</v>
      </c>
      <c r="D125" s="8">
        <v>1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2</v>
      </c>
      <c r="K125" s="8">
        <v>3</v>
      </c>
      <c r="L125" s="8">
        <v>9</v>
      </c>
      <c r="M125" s="8">
        <v>4</v>
      </c>
      <c r="N125" s="8">
        <v>0</v>
      </c>
      <c r="O125" s="8">
        <v>2</v>
      </c>
      <c r="P125" s="8">
        <v>1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191</v>
      </c>
      <c r="B126" s="3">
        <v>0</v>
      </c>
      <c r="C126" s="8">
        <v>0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8</v>
      </c>
      <c r="J126" s="8">
        <v>1</v>
      </c>
      <c r="K126" s="8">
        <v>3</v>
      </c>
      <c r="L126" s="8">
        <v>21</v>
      </c>
      <c r="M126" s="8">
        <v>8</v>
      </c>
      <c r="N126" s="8">
        <v>0</v>
      </c>
      <c r="O126" s="8">
        <v>5</v>
      </c>
      <c r="P126" s="8">
        <v>0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192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0</v>
      </c>
      <c r="I127" s="8">
        <v>5</v>
      </c>
      <c r="J127" s="8">
        <v>1</v>
      </c>
      <c r="K127" s="8">
        <v>13</v>
      </c>
      <c r="L127" s="8">
        <v>4</v>
      </c>
      <c r="M127" s="8">
        <v>3</v>
      </c>
      <c r="N127" s="8">
        <v>0</v>
      </c>
      <c r="O127" s="8">
        <v>4</v>
      </c>
      <c r="P127" s="8">
        <v>1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193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0</v>
      </c>
      <c r="I128" s="8">
        <v>3</v>
      </c>
      <c r="J128" s="8">
        <v>2</v>
      </c>
      <c r="K128" s="8">
        <v>4</v>
      </c>
      <c r="L128" s="8">
        <v>8</v>
      </c>
      <c r="M128" s="8">
        <v>3</v>
      </c>
      <c r="N128" s="8">
        <v>0</v>
      </c>
      <c r="O128" s="8">
        <v>5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194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0</v>
      </c>
      <c r="I129" s="8">
        <v>7</v>
      </c>
      <c r="J129" s="8">
        <v>1</v>
      </c>
      <c r="K129" s="8">
        <v>6</v>
      </c>
      <c r="L129" s="8">
        <v>12</v>
      </c>
      <c r="M129" s="8">
        <v>9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195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1</v>
      </c>
      <c r="L130" s="8">
        <v>13</v>
      </c>
      <c r="M130" s="8">
        <v>4</v>
      </c>
      <c r="N130" s="8">
        <v>0</v>
      </c>
      <c r="O130" s="8">
        <v>1</v>
      </c>
      <c r="P130" s="8">
        <v>2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196</v>
      </c>
      <c r="B131" s="3">
        <v>0</v>
      </c>
      <c r="C131" s="8">
        <v>0</v>
      </c>
      <c r="D131" s="8">
        <v>1</v>
      </c>
      <c r="E131" s="8">
        <v>0</v>
      </c>
      <c r="F131" s="8">
        <v>0</v>
      </c>
      <c r="G131" s="8">
        <v>1</v>
      </c>
      <c r="H131" s="8">
        <v>1</v>
      </c>
      <c r="I131" s="8">
        <v>2</v>
      </c>
      <c r="J131" s="8">
        <v>2</v>
      </c>
      <c r="K131" s="8">
        <v>5</v>
      </c>
      <c r="L131" s="8">
        <v>18</v>
      </c>
      <c r="M131" s="8">
        <v>4</v>
      </c>
      <c r="N131" s="8">
        <v>0</v>
      </c>
      <c r="O131" s="8">
        <v>5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197</v>
      </c>
      <c r="B132" s="3">
        <v>0</v>
      </c>
      <c r="C132" s="8">
        <v>0</v>
      </c>
      <c r="D132" s="8">
        <v>0</v>
      </c>
      <c r="E132" s="8">
        <v>7</v>
      </c>
      <c r="F132" s="8">
        <v>0</v>
      </c>
      <c r="G132" s="8">
        <v>0</v>
      </c>
      <c r="H132" s="8">
        <v>0</v>
      </c>
      <c r="I132" s="8">
        <v>8</v>
      </c>
      <c r="J132" s="8">
        <v>0</v>
      </c>
      <c r="K132" s="8">
        <v>2</v>
      </c>
      <c r="L132" s="8">
        <v>13</v>
      </c>
      <c r="M132" s="8">
        <v>8</v>
      </c>
      <c r="N132" s="8">
        <v>0</v>
      </c>
      <c r="O132" s="8">
        <v>1</v>
      </c>
      <c r="P132" s="8">
        <v>0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198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0</v>
      </c>
      <c r="I133" s="8">
        <v>4</v>
      </c>
      <c r="J133" s="8">
        <v>1</v>
      </c>
      <c r="K133" s="8">
        <v>6</v>
      </c>
      <c r="L133" s="8">
        <v>4</v>
      </c>
      <c r="M133" s="8">
        <v>4</v>
      </c>
      <c r="N133" s="8">
        <v>0</v>
      </c>
      <c r="O133" s="8">
        <v>4</v>
      </c>
      <c r="P133" s="8">
        <v>1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199</v>
      </c>
      <c r="B134" s="3">
        <v>0</v>
      </c>
      <c r="C134" s="8">
        <v>0</v>
      </c>
      <c r="D134" s="8">
        <v>6</v>
      </c>
      <c r="E134" s="8">
        <v>5</v>
      </c>
      <c r="F134" s="8">
        <v>0</v>
      </c>
      <c r="G134" s="8">
        <v>1</v>
      </c>
      <c r="H134" s="8">
        <v>1</v>
      </c>
      <c r="I134" s="8">
        <v>14</v>
      </c>
      <c r="J134" s="8">
        <v>3</v>
      </c>
      <c r="K134" s="8">
        <v>18</v>
      </c>
      <c r="L134" s="8">
        <v>6</v>
      </c>
      <c r="M134" s="8">
        <v>5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200</v>
      </c>
      <c r="B135" s="3">
        <v>0</v>
      </c>
      <c r="C135" s="8">
        <v>0</v>
      </c>
      <c r="D135" s="8">
        <v>3</v>
      </c>
      <c r="E135" s="8">
        <v>2</v>
      </c>
      <c r="F135" s="8">
        <v>0</v>
      </c>
      <c r="G135" s="8">
        <v>0</v>
      </c>
      <c r="H135" s="8">
        <v>0</v>
      </c>
      <c r="I135" s="8">
        <v>5</v>
      </c>
      <c r="J135" s="8">
        <v>2</v>
      </c>
      <c r="K135" s="8">
        <v>10</v>
      </c>
      <c r="L135" s="8">
        <v>4</v>
      </c>
      <c r="M135" s="8">
        <v>3</v>
      </c>
      <c r="N135" s="8">
        <v>0</v>
      </c>
      <c r="O135" s="8">
        <v>4</v>
      </c>
      <c r="P135" s="8">
        <v>0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201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0</v>
      </c>
      <c r="I136" s="8">
        <v>7</v>
      </c>
      <c r="J136" s="8">
        <v>2</v>
      </c>
      <c r="K136" s="8">
        <v>7</v>
      </c>
      <c r="L136" s="8">
        <v>9</v>
      </c>
      <c r="M136" s="8">
        <v>4</v>
      </c>
      <c r="N136" s="8">
        <v>0</v>
      </c>
      <c r="O136" s="8">
        <v>7</v>
      </c>
      <c r="P136" s="8">
        <v>3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202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0</v>
      </c>
      <c r="I137" s="8">
        <v>6</v>
      </c>
      <c r="J137" s="8">
        <v>1</v>
      </c>
      <c r="K137" s="8">
        <v>3</v>
      </c>
      <c r="L137" s="8">
        <v>7</v>
      </c>
      <c r="M137" s="8">
        <v>1</v>
      </c>
      <c r="N137" s="8">
        <v>0</v>
      </c>
      <c r="O137" s="8">
        <v>6</v>
      </c>
      <c r="P137" s="8">
        <v>0</v>
      </c>
      <c r="Q137" s="8">
        <v>1</v>
      </c>
      <c r="R137"/>
      <c r="S137"/>
      <c r="T137"/>
      <c r="U137"/>
      <c r="V137"/>
      <c r="W137"/>
      <c r="X137"/>
    </row>
    <row r="138" spans="1:24">
      <c r="A138" s="8" t="s">
        <v>203</v>
      </c>
      <c r="B138" s="3">
        <v>0</v>
      </c>
      <c r="C138" s="8">
        <v>0</v>
      </c>
      <c r="D138" s="8">
        <v>5</v>
      </c>
      <c r="E138" s="8">
        <v>3</v>
      </c>
      <c r="F138" s="8">
        <v>1</v>
      </c>
      <c r="G138" s="8">
        <v>0</v>
      </c>
      <c r="H138" s="8">
        <v>0</v>
      </c>
      <c r="I138" s="8">
        <v>9</v>
      </c>
      <c r="J138" s="8">
        <v>4</v>
      </c>
      <c r="K138" s="8">
        <v>12</v>
      </c>
      <c r="L138" s="8">
        <v>11</v>
      </c>
      <c r="M138" s="8">
        <v>4</v>
      </c>
      <c r="N138" s="8">
        <v>0</v>
      </c>
      <c r="O138" s="8">
        <v>2</v>
      </c>
      <c r="P138" s="8">
        <v>1</v>
      </c>
      <c r="Q138" s="8">
        <v>2</v>
      </c>
      <c r="R138"/>
      <c r="S138"/>
      <c r="T138"/>
      <c r="U138"/>
      <c r="V138"/>
      <c r="W138"/>
      <c r="X138"/>
    </row>
    <row r="139" spans="1:24">
      <c r="A139" s="8" t="s">
        <v>204</v>
      </c>
      <c r="B139" s="3">
        <v>0</v>
      </c>
      <c r="C139" s="8">
        <v>0</v>
      </c>
      <c r="D139" s="8">
        <v>2</v>
      </c>
      <c r="E139" s="8">
        <v>4</v>
      </c>
      <c r="F139" s="8">
        <v>0</v>
      </c>
      <c r="G139" s="8">
        <v>0</v>
      </c>
      <c r="H139" s="8">
        <v>0</v>
      </c>
      <c r="I139" s="8">
        <v>6</v>
      </c>
      <c r="J139" s="8">
        <v>1</v>
      </c>
      <c r="K139" s="8">
        <v>6</v>
      </c>
      <c r="L139" s="8">
        <v>10</v>
      </c>
      <c r="M139" s="8">
        <v>5</v>
      </c>
      <c r="N139" s="8">
        <v>0</v>
      </c>
      <c r="O139" s="8">
        <v>5</v>
      </c>
      <c r="P139" s="8">
        <v>1</v>
      </c>
      <c r="Q139" s="8">
        <v>1</v>
      </c>
      <c r="R139"/>
      <c r="S139"/>
      <c r="T139"/>
      <c r="U139"/>
      <c r="V139"/>
      <c r="W139"/>
      <c r="X139"/>
    </row>
    <row r="140" spans="1:24">
      <c r="A140" s="8" t="s">
        <v>205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0</v>
      </c>
      <c r="I140" s="8">
        <v>7</v>
      </c>
      <c r="J140" s="8">
        <v>6</v>
      </c>
      <c r="K140" s="8">
        <v>5</v>
      </c>
      <c r="L140" s="8">
        <v>12</v>
      </c>
      <c r="M140" s="8">
        <v>3</v>
      </c>
      <c r="N140" s="8">
        <v>0</v>
      </c>
      <c r="O140" s="8">
        <v>1</v>
      </c>
      <c r="P140" s="8">
        <v>1</v>
      </c>
      <c r="Q140" s="8">
        <v>0</v>
      </c>
      <c r="R140"/>
      <c r="S140"/>
      <c r="T140"/>
      <c r="U140"/>
      <c r="V140"/>
      <c r="W140"/>
      <c r="X140"/>
    </row>
    <row r="141" spans="1:24">
      <c r="A141" s="8" t="s">
        <v>206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0</v>
      </c>
      <c r="I141" s="8">
        <v>1</v>
      </c>
      <c r="J141" s="8">
        <v>1</v>
      </c>
      <c r="K141" s="8">
        <v>4</v>
      </c>
      <c r="L141" s="8">
        <v>13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207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4</v>
      </c>
      <c r="L142" s="8">
        <v>5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208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0</v>
      </c>
      <c r="I143" s="8">
        <v>6</v>
      </c>
      <c r="J143" s="8">
        <v>0</v>
      </c>
      <c r="K143" s="8">
        <v>4</v>
      </c>
      <c r="L143" s="8">
        <v>8</v>
      </c>
      <c r="M143" s="8">
        <v>4</v>
      </c>
      <c r="N143" s="8">
        <v>0</v>
      </c>
      <c r="O143" s="8">
        <v>5</v>
      </c>
      <c r="P143" s="8">
        <v>1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209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3</v>
      </c>
      <c r="L144" s="8">
        <v>2</v>
      </c>
      <c r="M144" s="8">
        <v>3</v>
      </c>
      <c r="N144" s="8">
        <v>0</v>
      </c>
      <c r="O144" s="8">
        <v>4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210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0</v>
      </c>
      <c r="I145" s="8">
        <v>5</v>
      </c>
      <c r="J145" s="8">
        <v>1</v>
      </c>
      <c r="K145" s="8">
        <v>3</v>
      </c>
      <c r="L145" s="8">
        <v>12</v>
      </c>
      <c r="M145" s="8">
        <v>3</v>
      </c>
      <c r="N145" s="8">
        <v>0</v>
      </c>
      <c r="O145" s="8">
        <v>1</v>
      </c>
      <c r="P145" s="8">
        <v>0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211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0</v>
      </c>
      <c r="I146" s="8">
        <v>8</v>
      </c>
      <c r="J146" s="8">
        <v>1</v>
      </c>
      <c r="K146" s="8">
        <v>10</v>
      </c>
      <c r="L146" s="8">
        <v>21</v>
      </c>
      <c r="M146" s="8">
        <v>16</v>
      </c>
      <c r="N146" s="8">
        <v>0</v>
      </c>
      <c r="O146" s="8">
        <v>0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212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0</v>
      </c>
      <c r="I147" s="8">
        <v>1</v>
      </c>
      <c r="J147" s="8">
        <v>0</v>
      </c>
      <c r="K147" s="8">
        <v>4</v>
      </c>
      <c r="L147" s="8">
        <v>12</v>
      </c>
      <c r="M147" s="8">
        <v>3</v>
      </c>
      <c r="N147" s="8">
        <v>0</v>
      </c>
      <c r="O147" s="8">
        <v>1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213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214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0</v>
      </c>
      <c r="I149" s="8">
        <v>9</v>
      </c>
      <c r="J149" s="8">
        <v>2</v>
      </c>
      <c r="K149" s="8">
        <v>11</v>
      </c>
      <c r="L149" s="8">
        <v>42</v>
      </c>
      <c r="M149" s="8">
        <v>7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215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0</v>
      </c>
      <c r="I150" s="8">
        <v>5</v>
      </c>
      <c r="J150" s="8">
        <v>2</v>
      </c>
      <c r="K150" s="8">
        <v>6</v>
      </c>
      <c r="L150" s="8">
        <v>19</v>
      </c>
      <c r="M150" s="8">
        <v>8</v>
      </c>
      <c r="N150" s="8">
        <v>0</v>
      </c>
      <c r="O150" s="8">
        <v>6</v>
      </c>
      <c r="P150" s="8">
        <v>2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216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0</v>
      </c>
      <c r="I151" s="8">
        <v>6</v>
      </c>
      <c r="J151" s="8">
        <v>5</v>
      </c>
      <c r="K151" s="8">
        <v>11</v>
      </c>
      <c r="L151" s="8">
        <v>25</v>
      </c>
      <c r="M151" s="8">
        <v>8</v>
      </c>
      <c r="N151" s="8">
        <v>0</v>
      </c>
      <c r="O151" s="8">
        <v>9</v>
      </c>
      <c r="P151" s="8">
        <v>6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217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0</v>
      </c>
      <c r="I152" s="8">
        <v>3</v>
      </c>
      <c r="J152" s="8">
        <v>0</v>
      </c>
      <c r="K152" s="8">
        <v>5</v>
      </c>
      <c r="L152" s="8">
        <v>4</v>
      </c>
      <c r="M152" s="8">
        <v>2</v>
      </c>
      <c r="N152" s="8">
        <v>0</v>
      </c>
      <c r="O152" s="8">
        <v>0</v>
      </c>
      <c r="P152" s="8">
        <v>1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218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0</v>
      </c>
      <c r="I153" s="8">
        <v>5</v>
      </c>
      <c r="J153" s="8">
        <v>0</v>
      </c>
      <c r="K153" s="8">
        <v>6</v>
      </c>
      <c r="L153" s="8">
        <v>18</v>
      </c>
      <c r="M153" s="8">
        <v>3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219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0</v>
      </c>
      <c r="I154" s="8">
        <v>4</v>
      </c>
      <c r="J154" s="8">
        <v>1</v>
      </c>
      <c r="K154" s="8">
        <v>8</v>
      </c>
      <c r="L154" s="8">
        <v>10</v>
      </c>
      <c r="M154" s="8">
        <v>2</v>
      </c>
      <c r="N154" s="8">
        <v>0</v>
      </c>
      <c r="O154" s="8">
        <v>3</v>
      </c>
      <c r="P154" s="8">
        <v>0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220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0</v>
      </c>
      <c r="I155" s="8">
        <v>3</v>
      </c>
      <c r="J155" s="8">
        <v>1</v>
      </c>
      <c r="K155" s="8">
        <v>4</v>
      </c>
      <c r="L155" s="8">
        <v>4</v>
      </c>
      <c r="M155" s="8">
        <v>3</v>
      </c>
      <c r="N155" s="8">
        <v>0</v>
      </c>
      <c r="O155" s="8">
        <v>0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221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0</v>
      </c>
      <c r="I156" s="8">
        <v>4</v>
      </c>
      <c r="J156" s="8">
        <v>0</v>
      </c>
      <c r="K156" s="8">
        <v>11</v>
      </c>
      <c r="L156" s="8">
        <v>21</v>
      </c>
      <c r="M156" s="8">
        <v>11</v>
      </c>
      <c r="N156" s="8">
        <v>0</v>
      </c>
      <c r="O156" s="8">
        <v>2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222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0</v>
      </c>
      <c r="I157" s="8">
        <v>5</v>
      </c>
      <c r="J157" s="8">
        <v>0</v>
      </c>
      <c r="K157" s="8">
        <v>10</v>
      </c>
      <c r="L157" s="8">
        <v>32</v>
      </c>
      <c r="M157" s="8">
        <v>8</v>
      </c>
      <c r="N157" s="8">
        <v>0</v>
      </c>
      <c r="O157" s="8">
        <v>7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223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9</v>
      </c>
      <c r="J158" s="8">
        <v>3</v>
      </c>
      <c r="K158" s="8">
        <v>14</v>
      </c>
      <c r="L158" s="8">
        <v>5</v>
      </c>
      <c r="M158" s="8">
        <v>5</v>
      </c>
      <c r="N158" s="8">
        <v>0</v>
      </c>
      <c r="O158" s="8">
        <v>3</v>
      </c>
      <c r="P158" s="8">
        <v>1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224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0</v>
      </c>
      <c r="I159" s="8">
        <v>3</v>
      </c>
      <c r="J159" s="8">
        <v>1</v>
      </c>
      <c r="K159" s="8">
        <v>8</v>
      </c>
      <c r="L159" s="8">
        <v>8</v>
      </c>
      <c r="M159" s="8">
        <v>5</v>
      </c>
      <c r="N159" s="8">
        <v>0</v>
      </c>
      <c r="O159" s="8">
        <v>3</v>
      </c>
      <c r="P159" s="8">
        <v>0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225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0</v>
      </c>
      <c r="I160" s="8">
        <v>4</v>
      </c>
      <c r="J160" s="8">
        <v>1</v>
      </c>
      <c r="K160" s="8">
        <v>10</v>
      </c>
      <c r="L160" s="8">
        <v>6</v>
      </c>
      <c r="M160" s="8">
        <v>3</v>
      </c>
      <c r="N160" s="8">
        <v>0</v>
      </c>
      <c r="O160" s="8">
        <v>5</v>
      </c>
      <c r="P160" s="8">
        <v>1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226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1</v>
      </c>
      <c r="I161" s="8">
        <v>3</v>
      </c>
      <c r="J161" s="8">
        <v>1</v>
      </c>
      <c r="K161" s="8">
        <v>8</v>
      </c>
      <c r="L161" s="8">
        <v>6</v>
      </c>
      <c r="M161" s="8">
        <v>3</v>
      </c>
      <c r="N161" s="8">
        <v>0</v>
      </c>
      <c r="O161" s="8">
        <v>5</v>
      </c>
      <c r="P161" s="8">
        <v>0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227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0</v>
      </c>
      <c r="I162" s="8">
        <v>4</v>
      </c>
      <c r="J162" s="8">
        <v>1</v>
      </c>
      <c r="K162" s="8">
        <v>11</v>
      </c>
      <c r="L162" s="8">
        <v>10</v>
      </c>
      <c r="M162" s="8">
        <v>1</v>
      </c>
      <c r="N162" s="8">
        <v>0</v>
      </c>
      <c r="O162" s="8">
        <v>6</v>
      </c>
      <c r="P162" s="8">
        <v>3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228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0</v>
      </c>
      <c r="I163" s="8">
        <v>6</v>
      </c>
      <c r="J163" s="8">
        <v>2</v>
      </c>
      <c r="K163" s="8">
        <v>6</v>
      </c>
      <c r="L163" s="8">
        <v>8</v>
      </c>
      <c r="M163" s="8">
        <v>5</v>
      </c>
      <c r="N163" s="8">
        <v>0</v>
      </c>
      <c r="O163" s="8">
        <v>3</v>
      </c>
      <c r="P163" s="8">
        <v>2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229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0</v>
      </c>
      <c r="I164" s="8">
        <v>10</v>
      </c>
      <c r="J164" s="8">
        <v>0</v>
      </c>
      <c r="K164" s="8">
        <v>10</v>
      </c>
      <c r="L164" s="8">
        <v>9</v>
      </c>
      <c r="M164" s="8">
        <v>7</v>
      </c>
      <c r="N164" s="8">
        <v>0</v>
      </c>
      <c r="O164" s="8">
        <v>8</v>
      </c>
      <c r="P164" s="8">
        <v>4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230</v>
      </c>
      <c r="B165" s="3">
        <v>0</v>
      </c>
      <c r="C165" s="8">
        <v>1</v>
      </c>
      <c r="D165" s="8">
        <v>2</v>
      </c>
      <c r="E165" s="8">
        <v>2</v>
      </c>
      <c r="F165" s="8">
        <v>0</v>
      </c>
      <c r="G165" s="8">
        <v>0</v>
      </c>
      <c r="H165" s="8">
        <v>0</v>
      </c>
      <c r="I165" s="8">
        <v>6</v>
      </c>
      <c r="J165" s="8">
        <v>2</v>
      </c>
      <c r="K165" s="8">
        <v>7</v>
      </c>
      <c r="L165" s="8">
        <v>11</v>
      </c>
      <c r="M165" s="8">
        <v>3</v>
      </c>
      <c r="N165" s="8">
        <v>0</v>
      </c>
      <c r="O165" s="8">
        <v>7</v>
      </c>
      <c r="P165" s="8">
        <v>1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231</v>
      </c>
      <c r="B166" s="3">
        <v>1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14</v>
      </c>
      <c r="M166" s="8">
        <v>2</v>
      </c>
      <c r="N166" s="8">
        <v>0</v>
      </c>
      <c r="O166" s="8">
        <v>0</v>
      </c>
      <c r="P166" s="8">
        <v>3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232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0</v>
      </c>
      <c r="I167" s="8">
        <v>4</v>
      </c>
      <c r="J167" s="8">
        <v>2</v>
      </c>
      <c r="K167" s="8">
        <v>8</v>
      </c>
      <c r="L167" s="8">
        <v>9</v>
      </c>
      <c r="M167" s="8">
        <v>4</v>
      </c>
      <c r="N167" s="8">
        <v>0</v>
      </c>
      <c r="O167" s="8">
        <v>7</v>
      </c>
      <c r="P167" s="8">
        <v>0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233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10</v>
      </c>
      <c r="L168" s="8">
        <v>12</v>
      </c>
      <c r="M168" s="8">
        <v>5</v>
      </c>
      <c r="N168" s="8">
        <v>0</v>
      </c>
      <c r="O168" s="8">
        <v>1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234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0</v>
      </c>
      <c r="I169" s="8">
        <v>4</v>
      </c>
      <c r="J169" s="8">
        <v>3</v>
      </c>
      <c r="K169" s="8">
        <v>10</v>
      </c>
      <c r="L169" s="8">
        <v>15</v>
      </c>
      <c r="M169" s="8">
        <v>8</v>
      </c>
      <c r="N169" s="8">
        <v>0</v>
      </c>
      <c r="O169" s="8">
        <v>5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235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0</v>
      </c>
      <c r="I170" s="8">
        <v>6</v>
      </c>
      <c r="J170" s="8">
        <v>0</v>
      </c>
      <c r="K170" s="8">
        <v>7</v>
      </c>
      <c r="L170" s="8">
        <v>12</v>
      </c>
      <c r="M170" s="8">
        <v>5</v>
      </c>
      <c r="N170" s="8">
        <v>0</v>
      </c>
      <c r="O170" s="8">
        <v>1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236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0</v>
      </c>
      <c r="I171" s="8">
        <v>1</v>
      </c>
      <c r="J171" s="8">
        <v>0</v>
      </c>
      <c r="K171" s="8">
        <v>2</v>
      </c>
      <c r="L171" s="8">
        <v>19</v>
      </c>
      <c r="M171" s="8">
        <v>7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237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</v>
      </c>
      <c r="I172" s="8">
        <v>16</v>
      </c>
      <c r="J172" s="8">
        <v>3</v>
      </c>
      <c r="K172" s="8">
        <v>10</v>
      </c>
      <c r="L172" s="8">
        <v>28</v>
      </c>
      <c r="M172" s="8">
        <v>11</v>
      </c>
      <c r="N172" s="8">
        <v>0</v>
      </c>
      <c r="O172" s="8">
        <v>7</v>
      </c>
      <c r="P172" s="8">
        <v>1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238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0</v>
      </c>
      <c r="I173" s="8">
        <v>11</v>
      </c>
      <c r="J173" s="8">
        <v>1</v>
      </c>
      <c r="K173" s="8">
        <v>8</v>
      </c>
      <c r="L173" s="8">
        <v>14</v>
      </c>
      <c r="M173" s="8">
        <v>5</v>
      </c>
      <c r="N173" s="8">
        <v>0</v>
      </c>
      <c r="O173" s="8">
        <v>1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239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0</v>
      </c>
      <c r="I174" s="8">
        <v>5</v>
      </c>
      <c r="J174" s="8">
        <v>2</v>
      </c>
      <c r="K174" s="8">
        <v>2</v>
      </c>
      <c r="L174" s="8">
        <v>13</v>
      </c>
      <c r="M174" s="8">
        <v>6</v>
      </c>
      <c r="N174" s="8">
        <v>0</v>
      </c>
      <c r="O174" s="8">
        <v>1</v>
      </c>
      <c r="P174" s="8">
        <v>3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240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0</v>
      </c>
      <c r="I175" s="8">
        <v>7</v>
      </c>
      <c r="J175" s="8">
        <v>2</v>
      </c>
      <c r="K175" s="8">
        <v>7</v>
      </c>
      <c r="L175" s="8">
        <v>7</v>
      </c>
      <c r="M175" s="8">
        <v>5</v>
      </c>
      <c r="N175" s="8">
        <v>0</v>
      </c>
      <c r="O175" s="8">
        <v>0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241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8</v>
      </c>
      <c r="L176" s="8">
        <v>11</v>
      </c>
      <c r="M176" s="8">
        <v>2</v>
      </c>
      <c r="N176" s="8">
        <v>0</v>
      </c>
      <c r="O176" s="8">
        <v>2</v>
      </c>
      <c r="P176" s="8">
        <v>2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242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0</v>
      </c>
      <c r="I177" s="8">
        <v>5</v>
      </c>
      <c r="J177" s="8">
        <v>1</v>
      </c>
      <c r="K177" s="8">
        <v>10</v>
      </c>
      <c r="L177" s="8">
        <v>7</v>
      </c>
      <c r="M177" s="8">
        <v>6</v>
      </c>
      <c r="N177" s="8">
        <v>0</v>
      </c>
      <c r="O177" s="8">
        <v>4</v>
      </c>
      <c r="P177" s="8">
        <v>1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243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0</v>
      </c>
      <c r="I178" s="8">
        <v>4</v>
      </c>
      <c r="J178" s="8">
        <v>4</v>
      </c>
      <c r="K178" s="8">
        <v>8</v>
      </c>
      <c r="L178" s="8">
        <v>5</v>
      </c>
      <c r="M178" s="8">
        <v>4</v>
      </c>
      <c r="N178" s="8">
        <v>0</v>
      </c>
      <c r="O178" s="8">
        <v>2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244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0</v>
      </c>
      <c r="I179" s="8">
        <v>4</v>
      </c>
      <c r="J179" s="8">
        <v>0</v>
      </c>
      <c r="K179" s="8">
        <v>6</v>
      </c>
      <c r="L179" s="8">
        <v>11</v>
      </c>
      <c r="M179" s="8">
        <v>3</v>
      </c>
      <c r="N179" s="8">
        <v>0</v>
      </c>
      <c r="O179" s="8">
        <v>4</v>
      </c>
      <c r="P179" s="8">
        <v>0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245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9</v>
      </c>
      <c r="J180" s="8">
        <v>0</v>
      </c>
      <c r="K180" s="8">
        <v>4</v>
      </c>
      <c r="L180" s="8">
        <v>10</v>
      </c>
      <c r="M180" s="8">
        <v>3</v>
      </c>
      <c r="N180" s="8">
        <v>0</v>
      </c>
      <c r="O180" s="8">
        <v>13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783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8</v>
      </c>
      <c r="J181" s="8">
        <v>2</v>
      </c>
      <c r="K181" s="8">
        <v>9</v>
      </c>
      <c r="L181" s="8">
        <v>12</v>
      </c>
      <c r="M181" s="8">
        <v>5</v>
      </c>
      <c r="N181" s="8">
        <v>0</v>
      </c>
      <c r="O181" s="8">
        <v>3</v>
      </c>
      <c r="P181" s="8">
        <v>1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246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2</v>
      </c>
      <c r="J182" s="8">
        <v>0</v>
      </c>
      <c r="K182" s="8">
        <v>9</v>
      </c>
      <c r="L182" s="8">
        <v>10</v>
      </c>
      <c r="M182" s="8">
        <v>11</v>
      </c>
      <c r="N182" s="8">
        <v>0</v>
      </c>
      <c r="O182" s="8">
        <v>7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247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0</v>
      </c>
      <c r="I183" s="8">
        <v>2</v>
      </c>
      <c r="J183" s="8">
        <v>2</v>
      </c>
      <c r="K183" s="8">
        <v>6</v>
      </c>
      <c r="L183" s="8">
        <v>11</v>
      </c>
      <c r="M183" s="8">
        <v>0</v>
      </c>
      <c r="N183" s="8">
        <v>0</v>
      </c>
      <c r="O183" s="8">
        <v>7</v>
      </c>
      <c r="P183" s="8">
        <v>0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248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0</v>
      </c>
      <c r="I184" s="8">
        <v>4</v>
      </c>
      <c r="J184" s="8">
        <v>0</v>
      </c>
      <c r="K184" s="8">
        <v>2</v>
      </c>
      <c r="L184" s="8">
        <v>5</v>
      </c>
      <c r="M184" s="8">
        <v>3</v>
      </c>
      <c r="N184" s="8">
        <v>0</v>
      </c>
      <c r="O184" s="8">
        <v>6</v>
      </c>
      <c r="P184" s="8">
        <v>3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249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1</v>
      </c>
      <c r="I185" s="8">
        <v>5</v>
      </c>
      <c r="J185" s="8">
        <v>2</v>
      </c>
      <c r="K185" s="8">
        <v>10</v>
      </c>
      <c r="L185" s="8">
        <v>4</v>
      </c>
      <c r="M185" s="8">
        <v>0</v>
      </c>
      <c r="N185" s="8">
        <v>0</v>
      </c>
      <c r="O185" s="8">
        <v>6</v>
      </c>
      <c r="P185" s="8">
        <v>2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1925</v>
      </c>
      <c r="B186" s="3">
        <v>1</v>
      </c>
      <c r="C186" s="8">
        <v>0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4</v>
      </c>
      <c r="J186" s="8">
        <v>1</v>
      </c>
      <c r="K186" s="8">
        <v>5</v>
      </c>
      <c r="L186" s="8">
        <v>14</v>
      </c>
      <c r="M186" s="8">
        <v>2</v>
      </c>
      <c r="N186" s="8">
        <v>0</v>
      </c>
      <c r="O186" s="8">
        <v>4</v>
      </c>
      <c r="P186" s="8">
        <v>0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250</v>
      </c>
      <c r="B187" s="3">
        <v>0</v>
      </c>
      <c r="C187" s="8">
        <v>0</v>
      </c>
      <c r="D187" s="8">
        <v>1</v>
      </c>
      <c r="E187" s="8">
        <v>4</v>
      </c>
      <c r="F187" s="8">
        <v>1</v>
      </c>
      <c r="G187" s="8">
        <v>0</v>
      </c>
      <c r="H187" s="8">
        <v>0</v>
      </c>
      <c r="I187" s="8">
        <v>7</v>
      </c>
      <c r="J187" s="8">
        <v>4</v>
      </c>
      <c r="K187" s="8">
        <v>9</v>
      </c>
      <c r="L187" s="8">
        <v>10</v>
      </c>
      <c r="M187" s="8">
        <v>7</v>
      </c>
      <c r="N187" s="8">
        <v>0</v>
      </c>
      <c r="O187" s="8">
        <v>7</v>
      </c>
      <c r="P187" s="8">
        <v>1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784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0</v>
      </c>
      <c r="I188" s="8">
        <v>4</v>
      </c>
      <c r="J188" s="8">
        <v>1</v>
      </c>
      <c r="K188" s="8">
        <v>0</v>
      </c>
      <c r="L188" s="8">
        <v>12</v>
      </c>
      <c r="M188" s="8">
        <v>4</v>
      </c>
      <c r="N188" s="8">
        <v>0</v>
      </c>
      <c r="O188" s="8">
        <v>3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251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0</v>
      </c>
      <c r="I189" s="8">
        <v>6</v>
      </c>
      <c r="J189" s="8">
        <v>3</v>
      </c>
      <c r="K189" s="8">
        <v>13</v>
      </c>
      <c r="L189" s="8">
        <v>7</v>
      </c>
      <c r="M189" s="8">
        <v>5</v>
      </c>
      <c r="N189" s="8">
        <v>0</v>
      </c>
      <c r="O189" s="8">
        <v>5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252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0</v>
      </c>
      <c r="I190" s="8">
        <v>14</v>
      </c>
      <c r="J190" s="8">
        <v>3</v>
      </c>
      <c r="K190" s="8">
        <v>8</v>
      </c>
      <c r="L190" s="8">
        <v>12</v>
      </c>
      <c r="M190" s="8">
        <v>7</v>
      </c>
      <c r="N190" s="8">
        <v>0</v>
      </c>
      <c r="O190" s="8">
        <v>7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253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0</v>
      </c>
      <c r="I191" s="8">
        <v>4</v>
      </c>
      <c r="J191" s="8">
        <v>0</v>
      </c>
      <c r="K191" s="8">
        <v>5</v>
      </c>
      <c r="L191" s="8">
        <v>8</v>
      </c>
      <c r="M191" s="8">
        <v>3</v>
      </c>
      <c r="N191" s="8">
        <v>0</v>
      </c>
      <c r="O191" s="8">
        <v>9</v>
      </c>
      <c r="P191" s="8">
        <v>0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254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</v>
      </c>
      <c r="I192" s="8">
        <v>10</v>
      </c>
      <c r="J192" s="8">
        <v>2</v>
      </c>
      <c r="K192" s="8">
        <v>7</v>
      </c>
      <c r="L192" s="8">
        <v>7</v>
      </c>
      <c r="M192" s="8">
        <v>5</v>
      </c>
      <c r="N192" s="8">
        <v>0</v>
      </c>
      <c r="O192" s="8">
        <v>5</v>
      </c>
      <c r="P192" s="8">
        <v>2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255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0</v>
      </c>
      <c r="I193" s="8">
        <v>4</v>
      </c>
      <c r="J193" s="8">
        <v>0</v>
      </c>
      <c r="K193" s="8">
        <v>9</v>
      </c>
      <c r="L193" s="8">
        <v>4</v>
      </c>
      <c r="M193" s="8">
        <v>6</v>
      </c>
      <c r="N193" s="8">
        <v>0</v>
      </c>
      <c r="O193" s="8">
        <v>6</v>
      </c>
      <c r="P193" s="8">
        <v>0</v>
      </c>
      <c r="Q193" s="8">
        <v>1</v>
      </c>
      <c r="R193"/>
      <c r="S193"/>
      <c r="T193"/>
      <c r="U193"/>
      <c r="V193"/>
      <c r="W193"/>
      <c r="X193"/>
    </row>
    <row r="194" spans="1:24">
      <c r="A194" s="8" t="s">
        <v>256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5</v>
      </c>
      <c r="L194" s="8">
        <v>23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/>
      <c r="S194"/>
      <c r="T194"/>
      <c r="U194"/>
      <c r="V194"/>
      <c r="W194"/>
      <c r="X194"/>
    </row>
    <row r="195" spans="1:24">
      <c r="A195" s="8" t="s">
        <v>257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1</v>
      </c>
      <c r="K195" s="8">
        <v>6</v>
      </c>
      <c r="L195" s="8">
        <v>10</v>
      </c>
      <c r="M195" s="8">
        <v>5</v>
      </c>
      <c r="N195" s="8">
        <v>0</v>
      </c>
      <c r="O195" s="8">
        <v>5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258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0</v>
      </c>
      <c r="I196" s="8">
        <v>9</v>
      </c>
      <c r="J196" s="8">
        <v>1</v>
      </c>
      <c r="K196" s="8">
        <v>9</v>
      </c>
      <c r="L196" s="8">
        <v>16</v>
      </c>
      <c r="M196" s="8">
        <v>5</v>
      </c>
      <c r="N196" s="8">
        <v>0</v>
      </c>
      <c r="O196" s="8">
        <v>5</v>
      </c>
      <c r="P196" s="8">
        <v>1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259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1</v>
      </c>
      <c r="I197" s="8">
        <v>7</v>
      </c>
      <c r="J197" s="8">
        <v>3</v>
      </c>
      <c r="K197" s="8">
        <v>2</v>
      </c>
      <c r="L197" s="8">
        <v>3</v>
      </c>
      <c r="M197" s="8">
        <v>0</v>
      </c>
      <c r="N197" s="8">
        <v>0</v>
      </c>
      <c r="O197" s="8">
        <v>2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785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0</v>
      </c>
      <c r="I198" s="8">
        <v>7</v>
      </c>
      <c r="J198" s="8">
        <v>0</v>
      </c>
      <c r="K198" s="8">
        <v>9</v>
      </c>
      <c r="L198" s="8">
        <v>10</v>
      </c>
      <c r="M198" s="8">
        <v>8</v>
      </c>
      <c r="N198" s="8">
        <v>0</v>
      </c>
      <c r="O198" s="8">
        <v>4</v>
      </c>
      <c r="P198" s="8">
        <v>2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260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0</v>
      </c>
      <c r="I199" s="8">
        <v>5</v>
      </c>
      <c r="J199" s="8">
        <v>0</v>
      </c>
      <c r="K199" s="8">
        <v>6</v>
      </c>
      <c r="L199" s="8">
        <v>7</v>
      </c>
      <c r="M199" s="8">
        <v>1</v>
      </c>
      <c r="N199" s="8">
        <v>0</v>
      </c>
      <c r="O199" s="8">
        <v>4</v>
      </c>
      <c r="P199" s="8">
        <v>0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261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0</v>
      </c>
      <c r="I200" s="8">
        <v>9</v>
      </c>
      <c r="J200" s="8">
        <v>0</v>
      </c>
      <c r="K200" s="8">
        <v>7</v>
      </c>
      <c r="L200" s="8">
        <v>11</v>
      </c>
      <c r="M200" s="8">
        <v>5</v>
      </c>
      <c r="N200" s="8">
        <v>0</v>
      </c>
      <c r="O200" s="8">
        <v>5</v>
      </c>
      <c r="P200" s="8">
        <v>1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262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0</v>
      </c>
      <c r="I201" s="8">
        <v>7</v>
      </c>
      <c r="J201" s="8">
        <v>3</v>
      </c>
      <c r="K201" s="8">
        <v>8</v>
      </c>
      <c r="L201" s="8">
        <v>11</v>
      </c>
      <c r="M201" s="8">
        <v>5</v>
      </c>
      <c r="N201" s="8">
        <v>0</v>
      </c>
      <c r="O201" s="8">
        <v>3</v>
      </c>
      <c r="P201" s="8">
        <v>0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2107</v>
      </c>
      <c r="B202" s="3">
        <v>0</v>
      </c>
      <c r="C202" s="8">
        <v>0</v>
      </c>
      <c r="D202" s="8">
        <v>1</v>
      </c>
      <c r="E202" s="8">
        <v>1</v>
      </c>
      <c r="F202" s="8">
        <v>0</v>
      </c>
      <c r="G202" s="8">
        <v>0</v>
      </c>
      <c r="H202" s="8">
        <v>0</v>
      </c>
      <c r="I202" s="8">
        <v>2</v>
      </c>
      <c r="J202" s="8">
        <v>4</v>
      </c>
      <c r="K202" s="8">
        <v>11</v>
      </c>
      <c r="L202" s="8">
        <v>7</v>
      </c>
      <c r="M202" s="8">
        <v>4</v>
      </c>
      <c r="N202" s="8">
        <v>0</v>
      </c>
      <c r="O202" s="8">
        <v>5</v>
      </c>
      <c r="P202" s="8">
        <v>1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263</v>
      </c>
      <c r="B203" s="3">
        <v>0</v>
      </c>
      <c r="C203" s="8">
        <v>0</v>
      </c>
      <c r="D203" s="8">
        <v>3</v>
      </c>
      <c r="E203" s="8">
        <v>0</v>
      </c>
      <c r="F203" s="8">
        <v>0</v>
      </c>
      <c r="G203" s="8">
        <v>0</v>
      </c>
      <c r="H203" s="8">
        <v>0</v>
      </c>
      <c r="I203" s="8">
        <v>6</v>
      </c>
      <c r="J203" s="8">
        <v>2</v>
      </c>
      <c r="K203" s="8">
        <v>5</v>
      </c>
      <c r="L203" s="8">
        <v>6</v>
      </c>
      <c r="M203" s="8">
        <v>4</v>
      </c>
      <c r="N203" s="8">
        <v>0</v>
      </c>
      <c r="O203" s="8">
        <v>5</v>
      </c>
      <c r="P203" s="8">
        <v>0</v>
      </c>
      <c r="Q203" s="8">
        <v>0</v>
      </c>
      <c r="R203"/>
      <c r="S203"/>
      <c r="T203"/>
      <c r="U203"/>
      <c r="V203"/>
      <c r="W203"/>
      <c r="X203"/>
    </row>
    <row r="204" spans="1:24">
      <c r="A204" s="8" t="s">
        <v>264</v>
      </c>
      <c r="B204" s="3">
        <v>0</v>
      </c>
      <c r="C204" s="8">
        <v>0</v>
      </c>
      <c r="D204" s="8">
        <v>3</v>
      </c>
      <c r="E204" s="8">
        <v>4</v>
      </c>
      <c r="F204" s="8">
        <v>0</v>
      </c>
      <c r="G204" s="8">
        <v>0</v>
      </c>
      <c r="H204" s="8">
        <v>0</v>
      </c>
      <c r="I204" s="8">
        <v>7</v>
      </c>
      <c r="J204" s="8">
        <v>1</v>
      </c>
      <c r="K204" s="8">
        <v>6</v>
      </c>
      <c r="L204" s="8">
        <v>19</v>
      </c>
      <c r="M204" s="8">
        <v>5</v>
      </c>
      <c r="N204" s="8">
        <v>0</v>
      </c>
      <c r="O204" s="8">
        <v>5</v>
      </c>
      <c r="P204" s="8">
        <v>0</v>
      </c>
      <c r="Q204" s="8">
        <v>3</v>
      </c>
      <c r="R204"/>
      <c r="S204"/>
      <c r="T204"/>
      <c r="U204"/>
      <c r="V204"/>
      <c r="W204"/>
      <c r="X204"/>
    </row>
    <row r="205" spans="1:24">
      <c r="A205" s="8" t="s">
        <v>265</v>
      </c>
      <c r="B205" s="3">
        <v>0</v>
      </c>
      <c r="C205" s="8">
        <v>0</v>
      </c>
      <c r="D205" s="8">
        <v>0</v>
      </c>
      <c r="E205" s="8">
        <v>3</v>
      </c>
      <c r="F205" s="8">
        <v>0</v>
      </c>
      <c r="G205" s="8">
        <v>0</v>
      </c>
      <c r="H205" s="8">
        <v>0</v>
      </c>
      <c r="I205" s="8">
        <v>8</v>
      </c>
      <c r="J205" s="8">
        <v>1</v>
      </c>
      <c r="K205" s="8">
        <v>4</v>
      </c>
      <c r="L205" s="8">
        <v>13</v>
      </c>
      <c r="M205" s="8">
        <v>6</v>
      </c>
      <c r="N205" s="8">
        <v>0</v>
      </c>
      <c r="O205" s="8">
        <v>2</v>
      </c>
      <c r="P205" s="8">
        <v>2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266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7</v>
      </c>
      <c r="J206" s="8">
        <v>3</v>
      </c>
      <c r="K206" s="8">
        <v>11</v>
      </c>
      <c r="L206" s="8">
        <v>1</v>
      </c>
      <c r="M206" s="8">
        <v>5</v>
      </c>
      <c r="N206" s="8">
        <v>0</v>
      </c>
      <c r="O206" s="8">
        <v>9</v>
      </c>
      <c r="P206" s="8">
        <v>2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267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0</v>
      </c>
      <c r="I207" s="8">
        <v>5</v>
      </c>
      <c r="J207" s="8">
        <v>1</v>
      </c>
      <c r="K207" s="8">
        <v>9</v>
      </c>
      <c r="L207" s="8">
        <v>3</v>
      </c>
      <c r="M207" s="8">
        <v>2</v>
      </c>
      <c r="N207" s="8">
        <v>0</v>
      </c>
      <c r="O207" s="8">
        <v>7</v>
      </c>
      <c r="P207" s="8">
        <v>3</v>
      </c>
      <c r="Q207" s="8">
        <v>1</v>
      </c>
      <c r="R207"/>
      <c r="S207"/>
      <c r="T207"/>
      <c r="U207"/>
      <c r="V207"/>
      <c r="W207"/>
      <c r="X207"/>
    </row>
    <row r="208" spans="1:24">
      <c r="A208" s="8" t="s">
        <v>268</v>
      </c>
      <c r="B208" s="3">
        <v>0</v>
      </c>
      <c r="C208" s="8">
        <v>0</v>
      </c>
      <c r="D208" s="8">
        <v>5</v>
      </c>
      <c r="E208" s="8">
        <v>2</v>
      </c>
      <c r="F208" s="8">
        <v>0</v>
      </c>
      <c r="G208" s="8">
        <v>0</v>
      </c>
      <c r="H208" s="8">
        <v>0</v>
      </c>
      <c r="I208" s="8">
        <v>10</v>
      </c>
      <c r="J208" s="8">
        <v>6</v>
      </c>
      <c r="K208" s="8">
        <v>8</v>
      </c>
      <c r="L208" s="8">
        <v>13</v>
      </c>
      <c r="M208" s="8">
        <v>14</v>
      </c>
      <c r="N208" s="8">
        <v>0</v>
      </c>
      <c r="O208" s="8">
        <v>4</v>
      </c>
      <c r="P208" s="8">
        <v>5</v>
      </c>
      <c r="Q208" s="8">
        <v>0</v>
      </c>
      <c r="R208"/>
      <c r="S208"/>
      <c r="T208"/>
      <c r="U208"/>
      <c r="V208"/>
      <c r="W208"/>
      <c r="X208"/>
    </row>
    <row r="209" spans="1:24">
      <c r="A209" s="8" t="s">
        <v>269</v>
      </c>
      <c r="B209" s="3">
        <v>0</v>
      </c>
      <c r="C209" s="8">
        <v>0</v>
      </c>
      <c r="D209" s="8">
        <v>0</v>
      </c>
      <c r="E209" s="8">
        <v>1</v>
      </c>
      <c r="F209" s="8">
        <v>0</v>
      </c>
      <c r="G209" s="8">
        <v>0</v>
      </c>
      <c r="H209" s="8">
        <v>0</v>
      </c>
      <c r="I209" s="8">
        <v>1</v>
      </c>
      <c r="J209" s="8">
        <v>2</v>
      </c>
      <c r="K209" s="8">
        <v>3</v>
      </c>
      <c r="L209" s="8">
        <v>9</v>
      </c>
      <c r="M209" s="8">
        <v>1</v>
      </c>
      <c r="N209" s="8">
        <v>0</v>
      </c>
      <c r="O209" s="8">
        <v>2</v>
      </c>
      <c r="P209" s="8">
        <v>0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270</v>
      </c>
      <c r="B210" s="3">
        <v>1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3</v>
      </c>
      <c r="J210" s="8">
        <v>4</v>
      </c>
      <c r="K210" s="8">
        <v>6</v>
      </c>
      <c r="L210" s="8">
        <v>13</v>
      </c>
      <c r="M210" s="8">
        <v>3</v>
      </c>
      <c r="N210" s="8">
        <v>0</v>
      </c>
      <c r="O210" s="8">
        <v>4</v>
      </c>
      <c r="P210" s="8">
        <v>1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271</v>
      </c>
      <c r="B211" s="3">
        <v>0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7</v>
      </c>
      <c r="J211" s="8">
        <v>4</v>
      </c>
      <c r="K211" s="8">
        <v>11</v>
      </c>
      <c r="L211" s="8">
        <v>1</v>
      </c>
      <c r="M211" s="8">
        <v>6</v>
      </c>
      <c r="N211" s="8">
        <v>0</v>
      </c>
      <c r="O211" s="8">
        <v>5</v>
      </c>
      <c r="P211" s="8">
        <v>0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272</v>
      </c>
      <c r="B212" s="3">
        <v>0</v>
      </c>
      <c r="C212" s="8">
        <v>1</v>
      </c>
      <c r="D212" s="8">
        <v>0</v>
      </c>
      <c r="E212" s="8">
        <v>6</v>
      </c>
      <c r="F212" s="8">
        <v>0</v>
      </c>
      <c r="G212" s="8">
        <v>0</v>
      </c>
      <c r="H212" s="8">
        <v>0</v>
      </c>
      <c r="I212" s="8">
        <v>9</v>
      </c>
      <c r="J212" s="8">
        <v>2</v>
      </c>
      <c r="K212" s="8">
        <v>5</v>
      </c>
      <c r="L212" s="8">
        <v>13</v>
      </c>
      <c r="M212" s="8">
        <v>4</v>
      </c>
      <c r="N212" s="8">
        <v>0</v>
      </c>
      <c r="O212" s="8">
        <v>4</v>
      </c>
      <c r="P212" s="8">
        <v>1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273</v>
      </c>
      <c r="B213" s="3">
        <v>0</v>
      </c>
      <c r="C213" s="8">
        <v>0</v>
      </c>
      <c r="D213" s="8">
        <v>2</v>
      </c>
      <c r="E213" s="8">
        <v>2</v>
      </c>
      <c r="F213" s="8">
        <v>0</v>
      </c>
      <c r="G213" s="8">
        <v>1</v>
      </c>
      <c r="H213" s="8">
        <v>1</v>
      </c>
      <c r="I213" s="8">
        <v>4</v>
      </c>
      <c r="J213" s="8">
        <v>1</v>
      </c>
      <c r="K213" s="8">
        <v>8</v>
      </c>
      <c r="L213" s="8">
        <v>4</v>
      </c>
      <c r="M213" s="8">
        <v>1</v>
      </c>
      <c r="N213" s="8">
        <v>0</v>
      </c>
      <c r="O213" s="8">
        <v>4</v>
      </c>
      <c r="P213" s="8">
        <v>2</v>
      </c>
      <c r="Q213" s="8">
        <v>1</v>
      </c>
      <c r="R213"/>
      <c r="S213"/>
      <c r="T213"/>
      <c r="U213"/>
      <c r="V213"/>
      <c r="W213"/>
      <c r="X213"/>
    </row>
    <row r="214" spans="1:24">
      <c r="A214" s="8" t="s">
        <v>274</v>
      </c>
      <c r="B214" s="3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</v>
      </c>
      <c r="J214" s="8">
        <v>0</v>
      </c>
      <c r="K214" s="8">
        <v>1</v>
      </c>
      <c r="L214" s="8">
        <v>12</v>
      </c>
      <c r="M214" s="8">
        <v>4</v>
      </c>
      <c r="N214" s="8">
        <v>0</v>
      </c>
      <c r="O214" s="8">
        <v>2</v>
      </c>
      <c r="P214" s="8">
        <v>0</v>
      </c>
      <c r="Q214" s="8">
        <v>0</v>
      </c>
      <c r="R214"/>
      <c r="S214"/>
      <c r="T214"/>
      <c r="U214"/>
      <c r="V214"/>
      <c r="W214"/>
      <c r="X214"/>
    </row>
    <row r="215" spans="1:24">
      <c r="A215" s="8" t="s">
        <v>275</v>
      </c>
      <c r="B215" s="3">
        <v>0</v>
      </c>
      <c r="C215" s="8">
        <v>0</v>
      </c>
      <c r="D215" s="8">
        <v>1</v>
      </c>
      <c r="E215" s="8">
        <v>2</v>
      </c>
      <c r="F215" s="8">
        <v>0</v>
      </c>
      <c r="G215" s="8">
        <v>0</v>
      </c>
      <c r="H215" s="8">
        <v>0</v>
      </c>
      <c r="I215" s="8">
        <v>3</v>
      </c>
      <c r="J215" s="8">
        <v>3</v>
      </c>
      <c r="K215" s="8">
        <v>7</v>
      </c>
      <c r="L215" s="8">
        <v>5</v>
      </c>
      <c r="M215" s="8">
        <v>7</v>
      </c>
      <c r="N215" s="8">
        <v>0</v>
      </c>
      <c r="O215" s="8">
        <v>4</v>
      </c>
      <c r="P215" s="8">
        <v>3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276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5</v>
      </c>
      <c r="J216" s="8">
        <v>3</v>
      </c>
      <c r="K216" s="8">
        <v>5</v>
      </c>
      <c r="L216" s="8">
        <v>11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277</v>
      </c>
      <c r="B217" s="3">
        <v>0</v>
      </c>
      <c r="C217" s="8">
        <v>0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12</v>
      </c>
      <c r="J217" s="8">
        <v>3</v>
      </c>
      <c r="K217" s="8">
        <v>5</v>
      </c>
      <c r="L217" s="8">
        <v>18</v>
      </c>
      <c r="M217" s="8">
        <v>14</v>
      </c>
      <c r="N217" s="8">
        <v>0</v>
      </c>
      <c r="O217" s="8">
        <v>4</v>
      </c>
      <c r="P217" s="8">
        <v>2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278</v>
      </c>
      <c r="B218" s="3">
        <v>0</v>
      </c>
      <c r="C218" s="8">
        <v>0</v>
      </c>
      <c r="D218" s="8">
        <v>1</v>
      </c>
      <c r="E218" s="8">
        <v>2</v>
      </c>
      <c r="F218" s="8">
        <v>0</v>
      </c>
      <c r="G218" s="8">
        <v>0</v>
      </c>
      <c r="H218" s="8">
        <v>0</v>
      </c>
      <c r="I218" s="8">
        <v>3</v>
      </c>
      <c r="J218" s="8">
        <v>2</v>
      </c>
      <c r="K218" s="8">
        <v>6</v>
      </c>
      <c r="L218" s="8">
        <v>26</v>
      </c>
      <c r="M218" s="8">
        <v>8</v>
      </c>
      <c r="N218" s="8">
        <v>0</v>
      </c>
      <c r="O218" s="8">
        <v>1</v>
      </c>
      <c r="P218" s="8">
        <v>0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279</v>
      </c>
      <c r="B219" s="3">
        <v>0</v>
      </c>
      <c r="C219" s="8">
        <v>0</v>
      </c>
      <c r="D219" s="8">
        <v>1</v>
      </c>
      <c r="E219" s="8">
        <v>1</v>
      </c>
      <c r="F219" s="8">
        <v>0</v>
      </c>
      <c r="G219" s="8">
        <v>1</v>
      </c>
      <c r="H219" s="8">
        <v>1</v>
      </c>
      <c r="I219" s="8">
        <v>2</v>
      </c>
      <c r="J219" s="8">
        <v>0</v>
      </c>
      <c r="K219" s="8">
        <v>9</v>
      </c>
      <c r="L219" s="8">
        <v>7</v>
      </c>
      <c r="M219" s="8">
        <v>4</v>
      </c>
      <c r="N219" s="8">
        <v>0</v>
      </c>
      <c r="O219" s="8">
        <v>4</v>
      </c>
      <c r="P219" s="8">
        <v>3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280</v>
      </c>
      <c r="B220" s="3">
        <v>0</v>
      </c>
      <c r="C220" s="8">
        <v>0</v>
      </c>
      <c r="D220" s="8">
        <v>0</v>
      </c>
      <c r="E220" s="8">
        <v>2</v>
      </c>
      <c r="F220" s="8">
        <v>0</v>
      </c>
      <c r="G220" s="8">
        <v>0</v>
      </c>
      <c r="H220" s="8">
        <v>0</v>
      </c>
      <c r="I220" s="8">
        <v>2</v>
      </c>
      <c r="J220" s="8">
        <v>2</v>
      </c>
      <c r="K220" s="8">
        <v>4</v>
      </c>
      <c r="L220" s="8">
        <v>9</v>
      </c>
      <c r="M220" s="8">
        <v>1</v>
      </c>
      <c r="N220" s="8">
        <v>0</v>
      </c>
      <c r="O220" s="8">
        <v>3</v>
      </c>
      <c r="P220" s="8">
        <v>1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281</v>
      </c>
      <c r="B221" s="3">
        <v>0</v>
      </c>
      <c r="C221" s="8">
        <v>0</v>
      </c>
      <c r="D221" s="8">
        <v>3</v>
      </c>
      <c r="E221" s="8">
        <v>6</v>
      </c>
      <c r="F221" s="8">
        <v>0</v>
      </c>
      <c r="G221" s="8">
        <v>0</v>
      </c>
      <c r="H221" s="8">
        <v>0</v>
      </c>
      <c r="I221" s="8">
        <v>12</v>
      </c>
      <c r="J221" s="8">
        <v>1</v>
      </c>
      <c r="K221" s="8">
        <v>9</v>
      </c>
      <c r="L221" s="8">
        <v>20</v>
      </c>
      <c r="M221" s="8">
        <v>7</v>
      </c>
      <c r="N221" s="8">
        <v>0</v>
      </c>
      <c r="O221" s="8">
        <v>5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282</v>
      </c>
      <c r="B222" s="3">
        <v>0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1</v>
      </c>
      <c r="J222" s="8">
        <v>0</v>
      </c>
      <c r="K222" s="8">
        <v>2</v>
      </c>
      <c r="L222" s="8">
        <v>3</v>
      </c>
      <c r="M222" s="8">
        <v>0</v>
      </c>
      <c r="N222" s="8">
        <v>0</v>
      </c>
      <c r="O222" s="8">
        <v>2</v>
      </c>
      <c r="P222" s="8">
        <v>0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283</v>
      </c>
      <c r="B223" s="3">
        <v>0</v>
      </c>
      <c r="C223" s="8">
        <v>0</v>
      </c>
      <c r="D223" s="8">
        <v>2</v>
      </c>
      <c r="E223" s="8">
        <v>0</v>
      </c>
      <c r="F223" s="8">
        <v>0</v>
      </c>
      <c r="G223" s="8">
        <v>1</v>
      </c>
      <c r="H223" s="8">
        <v>1</v>
      </c>
      <c r="I223" s="8">
        <v>4</v>
      </c>
      <c r="J223" s="8">
        <v>3</v>
      </c>
      <c r="K223" s="8">
        <v>12</v>
      </c>
      <c r="L223" s="8">
        <v>5</v>
      </c>
      <c r="M223" s="8">
        <v>3</v>
      </c>
      <c r="N223" s="8">
        <v>0</v>
      </c>
      <c r="O223" s="8">
        <v>5</v>
      </c>
      <c r="P223" s="8">
        <v>1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284</v>
      </c>
      <c r="B224" s="3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2</v>
      </c>
      <c r="L224" s="8">
        <v>14</v>
      </c>
      <c r="M224" s="8">
        <v>6</v>
      </c>
      <c r="N224" s="8">
        <v>0</v>
      </c>
      <c r="O224" s="8">
        <v>2</v>
      </c>
      <c r="P224" s="8">
        <v>0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285</v>
      </c>
      <c r="B225" s="3">
        <v>0</v>
      </c>
      <c r="C225" s="8">
        <v>0</v>
      </c>
      <c r="D225" s="8">
        <v>0</v>
      </c>
      <c r="E225" s="8">
        <v>4</v>
      </c>
      <c r="F225" s="8">
        <v>0</v>
      </c>
      <c r="G225" s="8">
        <v>0</v>
      </c>
      <c r="H225" s="8">
        <v>0</v>
      </c>
      <c r="I225" s="8">
        <v>6</v>
      </c>
      <c r="J225" s="8">
        <v>0</v>
      </c>
      <c r="K225" s="8">
        <v>6</v>
      </c>
      <c r="L225" s="8">
        <v>20</v>
      </c>
      <c r="M225" s="8">
        <v>10</v>
      </c>
      <c r="N225" s="8">
        <v>0</v>
      </c>
      <c r="O225" s="8">
        <v>2</v>
      </c>
      <c r="P225" s="8">
        <v>1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286</v>
      </c>
      <c r="B226" s="3">
        <v>0</v>
      </c>
      <c r="C226" s="8">
        <v>0</v>
      </c>
      <c r="D226" s="8">
        <v>0</v>
      </c>
      <c r="E226" s="8">
        <v>6</v>
      </c>
      <c r="F226" s="8">
        <v>0</v>
      </c>
      <c r="G226" s="8">
        <v>0</v>
      </c>
      <c r="H226" s="8">
        <v>0</v>
      </c>
      <c r="I226" s="8">
        <v>6</v>
      </c>
      <c r="J226" s="8">
        <v>4</v>
      </c>
      <c r="K226" s="8">
        <v>7</v>
      </c>
      <c r="L226" s="8">
        <v>12</v>
      </c>
      <c r="M226" s="8">
        <v>6</v>
      </c>
      <c r="N226" s="8">
        <v>0</v>
      </c>
      <c r="O226" s="8">
        <v>1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287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1</v>
      </c>
      <c r="K227" s="8">
        <v>5</v>
      </c>
      <c r="L227" s="8">
        <v>14</v>
      </c>
      <c r="M227" s="8">
        <v>2</v>
      </c>
      <c r="N227" s="8">
        <v>0</v>
      </c>
      <c r="O227" s="8">
        <v>5</v>
      </c>
      <c r="P227" s="8">
        <v>0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288</v>
      </c>
      <c r="B228" s="3">
        <v>0</v>
      </c>
      <c r="C228" s="8">
        <v>0</v>
      </c>
      <c r="D228" s="8">
        <v>0</v>
      </c>
      <c r="E228" s="8">
        <v>2</v>
      </c>
      <c r="F228" s="8">
        <v>0</v>
      </c>
      <c r="G228" s="8">
        <v>0</v>
      </c>
      <c r="H228" s="8">
        <v>0</v>
      </c>
      <c r="I228" s="8">
        <v>2</v>
      </c>
      <c r="J228" s="8">
        <v>0</v>
      </c>
      <c r="K228" s="8">
        <v>4</v>
      </c>
      <c r="L228" s="8">
        <v>7</v>
      </c>
      <c r="M228" s="8">
        <v>4</v>
      </c>
      <c r="N228" s="8">
        <v>0</v>
      </c>
      <c r="O228" s="8">
        <v>2</v>
      </c>
      <c r="P228" s="8">
        <v>1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289</v>
      </c>
      <c r="B229" s="3">
        <v>0</v>
      </c>
      <c r="C229" s="8">
        <v>0</v>
      </c>
      <c r="D229" s="8">
        <v>1</v>
      </c>
      <c r="E229" s="8">
        <v>1</v>
      </c>
      <c r="F229" s="8">
        <v>0</v>
      </c>
      <c r="G229" s="8">
        <v>0</v>
      </c>
      <c r="H229" s="8">
        <v>0</v>
      </c>
      <c r="I229" s="8">
        <v>5</v>
      </c>
      <c r="J229" s="8">
        <v>1</v>
      </c>
      <c r="K229" s="8">
        <v>4</v>
      </c>
      <c r="L229" s="8">
        <v>17</v>
      </c>
      <c r="M229" s="8">
        <v>8</v>
      </c>
      <c r="N229" s="8">
        <v>0</v>
      </c>
      <c r="O229" s="8">
        <v>7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290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0</v>
      </c>
      <c r="I230" s="8">
        <v>12</v>
      </c>
      <c r="J230" s="8">
        <v>2</v>
      </c>
      <c r="K230" s="8">
        <v>16</v>
      </c>
      <c r="L230" s="8">
        <v>8</v>
      </c>
      <c r="M230" s="8">
        <v>4</v>
      </c>
      <c r="N230" s="8">
        <v>0</v>
      </c>
      <c r="O230" s="8">
        <v>6</v>
      </c>
      <c r="P230" s="8">
        <v>4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291</v>
      </c>
      <c r="B231" s="3">
        <v>0</v>
      </c>
      <c r="C231" s="8">
        <v>0</v>
      </c>
      <c r="D231" s="8">
        <v>2</v>
      </c>
      <c r="E231" s="8">
        <v>2</v>
      </c>
      <c r="F231" s="8">
        <v>0</v>
      </c>
      <c r="G231" s="8">
        <v>0</v>
      </c>
      <c r="H231" s="8">
        <v>0</v>
      </c>
      <c r="I231" s="8">
        <v>4</v>
      </c>
      <c r="J231" s="8">
        <v>0</v>
      </c>
      <c r="K231" s="8">
        <v>9</v>
      </c>
      <c r="L231" s="8">
        <v>7</v>
      </c>
      <c r="M231" s="8">
        <v>5</v>
      </c>
      <c r="N231" s="8">
        <v>0</v>
      </c>
      <c r="O231" s="8">
        <v>4</v>
      </c>
      <c r="P231" s="8">
        <v>3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292</v>
      </c>
      <c r="B232" s="3">
        <v>0</v>
      </c>
      <c r="C232" s="8">
        <v>0</v>
      </c>
      <c r="D232" s="8">
        <v>2</v>
      </c>
      <c r="E232" s="8">
        <v>3</v>
      </c>
      <c r="F232" s="8">
        <v>0</v>
      </c>
      <c r="G232" s="8">
        <v>0</v>
      </c>
      <c r="H232" s="8">
        <v>0</v>
      </c>
      <c r="I232" s="8">
        <v>9</v>
      </c>
      <c r="J232" s="8">
        <v>2</v>
      </c>
      <c r="K232" s="8">
        <v>7</v>
      </c>
      <c r="L232" s="8">
        <v>9</v>
      </c>
      <c r="M232" s="8">
        <v>4</v>
      </c>
      <c r="N232" s="8">
        <v>0</v>
      </c>
      <c r="O232" s="8">
        <v>3</v>
      </c>
      <c r="P232" s="8">
        <v>1</v>
      </c>
      <c r="Q232" s="8">
        <v>1</v>
      </c>
      <c r="R232"/>
      <c r="S232"/>
      <c r="T232"/>
      <c r="U232"/>
      <c r="V232"/>
      <c r="W232"/>
      <c r="X232"/>
    </row>
    <row r="233" spans="1:24">
      <c r="A233" s="8" t="s">
        <v>293</v>
      </c>
      <c r="B233" s="3">
        <v>0</v>
      </c>
      <c r="C233" s="8">
        <v>0</v>
      </c>
      <c r="D233" s="8">
        <v>0</v>
      </c>
      <c r="E233" s="8">
        <v>2</v>
      </c>
      <c r="F233" s="8">
        <v>0</v>
      </c>
      <c r="G233" s="8">
        <v>0</v>
      </c>
      <c r="H233" s="8">
        <v>0</v>
      </c>
      <c r="I233" s="8">
        <v>3</v>
      </c>
      <c r="J233" s="8">
        <v>0</v>
      </c>
      <c r="K233" s="8">
        <v>4</v>
      </c>
      <c r="L233" s="8">
        <v>16</v>
      </c>
      <c r="M233" s="8">
        <v>4</v>
      </c>
      <c r="N233" s="8">
        <v>0</v>
      </c>
      <c r="O233" s="8">
        <v>3</v>
      </c>
      <c r="P233" s="8">
        <v>1</v>
      </c>
      <c r="Q233" s="8">
        <v>0</v>
      </c>
      <c r="R233"/>
      <c r="S233"/>
      <c r="T233"/>
      <c r="U233"/>
      <c r="V233"/>
      <c r="W233"/>
      <c r="X233"/>
    </row>
    <row r="234" spans="1:24">
      <c r="A234" s="8" t="s">
        <v>294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0</v>
      </c>
      <c r="I234" s="8">
        <v>9</v>
      </c>
      <c r="J234" s="8">
        <v>6</v>
      </c>
      <c r="K234" s="8">
        <v>15</v>
      </c>
      <c r="L234" s="8">
        <v>4</v>
      </c>
      <c r="M234" s="8">
        <v>5</v>
      </c>
      <c r="N234" s="8">
        <v>0</v>
      </c>
      <c r="O234" s="8">
        <v>1</v>
      </c>
      <c r="P234" s="8">
        <v>2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295</v>
      </c>
      <c r="B235" s="3">
        <v>0</v>
      </c>
      <c r="C235" s="8">
        <v>0</v>
      </c>
      <c r="D235" s="8">
        <v>2</v>
      </c>
      <c r="E235" s="8">
        <v>2</v>
      </c>
      <c r="F235" s="8">
        <v>0</v>
      </c>
      <c r="G235" s="8">
        <v>0</v>
      </c>
      <c r="H235" s="8">
        <v>0</v>
      </c>
      <c r="I235" s="8">
        <v>4</v>
      </c>
      <c r="J235" s="8">
        <v>4</v>
      </c>
      <c r="K235" s="8">
        <v>7</v>
      </c>
      <c r="L235" s="8">
        <v>7</v>
      </c>
      <c r="M235" s="8">
        <v>2</v>
      </c>
      <c r="N235" s="8">
        <v>0</v>
      </c>
      <c r="O235" s="8">
        <v>4</v>
      </c>
      <c r="P235" s="8">
        <v>1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296</v>
      </c>
      <c r="B236" s="3">
        <v>0</v>
      </c>
      <c r="C236" s="8">
        <v>2</v>
      </c>
      <c r="D236" s="8">
        <v>4</v>
      </c>
      <c r="E236" s="8">
        <v>2</v>
      </c>
      <c r="F236" s="8">
        <v>2</v>
      </c>
      <c r="G236" s="8">
        <v>0</v>
      </c>
      <c r="H236" s="8">
        <v>0</v>
      </c>
      <c r="I236" s="8">
        <v>9</v>
      </c>
      <c r="J236" s="8">
        <v>3</v>
      </c>
      <c r="K236" s="8">
        <v>6</v>
      </c>
      <c r="L236" s="8">
        <v>14</v>
      </c>
      <c r="M236" s="8">
        <v>3</v>
      </c>
      <c r="N236" s="8">
        <v>0</v>
      </c>
      <c r="O236" s="8">
        <v>1</v>
      </c>
      <c r="P236" s="8">
        <v>2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297</v>
      </c>
      <c r="B237" s="3">
        <v>0</v>
      </c>
      <c r="C237" s="8">
        <v>0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1</v>
      </c>
      <c r="J237" s="8">
        <v>3</v>
      </c>
      <c r="K237" s="8">
        <v>1</v>
      </c>
      <c r="L237" s="8">
        <v>17</v>
      </c>
      <c r="M237" s="8">
        <v>1</v>
      </c>
      <c r="N237" s="8">
        <v>0</v>
      </c>
      <c r="O237" s="8">
        <v>2</v>
      </c>
      <c r="P237" s="8">
        <v>1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298</v>
      </c>
      <c r="B238" s="3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5</v>
      </c>
      <c r="L238" s="8">
        <v>4</v>
      </c>
      <c r="M238" s="8">
        <v>0</v>
      </c>
      <c r="N238" s="8">
        <v>0</v>
      </c>
      <c r="O238" s="8">
        <v>4</v>
      </c>
      <c r="P238" s="8">
        <v>0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299</v>
      </c>
      <c r="B239" s="3">
        <v>1</v>
      </c>
      <c r="C239" s="8">
        <v>0</v>
      </c>
      <c r="D239" s="8">
        <v>2</v>
      </c>
      <c r="E239" s="8">
        <v>3</v>
      </c>
      <c r="F239" s="8">
        <v>1</v>
      </c>
      <c r="G239" s="8">
        <v>0</v>
      </c>
      <c r="H239" s="8">
        <v>0</v>
      </c>
      <c r="I239" s="8">
        <v>6</v>
      </c>
      <c r="J239" s="8">
        <v>0</v>
      </c>
      <c r="K239" s="8">
        <v>4</v>
      </c>
      <c r="L239" s="8">
        <v>6</v>
      </c>
      <c r="M239" s="8">
        <v>4</v>
      </c>
      <c r="N239" s="8">
        <v>0</v>
      </c>
      <c r="O239" s="8">
        <v>3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300</v>
      </c>
      <c r="B240" s="3">
        <v>0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2</v>
      </c>
      <c r="J240" s="8">
        <v>2</v>
      </c>
      <c r="K240" s="8">
        <v>2</v>
      </c>
      <c r="L240" s="8">
        <v>11</v>
      </c>
      <c r="M240" s="8">
        <v>2</v>
      </c>
      <c r="N240" s="8">
        <v>0</v>
      </c>
      <c r="O240" s="8">
        <v>4</v>
      </c>
      <c r="P240" s="8">
        <v>2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301</v>
      </c>
      <c r="B241" s="3">
        <v>0</v>
      </c>
      <c r="C241" s="8">
        <v>0</v>
      </c>
      <c r="D241" s="8">
        <v>0</v>
      </c>
      <c r="E241" s="8">
        <v>2</v>
      </c>
      <c r="F241" s="8">
        <v>0</v>
      </c>
      <c r="G241" s="8">
        <v>0</v>
      </c>
      <c r="H241" s="8">
        <v>0</v>
      </c>
      <c r="I241" s="8">
        <v>2</v>
      </c>
      <c r="J241" s="8">
        <v>0</v>
      </c>
      <c r="K241" s="8">
        <v>4</v>
      </c>
      <c r="L241" s="8">
        <v>1</v>
      </c>
      <c r="M241" s="8">
        <v>4</v>
      </c>
      <c r="N241" s="8">
        <v>0</v>
      </c>
      <c r="O241" s="8">
        <v>1</v>
      </c>
      <c r="P241" s="8">
        <v>0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302</v>
      </c>
      <c r="B242" s="3">
        <v>0</v>
      </c>
      <c r="C242" s="8">
        <v>0</v>
      </c>
      <c r="D242" s="8">
        <v>1</v>
      </c>
      <c r="E242" s="8">
        <v>5</v>
      </c>
      <c r="F242" s="8">
        <v>0</v>
      </c>
      <c r="G242" s="8">
        <v>0</v>
      </c>
      <c r="H242" s="8">
        <v>0</v>
      </c>
      <c r="I242" s="8">
        <v>9</v>
      </c>
      <c r="J242" s="8">
        <v>2</v>
      </c>
      <c r="K242" s="8">
        <v>8</v>
      </c>
      <c r="L242" s="8">
        <v>12</v>
      </c>
      <c r="M242" s="8">
        <v>5</v>
      </c>
      <c r="N242" s="8">
        <v>0</v>
      </c>
      <c r="O242" s="8">
        <v>3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303</v>
      </c>
      <c r="B243" s="3">
        <v>0</v>
      </c>
      <c r="C243" s="8">
        <v>0</v>
      </c>
      <c r="D243" s="8">
        <v>2</v>
      </c>
      <c r="E243" s="8">
        <v>4</v>
      </c>
      <c r="F243" s="8">
        <v>0</v>
      </c>
      <c r="G243" s="8">
        <v>0</v>
      </c>
      <c r="H243" s="8">
        <v>0</v>
      </c>
      <c r="I243" s="8">
        <v>7</v>
      </c>
      <c r="J243" s="8">
        <v>0</v>
      </c>
      <c r="K243" s="8">
        <v>4</v>
      </c>
      <c r="L243" s="8">
        <v>13</v>
      </c>
      <c r="M243" s="8">
        <v>3</v>
      </c>
      <c r="N243" s="8">
        <v>0</v>
      </c>
      <c r="O243" s="8">
        <v>2</v>
      </c>
      <c r="P243" s="8">
        <v>1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304</v>
      </c>
      <c r="B244" s="3">
        <v>0</v>
      </c>
      <c r="C244" s="8">
        <v>0</v>
      </c>
      <c r="D244" s="8">
        <v>2</v>
      </c>
      <c r="E244" s="8">
        <v>2</v>
      </c>
      <c r="F244" s="8">
        <v>0</v>
      </c>
      <c r="G244" s="8">
        <v>1</v>
      </c>
      <c r="H244" s="8">
        <v>1</v>
      </c>
      <c r="I244" s="8">
        <v>5</v>
      </c>
      <c r="J244" s="8">
        <v>0</v>
      </c>
      <c r="K244" s="8">
        <v>10</v>
      </c>
      <c r="L244" s="8">
        <v>18</v>
      </c>
      <c r="M244" s="8">
        <v>7</v>
      </c>
      <c r="N244" s="8">
        <v>0</v>
      </c>
      <c r="O244" s="8">
        <v>5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305</v>
      </c>
      <c r="B245" s="3">
        <v>0</v>
      </c>
      <c r="C245" s="8">
        <v>0</v>
      </c>
      <c r="D245" s="8">
        <v>0</v>
      </c>
      <c r="E245" s="8">
        <v>1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2</v>
      </c>
      <c r="L245" s="8">
        <v>10</v>
      </c>
      <c r="M245" s="8">
        <v>1</v>
      </c>
      <c r="N245" s="8">
        <v>0</v>
      </c>
      <c r="O245" s="8">
        <v>1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306</v>
      </c>
      <c r="B246" s="3">
        <v>1</v>
      </c>
      <c r="C246" s="8">
        <v>0</v>
      </c>
      <c r="D246" s="8">
        <v>1</v>
      </c>
      <c r="E246" s="8">
        <v>3</v>
      </c>
      <c r="F246" s="8">
        <v>1</v>
      </c>
      <c r="G246" s="8">
        <v>1</v>
      </c>
      <c r="H246" s="8">
        <v>1</v>
      </c>
      <c r="I246" s="8">
        <v>5</v>
      </c>
      <c r="J246" s="8">
        <v>3</v>
      </c>
      <c r="K246" s="8">
        <v>8</v>
      </c>
      <c r="L246" s="8">
        <v>6</v>
      </c>
      <c r="M246" s="8">
        <v>1</v>
      </c>
      <c r="N246" s="8">
        <v>0</v>
      </c>
      <c r="O246" s="8">
        <v>6</v>
      </c>
      <c r="P246" s="8">
        <v>2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307</v>
      </c>
      <c r="B247" s="3">
        <v>0</v>
      </c>
      <c r="C247" s="8">
        <v>0</v>
      </c>
      <c r="D247" s="8">
        <v>3</v>
      </c>
      <c r="E247" s="8">
        <v>2</v>
      </c>
      <c r="F247" s="8">
        <v>0</v>
      </c>
      <c r="G247" s="8">
        <v>1</v>
      </c>
      <c r="H247" s="8">
        <v>1</v>
      </c>
      <c r="I247" s="8">
        <v>5</v>
      </c>
      <c r="J247" s="8">
        <v>1</v>
      </c>
      <c r="K247" s="8">
        <v>9</v>
      </c>
      <c r="L247" s="8">
        <v>29</v>
      </c>
      <c r="M247" s="8">
        <v>3</v>
      </c>
      <c r="N247" s="8">
        <v>0</v>
      </c>
      <c r="O247" s="8">
        <v>4</v>
      </c>
      <c r="P247" s="8">
        <v>0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308</v>
      </c>
      <c r="B248" s="3">
        <v>0</v>
      </c>
      <c r="C248" s="8">
        <v>1</v>
      </c>
      <c r="D248" s="8">
        <v>0</v>
      </c>
      <c r="E248" s="8">
        <v>4</v>
      </c>
      <c r="F248" s="8">
        <v>0</v>
      </c>
      <c r="G248" s="8">
        <v>1</v>
      </c>
      <c r="H248" s="8">
        <v>1</v>
      </c>
      <c r="I248" s="8">
        <v>5</v>
      </c>
      <c r="J248" s="8">
        <v>0</v>
      </c>
      <c r="K248" s="8">
        <v>2</v>
      </c>
      <c r="L248" s="8">
        <v>12</v>
      </c>
      <c r="M248" s="8">
        <v>4</v>
      </c>
      <c r="N248" s="8">
        <v>0</v>
      </c>
      <c r="O248" s="8">
        <v>5</v>
      </c>
      <c r="P248" s="8">
        <v>2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309</v>
      </c>
      <c r="B249" s="3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1</v>
      </c>
      <c r="J249" s="8">
        <v>0</v>
      </c>
      <c r="K249" s="8">
        <v>1</v>
      </c>
      <c r="L249" s="8">
        <v>6</v>
      </c>
      <c r="M249" s="8">
        <v>3</v>
      </c>
      <c r="N249" s="8">
        <v>0</v>
      </c>
      <c r="O249" s="8">
        <v>0</v>
      </c>
      <c r="P249" s="8">
        <v>0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310</v>
      </c>
      <c r="B250" s="3">
        <v>0</v>
      </c>
      <c r="C250" s="8">
        <v>0</v>
      </c>
      <c r="D250" s="8">
        <v>3</v>
      </c>
      <c r="E250" s="8">
        <v>2</v>
      </c>
      <c r="F250" s="8">
        <v>0</v>
      </c>
      <c r="G250" s="8">
        <v>0</v>
      </c>
      <c r="H250" s="8">
        <v>0</v>
      </c>
      <c r="I250" s="8">
        <v>6</v>
      </c>
      <c r="J250" s="8">
        <v>2</v>
      </c>
      <c r="K250" s="8">
        <v>8</v>
      </c>
      <c r="L250" s="8">
        <v>8</v>
      </c>
      <c r="M250" s="8">
        <v>9</v>
      </c>
      <c r="N250" s="8">
        <v>0</v>
      </c>
      <c r="O250" s="8">
        <v>7</v>
      </c>
      <c r="P250" s="8">
        <v>2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311</v>
      </c>
      <c r="B251" s="3">
        <v>0</v>
      </c>
      <c r="C251" s="8">
        <v>0</v>
      </c>
      <c r="D251" s="8">
        <v>0</v>
      </c>
      <c r="E251" s="8">
        <v>2</v>
      </c>
      <c r="F251" s="8">
        <v>0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21</v>
      </c>
      <c r="M251" s="8">
        <v>2</v>
      </c>
      <c r="N251" s="8">
        <v>0</v>
      </c>
      <c r="O251" s="8">
        <v>1</v>
      </c>
      <c r="P251" s="8">
        <v>0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312</v>
      </c>
      <c r="B252" s="3">
        <v>0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6</v>
      </c>
      <c r="L252" s="8">
        <v>16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313</v>
      </c>
      <c r="B253" s="3">
        <v>0</v>
      </c>
      <c r="C253" s="8">
        <v>0</v>
      </c>
      <c r="D253" s="8">
        <v>1</v>
      </c>
      <c r="E253" s="8">
        <v>2</v>
      </c>
      <c r="F253" s="8">
        <v>0</v>
      </c>
      <c r="G253" s="8">
        <v>1</v>
      </c>
      <c r="H253" s="8">
        <v>1</v>
      </c>
      <c r="I253" s="8">
        <v>5</v>
      </c>
      <c r="J253" s="8">
        <v>0</v>
      </c>
      <c r="K253" s="8">
        <v>4</v>
      </c>
      <c r="L253" s="8">
        <v>20</v>
      </c>
      <c r="M253" s="8">
        <v>4</v>
      </c>
      <c r="N253" s="8">
        <v>0</v>
      </c>
      <c r="O253" s="8">
        <v>5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314</v>
      </c>
      <c r="B254" s="3">
        <v>0</v>
      </c>
      <c r="C254" s="8">
        <v>0</v>
      </c>
      <c r="D254" s="8">
        <v>1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3</v>
      </c>
      <c r="L254" s="8">
        <v>8</v>
      </c>
      <c r="M254" s="8">
        <v>5</v>
      </c>
      <c r="N254" s="8">
        <v>0</v>
      </c>
      <c r="O254" s="8">
        <v>1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315</v>
      </c>
      <c r="B255" s="3">
        <v>0</v>
      </c>
      <c r="C255" s="8">
        <v>0</v>
      </c>
      <c r="D255" s="8">
        <v>0</v>
      </c>
      <c r="E255" s="8">
        <v>4</v>
      </c>
      <c r="F255" s="8">
        <v>0</v>
      </c>
      <c r="G255" s="8">
        <v>0</v>
      </c>
      <c r="H255" s="8">
        <v>0</v>
      </c>
      <c r="I255" s="8">
        <v>4</v>
      </c>
      <c r="J255" s="8">
        <v>2</v>
      </c>
      <c r="K255" s="8">
        <v>9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316</v>
      </c>
      <c r="B256" s="3">
        <v>0</v>
      </c>
      <c r="C256" s="8">
        <v>0</v>
      </c>
      <c r="D256" s="8">
        <v>1</v>
      </c>
      <c r="E256" s="8">
        <v>2</v>
      </c>
      <c r="F256" s="8">
        <v>0</v>
      </c>
      <c r="G256" s="8">
        <v>0</v>
      </c>
      <c r="H256" s="8">
        <v>0</v>
      </c>
      <c r="I256" s="8">
        <v>3</v>
      </c>
      <c r="J256" s="8">
        <v>2</v>
      </c>
      <c r="K256" s="8">
        <v>3</v>
      </c>
      <c r="L256" s="8">
        <v>23</v>
      </c>
      <c r="M256" s="8">
        <v>6</v>
      </c>
      <c r="N256" s="8">
        <v>0</v>
      </c>
      <c r="O256" s="8">
        <v>5</v>
      </c>
      <c r="P256" s="8">
        <v>2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317</v>
      </c>
      <c r="B257" s="3">
        <v>0</v>
      </c>
      <c r="C257" s="8">
        <v>1</v>
      </c>
      <c r="D257" s="8">
        <v>1</v>
      </c>
      <c r="E257" s="8">
        <v>4</v>
      </c>
      <c r="F257" s="8">
        <v>0</v>
      </c>
      <c r="G257" s="8">
        <v>0</v>
      </c>
      <c r="H257" s="8">
        <v>0</v>
      </c>
      <c r="I257" s="8">
        <v>6</v>
      </c>
      <c r="J257" s="8">
        <v>1</v>
      </c>
      <c r="K257" s="8">
        <v>11</v>
      </c>
      <c r="L257" s="8">
        <v>10</v>
      </c>
      <c r="M257" s="8">
        <v>1</v>
      </c>
      <c r="N257" s="8">
        <v>0</v>
      </c>
      <c r="O257" s="8">
        <v>2</v>
      </c>
      <c r="P257" s="8">
        <v>0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318</v>
      </c>
      <c r="B258" s="3">
        <v>0</v>
      </c>
      <c r="C258" s="8">
        <v>0</v>
      </c>
      <c r="D258" s="8">
        <v>0</v>
      </c>
      <c r="E258" s="8">
        <v>3</v>
      </c>
      <c r="F258" s="8">
        <v>0</v>
      </c>
      <c r="G258" s="8">
        <v>0</v>
      </c>
      <c r="H258" s="8">
        <v>0</v>
      </c>
      <c r="I258" s="8">
        <v>3</v>
      </c>
      <c r="J258" s="8">
        <v>2</v>
      </c>
      <c r="K258" s="8">
        <v>6</v>
      </c>
      <c r="L258" s="8">
        <v>10</v>
      </c>
      <c r="M258" s="8">
        <v>5</v>
      </c>
      <c r="N258" s="8">
        <v>0</v>
      </c>
      <c r="O258" s="8">
        <v>5</v>
      </c>
      <c r="P258" s="8">
        <v>2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319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0</v>
      </c>
      <c r="I259" s="8">
        <v>4</v>
      </c>
      <c r="J259" s="8">
        <v>2</v>
      </c>
      <c r="K259" s="8">
        <v>10</v>
      </c>
      <c r="L259" s="8">
        <v>15</v>
      </c>
      <c r="M259" s="8">
        <v>9</v>
      </c>
      <c r="N259" s="8">
        <v>0</v>
      </c>
      <c r="O259" s="8">
        <v>6</v>
      </c>
      <c r="P259" s="8">
        <v>1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320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4</v>
      </c>
      <c r="K260" s="8">
        <v>8</v>
      </c>
      <c r="L260" s="8">
        <v>8</v>
      </c>
      <c r="M260" s="8">
        <v>2</v>
      </c>
      <c r="N260" s="8">
        <v>0</v>
      </c>
      <c r="O260" s="8">
        <v>3</v>
      </c>
      <c r="P260" s="8">
        <v>0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321</v>
      </c>
      <c r="B261" s="3">
        <v>0</v>
      </c>
      <c r="C261" s="8">
        <v>0</v>
      </c>
      <c r="D261" s="8">
        <v>3</v>
      </c>
      <c r="E261" s="8">
        <v>3</v>
      </c>
      <c r="F261" s="8">
        <v>0</v>
      </c>
      <c r="G261" s="8">
        <v>1</v>
      </c>
      <c r="H261" s="8">
        <v>1</v>
      </c>
      <c r="I261" s="8">
        <v>10</v>
      </c>
      <c r="J261" s="8">
        <v>2</v>
      </c>
      <c r="K261" s="8">
        <v>8</v>
      </c>
      <c r="L261" s="8">
        <v>18</v>
      </c>
      <c r="M261" s="8">
        <v>6</v>
      </c>
      <c r="N261" s="8">
        <v>0</v>
      </c>
      <c r="O261" s="8">
        <v>6</v>
      </c>
      <c r="P261" s="8">
        <v>2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322</v>
      </c>
      <c r="B262" s="3">
        <v>0</v>
      </c>
      <c r="C262" s="8">
        <v>0</v>
      </c>
      <c r="D262" s="8">
        <v>2</v>
      </c>
      <c r="E262" s="8">
        <v>3</v>
      </c>
      <c r="F262" s="8">
        <v>0</v>
      </c>
      <c r="G262" s="8">
        <v>1</v>
      </c>
      <c r="H262" s="8">
        <v>1</v>
      </c>
      <c r="I262" s="8">
        <v>6</v>
      </c>
      <c r="J262" s="8">
        <v>2</v>
      </c>
      <c r="K262" s="8">
        <v>8</v>
      </c>
      <c r="L262" s="8">
        <v>11</v>
      </c>
      <c r="M262" s="8">
        <v>3</v>
      </c>
      <c r="N262" s="8">
        <v>0</v>
      </c>
      <c r="O262" s="8">
        <v>2</v>
      </c>
      <c r="P262" s="8">
        <v>0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323</v>
      </c>
      <c r="B263" s="3">
        <v>0</v>
      </c>
      <c r="C263" s="8">
        <v>0</v>
      </c>
      <c r="D263" s="8">
        <v>3</v>
      </c>
      <c r="E263" s="8">
        <v>1</v>
      </c>
      <c r="F263" s="8">
        <v>0</v>
      </c>
      <c r="G263" s="8">
        <v>0</v>
      </c>
      <c r="H263" s="8">
        <v>0</v>
      </c>
      <c r="I263" s="8">
        <v>7</v>
      </c>
      <c r="J263" s="8">
        <v>4</v>
      </c>
      <c r="K263" s="8">
        <v>8</v>
      </c>
      <c r="L263" s="8">
        <v>13</v>
      </c>
      <c r="M263" s="8">
        <v>6</v>
      </c>
      <c r="N263" s="8">
        <v>0</v>
      </c>
      <c r="O263" s="8">
        <v>6</v>
      </c>
      <c r="P263" s="8">
        <v>2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324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0</v>
      </c>
      <c r="I264" s="8">
        <v>9</v>
      </c>
      <c r="J264" s="8">
        <v>5</v>
      </c>
      <c r="K264" s="8">
        <v>9</v>
      </c>
      <c r="L264" s="8">
        <v>16</v>
      </c>
      <c r="M264" s="8">
        <v>5</v>
      </c>
      <c r="N264" s="8">
        <v>0</v>
      </c>
      <c r="O264" s="8">
        <v>5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325</v>
      </c>
      <c r="B265" s="3">
        <v>0</v>
      </c>
      <c r="C265" s="8">
        <v>0</v>
      </c>
      <c r="D265" s="8">
        <v>1</v>
      </c>
      <c r="E265" s="8">
        <v>4</v>
      </c>
      <c r="F265" s="8">
        <v>0</v>
      </c>
      <c r="G265" s="8">
        <v>0</v>
      </c>
      <c r="H265" s="8">
        <v>0</v>
      </c>
      <c r="I265" s="8">
        <v>7</v>
      </c>
      <c r="J265" s="8">
        <v>1</v>
      </c>
      <c r="K265" s="8">
        <v>10</v>
      </c>
      <c r="L265" s="8">
        <v>21</v>
      </c>
      <c r="M265" s="8">
        <v>7</v>
      </c>
      <c r="N265" s="8">
        <v>0</v>
      </c>
      <c r="O265" s="8">
        <v>1</v>
      </c>
      <c r="P265" s="8">
        <v>3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326</v>
      </c>
      <c r="B266" s="3">
        <v>0</v>
      </c>
      <c r="C266" s="8">
        <v>1</v>
      </c>
      <c r="D266" s="8">
        <v>0</v>
      </c>
      <c r="E266" s="8">
        <v>0</v>
      </c>
      <c r="F266" s="8">
        <v>0</v>
      </c>
      <c r="G266" s="8">
        <v>2</v>
      </c>
      <c r="H266" s="8">
        <v>2</v>
      </c>
      <c r="I266" s="8">
        <v>1</v>
      </c>
      <c r="J266" s="8">
        <v>1</v>
      </c>
      <c r="K266" s="8">
        <v>10</v>
      </c>
      <c r="L266" s="8">
        <v>10</v>
      </c>
      <c r="M266" s="8">
        <v>5</v>
      </c>
      <c r="N266" s="8">
        <v>0</v>
      </c>
      <c r="O266" s="8">
        <v>5</v>
      </c>
      <c r="P266" s="8">
        <v>1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327</v>
      </c>
      <c r="B267" s="3">
        <v>0</v>
      </c>
      <c r="C267" s="8">
        <v>0</v>
      </c>
      <c r="D267" s="8">
        <v>0</v>
      </c>
      <c r="E267" s="8">
        <v>3</v>
      </c>
      <c r="F267" s="8">
        <v>0</v>
      </c>
      <c r="G267" s="8">
        <v>0</v>
      </c>
      <c r="H267" s="8">
        <v>0</v>
      </c>
      <c r="I267" s="8">
        <v>4</v>
      </c>
      <c r="J267" s="8">
        <v>3</v>
      </c>
      <c r="K267" s="8">
        <v>7</v>
      </c>
      <c r="L267" s="8">
        <v>17</v>
      </c>
      <c r="M267" s="8">
        <v>5</v>
      </c>
      <c r="N267" s="8">
        <v>0</v>
      </c>
      <c r="O267" s="8">
        <v>1</v>
      </c>
      <c r="P267" s="8">
        <v>0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328</v>
      </c>
      <c r="B268" s="3">
        <v>0</v>
      </c>
      <c r="C268" s="8">
        <v>0</v>
      </c>
      <c r="D268" s="8">
        <v>1</v>
      </c>
      <c r="E268" s="8">
        <v>2</v>
      </c>
      <c r="F268" s="8">
        <v>0</v>
      </c>
      <c r="G268" s="8">
        <v>0</v>
      </c>
      <c r="H268" s="8">
        <v>0</v>
      </c>
      <c r="I268" s="8">
        <v>3</v>
      </c>
      <c r="J268" s="8">
        <v>1</v>
      </c>
      <c r="K268" s="8">
        <v>7</v>
      </c>
      <c r="L268" s="8">
        <v>15</v>
      </c>
      <c r="M268" s="8">
        <v>6</v>
      </c>
      <c r="N268" s="8">
        <v>0</v>
      </c>
      <c r="O268" s="8">
        <v>2</v>
      </c>
      <c r="P268" s="8">
        <v>3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329</v>
      </c>
      <c r="B269" s="3">
        <v>0</v>
      </c>
      <c r="C269" s="8">
        <v>0</v>
      </c>
      <c r="D269" s="8">
        <v>1</v>
      </c>
      <c r="E269" s="8">
        <v>1</v>
      </c>
      <c r="F269" s="8">
        <v>0</v>
      </c>
      <c r="G269" s="8">
        <v>0</v>
      </c>
      <c r="H269" s="8">
        <v>0</v>
      </c>
      <c r="I269" s="8">
        <v>2</v>
      </c>
      <c r="J269" s="8">
        <v>0</v>
      </c>
      <c r="K269" s="8">
        <v>2</v>
      </c>
      <c r="L269" s="8">
        <v>9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330</v>
      </c>
      <c r="B270" s="3">
        <v>0</v>
      </c>
      <c r="C270" s="8">
        <v>0</v>
      </c>
      <c r="D270" s="8">
        <v>0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2</v>
      </c>
      <c r="K270" s="8">
        <v>10</v>
      </c>
      <c r="L270" s="8">
        <v>15</v>
      </c>
      <c r="M270" s="8">
        <v>12</v>
      </c>
      <c r="N270" s="8">
        <v>0</v>
      </c>
      <c r="O270" s="8">
        <v>3</v>
      </c>
      <c r="P270" s="8">
        <v>1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331</v>
      </c>
      <c r="B271" s="3">
        <v>0</v>
      </c>
      <c r="C271" s="8">
        <v>0</v>
      </c>
      <c r="D271" s="8">
        <v>6</v>
      </c>
      <c r="E271" s="8">
        <v>3</v>
      </c>
      <c r="F271" s="8">
        <v>0</v>
      </c>
      <c r="G271" s="8">
        <v>0</v>
      </c>
      <c r="H271" s="8">
        <v>0</v>
      </c>
      <c r="I271" s="8">
        <v>15</v>
      </c>
      <c r="J271" s="8">
        <v>4</v>
      </c>
      <c r="K271" s="8">
        <v>11</v>
      </c>
      <c r="L271" s="8">
        <v>20</v>
      </c>
      <c r="M271" s="8">
        <v>6</v>
      </c>
      <c r="N271" s="8">
        <v>0</v>
      </c>
      <c r="O271" s="8">
        <v>6</v>
      </c>
      <c r="P271" s="8">
        <v>3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332</v>
      </c>
      <c r="B272" s="3">
        <v>0</v>
      </c>
      <c r="C272" s="8">
        <v>0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6</v>
      </c>
      <c r="J272" s="8">
        <v>1</v>
      </c>
      <c r="K272" s="8">
        <v>6</v>
      </c>
      <c r="L272" s="8">
        <v>19</v>
      </c>
      <c r="M272" s="8">
        <v>3</v>
      </c>
      <c r="N272" s="8">
        <v>0</v>
      </c>
      <c r="O272" s="8">
        <v>3</v>
      </c>
      <c r="P272" s="8">
        <v>0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333</v>
      </c>
      <c r="B273" s="3">
        <v>0</v>
      </c>
      <c r="C273" s="8">
        <v>0</v>
      </c>
      <c r="D273" s="8">
        <v>1</v>
      </c>
      <c r="E273" s="8">
        <v>2</v>
      </c>
      <c r="F273" s="8">
        <v>0</v>
      </c>
      <c r="G273" s="8">
        <v>0</v>
      </c>
      <c r="H273" s="8">
        <v>0</v>
      </c>
      <c r="I273" s="8">
        <v>3</v>
      </c>
      <c r="J273" s="8">
        <v>0</v>
      </c>
      <c r="K273" s="8">
        <v>1</v>
      </c>
      <c r="L273" s="8">
        <v>17</v>
      </c>
      <c r="M273" s="8">
        <v>3</v>
      </c>
      <c r="N273" s="8">
        <v>0</v>
      </c>
      <c r="O273" s="8">
        <v>6</v>
      </c>
      <c r="P273" s="8">
        <v>1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334</v>
      </c>
      <c r="B274" s="3">
        <v>0</v>
      </c>
      <c r="C274" s="8">
        <v>0</v>
      </c>
      <c r="D274" s="8">
        <v>1</v>
      </c>
      <c r="E274" s="8">
        <v>1</v>
      </c>
      <c r="F274" s="8">
        <v>0</v>
      </c>
      <c r="G274" s="8">
        <v>0</v>
      </c>
      <c r="H274" s="8">
        <v>0</v>
      </c>
      <c r="I274" s="8">
        <v>5</v>
      </c>
      <c r="J274" s="8">
        <v>1</v>
      </c>
      <c r="K274" s="8">
        <v>8</v>
      </c>
      <c r="L274" s="8">
        <v>3</v>
      </c>
      <c r="M274" s="8">
        <v>6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335</v>
      </c>
      <c r="B275" s="3">
        <v>0</v>
      </c>
      <c r="C275" s="8">
        <v>0</v>
      </c>
      <c r="D275" s="8">
        <v>1</v>
      </c>
      <c r="E275" s="8">
        <v>5</v>
      </c>
      <c r="F275" s="8">
        <v>0</v>
      </c>
      <c r="G275" s="8">
        <v>0</v>
      </c>
      <c r="H275" s="8">
        <v>0</v>
      </c>
      <c r="I275" s="8">
        <v>6</v>
      </c>
      <c r="J275" s="8">
        <v>2</v>
      </c>
      <c r="K275" s="8">
        <v>6</v>
      </c>
      <c r="L275" s="8">
        <v>15</v>
      </c>
      <c r="M275" s="8">
        <v>4</v>
      </c>
      <c r="N275" s="8">
        <v>0</v>
      </c>
      <c r="O275" s="8">
        <v>2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336</v>
      </c>
      <c r="B276" s="3">
        <v>0</v>
      </c>
      <c r="C276" s="8">
        <v>0</v>
      </c>
      <c r="D276" s="8">
        <v>2</v>
      </c>
      <c r="E276" s="8">
        <v>2</v>
      </c>
      <c r="F276" s="8">
        <v>0</v>
      </c>
      <c r="G276" s="8">
        <v>1</v>
      </c>
      <c r="H276" s="8">
        <v>1</v>
      </c>
      <c r="I276" s="8">
        <v>7</v>
      </c>
      <c r="J276" s="8">
        <v>2</v>
      </c>
      <c r="K276" s="8">
        <v>9</v>
      </c>
      <c r="L276" s="8">
        <v>9</v>
      </c>
      <c r="M276" s="8">
        <v>5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337</v>
      </c>
      <c r="B277" s="3">
        <v>0</v>
      </c>
      <c r="C277" s="8">
        <v>0</v>
      </c>
      <c r="D277" s="8">
        <v>2</v>
      </c>
      <c r="E277" s="8">
        <v>3</v>
      </c>
      <c r="F277" s="8">
        <v>0</v>
      </c>
      <c r="G277" s="8">
        <v>0</v>
      </c>
      <c r="H277" s="8">
        <v>0</v>
      </c>
      <c r="I277" s="8">
        <v>11</v>
      </c>
      <c r="J277" s="8">
        <v>2</v>
      </c>
      <c r="K277" s="8">
        <v>5</v>
      </c>
      <c r="L277" s="8">
        <v>7</v>
      </c>
      <c r="M277" s="8">
        <v>1</v>
      </c>
      <c r="N277" s="8">
        <v>0</v>
      </c>
      <c r="O277" s="8">
        <v>6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338</v>
      </c>
      <c r="B278" s="3">
        <v>0</v>
      </c>
      <c r="C278" s="8">
        <v>0</v>
      </c>
      <c r="D278" s="8">
        <v>1</v>
      </c>
      <c r="E278" s="8">
        <v>1</v>
      </c>
      <c r="F278" s="8">
        <v>0</v>
      </c>
      <c r="G278" s="8">
        <v>0</v>
      </c>
      <c r="H278" s="8">
        <v>0</v>
      </c>
      <c r="I278" s="8">
        <v>7</v>
      </c>
      <c r="J278" s="8">
        <v>3</v>
      </c>
      <c r="K278" s="8">
        <v>4</v>
      </c>
      <c r="L278" s="8">
        <v>11</v>
      </c>
      <c r="M278" s="8">
        <v>7</v>
      </c>
      <c r="N278" s="8">
        <v>0</v>
      </c>
      <c r="O278" s="8">
        <v>5</v>
      </c>
      <c r="P278" s="8">
        <v>2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339</v>
      </c>
      <c r="B279" s="3">
        <v>0</v>
      </c>
      <c r="C279" s="8">
        <v>0</v>
      </c>
      <c r="D279" s="8">
        <v>0</v>
      </c>
      <c r="E279" s="8">
        <v>2</v>
      </c>
      <c r="F279" s="8">
        <v>0</v>
      </c>
      <c r="G279" s="8">
        <v>0</v>
      </c>
      <c r="H279" s="8">
        <v>0</v>
      </c>
      <c r="I279" s="8">
        <v>4</v>
      </c>
      <c r="J279" s="8">
        <v>0</v>
      </c>
      <c r="K279" s="8">
        <v>4</v>
      </c>
      <c r="L279" s="8">
        <v>8</v>
      </c>
      <c r="M279" s="8">
        <v>1</v>
      </c>
      <c r="N279" s="8">
        <v>0</v>
      </c>
      <c r="O279" s="8">
        <v>1</v>
      </c>
      <c r="P279" s="8">
        <v>0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786</v>
      </c>
      <c r="B280" s="3">
        <v>0</v>
      </c>
      <c r="C280" s="8">
        <v>0</v>
      </c>
      <c r="D280" s="8">
        <v>4</v>
      </c>
      <c r="E280" s="8">
        <v>3</v>
      </c>
      <c r="F280" s="8">
        <v>0</v>
      </c>
      <c r="G280" s="8">
        <v>0</v>
      </c>
      <c r="H280" s="8">
        <v>0</v>
      </c>
      <c r="I280" s="8">
        <v>7</v>
      </c>
      <c r="J280" s="8">
        <v>2</v>
      </c>
      <c r="K280" s="8">
        <v>7</v>
      </c>
      <c r="L280" s="8">
        <v>21</v>
      </c>
      <c r="M280" s="8">
        <v>7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340</v>
      </c>
      <c r="B281" s="3">
        <v>0</v>
      </c>
      <c r="C281" s="8">
        <v>1</v>
      </c>
      <c r="D281" s="8">
        <v>0</v>
      </c>
      <c r="E281" s="8">
        <v>2</v>
      </c>
      <c r="F281" s="8">
        <v>0</v>
      </c>
      <c r="G281" s="8">
        <v>0</v>
      </c>
      <c r="H281" s="8">
        <v>0</v>
      </c>
      <c r="I281" s="8">
        <v>3</v>
      </c>
      <c r="J281" s="8">
        <v>0</v>
      </c>
      <c r="K281" s="8">
        <v>6</v>
      </c>
      <c r="L281" s="8">
        <v>9</v>
      </c>
      <c r="M281" s="8">
        <v>2</v>
      </c>
      <c r="N281" s="8">
        <v>0</v>
      </c>
      <c r="O281" s="8">
        <v>8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341</v>
      </c>
      <c r="B282" s="3">
        <v>0</v>
      </c>
      <c r="C282" s="8">
        <v>0</v>
      </c>
      <c r="D282" s="8">
        <v>1</v>
      </c>
      <c r="E282" s="8">
        <v>0</v>
      </c>
      <c r="F282" s="8">
        <v>1</v>
      </c>
      <c r="G282" s="8">
        <v>1</v>
      </c>
      <c r="H282" s="8">
        <v>1</v>
      </c>
      <c r="I282" s="8">
        <v>1</v>
      </c>
      <c r="J282" s="8">
        <v>1</v>
      </c>
      <c r="K282" s="8">
        <v>3</v>
      </c>
      <c r="L282" s="8">
        <v>5</v>
      </c>
      <c r="M282" s="8">
        <v>1</v>
      </c>
      <c r="N282" s="8">
        <v>0</v>
      </c>
      <c r="O282" s="8">
        <v>5</v>
      </c>
      <c r="P282" s="8">
        <v>1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342</v>
      </c>
      <c r="B283" s="3">
        <v>0</v>
      </c>
      <c r="C283" s="8">
        <v>0</v>
      </c>
      <c r="D283" s="8">
        <v>2</v>
      </c>
      <c r="E283" s="8">
        <v>2</v>
      </c>
      <c r="F283" s="8">
        <v>1</v>
      </c>
      <c r="G283" s="8">
        <v>0</v>
      </c>
      <c r="H283" s="8">
        <v>0</v>
      </c>
      <c r="I283" s="8">
        <v>4</v>
      </c>
      <c r="J283" s="8">
        <v>2</v>
      </c>
      <c r="K283" s="8">
        <v>5</v>
      </c>
      <c r="L283" s="8">
        <v>3</v>
      </c>
      <c r="M283" s="8">
        <v>1</v>
      </c>
      <c r="N283" s="8">
        <v>0</v>
      </c>
      <c r="O283" s="8">
        <v>2</v>
      </c>
      <c r="P283" s="8">
        <v>0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343</v>
      </c>
      <c r="B284" s="3">
        <v>0</v>
      </c>
      <c r="C284" s="8">
        <v>0</v>
      </c>
      <c r="D284" s="8">
        <v>0</v>
      </c>
      <c r="E284" s="8">
        <v>4</v>
      </c>
      <c r="F284" s="8">
        <v>0</v>
      </c>
      <c r="G284" s="8">
        <v>0</v>
      </c>
      <c r="H284" s="8">
        <v>0</v>
      </c>
      <c r="I284" s="8">
        <v>4</v>
      </c>
      <c r="J284" s="8">
        <v>1</v>
      </c>
      <c r="K284" s="8">
        <v>2</v>
      </c>
      <c r="L284" s="8">
        <v>3</v>
      </c>
      <c r="M284" s="8">
        <v>2</v>
      </c>
      <c r="N284" s="8">
        <v>0</v>
      </c>
      <c r="O284" s="8">
        <v>2</v>
      </c>
      <c r="P284" s="8">
        <v>2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344</v>
      </c>
      <c r="B285" s="3">
        <v>1</v>
      </c>
      <c r="C285" s="8">
        <v>0</v>
      </c>
      <c r="D285" s="8">
        <v>2</v>
      </c>
      <c r="E285" s="8">
        <v>2</v>
      </c>
      <c r="F285" s="8">
        <v>0</v>
      </c>
      <c r="G285" s="8">
        <v>0</v>
      </c>
      <c r="H285" s="8">
        <v>0</v>
      </c>
      <c r="I285" s="8">
        <v>5</v>
      </c>
      <c r="J285" s="8">
        <v>2</v>
      </c>
      <c r="K285" s="8">
        <v>10</v>
      </c>
      <c r="L285" s="8">
        <v>3</v>
      </c>
      <c r="M285" s="8">
        <v>1</v>
      </c>
      <c r="N285" s="8">
        <v>0</v>
      </c>
      <c r="O285" s="8">
        <v>8</v>
      </c>
      <c r="P285" s="8">
        <v>6</v>
      </c>
      <c r="Q285" s="8">
        <v>1</v>
      </c>
      <c r="R285"/>
      <c r="S285"/>
      <c r="T285"/>
      <c r="U285"/>
      <c r="V285"/>
      <c r="W285"/>
      <c r="X285"/>
    </row>
    <row r="286" spans="1:24">
      <c r="A286" s="8" t="s">
        <v>1926</v>
      </c>
      <c r="B286" s="3">
        <v>0</v>
      </c>
      <c r="C286" s="8">
        <v>0</v>
      </c>
      <c r="D286" s="8">
        <v>0</v>
      </c>
      <c r="E286" s="8">
        <v>1</v>
      </c>
      <c r="F286" s="8">
        <v>0</v>
      </c>
      <c r="G286" s="8">
        <v>1</v>
      </c>
      <c r="H286" s="8">
        <v>1</v>
      </c>
      <c r="I286" s="8">
        <v>3</v>
      </c>
      <c r="J286" s="8">
        <v>1</v>
      </c>
      <c r="K286" s="8">
        <v>3</v>
      </c>
      <c r="L286" s="8">
        <v>16</v>
      </c>
      <c r="M286" s="8">
        <v>5</v>
      </c>
      <c r="N286" s="8">
        <v>0</v>
      </c>
      <c r="O286" s="8">
        <v>4</v>
      </c>
      <c r="P286" s="8">
        <v>1</v>
      </c>
      <c r="Q286" s="8">
        <v>0</v>
      </c>
      <c r="R286"/>
      <c r="S286"/>
      <c r="T286"/>
      <c r="U286"/>
      <c r="V286"/>
      <c r="W286"/>
      <c r="X286"/>
    </row>
    <row r="287" spans="1:24">
      <c r="A287" s="8" t="s">
        <v>345</v>
      </c>
      <c r="B287" s="3">
        <v>0</v>
      </c>
      <c r="C287" s="8">
        <v>0</v>
      </c>
      <c r="D287" s="8">
        <v>1</v>
      </c>
      <c r="E287" s="8">
        <v>5</v>
      </c>
      <c r="F287" s="8">
        <v>0</v>
      </c>
      <c r="G287" s="8">
        <v>0</v>
      </c>
      <c r="H287" s="8">
        <v>0</v>
      </c>
      <c r="I287" s="8">
        <v>7</v>
      </c>
      <c r="J287" s="8">
        <v>3</v>
      </c>
      <c r="K287" s="8">
        <v>7</v>
      </c>
      <c r="L287" s="8">
        <v>9</v>
      </c>
      <c r="M287" s="8">
        <v>1</v>
      </c>
      <c r="N287" s="8">
        <v>0</v>
      </c>
      <c r="O287" s="8">
        <v>4</v>
      </c>
      <c r="P287" s="8">
        <v>0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787</v>
      </c>
      <c r="B288" s="3">
        <v>0</v>
      </c>
      <c r="C288" s="8">
        <v>1</v>
      </c>
      <c r="D288" s="8">
        <v>0</v>
      </c>
      <c r="E288" s="8">
        <v>2</v>
      </c>
      <c r="F288" s="8">
        <v>0</v>
      </c>
      <c r="G288" s="8">
        <v>0</v>
      </c>
      <c r="H288" s="8">
        <v>0</v>
      </c>
      <c r="I288" s="8">
        <v>3</v>
      </c>
      <c r="J288" s="8">
        <v>2</v>
      </c>
      <c r="K288" s="8">
        <v>2</v>
      </c>
      <c r="L288" s="8">
        <v>6</v>
      </c>
      <c r="M288" s="8">
        <v>2</v>
      </c>
      <c r="N288" s="8">
        <v>0</v>
      </c>
      <c r="O288" s="8">
        <v>6</v>
      </c>
      <c r="P288" s="8">
        <v>1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346</v>
      </c>
      <c r="B289" s="3">
        <v>0</v>
      </c>
      <c r="C289" s="8">
        <v>0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7</v>
      </c>
      <c r="J289" s="8">
        <v>2</v>
      </c>
      <c r="K289" s="8">
        <v>10</v>
      </c>
      <c r="L289" s="8">
        <v>11</v>
      </c>
      <c r="M289" s="8">
        <v>4</v>
      </c>
      <c r="N289" s="8">
        <v>0</v>
      </c>
      <c r="O289" s="8">
        <v>5</v>
      </c>
      <c r="P289" s="8">
        <v>3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347</v>
      </c>
      <c r="B290" s="3">
        <v>0</v>
      </c>
      <c r="C290" s="8">
        <v>0</v>
      </c>
      <c r="D290" s="8">
        <v>7</v>
      </c>
      <c r="E290" s="8">
        <v>5</v>
      </c>
      <c r="F290" s="8">
        <v>0</v>
      </c>
      <c r="G290" s="8">
        <v>0</v>
      </c>
      <c r="H290" s="8">
        <v>0</v>
      </c>
      <c r="I290" s="8">
        <v>23</v>
      </c>
      <c r="J290" s="8">
        <v>0</v>
      </c>
      <c r="K290" s="8">
        <v>5</v>
      </c>
      <c r="L290" s="8">
        <v>16</v>
      </c>
      <c r="M290" s="8">
        <v>7</v>
      </c>
      <c r="N290" s="8">
        <v>1</v>
      </c>
      <c r="O290" s="8">
        <v>3</v>
      </c>
      <c r="P290" s="8">
        <v>2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348</v>
      </c>
      <c r="B291" s="3">
        <v>0</v>
      </c>
      <c r="C291" s="8">
        <v>0</v>
      </c>
      <c r="D291" s="8">
        <v>0</v>
      </c>
      <c r="E291" s="8">
        <v>3</v>
      </c>
      <c r="F291" s="8">
        <v>0</v>
      </c>
      <c r="G291" s="8">
        <v>0</v>
      </c>
      <c r="H291" s="8">
        <v>0</v>
      </c>
      <c r="I291" s="8">
        <v>5</v>
      </c>
      <c r="J291" s="8">
        <v>0</v>
      </c>
      <c r="K291" s="8">
        <v>4</v>
      </c>
      <c r="L291" s="8">
        <v>7</v>
      </c>
      <c r="M291" s="8">
        <v>2</v>
      </c>
      <c r="N291" s="8">
        <v>0</v>
      </c>
      <c r="O291" s="8">
        <v>5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349</v>
      </c>
      <c r="B292" s="3">
        <v>1</v>
      </c>
      <c r="C292" s="8">
        <v>0</v>
      </c>
      <c r="D292" s="8">
        <v>3</v>
      </c>
      <c r="E292" s="8">
        <v>3</v>
      </c>
      <c r="F292" s="8">
        <v>0</v>
      </c>
      <c r="G292" s="8">
        <v>0</v>
      </c>
      <c r="H292" s="8">
        <v>0</v>
      </c>
      <c r="I292" s="8">
        <v>9</v>
      </c>
      <c r="J292" s="8">
        <v>1</v>
      </c>
      <c r="K292" s="8">
        <v>8</v>
      </c>
      <c r="L292" s="8">
        <v>6</v>
      </c>
      <c r="M292" s="8">
        <v>6</v>
      </c>
      <c r="N292" s="8">
        <v>0</v>
      </c>
      <c r="O292" s="8">
        <v>7</v>
      </c>
      <c r="P292" s="8">
        <v>1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350</v>
      </c>
      <c r="B293" s="3">
        <v>1</v>
      </c>
      <c r="C293" s="8">
        <v>0</v>
      </c>
      <c r="D293" s="8">
        <v>0</v>
      </c>
      <c r="E293" s="8">
        <v>1</v>
      </c>
      <c r="F293" s="8">
        <v>0</v>
      </c>
      <c r="G293" s="8">
        <v>0</v>
      </c>
      <c r="H293" s="8">
        <v>0</v>
      </c>
      <c r="I293" s="8">
        <v>2</v>
      </c>
      <c r="J293" s="8">
        <v>1</v>
      </c>
      <c r="K293" s="8">
        <v>7</v>
      </c>
      <c r="L293" s="8">
        <v>14</v>
      </c>
      <c r="M293" s="8">
        <v>7</v>
      </c>
      <c r="N293" s="8">
        <v>0</v>
      </c>
      <c r="O293" s="8">
        <v>4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351</v>
      </c>
      <c r="B294" s="3">
        <v>0</v>
      </c>
      <c r="C294" s="8">
        <v>0</v>
      </c>
      <c r="D294" s="8">
        <v>1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2</v>
      </c>
      <c r="K294" s="8">
        <v>1</v>
      </c>
      <c r="L294" s="8">
        <v>20</v>
      </c>
      <c r="M294" s="8">
        <v>3</v>
      </c>
      <c r="N294" s="8">
        <v>0</v>
      </c>
      <c r="O294" s="8">
        <v>0</v>
      </c>
      <c r="P294" s="8">
        <v>0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352</v>
      </c>
      <c r="B295" s="3">
        <v>0</v>
      </c>
      <c r="C295" s="8">
        <v>0</v>
      </c>
      <c r="D295" s="8">
        <v>1</v>
      </c>
      <c r="E295" s="8">
        <v>4</v>
      </c>
      <c r="F295" s="8">
        <v>0</v>
      </c>
      <c r="G295" s="8">
        <v>0</v>
      </c>
      <c r="H295" s="8">
        <v>0</v>
      </c>
      <c r="I295" s="8">
        <v>5</v>
      </c>
      <c r="J295" s="8">
        <v>1</v>
      </c>
      <c r="K295" s="8">
        <v>6</v>
      </c>
      <c r="L295" s="8">
        <v>14</v>
      </c>
      <c r="M295" s="8">
        <v>5</v>
      </c>
      <c r="N295" s="8">
        <v>0</v>
      </c>
      <c r="O295" s="8">
        <v>4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353</v>
      </c>
      <c r="B296" s="3">
        <v>0</v>
      </c>
      <c r="C296" s="8">
        <v>1</v>
      </c>
      <c r="D296" s="8">
        <v>0</v>
      </c>
      <c r="E296" s="8">
        <v>1</v>
      </c>
      <c r="F296" s="8">
        <v>0</v>
      </c>
      <c r="G296" s="8">
        <v>0</v>
      </c>
      <c r="H296" s="8">
        <v>0</v>
      </c>
      <c r="I296" s="8">
        <v>9</v>
      </c>
      <c r="J296" s="8">
        <v>0</v>
      </c>
      <c r="K296" s="8">
        <v>12</v>
      </c>
      <c r="L296" s="8">
        <v>7</v>
      </c>
      <c r="M296" s="8">
        <v>5</v>
      </c>
      <c r="N296" s="8">
        <v>0</v>
      </c>
      <c r="O296" s="8">
        <v>4</v>
      </c>
      <c r="P296" s="8">
        <v>1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354</v>
      </c>
      <c r="B297" s="3">
        <v>0</v>
      </c>
      <c r="C297" s="8">
        <v>1</v>
      </c>
      <c r="D297" s="8">
        <v>3</v>
      </c>
      <c r="E297" s="8">
        <v>3</v>
      </c>
      <c r="F297" s="8">
        <v>0</v>
      </c>
      <c r="G297" s="8">
        <v>0</v>
      </c>
      <c r="H297" s="8">
        <v>0</v>
      </c>
      <c r="I297" s="8">
        <v>7</v>
      </c>
      <c r="J297" s="8">
        <v>0</v>
      </c>
      <c r="K297" s="8">
        <v>5</v>
      </c>
      <c r="L297" s="8">
        <v>4</v>
      </c>
      <c r="M297" s="8">
        <v>2</v>
      </c>
      <c r="N297" s="8">
        <v>0</v>
      </c>
      <c r="O297" s="8">
        <v>7</v>
      </c>
      <c r="P297" s="8">
        <v>0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788</v>
      </c>
      <c r="B298" s="3">
        <v>1</v>
      </c>
      <c r="C298" s="8">
        <v>1</v>
      </c>
      <c r="D298" s="8">
        <v>2</v>
      </c>
      <c r="E298" s="8">
        <v>2</v>
      </c>
      <c r="F298" s="8">
        <v>0</v>
      </c>
      <c r="G298" s="8">
        <v>0</v>
      </c>
      <c r="H298" s="8">
        <v>0</v>
      </c>
      <c r="I298" s="8">
        <v>7</v>
      </c>
      <c r="J298" s="8">
        <v>1</v>
      </c>
      <c r="K298" s="8">
        <v>10</v>
      </c>
      <c r="L298" s="8">
        <v>8</v>
      </c>
      <c r="M298" s="8">
        <v>6</v>
      </c>
      <c r="N298" s="8">
        <v>2</v>
      </c>
      <c r="O298" s="8">
        <v>5</v>
      </c>
      <c r="P298" s="8">
        <v>2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355</v>
      </c>
      <c r="B299" s="3">
        <v>0</v>
      </c>
      <c r="C299" s="8">
        <v>0</v>
      </c>
      <c r="D299" s="8">
        <v>2</v>
      </c>
      <c r="E299" s="8">
        <v>0</v>
      </c>
      <c r="F299" s="8">
        <v>0</v>
      </c>
      <c r="G299" s="8">
        <v>0</v>
      </c>
      <c r="H299" s="8">
        <v>0</v>
      </c>
      <c r="I299" s="8">
        <v>4</v>
      </c>
      <c r="J299" s="8">
        <v>2</v>
      </c>
      <c r="K299" s="8">
        <v>7</v>
      </c>
      <c r="L299" s="8">
        <v>20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356</v>
      </c>
      <c r="B300" s="3">
        <v>0</v>
      </c>
      <c r="C300" s="8">
        <v>0</v>
      </c>
      <c r="D300" s="8">
        <v>0</v>
      </c>
      <c r="E300" s="8">
        <v>6</v>
      </c>
      <c r="F300" s="8">
        <v>0</v>
      </c>
      <c r="G300" s="8">
        <v>0</v>
      </c>
      <c r="H300" s="8">
        <v>0</v>
      </c>
      <c r="I300" s="8">
        <v>7</v>
      </c>
      <c r="J300" s="8">
        <v>0</v>
      </c>
      <c r="K300" s="8">
        <v>8</v>
      </c>
      <c r="L300" s="8">
        <v>6</v>
      </c>
      <c r="M300" s="8">
        <v>3</v>
      </c>
      <c r="N300" s="8">
        <v>1</v>
      </c>
      <c r="O300" s="8">
        <v>3</v>
      </c>
      <c r="P300" s="8">
        <v>1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357</v>
      </c>
      <c r="B301" s="3">
        <v>0</v>
      </c>
      <c r="C301" s="8">
        <v>1</v>
      </c>
      <c r="D301" s="8">
        <v>2</v>
      </c>
      <c r="E301" s="8">
        <v>0</v>
      </c>
      <c r="F301" s="8">
        <v>0</v>
      </c>
      <c r="G301" s="8">
        <v>0</v>
      </c>
      <c r="H301" s="8">
        <v>0</v>
      </c>
      <c r="I301" s="8">
        <v>6</v>
      </c>
      <c r="J301" s="8">
        <v>3</v>
      </c>
      <c r="K301" s="8">
        <v>3</v>
      </c>
      <c r="L301" s="8">
        <v>20</v>
      </c>
      <c r="M301" s="8">
        <v>10</v>
      </c>
      <c r="N301" s="8">
        <v>0</v>
      </c>
      <c r="O301" s="8">
        <v>0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2108</v>
      </c>
      <c r="B302" s="3">
        <v>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3</v>
      </c>
      <c r="J302" s="8">
        <v>6</v>
      </c>
      <c r="K302" s="8">
        <v>7</v>
      </c>
      <c r="L302" s="8">
        <v>6</v>
      </c>
      <c r="M302" s="8">
        <v>4</v>
      </c>
      <c r="N302" s="8">
        <v>0</v>
      </c>
      <c r="O302" s="8">
        <v>4</v>
      </c>
      <c r="P302" s="8">
        <v>0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358</v>
      </c>
      <c r="B303" s="3">
        <v>0</v>
      </c>
      <c r="C303" s="8">
        <v>0</v>
      </c>
      <c r="D303" s="8">
        <v>3</v>
      </c>
      <c r="E303" s="8">
        <v>0</v>
      </c>
      <c r="F303" s="8">
        <v>0</v>
      </c>
      <c r="G303" s="8">
        <v>0</v>
      </c>
      <c r="H303" s="8">
        <v>0</v>
      </c>
      <c r="I303" s="8">
        <v>5</v>
      </c>
      <c r="J303" s="8">
        <v>0</v>
      </c>
      <c r="K303" s="8">
        <v>4</v>
      </c>
      <c r="L303" s="8">
        <v>9</v>
      </c>
      <c r="M303" s="8">
        <v>3</v>
      </c>
      <c r="N303" s="8">
        <v>0</v>
      </c>
      <c r="O303" s="8">
        <v>2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359</v>
      </c>
      <c r="B304" s="3">
        <v>0</v>
      </c>
      <c r="C304" s="8">
        <v>0</v>
      </c>
      <c r="D304" s="8">
        <v>3</v>
      </c>
      <c r="E304" s="8">
        <v>6</v>
      </c>
      <c r="F304" s="8">
        <v>0</v>
      </c>
      <c r="G304" s="8">
        <v>0</v>
      </c>
      <c r="H304" s="8">
        <v>0</v>
      </c>
      <c r="I304" s="8">
        <v>9</v>
      </c>
      <c r="J304" s="8">
        <v>0</v>
      </c>
      <c r="K304" s="8">
        <v>8</v>
      </c>
      <c r="L304" s="8">
        <v>2</v>
      </c>
      <c r="M304" s="8">
        <v>4</v>
      </c>
      <c r="N304" s="8">
        <v>0</v>
      </c>
      <c r="O304" s="8">
        <v>6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360</v>
      </c>
      <c r="B305" s="3">
        <v>0</v>
      </c>
      <c r="C305" s="8">
        <v>0</v>
      </c>
      <c r="D305" s="8">
        <v>0</v>
      </c>
      <c r="E305" s="8">
        <v>3</v>
      </c>
      <c r="F305" s="8">
        <v>0</v>
      </c>
      <c r="G305" s="8">
        <v>0</v>
      </c>
      <c r="H305" s="8">
        <v>0</v>
      </c>
      <c r="I305" s="8">
        <v>4</v>
      </c>
      <c r="J305" s="8">
        <v>1</v>
      </c>
      <c r="K305" s="8">
        <v>5</v>
      </c>
      <c r="L305" s="8">
        <v>4</v>
      </c>
      <c r="M305" s="8">
        <v>2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361</v>
      </c>
      <c r="B306" s="3">
        <v>0</v>
      </c>
      <c r="C306" s="8">
        <v>1</v>
      </c>
      <c r="D306" s="8">
        <v>1</v>
      </c>
      <c r="E306" s="8">
        <v>4</v>
      </c>
      <c r="F306" s="8">
        <v>0</v>
      </c>
      <c r="G306" s="8">
        <v>0</v>
      </c>
      <c r="H306" s="8">
        <v>0</v>
      </c>
      <c r="I306" s="8">
        <v>6</v>
      </c>
      <c r="J306" s="8">
        <v>4</v>
      </c>
      <c r="K306" s="8">
        <v>9</v>
      </c>
      <c r="L306" s="8">
        <v>3</v>
      </c>
      <c r="M306" s="8">
        <v>2</v>
      </c>
      <c r="N306" s="8">
        <v>0</v>
      </c>
      <c r="O306" s="8">
        <v>10</v>
      </c>
      <c r="P306" s="8">
        <v>4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362</v>
      </c>
      <c r="B307" s="3">
        <v>0</v>
      </c>
      <c r="C307" s="8">
        <v>0</v>
      </c>
      <c r="D307" s="8">
        <v>0</v>
      </c>
      <c r="E307" s="8">
        <v>7</v>
      </c>
      <c r="F307" s="8">
        <v>0</v>
      </c>
      <c r="G307" s="8">
        <v>0</v>
      </c>
      <c r="H307" s="8">
        <v>0</v>
      </c>
      <c r="I307" s="8">
        <v>7</v>
      </c>
      <c r="J307" s="8">
        <v>5</v>
      </c>
      <c r="K307" s="8">
        <v>4</v>
      </c>
      <c r="L307" s="8">
        <v>8</v>
      </c>
      <c r="M307" s="8">
        <v>6</v>
      </c>
      <c r="N307" s="8">
        <v>0</v>
      </c>
      <c r="O307" s="8">
        <v>5</v>
      </c>
      <c r="P307" s="8">
        <v>3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363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0</v>
      </c>
      <c r="I308" s="8">
        <v>12</v>
      </c>
      <c r="J308" s="8">
        <v>3</v>
      </c>
      <c r="K308" s="8">
        <v>11</v>
      </c>
      <c r="L308" s="8">
        <v>8</v>
      </c>
      <c r="M308" s="8">
        <v>11</v>
      </c>
      <c r="N308" s="8">
        <v>0</v>
      </c>
      <c r="O308" s="8">
        <v>3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364</v>
      </c>
      <c r="B309" s="3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1</v>
      </c>
      <c r="J309" s="8">
        <v>0</v>
      </c>
      <c r="K309" s="8">
        <v>2</v>
      </c>
      <c r="L309" s="8">
        <v>7</v>
      </c>
      <c r="M309" s="8">
        <v>3</v>
      </c>
      <c r="N309" s="8">
        <v>0</v>
      </c>
      <c r="O309" s="8">
        <v>1</v>
      </c>
      <c r="P309" s="8">
        <v>0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365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3</v>
      </c>
      <c r="J310" s="8">
        <v>2</v>
      </c>
      <c r="K310" s="8">
        <v>4</v>
      </c>
      <c r="L310" s="8">
        <v>7</v>
      </c>
      <c r="M310" s="8">
        <v>1</v>
      </c>
      <c r="N310" s="8">
        <v>0</v>
      </c>
      <c r="O310" s="8">
        <v>2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366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0</v>
      </c>
      <c r="I311" s="8">
        <v>3</v>
      </c>
      <c r="J311" s="8">
        <v>3</v>
      </c>
      <c r="K311" s="8">
        <v>7</v>
      </c>
      <c r="L311" s="8">
        <v>5</v>
      </c>
      <c r="M311" s="8">
        <v>3</v>
      </c>
      <c r="N311" s="8">
        <v>0</v>
      </c>
      <c r="O311" s="8">
        <v>3</v>
      </c>
      <c r="P311" s="8">
        <v>1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367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0</v>
      </c>
      <c r="I312" s="8">
        <v>7</v>
      </c>
      <c r="J312" s="8">
        <v>1</v>
      </c>
      <c r="K312" s="8">
        <v>12</v>
      </c>
      <c r="L312" s="8">
        <v>11</v>
      </c>
      <c r="M312" s="8">
        <v>4</v>
      </c>
      <c r="N312" s="8">
        <v>0</v>
      </c>
      <c r="O312" s="8">
        <v>4</v>
      </c>
      <c r="P312" s="8">
        <v>2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368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0</v>
      </c>
      <c r="I313" s="8">
        <v>4</v>
      </c>
      <c r="J313" s="8">
        <v>1</v>
      </c>
      <c r="K313" s="8">
        <v>8</v>
      </c>
      <c r="L313" s="8">
        <v>9</v>
      </c>
      <c r="M313" s="8">
        <v>7</v>
      </c>
      <c r="N313" s="8">
        <v>0</v>
      </c>
      <c r="O313" s="8">
        <v>5</v>
      </c>
      <c r="P313" s="8">
        <v>1</v>
      </c>
      <c r="Q313" s="8">
        <v>1</v>
      </c>
      <c r="R313"/>
      <c r="S313"/>
      <c r="T313"/>
      <c r="U313"/>
      <c r="V313"/>
      <c r="W313"/>
      <c r="X313"/>
    </row>
    <row r="314" spans="1:24">
      <c r="A314" s="8" t="s">
        <v>369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0</v>
      </c>
      <c r="I314" s="8">
        <v>6</v>
      </c>
      <c r="J314" s="8">
        <v>1</v>
      </c>
      <c r="K314" s="8">
        <v>7</v>
      </c>
      <c r="L314" s="8">
        <v>18</v>
      </c>
      <c r="M314" s="8">
        <v>10</v>
      </c>
      <c r="N314" s="8">
        <v>0</v>
      </c>
      <c r="O314" s="8">
        <v>0</v>
      </c>
      <c r="P314" s="8">
        <v>0</v>
      </c>
      <c r="Q314" s="8">
        <v>0</v>
      </c>
      <c r="R314"/>
      <c r="S314"/>
      <c r="T314"/>
      <c r="U314"/>
      <c r="V314"/>
      <c r="W314"/>
      <c r="X314"/>
    </row>
    <row r="315" spans="1:24">
      <c r="A315" s="8" t="s">
        <v>370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0</v>
      </c>
      <c r="I315" s="8">
        <v>2</v>
      </c>
      <c r="J315" s="8">
        <v>2</v>
      </c>
      <c r="K315" s="8">
        <v>8</v>
      </c>
      <c r="L315" s="8">
        <v>3</v>
      </c>
      <c r="M315" s="8">
        <v>2</v>
      </c>
      <c r="N315" s="8">
        <v>0</v>
      </c>
      <c r="O315" s="8">
        <v>2</v>
      </c>
      <c r="P315" s="8">
        <v>2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371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1</v>
      </c>
      <c r="J316" s="8">
        <v>2</v>
      </c>
      <c r="K316" s="8">
        <v>4</v>
      </c>
      <c r="L316" s="8">
        <v>7</v>
      </c>
      <c r="M316" s="8">
        <v>2</v>
      </c>
      <c r="N316" s="8">
        <v>0</v>
      </c>
      <c r="O316" s="8">
        <v>0</v>
      </c>
      <c r="P316" s="8">
        <v>1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372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0</v>
      </c>
      <c r="I317" s="8">
        <v>12</v>
      </c>
      <c r="J317" s="8">
        <v>4</v>
      </c>
      <c r="K317" s="8">
        <v>5</v>
      </c>
      <c r="L317" s="8">
        <v>27</v>
      </c>
      <c r="M317" s="8">
        <v>16</v>
      </c>
      <c r="N317" s="8">
        <v>0</v>
      </c>
      <c r="O317" s="8">
        <v>2</v>
      </c>
      <c r="P317" s="8">
        <v>0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373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0</v>
      </c>
      <c r="I318" s="8">
        <v>6</v>
      </c>
      <c r="J318" s="8">
        <v>1</v>
      </c>
      <c r="K318" s="8">
        <v>4</v>
      </c>
      <c r="L318" s="8">
        <v>13</v>
      </c>
      <c r="M318" s="8">
        <v>9</v>
      </c>
      <c r="N318" s="8">
        <v>0</v>
      </c>
      <c r="O318" s="8">
        <v>1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374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0</v>
      </c>
      <c r="I319" s="8">
        <v>3</v>
      </c>
      <c r="J319" s="8">
        <v>1</v>
      </c>
      <c r="K319" s="8">
        <v>4</v>
      </c>
      <c r="L319" s="8">
        <v>7</v>
      </c>
      <c r="M319" s="8">
        <v>2</v>
      </c>
      <c r="N319" s="8">
        <v>0</v>
      </c>
      <c r="O319" s="8">
        <v>5</v>
      </c>
      <c r="P319" s="8">
        <v>1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375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0</v>
      </c>
      <c r="K320" s="8">
        <v>3</v>
      </c>
      <c r="L320" s="8">
        <v>10</v>
      </c>
      <c r="M320" s="8">
        <v>2</v>
      </c>
      <c r="N320" s="8">
        <v>0</v>
      </c>
      <c r="O320" s="8">
        <v>2</v>
      </c>
      <c r="P320" s="8">
        <v>0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376</v>
      </c>
      <c r="B321" s="3">
        <v>0</v>
      </c>
      <c r="C321" s="8">
        <v>1</v>
      </c>
      <c r="D321" s="8">
        <v>2</v>
      </c>
      <c r="E321" s="8">
        <v>8</v>
      </c>
      <c r="F321" s="8">
        <v>0</v>
      </c>
      <c r="G321" s="8">
        <v>0</v>
      </c>
      <c r="H321" s="8">
        <v>0</v>
      </c>
      <c r="I321" s="8">
        <v>14</v>
      </c>
      <c r="J321" s="8">
        <v>0</v>
      </c>
      <c r="K321" s="8">
        <v>7</v>
      </c>
      <c r="L321" s="8">
        <v>13</v>
      </c>
      <c r="M321" s="8">
        <v>6</v>
      </c>
      <c r="N321" s="8">
        <v>0</v>
      </c>
      <c r="O321" s="8">
        <v>5</v>
      </c>
      <c r="P321" s="8">
        <v>0</v>
      </c>
      <c r="Q321" s="8">
        <v>3</v>
      </c>
      <c r="R321"/>
      <c r="S321"/>
      <c r="T321"/>
      <c r="U321"/>
      <c r="V321"/>
      <c r="W321"/>
      <c r="X321"/>
    </row>
    <row r="322" spans="1:24">
      <c r="A322" s="8" t="s">
        <v>377</v>
      </c>
      <c r="B322" s="3">
        <v>0</v>
      </c>
      <c r="C322" s="8">
        <v>0</v>
      </c>
      <c r="D322" s="8">
        <v>0</v>
      </c>
      <c r="E322" s="8">
        <v>2</v>
      </c>
      <c r="F322" s="8">
        <v>0</v>
      </c>
      <c r="G322" s="8">
        <v>0</v>
      </c>
      <c r="H322" s="8">
        <v>0</v>
      </c>
      <c r="I322" s="8">
        <v>2</v>
      </c>
      <c r="J322" s="8">
        <v>1</v>
      </c>
      <c r="K322" s="8">
        <v>2</v>
      </c>
      <c r="L322" s="8">
        <v>1</v>
      </c>
      <c r="M322" s="8">
        <v>0</v>
      </c>
      <c r="N322" s="8">
        <v>1</v>
      </c>
      <c r="O322" s="8">
        <v>2</v>
      </c>
      <c r="P322" s="8">
        <v>0</v>
      </c>
      <c r="Q322" s="8">
        <v>0</v>
      </c>
      <c r="R322"/>
      <c r="S322"/>
      <c r="T322"/>
      <c r="U322"/>
      <c r="V322"/>
      <c r="W322"/>
      <c r="X322"/>
    </row>
    <row r="323" spans="1:24">
      <c r="A323" s="8" t="s">
        <v>378</v>
      </c>
      <c r="B323" s="3">
        <v>0</v>
      </c>
      <c r="C323" s="8">
        <v>0</v>
      </c>
      <c r="D323" s="8">
        <v>2</v>
      </c>
      <c r="E323" s="8">
        <v>2</v>
      </c>
      <c r="F323" s="8">
        <v>0</v>
      </c>
      <c r="G323" s="8">
        <v>0</v>
      </c>
      <c r="H323" s="8">
        <v>0</v>
      </c>
      <c r="I323" s="8">
        <v>4</v>
      </c>
      <c r="J323" s="8">
        <v>4</v>
      </c>
      <c r="K323" s="8">
        <v>16</v>
      </c>
      <c r="L323" s="8">
        <v>3</v>
      </c>
      <c r="M323" s="8">
        <v>3</v>
      </c>
      <c r="N323" s="8">
        <v>0</v>
      </c>
      <c r="O323" s="8">
        <v>5</v>
      </c>
      <c r="P323" s="8">
        <v>0</v>
      </c>
      <c r="Q323" s="8">
        <v>1</v>
      </c>
      <c r="R323"/>
      <c r="S323"/>
      <c r="T323"/>
      <c r="U323"/>
      <c r="V323"/>
      <c r="W323"/>
      <c r="X323"/>
    </row>
    <row r="324" spans="1:24">
      <c r="A324" s="8" t="s">
        <v>379</v>
      </c>
      <c r="B324" s="3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2</v>
      </c>
      <c r="J324" s="8">
        <v>1</v>
      </c>
      <c r="K324" s="8">
        <v>5</v>
      </c>
      <c r="L324" s="8">
        <v>13</v>
      </c>
      <c r="M324" s="8">
        <v>6</v>
      </c>
      <c r="N324" s="8">
        <v>0</v>
      </c>
      <c r="O324" s="8">
        <v>3</v>
      </c>
      <c r="P324" s="8">
        <v>0</v>
      </c>
      <c r="Q324" s="8">
        <v>0</v>
      </c>
      <c r="R324"/>
      <c r="S324"/>
      <c r="T324"/>
      <c r="U324"/>
      <c r="V324"/>
      <c r="W324"/>
      <c r="X324"/>
    </row>
    <row r="325" spans="1:24">
      <c r="A325" s="8" t="s">
        <v>380</v>
      </c>
      <c r="B325" s="3">
        <v>0</v>
      </c>
      <c r="C325" s="8">
        <v>0</v>
      </c>
      <c r="D325" s="8">
        <v>1</v>
      </c>
      <c r="E325" s="8">
        <v>3</v>
      </c>
      <c r="F325" s="8">
        <v>0</v>
      </c>
      <c r="G325" s="8">
        <v>0</v>
      </c>
      <c r="H325" s="8">
        <v>0</v>
      </c>
      <c r="I325" s="8">
        <v>4</v>
      </c>
      <c r="J325" s="8">
        <v>1</v>
      </c>
      <c r="K325" s="8">
        <v>11</v>
      </c>
      <c r="L325" s="8">
        <v>12</v>
      </c>
      <c r="M325" s="8">
        <v>6</v>
      </c>
      <c r="N325" s="8">
        <v>1</v>
      </c>
      <c r="O325" s="8">
        <v>6</v>
      </c>
      <c r="P325" s="8">
        <v>1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381</v>
      </c>
      <c r="B326" s="3">
        <v>0</v>
      </c>
      <c r="C326" s="8">
        <v>0</v>
      </c>
      <c r="D326" s="8">
        <v>0</v>
      </c>
      <c r="E326" s="8">
        <v>5</v>
      </c>
      <c r="F326" s="8">
        <v>0</v>
      </c>
      <c r="G326" s="8">
        <v>0</v>
      </c>
      <c r="H326" s="8">
        <v>0</v>
      </c>
      <c r="I326" s="8">
        <v>7</v>
      </c>
      <c r="J326" s="8">
        <v>1</v>
      </c>
      <c r="K326" s="8">
        <v>1</v>
      </c>
      <c r="L326" s="8">
        <v>7</v>
      </c>
      <c r="M326" s="8">
        <v>8</v>
      </c>
      <c r="N326" s="8">
        <v>0</v>
      </c>
      <c r="O326" s="8">
        <v>5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382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0</v>
      </c>
      <c r="I327" s="8">
        <v>5</v>
      </c>
      <c r="J327" s="8">
        <v>1</v>
      </c>
      <c r="K327" s="8">
        <v>7</v>
      </c>
      <c r="L327" s="8">
        <v>9</v>
      </c>
      <c r="M327" s="8">
        <v>4</v>
      </c>
      <c r="N327" s="8">
        <v>0</v>
      </c>
      <c r="O327" s="8">
        <v>3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383</v>
      </c>
      <c r="B328" s="3">
        <v>0</v>
      </c>
      <c r="C328" s="8">
        <v>0</v>
      </c>
      <c r="D328" s="8">
        <v>0</v>
      </c>
      <c r="E328" s="8">
        <v>1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2</v>
      </c>
      <c r="L328" s="8">
        <v>9</v>
      </c>
      <c r="M328" s="8">
        <v>1</v>
      </c>
      <c r="N328" s="8">
        <v>0</v>
      </c>
      <c r="O328" s="8">
        <v>3</v>
      </c>
      <c r="P328" s="8">
        <v>0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384</v>
      </c>
      <c r="B329" s="3">
        <v>0</v>
      </c>
      <c r="C329" s="8">
        <v>0</v>
      </c>
      <c r="D329" s="8">
        <v>1</v>
      </c>
      <c r="E329" s="8">
        <v>1</v>
      </c>
      <c r="F329" s="8">
        <v>0</v>
      </c>
      <c r="G329" s="8">
        <v>0</v>
      </c>
      <c r="H329" s="8">
        <v>0</v>
      </c>
      <c r="I329" s="8">
        <v>4</v>
      </c>
      <c r="J329" s="8">
        <v>0</v>
      </c>
      <c r="K329" s="8">
        <v>12</v>
      </c>
      <c r="L329" s="8">
        <v>11</v>
      </c>
      <c r="M329" s="8">
        <v>1</v>
      </c>
      <c r="N329" s="8">
        <v>0</v>
      </c>
      <c r="O329" s="8">
        <v>4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385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0</v>
      </c>
      <c r="I330" s="8">
        <v>12</v>
      </c>
      <c r="J330" s="8">
        <v>3</v>
      </c>
      <c r="K330" s="8">
        <v>14</v>
      </c>
      <c r="L330" s="8">
        <v>16</v>
      </c>
      <c r="M330" s="8">
        <v>8</v>
      </c>
      <c r="N330" s="8">
        <v>0</v>
      </c>
      <c r="O330" s="8">
        <v>6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386</v>
      </c>
      <c r="B331" s="3">
        <v>0</v>
      </c>
      <c r="C331" s="8">
        <v>0</v>
      </c>
      <c r="D331" s="8">
        <v>3</v>
      </c>
      <c r="E331" s="8">
        <v>5</v>
      </c>
      <c r="F331" s="8">
        <v>0</v>
      </c>
      <c r="G331" s="8">
        <v>0</v>
      </c>
      <c r="H331" s="8">
        <v>0</v>
      </c>
      <c r="I331" s="8">
        <v>8</v>
      </c>
      <c r="J331" s="8">
        <v>0</v>
      </c>
      <c r="K331" s="8">
        <v>9</v>
      </c>
      <c r="L331" s="8">
        <v>6</v>
      </c>
      <c r="M331" s="8">
        <v>7</v>
      </c>
      <c r="N331" s="8">
        <v>0</v>
      </c>
      <c r="O331" s="8">
        <v>2</v>
      </c>
      <c r="P331" s="8">
        <v>0</v>
      </c>
      <c r="Q331" s="8">
        <v>1</v>
      </c>
      <c r="R331"/>
      <c r="S331"/>
      <c r="T331"/>
      <c r="U331"/>
      <c r="V331"/>
      <c r="W331"/>
      <c r="X331"/>
    </row>
    <row r="332" spans="1:24">
      <c r="A332" s="8" t="s">
        <v>387</v>
      </c>
      <c r="B332" s="3">
        <v>0</v>
      </c>
      <c r="C332" s="8">
        <v>0</v>
      </c>
      <c r="D332" s="8">
        <v>1</v>
      </c>
      <c r="E332" s="8">
        <v>5</v>
      </c>
      <c r="F332" s="8">
        <v>0</v>
      </c>
      <c r="G332" s="8">
        <v>0</v>
      </c>
      <c r="H332" s="8">
        <v>0</v>
      </c>
      <c r="I332" s="8">
        <v>7</v>
      </c>
      <c r="J332" s="8">
        <v>1</v>
      </c>
      <c r="K332" s="8">
        <v>9</v>
      </c>
      <c r="L332" s="8">
        <v>14</v>
      </c>
      <c r="M332" s="8">
        <v>2</v>
      </c>
      <c r="N332" s="8">
        <v>0</v>
      </c>
      <c r="O332" s="8">
        <v>7</v>
      </c>
      <c r="P332" s="8">
        <v>0</v>
      </c>
      <c r="Q332" s="8">
        <v>0</v>
      </c>
      <c r="R332"/>
      <c r="S332"/>
      <c r="T332"/>
      <c r="U332"/>
      <c r="V332"/>
      <c r="W332"/>
      <c r="X332"/>
    </row>
    <row r="333" spans="1:24">
      <c r="A333" s="8" t="s">
        <v>388</v>
      </c>
      <c r="B333" s="3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</v>
      </c>
      <c r="J333" s="8">
        <v>0</v>
      </c>
      <c r="K333" s="8">
        <v>1</v>
      </c>
      <c r="L333" s="8">
        <v>9</v>
      </c>
      <c r="M333" s="8">
        <v>2</v>
      </c>
      <c r="N333" s="8">
        <v>0</v>
      </c>
      <c r="O333" s="8">
        <v>3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389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1</v>
      </c>
      <c r="I334" s="8">
        <v>9</v>
      </c>
      <c r="J334" s="8">
        <v>3</v>
      </c>
      <c r="K334" s="8">
        <v>7</v>
      </c>
      <c r="L334" s="8">
        <v>6</v>
      </c>
      <c r="M334" s="8">
        <v>1</v>
      </c>
      <c r="N334" s="8">
        <v>0</v>
      </c>
      <c r="O334" s="8">
        <v>0</v>
      </c>
      <c r="P334" s="8">
        <v>1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390</v>
      </c>
      <c r="B335" s="3">
        <v>0</v>
      </c>
      <c r="C335" s="8">
        <v>0</v>
      </c>
      <c r="D335" s="8">
        <v>2</v>
      </c>
      <c r="E335" s="8">
        <v>3</v>
      </c>
      <c r="F335" s="8">
        <v>0</v>
      </c>
      <c r="G335" s="8">
        <v>0</v>
      </c>
      <c r="H335" s="8">
        <v>0</v>
      </c>
      <c r="I335" s="8">
        <v>5</v>
      </c>
      <c r="J335" s="8">
        <v>0</v>
      </c>
      <c r="K335" s="8">
        <v>7</v>
      </c>
      <c r="L335" s="8">
        <v>8</v>
      </c>
      <c r="M335" s="8">
        <v>5</v>
      </c>
      <c r="N335" s="8">
        <v>0</v>
      </c>
      <c r="O335" s="8">
        <v>4</v>
      </c>
      <c r="P335" s="8">
        <v>0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391</v>
      </c>
      <c r="B336" s="3">
        <v>0</v>
      </c>
      <c r="C336" s="8">
        <v>2</v>
      </c>
      <c r="D336" s="8">
        <v>3</v>
      </c>
      <c r="E336" s="8">
        <v>2</v>
      </c>
      <c r="F336" s="8">
        <v>0</v>
      </c>
      <c r="G336" s="8">
        <v>0</v>
      </c>
      <c r="H336" s="8">
        <v>0</v>
      </c>
      <c r="I336" s="8">
        <v>8</v>
      </c>
      <c r="J336" s="8">
        <v>1</v>
      </c>
      <c r="K336" s="8">
        <v>5</v>
      </c>
      <c r="L336" s="8">
        <v>10</v>
      </c>
      <c r="M336" s="8">
        <v>1</v>
      </c>
      <c r="N336" s="8">
        <v>0</v>
      </c>
      <c r="O336" s="8">
        <v>1</v>
      </c>
      <c r="P336" s="8">
        <v>1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392</v>
      </c>
      <c r="B337" s="3">
        <v>0</v>
      </c>
      <c r="C337" s="8">
        <v>0</v>
      </c>
      <c r="D337" s="8">
        <v>1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2</v>
      </c>
      <c r="L337" s="8">
        <v>9</v>
      </c>
      <c r="M337" s="8">
        <v>2</v>
      </c>
      <c r="N337" s="8">
        <v>0</v>
      </c>
      <c r="O337" s="8">
        <v>0</v>
      </c>
      <c r="P337" s="8">
        <v>0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393</v>
      </c>
      <c r="B338" s="3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5</v>
      </c>
      <c r="M338" s="8">
        <v>1</v>
      </c>
      <c r="N338" s="8">
        <v>0</v>
      </c>
      <c r="O338" s="8">
        <v>1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394</v>
      </c>
      <c r="B339" s="3">
        <v>1</v>
      </c>
      <c r="C339" s="8">
        <v>0</v>
      </c>
      <c r="D339" s="8">
        <v>1</v>
      </c>
      <c r="E339" s="8">
        <v>3</v>
      </c>
      <c r="F339" s="8">
        <v>0</v>
      </c>
      <c r="G339" s="8">
        <v>0</v>
      </c>
      <c r="H339" s="8">
        <v>0</v>
      </c>
      <c r="I339" s="8">
        <v>5</v>
      </c>
      <c r="J339" s="8">
        <v>0</v>
      </c>
      <c r="K339" s="8">
        <v>5</v>
      </c>
      <c r="L339" s="8">
        <v>12</v>
      </c>
      <c r="M339" s="8">
        <v>1</v>
      </c>
      <c r="N339" s="8">
        <v>0</v>
      </c>
      <c r="O339" s="8">
        <v>3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395</v>
      </c>
      <c r="B340" s="3">
        <v>0</v>
      </c>
      <c r="C340" s="8">
        <v>0</v>
      </c>
      <c r="D340" s="8">
        <v>1</v>
      </c>
      <c r="E340" s="8">
        <v>0</v>
      </c>
      <c r="F340" s="8">
        <v>0</v>
      </c>
      <c r="G340" s="8">
        <v>0</v>
      </c>
      <c r="H340" s="8">
        <v>0</v>
      </c>
      <c r="I340" s="8">
        <v>7</v>
      </c>
      <c r="J340" s="8">
        <v>2</v>
      </c>
      <c r="K340" s="8">
        <v>7</v>
      </c>
      <c r="L340" s="8">
        <v>13</v>
      </c>
      <c r="M340" s="8">
        <v>5</v>
      </c>
      <c r="N340" s="8">
        <v>0</v>
      </c>
      <c r="O340" s="8">
        <v>2</v>
      </c>
      <c r="P340" s="8">
        <v>1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396</v>
      </c>
      <c r="B341" s="3">
        <v>0</v>
      </c>
      <c r="C341" s="8">
        <v>0</v>
      </c>
      <c r="D341" s="8">
        <v>0</v>
      </c>
      <c r="E341" s="8">
        <v>2</v>
      </c>
      <c r="F341" s="8">
        <v>0</v>
      </c>
      <c r="G341" s="8">
        <v>0</v>
      </c>
      <c r="H341" s="8">
        <v>0</v>
      </c>
      <c r="I341" s="8">
        <v>2</v>
      </c>
      <c r="J341" s="8">
        <v>0</v>
      </c>
      <c r="K341" s="8">
        <v>4</v>
      </c>
      <c r="L341" s="8">
        <v>3</v>
      </c>
      <c r="M341" s="8">
        <v>1</v>
      </c>
      <c r="N341" s="8">
        <v>0</v>
      </c>
      <c r="O341" s="8">
        <v>0</v>
      </c>
      <c r="P341" s="8">
        <v>0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397</v>
      </c>
      <c r="B342" s="3">
        <v>0</v>
      </c>
      <c r="C342" s="8">
        <v>0</v>
      </c>
      <c r="D342" s="8">
        <v>1</v>
      </c>
      <c r="E342" s="8">
        <v>5</v>
      </c>
      <c r="F342" s="8">
        <v>0</v>
      </c>
      <c r="G342" s="8">
        <v>0</v>
      </c>
      <c r="H342" s="8">
        <v>0</v>
      </c>
      <c r="I342" s="8">
        <v>7</v>
      </c>
      <c r="J342" s="8">
        <v>0</v>
      </c>
      <c r="K342" s="8">
        <v>8</v>
      </c>
      <c r="L342" s="8">
        <v>13</v>
      </c>
      <c r="M342" s="8">
        <v>6</v>
      </c>
      <c r="N342" s="8">
        <v>0</v>
      </c>
      <c r="O342" s="8">
        <v>1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398</v>
      </c>
      <c r="B343" s="3">
        <v>0</v>
      </c>
      <c r="C343" s="8">
        <v>0</v>
      </c>
      <c r="D343" s="8">
        <v>1</v>
      </c>
      <c r="E343" s="8">
        <v>6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2</v>
      </c>
      <c r="L343" s="8">
        <v>8</v>
      </c>
      <c r="M343" s="8">
        <v>2</v>
      </c>
      <c r="N343" s="8">
        <v>0</v>
      </c>
      <c r="O343" s="8">
        <v>2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399</v>
      </c>
      <c r="B344" s="3">
        <v>0</v>
      </c>
      <c r="C344" s="8">
        <v>0</v>
      </c>
      <c r="D344" s="8">
        <v>1</v>
      </c>
      <c r="E344" s="8">
        <v>2</v>
      </c>
      <c r="F344" s="8">
        <v>0</v>
      </c>
      <c r="G344" s="8">
        <v>0</v>
      </c>
      <c r="H344" s="8">
        <v>0</v>
      </c>
      <c r="I344" s="8">
        <v>4</v>
      </c>
      <c r="J344" s="8">
        <v>0</v>
      </c>
      <c r="K344" s="8">
        <v>4</v>
      </c>
      <c r="L344" s="8">
        <v>22</v>
      </c>
      <c r="M344" s="8">
        <v>7</v>
      </c>
      <c r="N344" s="8">
        <v>0</v>
      </c>
      <c r="O344" s="8">
        <v>5</v>
      </c>
      <c r="P344" s="8">
        <v>2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400</v>
      </c>
      <c r="B345" s="3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</v>
      </c>
      <c r="L345" s="8">
        <v>7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401</v>
      </c>
      <c r="B346" s="3">
        <v>1</v>
      </c>
      <c r="C346" s="8">
        <v>0</v>
      </c>
      <c r="D346" s="8">
        <v>0</v>
      </c>
      <c r="E346" s="8">
        <v>3</v>
      </c>
      <c r="F346" s="8">
        <v>0</v>
      </c>
      <c r="G346" s="8">
        <v>0</v>
      </c>
      <c r="H346" s="8">
        <v>0</v>
      </c>
      <c r="I346" s="8">
        <v>5</v>
      </c>
      <c r="J346" s="8">
        <v>0</v>
      </c>
      <c r="K346" s="8">
        <v>5</v>
      </c>
      <c r="L346" s="8">
        <v>23</v>
      </c>
      <c r="M346" s="8">
        <v>5</v>
      </c>
      <c r="N346" s="8">
        <v>0</v>
      </c>
      <c r="O346" s="8">
        <v>7</v>
      </c>
      <c r="P346" s="8">
        <v>2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402</v>
      </c>
      <c r="B347" s="3">
        <v>0</v>
      </c>
      <c r="C347" s="8">
        <v>0</v>
      </c>
      <c r="D347" s="8">
        <v>3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3</v>
      </c>
      <c r="K347" s="8">
        <v>11</v>
      </c>
      <c r="L347" s="8">
        <v>18</v>
      </c>
      <c r="M347" s="8">
        <v>8</v>
      </c>
      <c r="N347" s="8">
        <v>1</v>
      </c>
      <c r="O347" s="8">
        <v>2</v>
      </c>
      <c r="P347" s="8">
        <v>1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403</v>
      </c>
      <c r="B348" s="3">
        <v>0</v>
      </c>
      <c r="C348" s="8">
        <v>0</v>
      </c>
      <c r="D348" s="8">
        <v>1</v>
      </c>
      <c r="E348" s="8">
        <v>2</v>
      </c>
      <c r="F348" s="8">
        <v>0</v>
      </c>
      <c r="G348" s="8">
        <v>0</v>
      </c>
      <c r="H348" s="8">
        <v>0</v>
      </c>
      <c r="I348" s="8">
        <v>3</v>
      </c>
      <c r="J348" s="8">
        <v>1</v>
      </c>
      <c r="K348" s="8">
        <v>5</v>
      </c>
      <c r="L348" s="8">
        <v>10</v>
      </c>
      <c r="M348" s="8">
        <v>4</v>
      </c>
      <c r="N348" s="8">
        <v>0</v>
      </c>
      <c r="O348" s="8">
        <v>8</v>
      </c>
      <c r="P348" s="8">
        <v>3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404</v>
      </c>
      <c r="B349" s="3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5</v>
      </c>
      <c r="L349" s="8">
        <v>4</v>
      </c>
      <c r="M349" s="8">
        <v>5</v>
      </c>
      <c r="N349" s="8">
        <v>0</v>
      </c>
      <c r="O349" s="8">
        <v>5</v>
      </c>
      <c r="P349" s="8">
        <v>1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405</v>
      </c>
      <c r="B350" s="3">
        <v>0</v>
      </c>
      <c r="C350" s="8">
        <v>0</v>
      </c>
      <c r="D350" s="8">
        <v>4</v>
      </c>
      <c r="E350" s="8">
        <v>2</v>
      </c>
      <c r="F350" s="8">
        <v>0</v>
      </c>
      <c r="G350" s="8">
        <v>0</v>
      </c>
      <c r="H350" s="8">
        <v>0</v>
      </c>
      <c r="I350" s="8">
        <v>8</v>
      </c>
      <c r="J350" s="8">
        <v>3</v>
      </c>
      <c r="K350" s="8">
        <v>12</v>
      </c>
      <c r="L350" s="8">
        <v>10</v>
      </c>
      <c r="M350" s="8">
        <v>5</v>
      </c>
      <c r="N350" s="8">
        <v>0</v>
      </c>
      <c r="O350" s="8">
        <v>5</v>
      </c>
      <c r="P350" s="8">
        <v>6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406</v>
      </c>
      <c r="B351" s="3">
        <v>0</v>
      </c>
      <c r="C351" s="8">
        <v>0</v>
      </c>
      <c r="D351" s="8">
        <v>0</v>
      </c>
      <c r="E351" s="8">
        <v>2</v>
      </c>
      <c r="F351" s="8">
        <v>0</v>
      </c>
      <c r="G351" s="8">
        <v>0</v>
      </c>
      <c r="H351" s="8">
        <v>0</v>
      </c>
      <c r="I351" s="8">
        <v>2</v>
      </c>
      <c r="J351" s="8">
        <v>2</v>
      </c>
      <c r="K351" s="8">
        <v>6</v>
      </c>
      <c r="L351" s="8">
        <v>13</v>
      </c>
      <c r="M351" s="8">
        <v>3</v>
      </c>
      <c r="N351" s="8">
        <v>0</v>
      </c>
      <c r="O351" s="8">
        <v>2</v>
      </c>
      <c r="P351" s="8">
        <v>0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407</v>
      </c>
      <c r="B352" s="3">
        <v>0</v>
      </c>
      <c r="C352" s="8">
        <v>0</v>
      </c>
      <c r="D352" s="8">
        <v>1</v>
      </c>
      <c r="E352" s="8">
        <v>0</v>
      </c>
      <c r="F352" s="8">
        <v>0</v>
      </c>
      <c r="G352" s="8">
        <v>0</v>
      </c>
      <c r="H352" s="8">
        <v>0</v>
      </c>
      <c r="I352" s="8">
        <v>3</v>
      </c>
      <c r="J352" s="8">
        <v>1</v>
      </c>
      <c r="K352" s="8">
        <v>3</v>
      </c>
      <c r="L352" s="8">
        <v>11</v>
      </c>
      <c r="M352" s="8">
        <v>5</v>
      </c>
      <c r="N352" s="8">
        <v>0</v>
      </c>
      <c r="O352" s="8">
        <v>1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408</v>
      </c>
      <c r="B353" s="3">
        <v>0</v>
      </c>
      <c r="C353" s="8">
        <v>0</v>
      </c>
      <c r="D353" s="8">
        <v>2</v>
      </c>
      <c r="E353" s="8">
        <v>3</v>
      </c>
      <c r="F353" s="8">
        <v>0</v>
      </c>
      <c r="G353" s="8">
        <v>0</v>
      </c>
      <c r="H353" s="8">
        <v>0</v>
      </c>
      <c r="I353" s="8">
        <v>6</v>
      </c>
      <c r="J353" s="8">
        <v>1</v>
      </c>
      <c r="K353" s="8">
        <v>6</v>
      </c>
      <c r="L353" s="8">
        <v>17</v>
      </c>
      <c r="M353" s="8">
        <v>8</v>
      </c>
      <c r="N353" s="8">
        <v>1</v>
      </c>
      <c r="O353" s="8">
        <v>5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409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0</v>
      </c>
      <c r="I354" s="8">
        <v>1</v>
      </c>
      <c r="J354" s="8">
        <v>0</v>
      </c>
      <c r="K354" s="8">
        <v>5</v>
      </c>
      <c r="L354" s="8">
        <v>5</v>
      </c>
      <c r="M354" s="8">
        <v>3</v>
      </c>
      <c r="N354" s="8">
        <v>0</v>
      </c>
      <c r="O354" s="8">
        <v>0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410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3</v>
      </c>
      <c r="J355" s="8">
        <v>0</v>
      </c>
      <c r="K355" s="8">
        <v>2</v>
      </c>
      <c r="L355" s="8">
        <v>25</v>
      </c>
      <c r="M355" s="8">
        <v>4</v>
      </c>
      <c r="N355" s="8">
        <v>0</v>
      </c>
      <c r="O355" s="8">
        <v>5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411</v>
      </c>
      <c r="B356" s="3">
        <v>0</v>
      </c>
      <c r="C356" s="8">
        <v>0</v>
      </c>
      <c r="D356" s="8">
        <v>1</v>
      </c>
      <c r="E356" s="8">
        <v>3</v>
      </c>
      <c r="F356" s="8">
        <v>0</v>
      </c>
      <c r="G356" s="8">
        <v>0</v>
      </c>
      <c r="H356" s="8">
        <v>0</v>
      </c>
      <c r="I356" s="8">
        <v>7</v>
      </c>
      <c r="J356" s="8">
        <v>0</v>
      </c>
      <c r="K356" s="8">
        <v>10</v>
      </c>
      <c r="L356" s="8">
        <v>24</v>
      </c>
      <c r="M356" s="8">
        <v>8</v>
      </c>
      <c r="N356" s="8">
        <v>0</v>
      </c>
      <c r="O356" s="8">
        <v>8</v>
      </c>
      <c r="P356" s="8">
        <v>1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412</v>
      </c>
      <c r="B357" s="3">
        <v>1</v>
      </c>
      <c r="C357" s="8">
        <v>1</v>
      </c>
      <c r="D357" s="8">
        <v>4</v>
      </c>
      <c r="E357" s="8">
        <v>1</v>
      </c>
      <c r="F357" s="8">
        <v>0</v>
      </c>
      <c r="G357" s="8">
        <v>0</v>
      </c>
      <c r="H357" s="8">
        <v>0</v>
      </c>
      <c r="I357" s="8">
        <v>10</v>
      </c>
      <c r="J357" s="8">
        <v>1</v>
      </c>
      <c r="K357" s="8">
        <v>5</v>
      </c>
      <c r="L357" s="8">
        <v>20</v>
      </c>
      <c r="M357" s="8">
        <v>6</v>
      </c>
      <c r="N357" s="8">
        <v>0</v>
      </c>
      <c r="O357" s="8">
        <v>3</v>
      </c>
      <c r="P357" s="8">
        <v>0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413</v>
      </c>
      <c r="B358" s="3">
        <v>0</v>
      </c>
      <c r="C358" s="8">
        <v>0</v>
      </c>
      <c r="D358" s="8">
        <v>1</v>
      </c>
      <c r="E358" s="8">
        <v>3</v>
      </c>
      <c r="F358" s="8">
        <v>0</v>
      </c>
      <c r="G358" s="8">
        <v>0</v>
      </c>
      <c r="H358" s="8">
        <v>0</v>
      </c>
      <c r="I358" s="8">
        <v>4</v>
      </c>
      <c r="J358" s="8">
        <v>2</v>
      </c>
      <c r="K358" s="8">
        <v>10</v>
      </c>
      <c r="L358" s="8">
        <v>9</v>
      </c>
      <c r="M358" s="8">
        <v>4</v>
      </c>
      <c r="N358" s="8">
        <v>0</v>
      </c>
      <c r="O358" s="8">
        <v>5</v>
      </c>
      <c r="P358" s="8">
        <v>1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414</v>
      </c>
      <c r="B359" s="3">
        <v>0</v>
      </c>
      <c r="C359" s="8">
        <v>0</v>
      </c>
      <c r="D359" s="8">
        <v>3</v>
      </c>
      <c r="E359" s="8">
        <v>5</v>
      </c>
      <c r="F359" s="8">
        <v>0</v>
      </c>
      <c r="G359" s="8">
        <v>0</v>
      </c>
      <c r="H359" s="8">
        <v>0</v>
      </c>
      <c r="I359" s="8">
        <v>5</v>
      </c>
      <c r="J359" s="8">
        <v>3</v>
      </c>
      <c r="K359" s="8">
        <v>12</v>
      </c>
      <c r="L359" s="8">
        <v>13</v>
      </c>
      <c r="M359" s="8">
        <v>8</v>
      </c>
      <c r="N359" s="8">
        <v>0</v>
      </c>
      <c r="O359" s="8">
        <v>5</v>
      </c>
      <c r="P359" s="8">
        <v>0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415</v>
      </c>
      <c r="B360" s="3">
        <v>0</v>
      </c>
      <c r="C360" s="8">
        <v>0</v>
      </c>
      <c r="D360" s="8">
        <v>0</v>
      </c>
      <c r="E360" s="8">
        <v>4</v>
      </c>
      <c r="F360" s="8">
        <v>0</v>
      </c>
      <c r="G360" s="8">
        <v>0</v>
      </c>
      <c r="H360" s="8">
        <v>0</v>
      </c>
      <c r="I360" s="8">
        <v>4</v>
      </c>
      <c r="J360" s="8">
        <v>3</v>
      </c>
      <c r="K360" s="8">
        <v>10</v>
      </c>
      <c r="L360" s="8">
        <v>4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416</v>
      </c>
      <c r="B361" s="3">
        <v>0</v>
      </c>
      <c r="C361" s="8">
        <v>1</v>
      </c>
      <c r="D361" s="8">
        <v>2</v>
      </c>
      <c r="E361" s="8">
        <v>4</v>
      </c>
      <c r="F361" s="8">
        <v>0</v>
      </c>
      <c r="G361" s="8">
        <v>0</v>
      </c>
      <c r="H361" s="8">
        <v>0</v>
      </c>
      <c r="I361" s="8">
        <v>9</v>
      </c>
      <c r="J361" s="8">
        <v>1</v>
      </c>
      <c r="K361" s="8">
        <v>4</v>
      </c>
      <c r="L361" s="8">
        <v>16</v>
      </c>
      <c r="M361" s="8">
        <v>3</v>
      </c>
      <c r="N361" s="8">
        <v>0</v>
      </c>
      <c r="O361" s="8">
        <v>5</v>
      </c>
      <c r="P361" s="8">
        <v>3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417</v>
      </c>
      <c r="B362" s="3">
        <v>0</v>
      </c>
      <c r="C362" s="8">
        <v>0</v>
      </c>
      <c r="D362" s="8">
        <v>1</v>
      </c>
      <c r="E362" s="8">
        <v>2</v>
      </c>
      <c r="F362" s="8">
        <v>0</v>
      </c>
      <c r="G362" s="8">
        <v>0</v>
      </c>
      <c r="H362" s="8">
        <v>0</v>
      </c>
      <c r="I362" s="8">
        <v>3</v>
      </c>
      <c r="J362" s="8">
        <v>0</v>
      </c>
      <c r="K362" s="8">
        <v>2</v>
      </c>
      <c r="L362" s="8">
        <v>9</v>
      </c>
      <c r="M362" s="8">
        <v>3</v>
      </c>
      <c r="N362" s="8">
        <v>0</v>
      </c>
      <c r="O362" s="8">
        <v>3</v>
      </c>
      <c r="P362" s="8">
        <v>0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418</v>
      </c>
      <c r="B363" s="3">
        <v>0</v>
      </c>
      <c r="C363" s="8">
        <v>0</v>
      </c>
      <c r="D363" s="8">
        <v>2</v>
      </c>
      <c r="E363" s="8">
        <v>0</v>
      </c>
      <c r="F363" s="8">
        <v>0</v>
      </c>
      <c r="G363" s="8">
        <v>0</v>
      </c>
      <c r="H363" s="8">
        <v>0</v>
      </c>
      <c r="I363" s="8">
        <v>7</v>
      </c>
      <c r="J363" s="8">
        <v>5</v>
      </c>
      <c r="K363" s="8">
        <v>8</v>
      </c>
      <c r="L363" s="8">
        <v>18</v>
      </c>
      <c r="M363" s="8">
        <v>12</v>
      </c>
      <c r="N363" s="8">
        <v>0</v>
      </c>
      <c r="O363" s="8">
        <v>4</v>
      </c>
      <c r="P363" s="8">
        <v>3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419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0</v>
      </c>
      <c r="I364" s="8">
        <v>9</v>
      </c>
      <c r="J364" s="8">
        <v>1</v>
      </c>
      <c r="K364" s="8">
        <v>3</v>
      </c>
      <c r="L364" s="8">
        <v>17</v>
      </c>
      <c r="M364" s="8">
        <v>5</v>
      </c>
      <c r="N364" s="8">
        <v>0</v>
      </c>
      <c r="O364" s="8">
        <v>5</v>
      </c>
      <c r="P364" s="8">
        <v>1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420</v>
      </c>
      <c r="B365" s="3">
        <v>0</v>
      </c>
      <c r="C365" s="8">
        <v>0</v>
      </c>
      <c r="D365" s="8">
        <v>1</v>
      </c>
      <c r="E365" s="8">
        <v>4</v>
      </c>
      <c r="F365" s="8">
        <v>0</v>
      </c>
      <c r="G365" s="8">
        <v>0</v>
      </c>
      <c r="H365" s="8">
        <v>0</v>
      </c>
      <c r="I365" s="8">
        <v>6</v>
      </c>
      <c r="J365" s="8">
        <v>0</v>
      </c>
      <c r="K365" s="8">
        <v>9</v>
      </c>
      <c r="L365" s="8">
        <v>26</v>
      </c>
      <c r="M365" s="8">
        <v>12</v>
      </c>
      <c r="N365" s="8">
        <v>0</v>
      </c>
      <c r="O365" s="8">
        <v>2</v>
      </c>
      <c r="P365" s="8">
        <v>0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421</v>
      </c>
      <c r="B366" s="3">
        <v>0</v>
      </c>
      <c r="C366" s="8">
        <v>0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6</v>
      </c>
      <c r="L366" s="8">
        <v>17</v>
      </c>
      <c r="M366" s="8">
        <v>5</v>
      </c>
      <c r="N366" s="8">
        <v>0</v>
      </c>
      <c r="O366" s="8">
        <v>4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422</v>
      </c>
      <c r="B367" s="3">
        <v>0</v>
      </c>
      <c r="C367" s="8">
        <v>0</v>
      </c>
      <c r="D367" s="8">
        <v>1</v>
      </c>
      <c r="E367" s="8">
        <v>4</v>
      </c>
      <c r="F367" s="8">
        <v>0</v>
      </c>
      <c r="G367" s="8">
        <v>0</v>
      </c>
      <c r="H367" s="8">
        <v>0</v>
      </c>
      <c r="I367" s="8">
        <v>5</v>
      </c>
      <c r="J367" s="8">
        <v>1</v>
      </c>
      <c r="K367" s="8">
        <v>7</v>
      </c>
      <c r="L367" s="8">
        <v>14</v>
      </c>
      <c r="M367" s="8">
        <v>5</v>
      </c>
      <c r="N367" s="8">
        <v>0</v>
      </c>
      <c r="O367" s="8">
        <v>0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423</v>
      </c>
      <c r="B368" s="3">
        <v>0</v>
      </c>
      <c r="C368" s="8">
        <v>0</v>
      </c>
      <c r="D368" s="8">
        <v>1</v>
      </c>
      <c r="E368" s="8">
        <v>3</v>
      </c>
      <c r="F368" s="8">
        <v>0</v>
      </c>
      <c r="G368" s="8">
        <v>0</v>
      </c>
      <c r="H368" s="8">
        <v>0</v>
      </c>
      <c r="I368" s="8">
        <v>6</v>
      </c>
      <c r="J368" s="8">
        <v>3</v>
      </c>
      <c r="K368" s="8">
        <v>5</v>
      </c>
      <c r="L368" s="8">
        <v>26</v>
      </c>
      <c r="M368" s="8">
        <v>8</v>
      </c>
      <c r="N368" s="8">
        <v>0</v>
      </c>
      <c r="O368" s="8">
        <v>4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424</v>
      </c>
      <c r="B369" s="3">
        <v>0</v>
      </c>
      <c r="C369" s="8">
        <v>0</v>
      </c>
      <c r="D369" s="8">
        <v>1</v>
      </c>
      <c r="E369" s="8">
        <v>0</v>
      </c>
      <c r="F369" s="8">
        <v>0</v>
      </c>
      <c r="G369" s="8">
        <v>0</v>
      </c>
      <c r="H369" s="8">
        <v>0</v>
      </c>
      <c r="I369" s="8">
        <v>4</v>
      </c>
      <c r="J369" s="8">
        <v>1</v>
      </c>
      <c r="K369" s="8">
        <v>7</v>
      </c>
      <c r="L369" s="8">
        <v>21</v>
      </c>
      <c r="M369" s="8">
        <v>12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425</v>
      </c>
      <c r="B370" s="3">
        <v>0</v>
      </c>
      <c r="C370" s="8">
        <v>0</v>
      </c>
      <c r="D370" s="8">
        <v>1</v>
      </c>
      <c r="E370" s="8">
        <v>1</v>
      </c>
      <c r="F370" s="8">
        <v>0</v>
      </c>
      <c r="G370" s="8">
        <v>0</v>
      </c>
      <c r="H370" s="8">
        <v>0</v>
      </c>
      <c r="I370" s="8">
        <v>4</v>
      </c>
      <c r="J370" s="8">
        <v>2</v>
      </c>
      <c r="K370" s="8">
        <v>5</v>
      </c>
      <c r="L370" s="8">
        <v>19</v>
      </c>
      <c r="M370" s="8">
        <v>4</v>
      </c>
      <c r="N370" s="8">
        <v>0</v>
      </c>
      <c r="O370" s="8">
        <v>0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426</v>
      </c>
      <c r="B371" s="3">
        <v>0</v>
      </c>
      <c r="C371" s="8">
        <v>0</v>
      </c>
      <c r="D371" s="8">
        <v>2</v>
      </c>
      <c r="E371" s="8">
        <v>2</v>
      </c>
      <c r="F371" s="8">
        <v>0</v>
      </c>
      <c r="G371" s="8">
        <v>0</v>
      </c>
      <c r="H371" s="8">
        <v>0</v>
      </c>
      <c r="I371" s="8">
        <v>7</v>
      </c>
      <c r="J371" s="8">
        <v>0</v>
      </c>
      <c r="K371" s="8">
        <v>9</v>
      </c>
      <c r="L371" s="8">
        <v>17</v>
      </c>
      <c r="M371" s="8">
        <v>6</v>
      </c>
      <c r="N371" s="8">
        <v>0</v>
      </c>
      <c r="O371" s="8">
        <v>4</v>
      </c>
      <c r="P371" s="8">
        <v>2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427</v>
      </c>
      <c r="B372" s="3">
        <v>0</v>
      </c>
      <c r="C372" s="8">
        <v>0</v>
      </c>
      <c r="D372" s="8">
        <v>3</v>
      </c>
      <c r="E372" s="8">
        <v>1</v>
      </c>
      <c r="F372" s="8">
        <v>0</v>
      </c>
      <c r="G372" s="8">
        <v>0</v>
      </c>
      <c r="H372" s="8">
        <v>0</v>
      </c>
      <c r="I372" s="8">
        <v>5</v>
      </c>
      <c r="J372" s="8">
        <v>1</v>
      </c>
      <c r="K372" s="8">
        <v>3</v>
      </c>
      <c r="L372" s="8">
        <v>15</v>
      </c>
      <c r="M372" s="8">
        <v>3</v>
      </c>
      <c r="N372" s="8">
        <v>0</v>
      </c>
      <c r="O372" s="8">
        <v>1</v>
      </c>
      <c r="P372" s="8">
        <v>0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428</v>
      </c>
      <c r="B373" s="3">
        <v>0</v>
      </c>
      <c r="C373" s="8">
        <v>0</v>
      </c>
      <c r="D373" s="8">
        <v>1</v>
      </c>
      <c r="E373" s="8">
        <v>4</v>
      </c>
      <c r="F373" s="8">
        <v>0</v>
      </c>
      <c r="G373" s="8">
        <v>0</v>
      </c>
      <c r="H373" s="8">
        <v>0</v>
      </c>
      <c r="I373" s="8">
        <v>5</v>
      </c>
      <c r="J373" s="8">
        <v>0</v>
      </c>
      <c r="K373" s="8">
        <v>1</v>
      </c>
      <c r="L373" s="8">
        <v>19</v>
      </c>
      <c r="M373" s="8">
        <v>7</v>
      </c>
      <c r="N373" s="8">
        <v>0</v>
      </c>
      <c r="O373" s="8">
        <v>3</v>
      </c>
      <c r="P373" s="8">
        <v>3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429</v>
      </c>
      <c r="B374" s="3">
        <v>0</v>
      </c>
      <c r="C374" s="8">
        <v>0</v>
      </c>
      <c r="D374" s="8">
        <v>1</v>
      </c>
      <c r="E374" s="8">
        <v>1</v>
      </c>
      <c r="F374" s="8">
        <v>0</v>
      </c>
      <c r="G374" s="8">
        <v>0</v>
      </c>
      <c r="H374" s="8">
        <v>0</v>
      </c>
      <c r="I374" s="8">
        <v>7</v>
      </c>
      <c r="J374" s="8">
        <v>1</v>
      </c>
      <c r="K374" s="8">
        <v>6</v>
      </c>
      <c r="L374" s="8">
        <v>10</v>
      </c>
      <c r="M374" s="8">
        <v>1</v>
      </c>
      <c r="N374" s="8">
        <v>0</v>
      </c>
      <c r="O374" s="8">
        <v>7</v>
      </c>
      <c r="P374" s="8">
        <v>1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430</v>
      </c>
      <c r="B375" s="3">
        <v>0</v>
      </c>
      <c r="C375" s="8">
        <v>0</v>
      </c>
      <c r="D375" s="8">
        <v>1</v>
      </c>
      <c r="E375" s="8">
        <v>5</v>
      </c>
      <c r="F375" s="8">
        <v>0</v>
      </c>
      <c r="G375" s="8">
        <v>0</v>
      </c>
      <c r="H375" s="8">
        <v>0</v>
      </c>
      <c r="I375" s="8">
        <v>6</v>
      </c>
      <c r="J375" s="8">
        <v>1</v>
      </c>
      <c r="K375" s="8">
        <v>5</v>
      </c>
      <c r="L375" s="8">
        <v>11</v>
      </c>
      <c r="M375" s="8">
        <v>2</v>
      </c>
      <c r="N375" s="8">
        <v>0</v>
      </c>
      <c r="O375" s="8">
        <v>5</v>
      </c>
      <c r="P375" s="8">
        <v>2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431</v>
      </c>
      <c r="B376" s="3">
        <v>0</v>
      </c>
      <c r="C376" s="8">
        <v>0</v>
      </c>
      <c r="D376" s="8">
        <v>3</v>
      </c>
      <c r="E376" s="8">
        <v>5</v>
      </c>
      <c r="F376" s="8">
        <v>0</v>
      </c>
      <c r="G376" s="8">
        <v>0</v>
      </c>
      <c r="H376" s="8">
        <v>0</v>
      </c>
      <c r="I376" s="8">
        <v>14</v>
      </c>
      <c r="J376" s="8">
        <v>0</v>
      </c>
      <c r="K376" s="8">
        <v>13</v>
      </c>
      <c r="L376" s="8">
        <v>4</v>
      </c>
      <c r="M376" s="8">
        <v>7</v>
      </c>
      <c r="N376" s="8">
        <v>0</v>
      </c>
      <c r="O376" s="8">
        <v>5</v>
      </c>
      <c r="P376" s="8">
        <v>1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432</v>
      </c>
      <c r="B377" s="3">
        <v>0</v>
      </c>
      <c r="C377" s="8">
        <v>0</v>
      </c>
      <c r="D377" s="8">
        <v>2</v>
      </c>
      <c r="E377" s="8">
        <v>3</v>
      </c>
      <c r="F377" s="8">
        <v>0</v>
      </c>
      <c r="G377" s="8">
        <v>0</v>
      </c>
      <c r="H377" s="8">
        <v>0</v>
      </c>
      <c r="I377" s="8">
        <v>12</v>
      </c>
      <c r="J377" s="8">
        <v>1</v>
      </c>
      <c r="K377" s="8">
        <v>5</v>
      </c>
      <c r="L377" s="8">
        <v>10</v>
      </c>
      <c r="M377" s="8">
        <v>6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433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0</v>
      </c>
      <c r="I378" s="8">
        <v>9</v>
      </c>
      <c r="J378" s="8">
        <v>2</v>
      </c>
      <c r="K378" s="8">
        <v>5</v>
      </c>
      <c r="L378" s="8">
        <v>13</v>
      </c>
      <c r="M378" s="8">
        <v>7</v>
      </c>
      <c r="N378" s="8">
        <v>0</v>
      </c>
      <c r="O378" s="8">
        <v>4</v>
      </c>
      <c r="P378" s="8">
        <v>3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434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5</v>
      </c>
      <c r="J379" s="8">
        <v>2</v>
      </c>
      <c r="K379" s="8">
        <v>9</v>
      </c>
      <c r="L379" s="8">
        <v>9</v>
      </c>
      <c r="M379" s="8">
        <v>3</v>
      </c>
      <c r="N379" s="8">
        <v>0</v>
      </c>
      <c r="O379" s="8">
        <v>1</v>
      </c>
      <c r="P379" s="8">
        <v>1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789</v>
      </c>
      <c r="B380" s="3">
        <v>0</v>
      </c>
      <c r="C380" s="8">
        <v>0</v>
      </c>
      <c r="D380" s="8">
        <v>4</v>
      </c>
      <c r="E380" s="8">
        <v>6</v>
      </c>
      <c r="F380" s="8">
        <v>0</v>
      </c>
      <c r="G380" s="8">
        <v>0</v>
      </c>
      <c r="H380" s="8">
        <v>0</v>
      </c>
      <c r="I380" s="8">
        <v>10</v>
      </c>
      <c r="J380" s="8">
        <v>2</v>
      </c>
      <c r="K380" s="8">
        <v>9</v>
      </c>
      <c r="L380" s="8">
        <v>19</v>
      </c>
      <c r="M380" s="8">
        <v>6</v>
      </c>
      <c r="N380" s="8">
        <v>0</v>
      </c>
      <c r="O380" s="8">
        <v>2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435</v>
      </c>
      <c r="B381" s="3">
        <v>0</v>
      </c>
      <c r="C381" s="8">
        <v>1</v>
      </c>
      <c r="D381" s="8">
        <v>0</v>
      </c>
      <c r="E381" s="8">
        <v>1</v>
      </c>
      <c r="F381" s="8">
        <v>0</v>
      </c>
      <c r="G381" s="8">
        <v>0</v>
      </c>
      <c r="H381" s="8">
        <v>0</v>
      </c>
      <c r="I381" s="8">
        <v>2</v>
      </c>
      <c r="J381" s="8">
        <v>1</v>
      </c>
      <c r="K381" s="8">
        <v>4</v>
      </c>
      <c r="L381" s="8">
        <v>17</v>
      </c>
      <c r="M381" s="8">
        <v>4</v>
      </c>
      <c r="N381" s="8">
        <v>0</v>
      </c>
      <c r="O381" s="8">
        <v>8</v>
      </c>
      <c r="P381" s="8">
        <v>0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436</v>
      </c>
      <c r="B382" s="3">
        <v>0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1</v>
      </c>
      <c r="J382" s="8">
        <v>0</v>
      </c>
      <c r="K382" s="8">
        <v>3</v>
      </c>
      <c r="L382" s="8">
        <v>7</v>
      </c>
      <c r="M382" s="8">
        <v>5</v>
      </c>
      <c r="N382" s="8">
        <v>0</v>
      </c>
      <c r="O382" s="8">
        <v>3</v>
      </c>
      <c r="P382" s="8">
        <v>1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437</v>
      </c>
      <c r="B383" s="3">
        <v>0</v>
      </c>
      <c r="C383" s="8">
        <v>0</v>
      </c>
      <c r="D383" s="8">
        <v>3</v>
      </c>
      <c r="E383" s="8">
        <v>2</v>
      </c>
      <c r="F383" s="8">
        <v>0</v>
      </c>
      <c r="G383" s="8">
        <v>0</v>
      </c>
      <c r="H383" s="8">
        <v>0</v>
      </c>
      <c r="I383" s="8">
        <v>5</v>
      </c>
      <c r="J383" s="8">
        <v>0</v>
      </c>
      <c r="K383" s="8">
        <v>7</v>
      </c>
      <c r="L383" s="8">
        <v>5</v>
      </c>
      <c r="M383" s="8">
        <v>0</v>
      </c>
      <c r="N383" s="8">
        <v>0</v>
      </c>
      <c r="O383" s="8">
        <v>5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438</v>
      </c>
      <c r="B384" s="3">
        <v>0</v>
      </c>
      <c r="C384" s="8">
        <v>0</v>
      </c>
      <c r="D384" s="8">
        <v>0</v>
      </c>
      <c r="E384" s="8">
        <v>4</v>
      </c>
      <c r="F384" s="8">
        <v>0</v>
      </c>
      <c r="G384" s="8">
        <v>0</v>
      </c>
      <c r="H384" s="8">
        <v>0</v>
      </c>
      <c r="I384" s="8">
        <v>4</v>
      </c>
      <c r="J384" s="8">
        <v>1</v>
      </c>
      <c r="K384" s="8">
        <v>2</v>
      </c>
      <c r="L384" s="8">
        <v>0</v>
      </c>
      <c r="M384" s="8">
        <v>0</v>
      </c>
      <c r="N384" s="8">
        <v>0</v>
      </c>
      <c r="O384" s="8">
        <v>4</v>
      </c>
      <c r="P384" s="8">
        <v>3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439</v>
      </c>
      <c r="B385" s="3">
        <v>1</v>
      </c>
      <c r="C385" s="8">
        <v>1</v>
      </c>
      <c r="D385" s="8">
        <v>2</v>
      </c>
      <c r="E385" s="8">
        <v>0</v>
      </c>
      <c r="F385" s="8">
        <v>0</v>
      </c>
      <c r="G385" s="8">
        <v>0</v>
      </c>
      <c r="H385" s="8">
        <v>0</v>
      </c>
      <c r="I385" s="8">
        <v>4</v>
      </c>
      <c r="J385" s="8">
        <v>2</v>
      </c>
      <c r="K385" s="8">
        <v>11</v>
      </c>
      <c r="L385" s="8">
        <v>8</v>
      </c>
      <c r="M385" s="8">
        <v>4</v>
      </c>
      <c r="N385" s="8">
        <v>0</v>
      </c>
      <c r="O385" s="8">
        <v>8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1927</v>
      </c>
      <c r="B386" s="3">
        <v>0</v>
      </c>
      <c r="C386" s="8">
        <v>0</v>
      </c>
      <c r="D386" s="8">
        <v>1</v>
      </c>
      <c r="E386" s="8">
        <v>2</v>
      </c>
      <c r="F386" s="8">
        <v>0</v>
      </c>
      <c r="G386" s="8">
        <v>0</v>
      </c>
      <c r="H386" s="8">
        <v>0</v>
      </c>
      <c r="I386" s="8">
        <v>3</v>
      </c>
      <c r="J386" s="8">
        <v>0</v>
      </c>
      <c r="K386" s="8">
        <v>5</v>
      </c>
      <c r="L386" s="8">
        <v>7</v>
      </c>
      <c r="M386" s="8">
        <v>4</v>
      </c>
      <c r="N386" s="8">
        <v>0</v>
      </c>
      <c r="O386" s="8">
        <v>8</v>
      </c>
      <c r="P386" s="8">
        <v>0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440</v>
      </c>
      <c r="B387" s="3">
        <v>0</v>
      </c>
      <c r="C387" s="8">
        <v>0</v>
      </c>
      <c r="D387" s="8">
        <v>2</v>
      </c>
      <c r="E387" s="8">
        <v>3</v>
      </c>
      <c r="F387" s="8">
        <v>0</v>
      </c>
      <c r="G387" s="8">
        <v>0</v>
      </c>
      <c r="H387" s="8">
        <v>0</v>
      </c>
      <c r="I387" s="8">
        <v>7</v>
      </c>
      <c r="J387" s="8">
        <v>2</v>
      </c>
      <c r="K387" s="8">
        <v>13</v>
      </c>
      <c r="L387" s="8">
        <v>10</v>
      </c>
      <c r="M387" s="8">
        <v>3</v>
      </c>
      <c r="N387" s="8">
        <v>0</v>
      </c>
      <c r="O387" s="8">
        <v>4</v>
      </c>
      <c r="P387" s="8">
        <v>1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790</v>
      </c>
      <c r="B388" s="3">
        <v>1</v>
      </c>
      <c r="C388" s="8">
        <v>1</v>
      </c>
      <c r="D388" s="8">
        <v>0</v>
      </c>
      <c r="E388" s="8">
        <v>2</v>
      </c>
      <c r="F388" s="8">
        <v>0</v>
      </c>
      <c r="G388" s="8">
        <v>0</v>
      </c>
      <c r="H388" s="8">
        <v>0</v>
      </c>
      <c r="I388" s="8">
        <v>4</v>
      </c>
      <c r="J388" s="8">
        <v>2</v>
      </c>
      <c r="K388" s="8">
        <v>7</v>
      </c>
      <c r="L388" s="8">
        <v>1</v>
      </c>
      <c r="M388" s="8">
        <v>0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810</v>
      </c>
      <c r="B389" s="3">
        <v>0</v>
      </c>
      <c r="C389" s="8">
        <v>0</v>
      </c>
      <c r="D389" s="8">
        <v>2</v>
      </c>
      <c r="E389" s="8">
        <v>4</v>
      </c>
      <c r="F389" s="8">
        <v>0</v>
      </c>
      <c r="G389" s="8">
        <v>0</v>
      </c>
      <c r="H389" s="8">
        <v>0</v>
      </c>
      <c r="I389" s="8">
        <v>7</v>
      </c>
      <c r="J389" s="8">
        <v>2</v>
      </c>
      <c r="K389" s="8">
        <v>10</v>
      </c>
      <c r="L389" s="8">
        <v>10</v>
      </c>
      <c r="M389" s="8">
        <v>9</v>
      </c>
      <c r="N389" s="8">
        <v>0</v>
      </c>
      <c r="O389" s="8">
        <v>2</v>
      </c>
      <c r="P389" s="8">
        <v>2</v>
      </c>
      <c r="Q389" s="8">
        <v>0</v>
      </c>
      <c r="R389"/>
    </row>
    <row r="390" spans="1:24">
      <c r="A390" s="8" t="s">
        <v>905</v>
      </c>
      <c r="B390" s="3">
        <v>0</v>
      </c>
      <c r="C390" s="8">
        <v>0</v>
      </c>
      <c r="D390" s="8">
        <v>6</v>
      </c>
      <c r="E390" s="8">
        <v>6</v>
      </c>
      <c r="F390" s="8">
        <v>0</v>
      </c>
      <c r="G390" s="8">
        <v>0</v>
      </c>
      <c r="H390" s="8">
        <v>0</v>
      </c>
      <c r="I390" s="8">
        <v>18</v>
      </c>
      <c r="J390" s="8">
        <v>5</v>
      </c>
      <c r="K390" s="8">
        <v>4</v>
      </c>
      <c r="L390" s="8">
        <v>8</v>
      </c>
      <c r="M390" s="8">
        <v>7</v>
      </c>
      <c r="N390" s="8">
        <v>3</v>
      </c>
      <c r="O390" s="8">
        <v>8</v>
      </c>
      <c r="P390" s="8">
        <v>4</v>
      </c>
      <c r="Q390" s="8">
        <v>0</v>
      </c>
      <c r="R390"/>
    </row>
    <row r="391" spans="1:24">
      <c r="A391" s="8" t="s">
        <v>791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0</v>
      </c>
      <c r="H391" s="8">
        <v>0</v>
      </c>
      <c r="I391" s="8">
        <v>6</v>
      </c>
      <c r="J391" s="8">
        <v>2</v>
      </c>
      <c r="K391" s="8">
        <v>3</v>
      </c>
      <c r="L391" s="8">
        <v>6</v>
      </c>
      <c r="M391" s="8">
        <v>4</v>
      </c>
      <c r="N391" s="8">
        <v>2</v>
      </c>
      <c r="O391" s="8">
        <v>8</v>
      </c>
      <c r="P391" s="8">
        <v>6</v>
      </c>
      <c r="Q391" s="8">
        <v>0</v>
      </c>
      <c r="R391"/>
    </row>
    <row r="392" spans="1:24">
      <c r="A392" s="8" t="s">
        <v>811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1</v>
      </c>
      <c r="H392" s="8">
        <v>1</v>
      </c>
      <c r="I392" s="8">
        <v>5</v>
      </c>
      <c r="J392" s="8">
        <v>1</v>
      </c>
      <c r="K392" s="8">
        <v>8</v>
      </c>
      <c r="L392" s="8">
        <v>2</v>
      </c>
      <c r="M392" s="8">
        <v>3</v>
      </c>
      <c r="N392" s="8">
        <v>0</v>
      </c>
      <c r="O392" s="8">
        <v>6</v>
      </c>
      <c r="P392" s="8">
        <v>0</v>
      </c>
      <c r="Q392" s="8">
        <v>0</v>
      </c>
      <c r="R392"/>
    </row>
    <row r="393" spans="1:24">
      <c r="A393" s="8" t="s">
        <v>906</v>
      </c>
      <c r="B393" s="3">
        <v>1</v>
      </c>
      <c r="C393" s="8">
        <v>0</v>
      </c>
      <c r="D393" s="8">
        <v>0</v>
      </c>
      <c r="E393" s="8">
        <v>7</v>
      </c>
      <c r="F393" s="8">
        <v>1</v>
      </c>
      <c r="G393" s="8">
        <v>0</v>
      </c>
      <c r="H393" s="8">
        <v>0</v>
      </c>
      <c r="I393" s="8">
        <v>8</v>
      </c>
      <c r="J393" s="8">
        <v>7</v>
      </c>
      <c r="K393" s="8">
        <v>4</v>
      </c>
      <c r="L393" s="8">
        <v>10</v>
      </c>
      <c r="M393" s="8">
        <v>11</v>
      </c>
      <c r="N393" s="8">
        <v>0</v>
      </c>
      <c r="O393" s="8">
        <v>2</v>
      </c>
      <c r="P393" s="8">
        <v>1</v>
      </c>
      <c r="Q393" s="8">
        <v>0</v>
      </c>
      <c r="R393"/>
    </row>
    <row r="394" spans="1:24">
      <c r="A394" s="8" t="s">
        <v>812</v>
      </c>
      <c r="B394" s="3">
        <v>0</v>
      </c>
      <c r="C394" s="8">
        <v>0</v>
      </c>
      <c r="D394" s="8">
        <v>1</v>
      </c>
      <c r="E394" s="8">
        <v>1</v>
      </c>
      <c r="F394" s="8">
        <v>0</v>
      </c>
      <c r="G394" s="8">
        <v>0</v>
      </c>
      <c r="H394" s="8">
        <v>0</v>
      </c>
      <c r="I394" s="8">
        <v>2</v>
      </c>
      <c r="J394" s="8">
        <v>3</v>
      </c>
      <c r="K394" s="8">
        <v>0</v>
      </c>
      <c r="L394" s="8">
        <v>7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/>
    </row>
    <row r="395" spans="1:24">
      <c r="A395" s="8" t="s">
        <v>813</v>
      </c>
      <c r="B395" s="3">
        <v>0</v>
      </c>
      <c r="C395" s="8">
        <v>0</v>
      </c>
      <c r="D395" s="8">
        <v>2</v>
      </c>
      <c r="E395" s="8">
        <v>3</v>
      </c>
      <c r="F395" s="8">
        <v>0</v>
      </c>
      <c r="G395" s="8">
        <v>0</v>
      </c>
      <c r="H395" s="8">
        <v>0</v>
      </c>
      <c r="I395" s="8">
        <v>5</v>
      </c>
      <c r="J395" s="8">
        <v>1</v>
      </c>
      <c r="K395" s="8">
        <v>4</v>
      </c>
      <c r="L395" s="8">
        <v>12</v>
      </c>
      <c r="M395" s="8">
        <v>4</v>
      </c>
      <c r="N395" s="8">
        <v>0</v>
      </c>
      <c r="O395" s="8">
        <v>2</v>
      </c>
      <c r="P395" s="8">
        <v>0</v>
      </c>
      <c r="Q395" s="8">
        <v>0</v>
      </c>
      <c r="R395"/>
    </row>
    <row r="396" spans="1:24">
      <c r="A396" s="8" t="s">
        <v>804</v>
      </c>
      <c r="B396" s="3">
        <v>0</v>
      </c>
      <c r="C396" s="8">
        <v>1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4</v>
      </c>
      <c r="J396" s="8">
        <v>2</v>
      </c>
      <c r="K396" s="8">
        <v>5</v>
      </c>
      <c r="L396" s="8">
        <v>11</v>
      </c>
      <c r="M396" s="8">
        <v>7</v>
      </c>
      <c r="N396" s="8">
        <v>0</v>
      </c>
      <c r="O396" s="8">
        <v>4</v>
      </c>
      <c r="P396" s="8">
        <v>2</v>
      </c>
      <c r="Q396" s="8">
        <v>0</v>
      </c>
      <c r="R396"/>
    </row>
    <row r="397" spans="1:24">
      <c r="A397" s="8" t="s">
        <v>814</v>
      </c>
      <c r="B397" s="3">
        <v>0</v>
      </c>
      <c r="C397" s="8">
        <v>1</v>
      </c>
      <c r="D397" s="8">
        <v>3</v>
      </c>
      <c r="E397" s="8">
        <v>3</v>
      </c>
      <c r="F397" s="8">
        <v>0</v>
      </c>
      <c r="G397" s="8">
        <v>0</v>
      </c>
      <c r="H397" s="8">
        <v>0</v>
      </c>
      <c r="I397" s="8">
        <v>7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/>
    </row>
    <row r="398" spans="1:24">
      <c r="A398" s="8" t="s">
        <v>815</v>
      </c>
      <c r="B398" s="3">
        <v>1</v>
      </c>
      <c r="C398" s="8">
        <v>2</v>
      </c>
      <c r="D398" s="8">
        <v>0</v>
      </c>
      <c r="E398" s="8">
        <v>2</v>
      </c>
      <c r="F398" s="8">
        <v>0</v>
      </c>
      <c r="G398" s="8">
        <v>0</v>
      </c>
      <c r="H398" s="8">
        <v>0</v>
      </c>
      <c r="I398" s="8">
        <v>5</v>
      </c>
      <c r="J398" s="8">
        <v>4</v>
      </c>
      <c r="K398" s="8">
        <v>7</v>
      </c>
      <c r="L398" s="8">
        <v>1</v>
      </c>
      <c r="M398" s="8">
        <v>0</v>
      </c>
      <c r="N398" s="8">
        <v>1</v>
      </c>
      <c r="O398" s="8">
        <v>5</v>
      </c>
      <c r="P398" s="8">
        <v>3</v>
      </c>
      <c r="Q398" s="8">
        <v>0</v>
      </c>
      <c r="R398"/>
    </row>
    <row r="399" spans="1:24">
      <c r="A399" s="8" t="s">
        <v>816</v>
      </c>
      <c r="B399" s="3">
        <v>1</v>
      </c>
      <c r="C399" s="8">
        <v>1</v>
      </c>
      <c r="D399" s="8">
        <v>2</v>
      </c>
      <c r="E399" s="8">
        <v>1</v>
      </c>
      <c r="F399" s="8">
        <v>0</v>
      </c>
      <c r="G399" s="8">
        <v>0</v>
      </c>
      <c r="H399" s="8">
        <v>0</v>
      </c>
      <c r="I399" s="8">
        <v>8</v>
      </c>
      <c r="J399" s="8">
        <v>2</v>
      </c>
      <c r="K399" s="8">
        <v>9</v>
      </c>
      <c r="L399" s="8">
        <v>6</v>
      </c>
      <c r="M399" s="8">
        <v>4</v>
      </c>
      <c r="N399" s="8">
        <v>3</v>
      </c>
      <c r="O399" s="8">
        <v>4</v>
      </c>
      <c r="P399" s="8">
        <v>2</v>
      </c>
      <c r="Q399" s="8">
        <v>0</v>
      </c>
      <c r="R399"/>
    </row>
    <row r="400" spans="1:24">
      <c r="A400" s="8" t="s">
        <v>792</v>
      </c>
      <c r="B400" s="3">
        <v>0</v>
      </c>
      <c r="C400" s="8">
        <v>0</v>
      </c>
      <c r="D400" s="8">
        <v>0</v>
      </c>
      <c r="E400" s="8">
        <v>1</v>
      </c>
      <c r="F400" s="8">
        <v>0</v>
      </c>
      <c r="G400" s="8">
        <v>0</v>
      </c>
      <c r="H400" s="8">
        <v>0</v>
      </c>
      <c r="I400" s="8">
        <v>4</v>
      </c>
      <c r="J400" s="8">
        <v>0</v>
      </c>
      <c r="K400" s="8">
        <v>3</v>
      </c>
      <c r="L400" s="8">
        <v>17</v>
      </c>
      <c r="M400" s="8">
        <v>6</v>
      </c>
      <c r="N400" s="8">
        <v>0</v>
      </c>
      <c r="O400" s="8">
        <v>1</v>
      </c>
      <c r="P400" s="8">
        <v>0</v>
      </c>
      <c r="Q400" s="8">
        <v>0</v>
      </c>
      <c r="R400"/>
    </row>
    <row r="401" spans="1:18">
      <c r="A401" s="8" t="s">
        <v>817</v>
      </c>
      <c r="B401" s="3">
        <v>0</v>
      </c>
      <c r="C401" s="8">
        <v>1</v>
      </c>
      <c r="D401" s="8">
        <v>1</v>
      </c>
      <c r="E401" s="8">
        <v>8</v>
      </c>
      <c r="F401" s="8">
        <v>1</v>
      </c>
      <c r="G401" s="8">
        <v>0</v>
      </c>
      <c r="H401" s="8">
        <v>0</v>
      </c>
      <c r="I401" s="8">
        <v>11</v>
      </c>
      <c r="J401" s="8">
        <v>2</v>
      </c>
      <c r="K401" s="8">
        <v>9</v>
      </c>
      <c r="L401" s="8">
        <v>10</v>
      </c>
      <c r="M401" s="8">
        <v>2</v>
      </c>
      <c r="N401" s="8">
        <v>0</v>
      </c>
      <c r="O401" s="8">
        <v>5</v>
      </c>
      <c r="P401" s="8">
        <v>6</v>
      </c>
      <c r="Q401" s="8">
        <v>0</v>
      </c>
      <c r="R401"/>
    </row>
    <row r="402" spans="1:18">
      <c r="A402" s="8" t="s">
        <v>818</v>
      </c>
      <c r="B402" s="3">
        <v>1</v>
      </c>
      <c r="C402" s="8">
        <v>0</v>
      </c>
      <c r="D402" s="8">
        <v>1</v>
      </c>
      <c r="E402" s="8">
        <v>2</v>
      </c>
      <c r="F402" s="8">
        <v>1</v>
      </c>
      <c r="G402" s="8">
        <v>0</v>
      </c>
      <c r="H402" s="8">
        <v>0</v>
      </c>
      <c r="I402" s="8">
        <v>7</v>
      </c>
      <c r="J402" s="8">
        <v>2</v>
      </c>
      <c r="K402" s="8">
        <v>8</v>
      </c>
      <c r="L402" s="8">
        <v>13</v>
      </c>
      <c r="M402" s="8">
        <v>3</v>
      </c>
      <c r="N402" s="8">
        <v>0</v>
      </c>
      <c r="O402" s="8">
        <v>5</v>
      </c>
      <c r="P402" s="8">
        <v>3</v>
      </c>
      <c r="Q402" s="8">
        <v>0</v>
      </c>
      <c r="R402"/>
    </row>
    <row r="403" spans="1:18">
      <c r="A403" s="8" t="s">
        <v>2109</v>
      </c>
      <c r="B403" s="3">
        <v>0</v>
      </c>
      <c r="C403" s="8">
        <v>0</v>
      </c>
      <c r="D403" s="8">
        <v>4</v>
      </c>
      <c r="E403" s="8">
        <v>0</v>
      </c>
      <c r="F403" s="8">
        <v>0</v>
      </c>
      <c r="G403" s="8">
        <v>0</v>
      </c>
      <c r="H403" s="8">
        <v>0</v>
      </c>
      <c r="I403" s="8">
        <v>7</v>
      </c>
      <c r="J403" s="8">
        <v>3</v>
      </c>
      <c r="K403" s="8">
        <v>8</v>
      </c>
      <c r="L403" s="8">
        <v>11</v>
      </c>
      <c r="M403" s="8">
        <v>8</v>
      </c>
      <c r="N403" s="8">
        <v>4</v>
      </c>
      <c r="O403" s="8">
        <v>5</v>
      </c>
      <c r="P403" s="8">
        <v>0</v>
      </c>
      <c r="Q403" s="8">
        <v>0</v>
      </c>
      <c r="R403"/>
    </row>
    <row r="404" spans="1:18">
      <c r="A404" s="8" t="s">
        <v>819</v>
      </c>
      <c r="B404" s="3">
        <v>0</v>
      </c>
      <c r="C404" s="8">
        <v>0</v>
      </c>
      <c r="D404" s="8">
        <v>3</v>
      </c>
      <c r="E404" s="8">
        <v>1</v>
      </c>
      <c r="F404" s="8">
        <v>0</v>
      </c>
      <c r="G404" s="8">
        <v>0</v>
      </c>
      <c r="H404" s="8">
        <v>0</v>
      </c>
      <c r="I404" s="8">
        <v>4</v>
      </c>
      <c r="J404" s="8">
        <v>0</v>
      </c>
      <c r="K404" s="8">
        <v>2</v>
      </c>
      <c r="L404" s="8">
        <v>11</v>
      </c>
      <c r="M404" s="8">
        <v>2</v>
      </c>
      <c r="N404" s="8">
        <v>0</v>
      </c>
      <c r="O404" s="8">
        <v>1</v>
      </c>
      <c r="P404" s="8">
        <v>0</v>
      </c>
      <c r="Q404" s="8">
        <v>0</v>
      </c>
      <c r="R404"/>
    </row>
    <row r="405" spans="1:18">
      <c r="A405" s="8" t="s">
        <v>820</v>
      </c>
      <c r="B405" s="3">
        <v>0</v>
      </c>
      <c r="C405" s="8">
        <v>1</v>
      </c>
      <c r="D405" s="8">
        <v>3</v>
      </c>
      <c r="E405" s="8">
        <v>3</v>
      </c>
      <c r="F405" s="8">
        <v>0</v>
      </c>
      <c r="G405" s="8">
        <v>0</v>
      </c>
      <c r="H405" s="8">
        <v>0</v>
      </c>
      <c r="I405" s="8">
        <v>7</v>
      </c>
      <c r="J405" s="8">
        <v>3</v>
      </c>
      <c r="K405" s="8">
        <v>8</v>
      </c>
      <c r="L405" s="8">
        <v>4</v>
      </c>
      <c r="M405" s="8">
        <v>9</v>
      </c>
      <c r="N405" s="8">
        <v>0</v>
      </c>
      <c r="O405" s="8">
        <v>4</v>
      </c>
      <c r="P405" s="8">
        <v>0</v>
      </c>
      <c r="Q405" s="8">
        <v>0</v>
      </c>
      <c r="R405"/>
    </row>
    <row r="406" spans="1:18">
      <c r="A406" s="8" t="s">
        <v>821</v>
      </c>
      <c r="B406" s="3">
        <v>0</v>
      </c>
      <c r="C406" s="8">
        <v>0</v>
      </c>
      <c r="D406" s="8">
        <v>1</v>
      </c>
      <c r="E406" s="8">
        <v>0</v>
      </c>
      <c r="F406" s="8">
        <v>0</v>
      </c>
      <c r="G406" s="8">
        <v>0</v>
      </c>
      <c r="H406" s="8">
        <v>0</v>
      </c>
      <c r="I406" s="8">
        <v>1</v>
      </c>
      <c r="J406" s="8">
        <v>2</v>
      </c>
      <c r="K406" s="8">
        <v>2</v>
      </c>
      <c r="L406" s="8">
        <v>3</v>
      </c>
      <c r="M406" s="8">
        <v>2</v>
      </c>
      <c r="N406" s="8">
        <v>0</v>
      </c>
      <c r="O406" s="8">
        <v>0</v>
      </c>
      <c r="P406" s="8">
        <v>0</v>
      </c>
      <c r="Q406" s="8">
        <v>0</v>
      </c>
      <c r="R406"/>
    </row>
    <row r="407" spans="1:18">
      <c r="A407" s="8" t="s">
        <v>907</v>
      </c>
      <c r="B407" s="3">
        <v>0</v>
      </c>
      <c r="C407" s="8">
        <v>1</v>
      </c>
      <c r="D407" s="8">
        <v>1</v>
      </c>
      <c r="E407" s="8">
        <v>4</v>
      </c>
      <c r="F407" s="8">
        <v>1</v>
      </c>
      <c r="G407" s="8">
        <v>0</v>
      </c>
      <c r="H407" s="8">
        <v>0</v>
      </c>
      <c r="I407" s="8">
        <v>6</v>
      </c>
      <c r="J407" s="8">
        <v>3</v>
      </c>
      <c r="K407" s="8">
        <v>5</v>
      </c>
      <c r="L407" s="8">
        <v>6</v>
      </c>
      <c r="M407" s="8">
        <v>3</v>
      </c>
      <c r="N407" s="8">
        <v>0</v>
      </c>
      <c r="O407" s="8">
        <v>8</v>
      </c>
      <c r="P407" s="8">
        <v>3</v>
      </c>
      <c r="Q407" s="8">
        <v>0</v>
      </c>
      <c r="R407"/>
    </row>
    <row r="408" spans="1:18">
      <c r="A408" s="8" t="s">
        <v>822</v>
      </c>
      <c r="B408" s="3">
        <v>0</v>
      </c>
      <c r="C408" s="8">
        <v>0</v>
      </c>
      <c r="D408" s="8">
        <v>0</v>
      </c>
      <c r="E408" s="8">
        <v>6</v>
      </c>
      <c r="F408" s="8">
        <v>0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4</v>
      </c>
      <c r="M408" s="8">
        <v>2</v>
      </c>
      <c r="N408" s="8">
        <v>0</v>
      </c>
      <c r="O408" s="8">
        <v>6</v>
      </c>
      <c r="P408" s="8">
        <v>3</v>
      </c>
      <c r="Q408" s="8">
        <v>0</v>
      </c>
      <c r="R408"/>
    </row>
    <row r="409" spans="1:18">
      <c r="A409" s="8" t="s">
        <v>908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0</v>
      </c>
      <c r="I409" s="8">
        <v>11</v>
      </c>
      <c r="J409" s="8">
        <v>4</v>
      </c>
      <c r="K409" s="8">
        <v>7</v>
      </c>
      <c r="L409" s="8">
        <v>7</v>
      </c>
      <c r="M409" s="8">
        <v>8</v>
      </c>
      <c r="N409" s="8">
        <v>0</v>
      </c>
      <c r="O409" s="8">
        <v>7</v>
      </c>
      <c r="P409" s="8">
        <v>3</v>
      </c>
      <c r="Q409" s="8">
        <v>0</v>
      </c>
      <c r="R409"/>
    </row>
    <row r="410" spans="1:18">
      <c r="A410" s="8" t="s">
        <v>823</v>
      </c>
      <c r="B410" s="3">
        <v>0</v>
      </c>
      <c r="C410" s="8">
        <v>0</v>
      </c>
      <c r="D410" s="8">
        <v>1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1</v>
      </c>
      <c r="K410" s="8">
        <v>3</v>
      </c>
      <c r="L410" s="8">
        <v>9</v>
      </c>
      <c r="M410" s="8">
        <v>1</v>
      </c>
      <c r="N410" s="8">
        <v>0</v>
      </c>
      <c r="O410" s="8">
        <v>1</v>
      </c>
      <c r="P410" s="8">
        <v>0</v>
      </c>
      <c r="Q410" s="8">
        <v>0</v>
      </c>
      <c r="R410"/>
    </row>
    <row r="411" spans="1:18">
      <c r="A411" s="8" t="s">
        <v>824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0</v>
      </c>
      <c r="I411" s="8">
        <v>4</v>
      </c>
      <c r="J411" s="8">
        <v>3</v>
      </c>
      <c r="K411" s="8">
        <v>5</v>
      </c>
      <c r="L411" s="8">
        <v>3</v>
      </c>
      <c r="M411" s="8">
        <v>1</v>
      </c>
      <c r="N411" s="8">
        <v>0</v>
      </c>
      <c r="O411" s="8">
        <v>6</v>
      </c>
      <c r="P411" s="8">
        <v>2</v>
      </c>
      <c r="Q411" s="8">
        <v>0</v>
      </c>
      <c r="R411"/>
    </row>
    <row r="412" spans="1:18">
      <c r="A412" s="8" t="s">
        <v>825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0</v>
      </c>
      <c r="I412" s="8">
        <v>2</v>
      </c>
      <c r="J412" s="8">
        <v>1</v>
      </c>
      <c r="K412" s="8">
        <v>4</v>
      </c>
      <c r="L412" s="8">
        <v>9</v>
      </c>
      <c r="M412" s="8">
        <v>4</v>
      </c>
      <c r="N412" s="8">
        <v>0</v>
      </c>
      <c r="O412" s="8">
        <v>3</v>
      </c>
      <c r="P412" s="8">
        <v>0</v>
      </c>
      <c r="Q412" s="8">
        <v>0</v>
      </c>
      <c r="R412"/>
    </row>
    <row r="413" spans="1:18">
      <c r="A413" s="8" t="s">
        <v>826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1</v>
      </c>
      <c r="I413" s="8">
        <v>5</v>
      </c>
      <c r="J413" s="8">
        <v>2</v>
      </c>
      <c r="K413" s="8">
        <v>1</v>
      </c>
      <c r="L413" s="8">
        <v>12</v>
      </c>
      <c r="M413" s="8">
        <v>4</v>
      </c>
      <c r="N413" s="8">
        <v>0</v>
      </c>
      <c r="O413" s="8">
        <v>4</v>
      </c>
      <c r="P413" s="8">
        <v>1</v>
      </c>
      <c r="Q413" s="8">
        <v>0</v>
      </c>
      <c r="R413"/>
    </row>
    <row r="414" spans="1:18">
      <c r="A414" s="8" t="s">
        <v>805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0</v>
      </c>
      <c r="I414" s="8">
        <v>4</v>
      </c>
      <c r="J414" s="8">
        <v>1</v>
      </c>
      <c r="K414" s="8">
        <v>4</v>
      </c>
      <c r="L414" s="8">
        <v>10</v>
      </c>
      <c r="M414" s="8">
        <v>4</v>
      </c>
      <c r="N414" s="8">
        <v>1</v>
      </c>
      <c r="O414" s="8">
        <v>1</v>
      </c>
      <c r="P414" s="8">
        <v>1</v>
      </c>
      <c r="Q414" s="8">
        <v>1</v>
      </c>
      <c r="R414"/>
    </row>
    <row r="415" spans="1:18">
      <c r="A415" s="8" t="s">
        <v>827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7</v>
      </c>
      <c r="J415" s="8">
        <v>0</v>
      </c>
      <c r="K415" s="8">
        <v>2</v>
      </c>
      <c r="L415" s="8">
        <v>16</v>
      </c>
      <c r="M415" s="8">
        <v>7</v>
      </c>
      <c r="N415" s="8">
        <v>0</v>
      </c>
      <c r="O415" s="8">
        <v>1</v>
      </c>
      <c r="P415" s="8">
        <v>1</v>
      </c>
      <c r="Q415" s="8">
        <v>0</v>
      </c>
      <c r="R415"/>
    </row>
    <row r="416" spans="1:18">
      <c r="A416" s="8" t="s">
        <v>806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3</v>
      </c>
      <c r="J416" s="8">
        <v>2</v>
      </c>
      <c r="K416" s="8">
        <v>5</v>
      </c>
      <c r="L416" s="8">
        <v>3</v>
      </c>
      <c r="M416" s="8">
        <v>2</v>
      </c>
      <c r="N416" s="8">
        <v>0</v>
      </c>
      <c r="O416" s="8">
        <v>4</v>
      </c>
      <c r="P416" s="8">
        <v>1</v>
      </c>
      <c r="Q416" s="8">
        <v>0</v>
      </c>
      <c r="R416"/>
    </row>
    <row r="417" spans="1:18">
      <c r="A417" s="8" t="s">
        <v>828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1</v>
      </c>
      <c r="J417" s="8">
        <v>3</v>
      </c>
      <c r="K417" s="8">
        <v>6</v>
      </c>
      <c r="L417" s="8">
        <v>2</v>
      </c>
      <c r="M417" s="8">
        <v>4</v>
      </c>
      <c r="N417" s="8">
        <v>1</v>
      </c>
      <c r="O417" s="8">
        <v>1</v>
      </c>
      <c r="P417" s="8">
        <v>1</v>
      </c>
      <c r="Q417" s="8">
        <v>0</v>
      </c>
      <c r="R417"/>
    </row>
    <row r="418" spans="1:18">
      <c r="A418" s="8" t="s">
        <v>829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0</v>
      </c>
      <c r="I418" s="8">
        <v>11</v>
      </c>
      <c r="J418" s="8">
        <v>3</v>
      </c>
      <c r="K418" s="8">
        <v>10</v>
      </c>
      <c r="L418" s="8">
        <v>9</v>
      </c>
      <c r="M418" s="8">
        <v>7</v>
      </c>
      <c r="N418" s="8">
        <v>0</v>
      </c>
      <c r="O418" s="8">
        <v>6</v>
      </c>
      <c r="P418" s="8">
        <v>1</v>
      </c>
      <c r="Q418" s="8">
        <v>0</v>
      </c>
      <c r="R418"/>
    </row>
    <row r="419" spans="1:18">
      <c r="A419" s="8" t="s">
        <v>909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0</v>
      </c>
      <c r="I419" s="8">
        <v>5</v>
      </c>
      <c r="J419" s="8">
        <v>6</v>
      </c>
      <c r="K419" s="8">
        <v>10</v>
      </c>
      <c r="L419" s="8">
        <v>9</v>
      </c>
      <c r="M419" s="8">
        <v>6</v>
      </c>
      <c r="N419" s="8">
        <v>0</v>
      </c>
      <c r="O419" s="8">
        <v>2</v>
      </c>
      <c r="P419" s="8">
        <v>1</v>
      </c>
      <c r="Q419" s="8">
        <v>0</v>
      </c>
      <c r="R419"/>
    </row>
    <row r="420" spans="1:18">
      <c r="A420" s="8" t="s">
        <v>830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0</v>
      </c>
      <c r="I420" s="8">
        <v>3</v>
      </c>
      <c r="J420" s="8">
        <v>1</v>
      </c>
      <c r="K420" s="8">
        <v>6</v>
      </c>
      <c r="L420" s="8">
        <v>6</v>
      </c>
      <c r="M420" s="8">
        <v>3</v>
      </c>
      <c r="N420" s="8">
        <v>0</v>
      </c>
      <c r="O420" s="8">
        <v>7</v>
      </c>
      <c r="P420" s="8">
        <v>2</v>
      </c>
      <c r="Q420" s="8">
        <v>0</v>
      </c>
      <c r="R420"/>
    </row>
    <row r="421" spans="1:18">
      <c r="A421" s="8" t="s">
        <v>831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1</v>
      </c>
      <c r="L421" s="8">
        <v>8</v>
      </c>
      <c r="M421" s="8">
        <v>1</v>
      </c>
      <c r="N421" s="8">
        <v>0</v>
      </c>
      <c r="O421" s="8">
        <v>5</v>
      </c>
      <c r="P421" s="8">
        <v>0</v>
      </c>
      <c r="Q421" s="8">
        <v>0</v>
      </c>
      <c r="R421"/>
    </row>
    <row r="422" spans="1:18">
      <c r="A422" s="8" t="s">
        <v>793</v>
      </c>
      <c r="B422" s="3">
        <v>0</v>
      </c>
      <c r="C422" s="8">
        <v>1</v>
      </c>
      <c r="D422" s="8">
        <v>3</v>
      </c>
      <c r="E422" s="8">
        <v>5</v>
      </c>
      <c r="F422" s="8">
        <v>0</v>
      </c>
      <c r="G422" s="8">
        <v>0</v>
      </c>
      <c r="H422" s="8">
        <v>0</v>
      </c>
      <c r="I422" s="8">
        <v>16</v>
      </c>
      <c r="J422" s="8">
        <v>1</v>
      </c>
      <c r="K422" s="8">
        <v>7</v>
      </c>
      <c r="L422" s="8">
        <v>20</v>
      </c>
      <c r="M422" s="8">
        <v>10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807</v>
      </c>
      <c r="B423" s="3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2</v>
      </c>
      <c r="J423" s="8">
        <v>1</v>
      </c>
      <c r="K423" s="8">
        <v>2</v>
      </c>
      <c r="L423" s="8">
        <v>0</v>
      </c>
      <c r="M423" s="8">
        <v>0</v>
      </c>
      <c r="N423" s="8">
        <v>0</v>
      </c>
      <c r="O423" s="8">
        <v>2</v>
      </c>
      <c r="P423" s="8">
        <v>1</v>
      </c>
      <c r="Q423" s="8">
        <v>0</v>
      </c>
      <c r="R423"/>
    </row>
    <row r="424" spans="1:18">
      <c r="A424" s="8" t="s">
        <v>794</v>
      </c>
      <c r="B424" s="3">
        <v>0</v>
      </c>
      <c r="C424" s="8">
        <v>1</v>
      </c>
      <c r="D424" s="8">
        <v>2</v>
      </c>
      <c r="E424" s="8">
        <v>1</v>
      </c>
      <c r="F424" s="8">
        <v>0</v>
      </c>
      <c r="G424" s="8">
        <v>0</v>
      </c>
      <c r="H424" s="8">
        <v>0</v>
      </c>
      <c r="I424" s="8">
        <v>4</v>
      </c>
      <c r="J424" s="8">
        <v>4</v>
      </c>
      <c r="K424" s="8">
        <v>11</v>
      </c>
      <c r="L424" s="8">
        <v>5</v>
      </c>
      <c r="M424" s="8">
        <v>4</v>
      </c>
      <c r="N424" s="8">
        <v>0</v>
      </c>
      <c r="O424" s="8">
        <v>4</v>
      </c>
      <c r="P424" s="8">
        <v>0</v>
      </c>
      <c r="Q424" s="8">
        <v>0</v>
      </c>
      <c r="R424"/>
    </row>
    <row r="425" spans="1:18">
      <c r="A425" s="8" t="s">
        <v>795</v>
      </c>
      <c r="B425" s="3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4</v>
      </c>
      <c r="J425" s="8">
        <v>1</v>
      </c>
      <c r="K425" s="8">
        <v>9</v>
      </c>
      <c r="L425" s="8">
        <v>5</v>
      </c>
      <c r="M425" s="8">
        <v>4</v>
      </c>
      <c r="N425" s="8">
        <v>0</v>
      </c>
      <c r="O425" s="8">
        <v>6</v>
      </c>
      <c r="P425" s="8">
        <v>0</v>
      </c>
      <c r="Q425" s="8">
        <v>0</v>
      </c>
      <c r="R425"/>
    </row>
    <row r="426" spans="1:18">
      <c r="A426" s="8" t="s">
        <v>832</v>
      </c>
      <c r="B426" s="3">
        <v>0</v>
      </c>
      <c r="C426" s="8">
        <v>0</v>
      </c>
      <c r="D426" s="8">
        <v>2</v>
      </c>
      <c r="E426" s="8">
        <v>2</v>
      </c>
      <c r="F426" s="8">
        <v>0</v>
      </c>
      <c r="G426" s="8">
        <v>0</v>
      </c>
      <c r="H426" s="8">
        <v>0</v>
      </c>
      <c r="I426" s="8">
        <v>4</v>
      </c>
      <c r="J426" s="8">
        <v>5</v>
      </c>
      <c r="K426" s="8">
        <v>4</v>
      </c>
      <c r="L426" s="8">
        <v>8</v>
      </c>
      <c r="M426" s="8">
        <v>4</v>
      </c>
      <c r="N426" s="8">
        <v>0</v>
      </c>
      <c r="O426" s="8">
        <v>5</v>
      </c>
      <c r="P426" s="8">
        <v>2</v>
      </c>
      <c r="Q426" s="8">
        <v>0</v>
      </c>
      <c r="R426"/>
    </row>
    <row r="427" spans="1:18">
      <c r="A427" s="8" t="s">
        <v>833</v>
      </c>
      <c r="B427" s="3">
        <v>0</v>
      </c>
      <c r="C427" s="8">
        <v>0</v>
      </c>
      <c r="D427" s="8">
        <v>0</v>
      </c>
      <c r="E427" s="8">
        <v>3</v>
      </c>
      <c r="F427" s="8">
        <v>0</v>
      </c>
      <c r="G427" s="8">
        <v>0</v>
      </c>
      <c r="H427" s="8">
        <v>0</v>
      </c>
      <c r="I427" s="8">
        <v>5</v>
      </c>
      <c r="J427" s="8">
        <v>2</v>
      </c>
      <c r="K427" s="8">
        <v>1</v>
      </c>
      <c r="L427" s="8">
        <v>5</v>
      </c>
      <c r="M427" s="8">
        <v>4</v>
      </c>
      <c r="N427" s="8">
        <v>0</v>
      </c>
      <c r="O427" s="8">
        <v>3</v>
      </c>
      <c r="P427" s="8">
        <v>0</v>
      </c>
      <c r="Q427" s="8">
        <v>0</v>
      </c>
      <c r="R427"/>
    </row>
    <row r="428" spans="1:18">
      <c r="A428" s="8" t="s">
        <v>834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4</v>
      </c>
      <c r="J428" s="8">
        <v>1</v>
      </c>
      <c r="K428" s="8">
        <v>6</v>
      </c>
      <c r="L428" s="8">
        <v>14</v>
      </c>
      <c r="M428" s="8">
        <v>5</v>
      </c>
      <c r="N428" s="8">
        <v>0</v>
      </c>
      <c r="O428" s="8">
        <v>3</v>
      </c>
      <c r="P428" s="8">
        <v>2</v>
      </c>
      <c r="Q428" s="8">
        <v>0</v>
      </c>
      <c r="R428"/>
    </row>
    <row r="429" spans="1:18">
      <c r="A429" s="8" t="s">
        <v>835</v>
      </c>
      <c r="B429" s="3">
        <v>0</v>
      </c>
      <c r="C429" s="8">
        <v>0</v>
      </c>
      <c r="D429" s="8">
        <v>0</v>
      </c>
      <c r="E429" s="8">
        <v>2</v>
      </c>
      <c r="F429" s="8">
        <v>0</v>
      </c>
      <c r="G429" s="8">
        <v>0</v>
      </c>
      <c r="H429" s="8">
        <v>0</v>
      </c>
      <c r="I429" s="8">
        <v>2</v>
      </c>
      <c r="J429" s="8">
        <v>1</v>
      </c>
      <c r="K429" s="8">
        <v>4</v>
      </c>
      <c r="L429" s="8">
        <v>9</v>
      </c>
      <c r="M429" s="8">
        <v>5</v>
      </c>
      <c r="N429" s="8">
        <v>1</v>
      </c>
      <c r="O429" s="8">
        <v>1</v>
      </c>
      <c r="P429" s="8">
        <v>0</v>
      </c>
      <c r="Q429" s="8">
        <v>0</v>
      </c>
      <c r="R429"/>
    </row>
    <row r="430" spans="1:18">
      <c r="A430" s="8" t="s">
        <v>910</v>
      </c>
      <c r="B430" s="3">
        <v>0</v>
      </c>
      <c r="C430" s="8">
        <v>0</v>
      </c>
      <c r="D430" s="8">
        <v>1</v>
      </c>
      <c r="E430" s="8">
        <v>1</v>
      </c>
      <c r="F430" s="8">
        <v>0</v>
      </c>
      <c r="G430" s="8">
        <v>0</v>
      </c>
      <c r="H430" s="8">
        <v>0</v>
      </c>
      <c r="I430" s="8">
        <v>5</v>
      </c>
      <c r="J430" s="8">
        <v>1</v>
      </c>
      <c r="K430" s="8">
        <v>3</v>
      </c>
      <c r="L430" s="8">
        <v>12</v>
      </c>
      <c r="M430" s="8">
        <v>8</v>
      </c>
      <c r="N430" s="8">
        <v>0</v>
      </c>
      <c r="O430" s="8">
        <v>2</v>
      </c>
      <c r="P430" s="8">
        <v>1</v>
      </c>
      <c r="Q430" s="8">
        <v>0</v>
      </c>
      <c r="R430"/>
    </row>
    <row r="431" spans="1:18">
      <c r="A431" s="8" t="s">
        <v>836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</v>
      </c>
      <c r="I431" s="8">
        <v>10</v>
      </c>
      <c r="J431" s="8">
        <v>2</v>
      </c>
      <c r="K431" s="8">
        <v>7</v>
      </c>
      <c r="L431" s="8">
        <v>12</v>
      </c>
      <c r="M431" s="8">
        <v>8</v>
      </c>
      <c r="N431" s="8">
        <v>1</v>
      </c>
      <c r="O431" s="8">
        <v>5</v>
      </c>
      <c r="P431" s="8">
        <v>3</v>
      </c>
      <c r="Q431" s="8">
        <v>0</v>
      </c>
      <c r="R431"/>
    </row>
    <row r="432" spans="1:18">
      <c r="A432" s="8" t="s">
        <v>837</v>
      </c>
      <c r="B432" s="3">
        <v>0</v>
      </c>
      <c r="C432" s="8">
        <v>0</v>
      </c>
      <c r="D432" s="8">
        <v>2</v>
      </c>
      <c r="E432" s="8">
        <v>4</v>
      </c>
      <c r="F432" s="8">
        <v>0</v>
      </c>
      <c r="G432" s="8">
        <v>0</v>
      </c>
      <c r="H432" s="8">
        <v>0</v>
      </c>
      <c r="I432" s="8">
        <v>7</v>
      </c>
      <c r="J432" s="8">
        <v>3</v>
      </c>
      <c r="K432" s="8">
        <v>9</v>
      </c>
      <c r="L432" s="8">
        <v>5</v>
      </c>
      <c r="M432" s="8">
        <v>2</v>
      </c>
      <c r="N432" s="8">
        <v>1</v>
      </c>
      <c r="O432" s="8">
        <v>2</v>
      </c>
      <c r="P432" s="8">
        <v>2</v>
      </c>
      <c r="Q432" s="8">
        <v>0</v>
      </c>
      <c r="R432"/>
    </row>
    <row r="433" spans="1:18">
      <c r="A433" s="8" t="s">
        <v>911</v>
      </c>
      <c r="B433" s="3">
        <v>0</v>
      </c>
      <c r="C433" s="8">
        <v>0</v>
      </c>
      <c r="D433" s="8">
        <v>0</v>
      </c>
      <c r="E433" s="8">
        <v>3</v>
      </c>
      <c r="F433" s="8">
        <v>0</v>
      </c>
      <c r="G433" s="8">
        <v>0</v>
      </c>
      <c r="H433" s="8">
        <v>0</v>
      </c>
      <c r="I433" s="8">
        <v>5</v>
      </c>
      <c r="J433" s="8">
        <v>1</v>
      </c>
      <c r="K433" s="8">
        <v>7</v>
      </c>
      <c r="L433" s="8">
        <v>7</v>
      </c>
      <c r="M433" s="8">
        <v>6</v>
      </c>
      <c r="N433" s="8">
        <v>1</v>
      </c>
      <c r="O433" s="8">
        <v>4</v>
      </c>
      <c r="P433" s="8">
        <v>3</v>
      </c>
      <c r="Q433" s="8">
        <v>0</v>
      </c>
      <c r="R433"/>
    </row>
    <row r="434" spans="1:18">
      <c r="A434" s="8" t="s">
        <v>838</v>
      </c>
      <c r="B434" s="3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2</v>
      </c>
      <c r="J434" s="8">
        <v>1</v>
      </c>
      <c r="K434" s="8">
        <v>1</v>
      </c>
      <c r="L434" s="8">
        <v>10</v>
      </c>
      <c r="M434" s="8">
        <v>4</v>
      </c>
      <c r="N434" s="8">
        <v>0</v>
      </c>
      <c r="O434" s="8">
        <v>2</v>
      </c>
      <c r="P434" s="8">
        <v>0</v>
      </c>
      <c r="Q434" s="8">
        <v>0</v>
      </c>
      <c r="R434"/>
    </row>
    <row r="435" spans="1:18">
      <c r="A435" s="8" t="s">
        <v>839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0</v>
      </c>
      <c r="I435" s="8">
        <v>10</v>
      </c>
      <c r="J435" s="8">
        <v>2</v>
      </c>
      <c r="K435" s="8">
        <v>4</v>
      </c>
      <c r="L435" s="8">
        <v>13</v>
      </c>
      <c r="M435" s="8">
        <v>4</v>
      </c>
      <c r="N435" s="8">
        <v>3</v>
      </c>
      <c r="O435" s="8">
        <v>2</v>
      </c>
      <c r="P435" s="8">
        <v>1</v>
      </c>
      <c r="Q435" s="8">
        <v>0</v>
      </c>
      <c r="R435"/>
    </row>
    <row r="436" spans="1:18">
      <c r="A436" s="8" t="s">
        <v>840</v>
      </c>
      <c r="B436" s="3">
        <v>0</v>
      </c>
      <c r="C436" s="8">
        <v>0</v>
      </c>
      <c r="D436" s="8">
        <v>2</v>
      </c>
      <c r="E436" s="8">
        <v>4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5</v>
      </c>
      <c r="L436" s="8">
        <v>7</v>
      </c>
      <c r="M436" s="8">
        <v>4</v>
      </c>
      <c r="N436" s="8">
        <v>0</v>
      </c>
      <c r="O436" s="8">
        <v>4</v>
      </c>
      <c r="P436" s="8">
        <v>1</v>
      </c>
      <c r="Q436" s="8">
        <v>0</v>
      </c>
      <c r="R436"/>
    </row>
    <row r="437" spans="1:18">
      <c r="A437" s="8" t="s">
        <v>912</v>
      </c>
      <c r="B437" s="3">
        <v>1</v>
      </c>
      <c r="C437" s="8">
        <v>2</v>
      </c>
      <c r="D437" s="8">
        <v>3</v>
      </c>
      <c r="E437" s="8">
        <v>1</v>
      </c>
      <c r="F437" s="8">
        <v>1</v>
      </c>
      <c r="G437" s="8">
        <v>0</v>
      </c>
      <c r="H437" s="8">
        <v>0</v>
      </c>
      <c r="I437" s="8">
        <v>7</v>
      </c>
      <c r="J437" s="8">
        <v>4</v>
      </c>
      <c r="K437" s="8">
        <v>5</v>
      </c>
      <c r="L437" s="8">
        <v>5</v>
      </c>
      <c r="M437" s="8">
        <v>1</v>
      </c>
      <c r="N437" s="8">
        <v>0</v>
      </c>
      <c r="O437" s="8">
        <v>3</v>
      </c>
      <c r="P437" s="8">
        <v>4</v>
      </c>
      <c r="Q437" s="8">
        <v>0</v>
      </c>
      <c r="R437"/>
    </row>
    <row r="438" spans="1:18">
      <c r="A438" s="8" t="s">
        <v>841</v>
      </c>
      <c r="B438" s="3">
        <v>0</v>
      </c>
      <c r="C438" s="8">
        <v>1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2</v>
      </c>
      <c r="J438" s="8">
        <v>2</v>
      </c>
      <c r="K438" s="8">
        <v>1</v>
      </c>
      <c r="L438" s="8">
        <v>3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/>
    </row>
    <row r="439" spans="1:18">
      <c r="A439" s="8" t="s">
        <v>842</v>
      </c>
      <c r="B439" s="3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3</v>
      </c>
      <c r="L439" s="8">
        <v>6</v>
      </c>
      <c r="M439" s="8">
        <v>4</v>
      </c>
      <c r="N439" s="8">
        <v>0</v>
      </c>
      <c r="O439" s="8">
        <v>1</v>
      </c>
      <c r="P439" s="8">
        <v>1</v>
      </c>
      <c r="Q439" s="8">
        <v>0</v>
      </c>
      <c r="R439"/>
    </row>
    <row r="440" spans="1:18">
      <c r="A440" s="8" t="s">
        <v>843</v>
      </c>
      <c r="B440" s="3">
        <v>1</v>
      </c>
      <c r="C440" s="8">
        <v>0</v>
      </c>
      <c r="D440" s="8">
        <v>2</v>
      </c>
      <c r="E440" s="8">
        <v>2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8</v>
      </c>
      <c r="L440" s="8">
        <v>8</v>
      </c>
      <c r="M440" s="8">
        <v>3</v>
      </c>
      <c r="N440" s="8">
        <v>2</v>
      </c>
      <c r="O440" s="8">
        <v>5</v>
      </c>
      <c r="P440" s="8">
        <v>1</v>
      </c>
      <c r="Q440" s="8">
        <v>0</v>
      </c>
      <c r="R440"/>
    </row>
    <row r="441" spans="1:18">
      <c r="A441" s="8" t="s">
        <v>844</v>
      </c>
      <c r="B441" s="3">
        <v>0</v>
      </c>
      <c r="C441" s="8">
        <v>0</v>
      </c>
      <c r="D441" s="8">
        <v>1</v>
      </c>
      <c r="E441" s="8">
        <v>0</v>
      </c>
      <c r="F441" s="8">
        <v>0</v>
      </c>
      <c r="G441" s="8">
        <v>0</v>
      </c>
      <c r="H441" s="8">
        <v>0</v>
      </c>
      <c r="I441" s="8">
        <v>7</v>
      </c>
      <c r="J441" s="8">
        <v>1</v>
      </c>
      <c r="K441" s="8">
        <v>4</v>
      </c>
      <c r="L441" s="8">
        <v>10</v>
      </c>
      <c r="M441" s="8">
        <v>0</v>
      </c>
      <c r="N441" s="8">
        <v>0</v>
      </c>
      <c r="O441" s="8">
        <v>3</v>
      </c>
      <c r="P441" s="8">
        <v>3</v>
      </c>
      <c r="Q441" s="8">
        <v>0</v>
      </c>
      <c r="R441"/>
    </row>
    <row r="442" spans="1:18">
      <c r="A442" s="8" t="s">
        <v>845</v>
      </c>
      <c r="B442" s="3">
        <v>0</v>
      </c>
      <c r="C442" s="8">
        <v>0</v>
      </c>
      <c r="D442" s="8">
        <v>0</v>
      </c>
      <c r="E442" s="8">
        <v>2</v>
      </c>
      <c r="F442" s="8">
        <v>0</v>
      </c>
      <c r="G442" s="8">
        <v>0</v>
      </c>
      <c r="H442" s="8">
        <v>0</v>
      </c>
      <c r="I442" s="8">
        <v>2</v>
      </c>
      <c r="J442" s="8">
        <v>1</v>
      </c>
      <c r="K442" s="8">
        <v>1</v>
      </c>
      <c r="L442" s="8">
        <v>3</v>
      </c>
      <c r="M442" s="8">
        <v>2</v>
      </c>
      <c r="N442" s="8">
        <v>0</v>
      </c>
      <c r="O442" s="8">
        <v>3</v>
      </c>
      <c r="P442" s="8">
        <v>0</v>
      </c>
      <c r="Q442" s="8">
        <v>0</v>
      </c>
      <c r="R442"/>
    </row>
    <row r="443" spans="1:18">
      <c r="A443" s="8" t="s">
        <v>846</v>
      </c>
      <c r="B443" s="3">
        <v>0</v>
      </c>
      <c r="C443" s="8">
        <v>0</v>
      </c>
      <c r="D443" s="8">
        <v>1</v>
      </c>
      <c r="E443" s="8">
        <v>3</v>
      </c>
      <c r="F443" s="8">
        <v>0</v>
      </c>
      <c r="G443" s="8">
        <v>0</v>
      </c>
      <c r="H443" s="8">
        <v>0</v>
      </c>
      <c r="I443" s="8">
        <v>6</v>
      </c>
      <c r="J443" s="8">
        <v>1</v>
      </c>
      <c r="K443" s="8">
        <v>2</v>
      </c>
      <c r="L443" s="8">
        <v>17</v>
      </c>
      <c r="M443" s="8">
        <v>7</v>
      </c>
      <c r="N443" s="8">
        <v>0</v>
      </c>
      <c r="O443" s="8">
        <v>7</v>
      </c>
      <c r="P443" s="8">
        <v>3</v>
      </c>
      <c r="Q443" s="8">
        <v>0</v>
      </c>
      <c r="R443"/>
    </row>
    <row r="444" spans="1:18">
      <c r="A444" s="8" t="s">
        <v>847</v>
      </c>
      <c r="B444" s="3">
        <v>0</v>
      </c>
      <c r="C444" s="8">
        <v>0</v>
      </c>
      <c r="D444" s="8">
        <v>1</v>
      </c>
      <c r="E444" s="8">
        <v>7</v>
      </c>
      <c r="F444" s="8">
        <v>0</v>
      </c>
      <c r="G444" s="8">
        <v>0</v>
      </c>
      <c r="H444" s="8">
        <v>0</v>
      </c>
      <c r="I444" s="8">
        <v>8</v>
      </c>
      <c r="J444" s="8">
        <v>1</v>
      </c>
      <c r="K444" s="8">
        <v>2</v>
      </c>
      <c r="L444" s="8">
        <v>8</v>
      </c>
      <c r="M444" s="8">
        <v>3</v>
      </c>
      <c r="N444" s="8">
        <v>0</v>
      </c>
      <c r="O444" s="8">
        <v>0</v>
      </c>
      <c r="P444" s="8">
        <v>1</v>
      </c>
      <c r="Q444" s="8">
        <v>0</v>
      </c>
      <c r="R444"/>
    </row>
    <row r="445" spans="1:18">
      <c r="A445" s="8" t="s">
        <v>848</v>
      </c>
      <c r="B445" s="3">
        <v>0</v>
      </c>
      <c r="C445" s="8">
        <v>0</v>
      </c>
      <c r="D445" s="8">
        <v>1</v>
      </c>
      <c r="E445" s="8">
        <v>2</v>
      </c>
      <c r="F445" s="8">
        <v>0</v>
      </c>
      <c r="G445" s="8">
        <v>0</v>
      </c>
      <c r="H445" s="8">
        <v>0</v>
      </c>
      <c r="I445" s="8">
        <v>5</v>
      </c>
      <c r="J445" s="8">
        <v>0</v>
      </c>
      <c r="K445" s="8">
        <v>3</v>
      </c>
      <c r="L445" s="8">
        <v>32</v>
      </c>
      <c r="M445" s="8">
        <v>10</v>
      </c>
      <c r="N445" s="8">
        <v>0</v>
      </c>
      <c r="O445" s="8">
        <v>3</v>
      </c>
      <c r="P445" s="8">
        <v>4</v>
      </c>
      <c r="Q445" s="8">
        <v>0</v>
      </c>
      <c r="R445"/>
    </row>
    <row r="446" spans="1:18">
      <c r="A446" s="8" t="s">
        <v>849</v>
      </c>
      <c r="B446" s="3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2</v>
      </c>
      <c r="K446" s="8">
        <v>1</v>
      </c>
      <c r="L446" s="8">
        <v>11</v>
      </c>
      <c r="M446" s="8">
        <v>5</v>
      </c>
      <c r="N446" s="8">
        <v>0</v>
      </c>
      <c r="O446" s="8">
        <v>1</v>
      </c>
      <c r="P446" s="8">
        <v>0</v>
      </c>
      <c r="Q446" s="8">
        <v>0</v>
      </c>
      <c r="R446"/>
    </row>
    <row r="447" spans="1:18">
      <c r="A447" s="8" t="s">
        <v>850</v>
      </c>
      <c r="B447" s="3">
        <v>0</v>
      </c>
      <c r="C447" s="8">
        <v>0</v>
      </c>
      <c r="D447" s="8">
        <v>1</v>
      </c>
      <c r="E447" s="8">
        <v>2</v>
      </c>
      <c r="F447" s="8">
        <v>0</v>
      </c>
      <c r="G447" s="8">
        <v>1</v>
      </c>
      <c r="H447" s="8">
        <v>1</v>
      </c>
      <c r="I447" s="8">
        <v>4</v>
      </c>
      <c r="J447" s="8">
        <v>1</v>
      </c>
      <c r="K447" s="8">
        <v>4</v>
      </c>
      <c r="L447" s="8">
        <v>20</v>
      </c>
      <c r="M447" s="8">
        <v>2</v>
      </c>
      <c r="N447" s="8">
        <v>0</v>
      </c>
      <c r="O447" s="8">
        <v>7</v>
      </c>
      <c r="P447" s="8">
        <v>3</v>
      </c>
      <c r="Q447" s="8">
        <v>0</v>
      </c>
      <c r="R447"/>
    </row>
    <row r="448" spans="1:18">
      <c r="A448" s="8" t="s">
        <v>913</v>
      </c>
      <c r="B448" s="3">
        <v>0</v>
      </c>
      <c r="C448" s="8">
        <v>0</v>
      </c>
      <c r="D448" s="8">
        <v>3</v>
      </c>
      <c r="E448" s="8">
        <v>0</v>
      </c>
      <c r="F448" s="8">
        <v>1</v>
      </c>
      <c r="G448" s="8">
        <v>0</v>
      </c>
      <c r="H448" s="8">
        <v>0</v>
      </c>
      <c r="I448" s="8">
        <v>3</v>
      </c>
      <c r="J448" s="8">
        <v>3</v>
      </c>
      <c r="K448" s="8">
        <v>11</v>
      </c>
      <c r="L448" s="8">
        <v>18</v>
      </c>
      <c r="M448" s="8">
        <v>8</v>
      </c>
      <c r="N448" s="8">
        <v>1</v>
      </c>
      <c r="O448" s="8">
        <v>2</v>
      </c>
      <c r="P448" s="8">
        <v>0</v>
      </c>
      <c r="Q448" s="8">
        <v>0</v>
      </c>
      <c r="R448"/>
    </row>
    <row r="449" spans="1:18">
      <c r="A449" s="8" t="s">
        <v>796</v>
      </c>
      <c r="B449" s="3">
        <v>0</v>
      </c>
      <c r="C449" s="8">
        <v>0</v>
      </c>
      <c r="D449" s="8">
        <v>1</v>
      </c>
      <c r="E449" s="8">
        <v>4</v>
      </c>
      <c r="F449" s="8">
        <v>0</v>
      </c>
      <c r="G449" s="8">
        <v>0</v>
      </c>
      <c r="H449" s="8">
        <v>0</v>
      </c>
      <c r="I449" s="8">
        <v>5</v>
      </c>
      <c r="J449" s="8">
        <v>3</v>
      </c>
      <c r="K449" s="8">
        <v>3</v>
      </c>
      <c r="L449" s="8">
        <v>5</v>
      </c>
      <c r="M449" s="8">
        <v>2</v>
      </c>
      <c r="N449" s="8">
        <v>0</v>
      </c>
      <c r="O449" s="8">
        <v>5</v>
      </c>
      <c r="P449" s="8">
        <v>3</v>
      </c>
      <c r="Q449" s="8">
        <v>0</v>
      </c>
      <c r="R449"/>
    </row>
    <row r="450" spans="1:18">
      <c r="A450" s="8" t="s">
        <v>851</v>
      </c>
      <c r="B450" s="3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1</v>
      </c>
      <c r="K450" s="8">
        <v>4</v>
      </c>
      <c r="L450" s="8">
        <v>5</v>
      </c>
      <c r="M450" s="8">
        <v>3</v>
      </c>
      <c r="N450" s="8">
        <v>0</v>
      </c>
      <c r="O450" s="8">
        <v>5</v>
      </c>
      <c r="P450" s="8">
        <v>0</v>
      </c>
      <c r="Q450" s="8">
        <v>0</v>
      </c>
      <c r="R450"/>
    </row>
    <row r="451" spans="1:18">
      <c r="A451" s="8" t="s">
        <v>852</v>
      </c>
      <c r="B451" s="3">
        <v>0</v>
      </c>
      <c r="C451" s="8">
        <v>1</v>
      </c>
      <c r="D451" s="8">
        <v>3</v>
      </c>
      <c r="E451" s="8">
        <v>2</v>
      </c>
      <c r="F451" s="8">
        <v>1</v>
      </c>
      <c r="G451" s="8">
        <v>0</v>
      </c>
      <c r="H451" s="8">
        <v>0</v>
      </c>
      <c r="I451" s="8">
        <v>9</v>
      </c>
      <c r="J451" s="8">
        <v>2</v>
      </c>
      <c r="K451" s="8">
        <v>7</v>
      </c>
      <c r="L451" s="8">
        <v>4</v>
      </c>
      <c r="M451" s="8">
        <v>4</v>
      </c>
      <c r="N451" s="8">
        <v>2</v>
      </c>
      <c r="O451" s="8">
        <v>7</v>
      </c>
      <c r="P451" s="8">
        <v>5</v>
      </c>
      <c r="Q451" s="8">
        <v>0</v>
      </c>
      <c r="R451"/>
    </row>
    <row r="452" spans="1:18">
      <c r="A452" s="8" t="s">
        <v>853</v>
      </c>
      <c r="B452" s="3">
        <v>0</v>
      </c>
      <c r="C452" s="8">
        <v>0</v>
      </c>
      <c r="D452" s="8">
        <v>0</v>
      </c>
      <c r="E452" s="8">
        <v>4</v>
      </c>
      <c r="F452" s="8">
        <v>0</v>
      </c>
      <c r="G452" s="8">
        <v>0</v>
      </c>
      <c r="H452" s="8">
        <v>0</v>
      </c>
      <c r="I452" s="8">
        <v>5</v>
      </c>
      <c r="J452" s="8">
        <v>1</v>
      </c>
      <c r="K452" s="8">
        <v>6</v>
      </c>
      <c r="L452" s="8">
        <v>12</v>
      </c>
      <c r="M452" s="8">
        <v>3</v>
      </c>
      <c r="N452" s="8">
        <v>1</v>
      </c>
      <c r="O452" s="8">
        <v>1</v>
      </c>
      <c r="P452" s="8">
        <v>0</v>
      </c>
      <c r="Q452" s="8">
        <v>0</v>
      </c>
      <c r="R452"/>
    </row>
    <row r="453" spans="1:18">
      <c r="A453" s="8" t="s">
        <v>854</v>
      </c>
      <c r="B453" s="3">
        <v>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1</v>
      </c>
      <c r="J453" s="8">
        <v>0</v>
      </c>
      <c r="K453" s="8">
        <v>6</v>
      </c>
      <c r="L453" s="8">
        <v>5</v>
      </c>
      <c r="M453" s="8">
        <v>2</v>
      </c>
      <c r="N453" s="8">
        <v>0</v>
      </c>
      <c r="O453" s="8">
        <v>0</v>
      </c>
      <c r="P453" s="8">
        <v>0</v>
      </c>
      <c r="Q453" s="8">
        <v>0</v>
      </c>
      <c r="R453"/>
    </row>
    <row r="454" spans="1:18">
      <c r="A454" s="8" t="s">
        <v>914</v>
      </c>
      <c r="B454" s="3">
        <v>0</v>
      </c>
      <c r="C454" s="8">
        <v>0</v>
      </c>
      <c r="D454" s="8">
        <v>2</v>
      </c>
      <c r="E454" s="8">
        <v>3</v>
      </c>
      <c r="F454" s="8">
        <v>0</v>
      </c>
      <c r="G454" s="8">
        <v>0</v>
      </c>
      <c r="H454" s="8">
        <v>0</v>
      </c>
      <c r="I454" s="8">
        <v>8</v>
      </c>
      <c r="J454" s="8">
        <v>2</v>
      </c>
      <c r="K454" s="8">
        <v>7</v>
      </c>
      <c r="L454" s="8">
        <v>11</v>
      </c>
      <c r="M454" s="8">
        <v>6</v>
      </c>
      <c r="N454" s="8">
        <v>2</v>
      </c>
      <c r="O454" s="8">
        <v>5</v>
      </c>
      <c r="P454" s="8">
        <v>5</v>
      </c>
      <c r="Q454" s="8">
        <v>0</v>
      </c>
      <c r="R454"/>
    </row>
    <row r="455" spans="1:18">
      <c r="A455" s="8" t="s">
        <v>808</v>
      </c>
      <c r="B455" s="3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6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/>
    </row>
    <row r="456" spans="1:18">
      <c r="A456" s="8" t="s">
        <v>855</v>
      </c>
      <c r="B456" s="3">
        <v>0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1</v>
      </c>
      <c r="K456" s="8">
        <v>8</v>
      </c>
      <c r="L456" s="8">
        <v>19</v>
      </c>
      <c r="M456" s="8">
        <v>6</v>
      </c>
      <c r="N456" s="8">
        <v>0</v>
      </c>
      <c r="O456" s="8">
        <v>2</v>
      </c>
      <c r="P456" s="8">
        <v>1</v>
      </c>
      <c r="Q456" s="8">
        <v>0</v>
      </c>
      <c r="R456"/>
    </row>
    <row r="457" spans="1:18">
      <c r="A457" s="8" t="s">
        <v>856</v>
      </c>
      <c r="B457" s="3">
        <v>0</v>
      </c>
      <c r="C457" s="8">
        <v>0</v>
      </c>
      <c r="D457" s="8">
        <v>3</v>
      </c>
      <c r="E457" s="8">
        <v>1</v>
      </c>
      <c r="F457" s="8">
        <v>0</v>
      </c>
      <c r="G457" s="8">
        <v>0</v>
      </c>
      <c r="H457" s="8">
        <v>0</v>
      </c>
      <c r="I457" s="8">
        <v>9</v>
      </c>
      <c r="J457" s="8">
        <v>3</v>
      </c>
      <c r="K457" s="8">
        <v>7</v>
      </c>
      <c r="L457" s="8">
        <v>10</v>
      </c>
      <c r="M457" s="8">
        <v>8</v>
      </c>
      <c r="N457" s="8">
        <v>0</v>
      </c>
      <c r="O457" s="8">
        <v>6</v>
      </c>
      <c r="P457" s="8">
        <v>0</v>
      </c>
      <c r="Q457" s="8">
        <v>0</v>
      </c>
      <c r="R457"/>
    </row>
    <row r="458" spans="1:18">
      <c r="A458" s="8" t="s">
        <v>857</v>
      </c>
      <c r="B458" s="3">
        <v>1</v>
      </c>
      <c r="C458" s="8">
        <v>1</v>
      </c>
      <c r="D458" s="8">
        <v>1</v>
      </c>
      <c r="E458" s="8">
        <v>3</v>
      </c>
      <c r="F458" s="8">
        <v>0</v>
      </c>
      <c r="G458" s="8">
        <v>0</v>
      </c>
      <c r="H458" s="8">
        <v>0</v>
      </c>
      <c r="I458" s="8">
        <v>10</v>
      </c>
      <c r="J458" s="8">
        <v>3</v>
      </c>
      <c r="K458" s="8">
        <v>6</v>
      </c>
      <c r="L458" s="8">
        <v>11</v>
      </c>
      <c r="M458" s="8">
        <v>3</v>
      </c>
      <c r="N458" s="8">
        <v>0</v>
      </c>
      <c r="O458" s="8">
        <v>3</v>
      </c>
      <c r="P458" s="8">
        <v>1</v>
      </c>
      <c r="Q458" s="8">
        <v>0</v>
      </c>
      <c r="R458"/>
    </row>
    <row r="459" spans="1:18">
      <c r="A459" s="8" t="s">
        <v>858</v>
      </c>
      <c r="B459" s="3">
        <v>0</v>
      </c>
      <c r="C459" s="8">
        <v>0</v>
      </c>
      <c r="D459" s="8">
        <v>2</v>
      </c>
      <c r="E459" s="8">
        <v>1</v>
      </c>
      <c r="F459" s="8">
        <v>0</v>
      </c>
      <c r="G459" s="8">
        <v>0</v>
      </c>
      <c r="H459" s="8">
        <v>0</v>
      </c>
      <c r="I459" s="8">
        <v>4</v>
      </c>
      <c r="J459" s="8">
        <v>2</v>
      </c>
      <c r="K459" s="8">
        <v>7</v>
      </c>
      <c r="L459" s="8">
        <v>13</v>
      </c>
      <c r="M459" s="8">
        <v>6</v>
      </c>
      <c r="N459" s="8">
        <v>1</v>
      </c>
      <c r="O459" s="8">
        <v>5</v>
      </c>
      <c r="P459" s="8">
        <v>2</v>
      </c>
      <c r="Q459" s="8">
        <v>0</v>
      </c>
      <c r="R459"/>
    </row>
    <row r="460" spans="1:18">
      <c r="A460" s="8" t="s">
        <v>859</v>
      </c>
      <c r="B460" s="3">
        <v>0</v>
      </c>
      <c r="C460" s="8">
        <v>1</v>
      </c>
      <c r="D460" s="8">
        <v>4</v>
      </c>
      <c r="E460" s="8">
        <v>4</v>
      </c>
      <c r="F460" s="8">
        <v>1</v>
      </c>
      <c r="G460" s="8">
        <v>0</v>
      </c>
      <c r="H460" s="8">
        <v>0</v>
      </c>
      <c r="I460" s="8">
        <v>9</v>
      </c>
      <c r="J460" s="8">
        <v>3</v>
      </c>
      <c r="K460" s="8">
        <v>12</v>
      </c>
      <c r="L460" s="8">
        <v>11</v>
      </c>
      <c r="M460" s="8">
        <v>8</v>
      </c>
      <c r="N460" s="8">
        <v>0</v>
      </c>
      <c r="O460" s="8">
        <v>2</v>
      </c>
      <c r="P460" s="8">
        <v>0</v>
      </c>
      <c r="Q460" s="8">
        <v>0</v>
      </c>
      <c r="R460"/>
    </row>
    <row r="461" spans="1:18">
      <c r="A461" s="8" t="s">
        <v>915</v>
      </c>
      <c r="B461" s="3">
        <v>0</v>
      </c>
      <c r="C461" s="8">
        <v>1</v>
      </c>
      <c r="D461" s="8">
        <v>1</v>
      </c>
      <c r="E461" s="8">
        <v>3</v>
      </c>
      <c r="F461" s="8">
        <v>0</v>
      </c>
      <c r="G461" s="8">
        <v>0</v>
      </c>
      <c r="H461" s="8">
        <v>0</v>
      </c>
      <c r="I461" s="8">
        <v>5</v>
      </c>
      <c r="J461" s="8">
        <v>3</v>
      </c>
      <c r="K461" s="8">
        <v>7</v>
      </c>
      <c r="L461" s="8">
        <v>5</v>
      </c>
      <c r="M461" s="8">
        <v>4</v>
      </c>
      <c r="N461" s="8">
        <v>0</v>
      </c>
      <c r="O461" s="8">
        <v>6</v>
      </c>
      <c r="P461" s="8">
        <v>0</v>
      </c>
      <c r="Q461" s="8">
        <v>0</v>
      </c>
      <c r="R461"/>
    </row>
    <row r="462" spans="1:18">
      <c r="A462" s="8" t="s">
        <v>916</v>
      </c>
      <c r="B462" s="3">
        <v>0</v>
      </c>
      <c r="C462" s="8">
        <v>1</v>
      </c>
      <c r="D462" s="8">
        <v>2</v>
      </c>
      <c r="E462" s="8">
        <v>2</v>
      </c>
      <c r="F462" s="8">
        <v>0</v>
      </c>
      <c r="G462" s="8">
        <v>0</v>
      </c>
      <c r="H462" s="8">
        <v>0</v>
      </c>
      <c r="I462" s="8">
        <v>5</v>
      </c>
      <c r="J462" s="8">
        <v>0</v>
      </c>
      <c r="K462" s="8">
        <v>4</v>
      </c>
      <c r="L462" s="8">
        <v>3</v>
      </c>
      <c r="M462" s="8">
        <v>0</v>
      </c>
      <c r="N462" s="8">
        <v>1</v>
      </c>
      <c r="O462" s="8">
        <v>3</v>
      </c>
      <c r="P462" s="8">
        <v>2</v>
      </c>
      <c r="Q462" s="8">
        <v>0</v>
      </c>
      <c r="R462"/>
    </row>
    <row r="463" spans="1:18">
      <c r="A463" s="8" t="s">
        <v>917</v>
      </c>
      <c r="B463" s="3">
        <v>0</v>
      </c>
      <c r="C463" s="8">
        <v>0</v>
      </c>
      <c r="D463" s="8">
        <v>1</v>
      </c>
      <c r="E463" s="8">
        <v>2</v>
      </c>
      <c r="F463" s="8">
        <v>0</v>
      </c>
      <c r="G463" s="8">
        <v>0</v>
      </c>
      <c r="H463" s="8">
        <v>0</v>
      </c>
      <c r="I463" s="8">
        <v>3</v>
      </c>
      <c r="J463" s="8">
        <v>2</v>
      </c>
      <c r="K463" s="8">
        <v>3</v>
      </c>
      <c r="L463" s="8">
        <v>7</v>
      </c>
      <c r="M463" s="8">
        <v>4</v>
      </c>
      <c r="N463" s="8">
        <v>0</v>
      </c>
      <c r="O463" s="8">
        <v>2</v>
      </c>
      <c r="P463" s="8">
        <v>0</v>
      </c>
      <c r="Q463" s="8">
        <v>0</v>
      </c>
      <c r="R463"/>
    </row>
    <row r="464" spans="1:18">
      <c r="A464" s="8" t="s">
        <v>860</v>
      </c>
      <c r="B464" s="3">
        <v>0</v>
      </c>
      <c r="C464" s="8">
        <v>1</v>
      </c>
      <c r="D464" s="8">
        <v>1</v>
      </c>
      <c r="E464" s="8">
        <v>0</v>
      </c>
      <c r="F464" s="8">
        <v>1</v>
      </c>
      <c r="G464" s="8">
        <v>0</v>
      </c>
      <c r="H464" s="8">
        <v>0</v>
      </c>
      <c r="I464" s="8">
        <v>5</v>
      </c>
      <c r="J464" s="8">
        <v>3</v>
      </c>
      <c r="K464" s="8">
        <v>4</v>
      </c>
      <c r="L464" s="8">
        <v>13</v>
      </c>
      <c r="M464" s="8">
        <v>8</v>
      </c>
      <c r="N464" s="8">
        <v>0</v>
      </c>
      <c r="O464" s="8">
        <v>6</v>
      </c>
      <c r="P464" s="8">
        <v>1</v>
      </c>
      <c r="Q464" s="8">
        <v>0</v>
      </c>
      <c r="R464"/>
    </row>
    <row r="465" spans="1:18">
      <c r="A465" s="8" t="s">
        <v>797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0</v>
      </c>
      <c r="I465" s="8">
        <v>7</v>
      </c>
      <c r="J465" s="8">
        <v>2</v>
      </c>
      <c r="K465" s="8">
        <v>2</v>
      </c>
      <c r="L465" s="8">
        <v>10</v>
      </c>
      <c r="M465" s="8">
        <v>3</v>
      </c>
      <c r="N465" s="8">
        <v>1</v>
      </c>
      <c r="O465" s="8">
        <v>5</v>
      </c>
      <c r="P465" s="8">
        <v>1</v>
      </c>
      <c r="Q465" s="8">
        <v>0</v>
      </c>
      <c r="R465"/>
    </row>
    <row r="466" spans="1:18">
      <c r="A466" s="8" t="s">
        <v>918</v>
      </c>
      <c r="B466" s="3">
        <v>0</v>
      </c>
      <c r="C466" s="8">
        <v>0</v>
      </c>
      <c r="D466" s="8">
        <v>0</v>
      </c>
      <c r="E466" s="8">
        <v>4</v>
      </c>
      <c r="F466" s="8">
        <v>0</v>
      </c>
      <c r="G466" s="8">
        <v>0</v>
      </c>
      <c r="H466" s="8">
        <v>0</v>
      </c>
      <c r="I466" s="8">
        <v>5</v>
      </c>
      <c r="J466" s="8">
        <v>2</v>
      </c>
      <c r="K466" s="8">
        <v>1</v>
      </c>
      <c r="L466" s="8">
        <v>18</v>
      </c>
      <c r="M466" s="8">
        <v>5</v>
      </c>
      <c r="N466" s="8">
        <v>0</v>
      </c>
      <c r="O466" s="8">
        <v>2</v>
      </c>
      <c r="P466" s="8">
        <v>2</v>
      </c>
      <c r="Q466" s="8">
        <v>0</v>
      </c>
      <c r="R466"/>
    </row>
    <row r="467" spans="1:18">
      <c r="A467" s="8" t="s">
        <v>861</v>
      </c>
      <c r="B467" s="3">
        <v>0</v>
      </c>
      <c r="C467" s="8">
        <v>0</v>
      </c>
      <c r="D467" s="8">
        <v>1</v>
      </c>
      <c r="E467" s="8">
        <v>1</v>
      </c>
      <c r="F467" s="8">
        <v>0</v>
      </c>
      <c r="G467" s="8">
        <v>0</v>
      </c>
      <c r="H467" s="8">
        <v>0</v>
      </c>
      <c r="I467" s="8">
        <v>4</v>
      </c>
      <c r="J467" s="8">
        <v>1</v>
      </c>
      <c r="K467" s="8">
        <v>6</v>
      </c>
      <c r="L467" s="8">
        <v>8</v>
      </c>
      <c r="M467" s="8">
        <v>3</v>
      </c>
      <c r="N467" s="8">
        <v>0</v>
      </c>
      <c r="O467" s="8">
        <v>3</v>
      </c>
      <c r="P467" s="8">
        <v>0</v>
      </c>
      <c r="Q467" s="8">
        <v>0</v>
      </c>
      <c r="R467"/>
    </row>
    <row r="468" spans="1:18">
      <c r="A468" s="8" t="s">
        <v>862</v>
      </c>
      <c r="B468" s="3">
        <v>0</v>
      </c>
      <c r="C468" s="8">
        <v>0</v>
      </c>
      <c r="D468" s="8">
        <v>1</v>
      </c>
      <c r="E468" s="8">
        <v>3</v>
      </c>
      <c r="F468" s="8">
        <v>0</v>
      </c>
      <c r="G468" s="8">
        <v>0</v>
      </c>
      <c r="H468" s="8">
        <v>0</v>
      </c>
      <c r="I468" s="8">
        <v>5</v>
      </c>
      <c r="J468" s="8">
        <v>1</v>
      </c>
      <c r="K468" s="8">
        <v>4</v>
      </c>
      <c r="L468" s="8">
        <v>14</v>
      </c>
      <c r="M468" s="8">
        <v>5</v>
      </c>
      <c r="N468" s="8">
        <v>0</v>
      </c>
      <c r="O468" s="8">
        <v>1</v>
      </c>
      <c r="P468" s="8">
        <v>0</v>
      </c>
      <c r="Q468" s="8">
        <v>0</v>
      </c>
      <c r="R468"/>
    </row>
    <row r="469" spans="1:18">
      <c r="A469" s="8" t="s">
        <v>863</v>
      </c>
      <c r="B469" s="3">
        <v>0</v>
      </c>
      <c r="C469" s="8">
        <v>1</v>
      </c>
      <c r="D469" s="8">
        <v>0</v>
      </c>
      <c r="E469" s="8">
        <v>1</v>
      </c>
      <c r="F469" s="8">
        <v>1</v>
      </c>
      <c r="G469" s="8">
        <v>0</v>
      </c>
      <c r="H469" s="8">
        <v>0</v>
      </c>
      <c r="I469" s="8">
        <v>6</v>
      </c>
      <c r="J469" s="8">
        <v>1</v>
      </c>
      <c r="K469" s="8">
        <v>4</v>
      </c>
      <c r="L469" s="8">
        <v>19</v>
      </c>
      <c r="M469" s="8">
        <v>5</v>
      </c>
      <c r="N469" s="8">
        <v>0</v>
      </c>
      <c r="O469" s="8">
        <v>3</v>
      </c>
      <c r="P469" s="8">
        <v>3</v>
      </c>
      <c r="Q469" s="8">
        <v>0</v>
      </c>
      <c r="R469"/>
    </row>
    <row r="470" spans="1:18">
      <c r="A470" s="8" t="s">
        <v>919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2</v>
      </c>
      <c r="L470" s="8">
        <v>19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/>
    </row>
    <row r="471" spans="1:18">
      <c r="A471" s="8" t="s">
        <v>920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2</v>
      </c>
      <c r="J471" s="8">
        <v>2</v>
      </c>
      <c r="K471" s="8">
        <v>3</v>
      </c>
      <c r="L471" s="8">
        <v>13</v>
      </c>
      <c r="M471" s="8">
        <v>5</v>
      </c>
      <c r="N471" s="8">
        <v>0</v>
      </c>
      <c r="O471" s="8">
        <v>2</v>
      </c>
      <c r="P471" s="8">
        <v>0</v>
      </c>
      <c r="Q471" s="8">
        <v>0</v>
      </c>
      <c r="R471"/>
    </row>
    <row r="472" spans="1:18">
      <c r="A472" s="8" t="s">
        <v>864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0</v>
      </c>
      <c r="I472" s="8">
        <v>8</v>
      </c>
      <c r="J472" s="8">
        <v>7</v>
      </c>
      <c r="K472" s="8">
        <v>10</v>
      </c>
      <c r="L472" s="8">
        <v>31</v>
      </c>
      <c r="M472" s="8">
        <v>13</v>
      </c>
      <c r="N472" s="8">
        <v>0</v>
      </c>
      <c r="O472" s="8">
        <v>7</v>
      </c>
      <c r="P472" s="8">
        <v>3</v>
      </c>
      <c r="Q472" s="8">
        <v>0</v>
      </c>
      <c r="R472"/>
    </row>
    <row r="473" spans="1:18">
      <c r="A473" s="8" t="s">
        <v>865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6</v>
      </c>
      <c r="J473" s="8">
        <v>1</v>
      </c>
      <c r="K473" s="8">
        <v>2</v>
      </c>
      <c r="L473" s="8">
        <v>13</v>
      </c>
      <c r="M473" s="8">
        <v>6</v>
      </c>
      <c r="N473" s="8">
        <v>0</v>
      </c>
      <c r="O473" s="8">
        <v>4</v>
      </c>
      <c r="P473" s="8">
        <v>2</v>
      </c>
      <c r="Q473" s="8">
        <v>0</v>
      </c>
      <c r="R473"/>
    </row>
    <row r="474" spans="1:18">
      <c r="A474" s="8" t="s">
        <v>866</v>
      </c>
      <c r="B474" s="3">
        <v>0</v>
      </c>
      <c r="C474" s="8">
        <v>0</v>
      </c>
      <c r="D474" s="8">
        <v>1</v>
      </c>
      <c r="E474" s="8">
        <v>3</v>
      </c>
      <c r="F474" s="8">
        <v>0</v>
      </c>
      <c r="G474" s="8">
        <v>0</v>
      </c>
      <c r="H474" s="8">
        <v>0</v>
      </c>
      <c r="I474" s="8">
        <v>4</v>
      </c>
      <c r="J474" s="8">
        <v>0</v>
      </c>
      <c r="K474" s="8">
        <v>2</v>
      </c>
      <c r="L474" s="8">
        <v>10</v>
      </c>
      <c r="M474" s="8">
        <v>7</v>
      </c>
      <c r="N474" s="8">
        <v>0</v>
      </c>
      <c r="O474" s="8">
        <v>5</v>
      </c>
      <c r="P474" s="8">
        <v>1</v>
      </c>
      <c r="Q474" s="8">
        <v>0</v>
      </c>
      <c r="R474"/>
    </row>
    <row r="475" spans="1:18">
      <c r="A475" s="8" t="s">
        <v>867</v>
      </c>
      <c r="B475" s="3">
        <v>0</v>
      </c>
      <c r="C475" s="8">
        <v>0</v>
      </c>
      <c r="D475" s="8">
        <v>1</v>
      </c>
      <c r="E475" s="8">
        <v>1</v>
      </c>
      <c r="F475" s="8">
        <v>0</v>
      </c>
      <c r="G475" s="8">
        <v>0</v>
      </c>
      <c r="H475" s="8">
        <v>0</v>
      </c>
      <c r="I475" s="8">
        <v>6</v>
      </c>
      <c r="J475" s="8">
        <v>1</v>
      </c>
      <c r="K475" s="8">
        <v>7</v>
      </c>
      <c r="L475" s="8">
        <v>6</v>
      </c>
      <c r="M475" s="8">
        <v>6</v>
      </c>
      <c r="N475" s="8">
        <v>0</v>
      </c>
      <c r="O475" s="8">
        <v>5</v>
      </c>
      <c r="P475" s="8">
        <v>3</v>
      </c>
      <c r="Q475" s="8">
        <v>0</v>
      </c>
      <c r="R475"/>
    </row>
    <row r="476" spans="1:18">
      <c r="A476" s="8" t="s">
        <v>868</v>
      </c>
      <c r="B476" s="3">
        <v>0</v>
      </c>
      <c r="C476" s="8">
        <v>0</v>
      </c>
      <c r="D476" s="8">
        <v>4</v>
      </c>
      <c r="E476" s="8">
        <v>1</v>
      </c>
      <c r="F476" s="8">
        <v>0</v>
      </c>
      <c r="G476" s="8">
        <v>0</v>
      </c>
      <c r="H476" s="8">
        <v>0</v>
      </c>
      <c r="I476" s="8">
        <v>5</v>
      </c>
      <c r="J476" s="8">
        <v>3</v>
      </c>
      <c r="K476" s="8">
        <v>4</v>
      </c>
      <c r="L476" s="8">
        <v>13</v>
      </c>
      <c r="M476" s="8">
        <v>5</v>
      </c>
      <c r="N476" s="8">
        <v>1</v>
      </c>
      <c r="O476" s="8">
        <v>5</v>
      </c>
      <c r="P476" s="8">
        <v>1</v>
      </c>
      <c r="Q476" s="8">
        <v>0</v>
      </c>
      <c r="R476"/>
    </row>
    <row r="477" spans="1:18">
      <c r="A477" s="8" t="s">
        <v>869</v>
      </c>
      <c r="B477" s="3">
        <v>0</v>
      </c>
      <c r="C477" s="8">
        <v>0</v>
      </c>
      <c r="D477" s="8">
        <v>4</v>
      </c>
      <c r="E477" s="8">
        <v>4</v>
      </c>
      <c r="F477" s="8">
        <v>0</v>
      </c>
      <c r="G477" s="8">
        <v>0</v>
      </c>
      <c r="H477" s="8">
        <v>0</v>
      </c>
      <c r="I477" s="8">
        <v>13</v>
      </c>
      <c r="J477" s="8">
        <v>2</v>
      </c>
      <c r="K477" s="8">
        <v>10</v>
      </c>
      <c r="L477" s="8">
        <v>7</v>
      </c>
      <c r="M477" s="8">
        <v>6</v>
      </c>
      <c r="N477" s="8">
        <v>0</v>
      </c>
      <c r="O477" s="8">
        <v>4</v>
      </c>
      <c r="P477" s="8">
        <v>4</v>
      </c>
      <c r="Q477" s="8">
        <v>0</v>
      </c>
      <c r="R477"/>
    </row>
    <row r="478" spans="1:18">
      <c r="A478" s="8" t="s">
        <v>870</v>
      </c>
      <c r="B478" s="3">
        <v>0</v>
      </c>
      <c r="C478" s="8">
        <v>0</v>
      </c>
      <c r="D478" s="8">
        <v>2</v>
      </c>
      <c r="E478" s="8">
        <v>2</v>
      </c>
      <c r="F478" s="8">
        <v>0</v>
      </c>
      <c r="G478" s="8">
        <v>0</v>
      </c>
      <c r="H478" s="8">
        <v>0</v>
      </c>
      <c r="I478" s="8">
        <v>13</v>
      </c>
      <c r="J478" s="8">
        <v>0</v>
      </c>
      <c r="K478" s="8">
        <v>3</v>
      </c>
      <c r="L478" s="8">
        <v>3</v>
      </c>
      <c r="M478" s="8">
        <v>5</v>
      </c>
      <c r="N478" s="8">
        <v>0</v>
      </c>
      <c r="O478" s="8">
        <v>4</v>
      </c>
      <c r="P478" s="8">
        <v>1</v>
      </c>
      <c r="Q478" s="8">
        <v>0</v>
      </c>
      <c r="R478"/>
    </row>
    <row r="479" spans="1:18">
      <c r="A479" s="8" t="s">
        <v>871</v>
      </c>
      <c r="B479" s="3">
        <v>0</v>
      </c>
      <c r="C479" s="8">
        <v>0</v>
      </c>
      <c r="D479" s="8">
        <v>0</v>
      </c>
      <c r="E479" s="8">
        <v>1</v>
      </c>
      <c r="F479" s="8">
        <v>0</v>
      </c>
      <c r="G479" s="8">
        <v>0</v>
      </c>
      <c r="H479" s="8">
        <v>0</v>
      </c>
      <c r="I479" s="8">
        <v>2</v>
      </c>
      <c r="J479" s="8">
        <v>2</v>
      </c>
      <c r="K479" s="8">
        <v>2</v>
      </c>
      <c r="L479" s="8">
        <v>11</v>
      </c>
      <c r="M479" s="8">
        <v>7</v>
      </c>
      <c r="N479" s="8">
        <v>1</v>
      </c>
      <c r="O479" s="8">
        <v>2</v>
      </c>
      <c r="P479" s="8">
        <v>1</v>
      </c>
      <c r="Q479" s="8">
        <v>0</v>
      </c>
      <c r="R479"/>
    </row>
    <row r="480" spans="1:18">
      <c r="A480" s="8" t="s">
        <v>872</v>
      </c>
      <c r="B480" s="3">
        <v>0</v>
      </c>
      <c r="C480" s="8">
        <v>0</v>
      </c>
      <c r="D480" s="8">
        <v>0</v>
      </c>
      <c r="E480" s="8">
        <v>2</v>
      </c>
      <c r="F480" s="8">
        <v>0</v>
      </c>
      <c r="G480" s="8">
        <v>0</v>
      </c>
      <c r="H480" s="8">
        <v>0</v>
      </c>
      <c r="I480" s="8">
        <v>3</v>
      </c>
      <c r="J480" s="8">
        <v>1</v>
      </c>
      <c r="K480" s="8">
        <v>5</v>
      </c>
      <c r="L480" s="8">
        <v>6</v>
      </c>
      <c r="M480" s="8">
        <v>2</v>
      </c>
      <c r="N480" s="8">
        <v>0</v>
      </c>
      <c r="O480" s="8">
        <v>2</v>
      </c>
      <c r="P480" s="8">
        <v>0</v>
      </c>
      <c r="Q480" s="8">
        <v>0</v>
      </c>
      <c r="R480"/>
    </row>
    <row r="481" spans="1:18">
      <c r="A481" s="8" t="s">
        <v>873</v>
      </c>
      <c r="B481" s="3">
        <v>0</v>
      </c>
      <c r="C481" s="8">
        <v>1</v>
      </c>
      <c r="D481" s="8">
        <v>1</v>
      </c>
      <c r="E481" s="8">
        <v>3</v>
      </c>
      <c r="F481" s="8">
        <v>0</v>
      </c>
      <c r="G481" s="8">
        <v>0</v>
      </c>
      <c r="H481" s="8">
        <v>0</v>
      </c>
      <c r="I481" s="8">
        <v>5</v>
      </c>
      <c r="J481" s="8">
        <v>1</v>
      </c>
      <c r="K481" s="8">
        <v>3</v>
      </c>
      <c r="L481" s="8">
        <v>7</v>
      </c>
      <c r="M481" s="8">
        <v>5</v>
      </c>
      <c r="N481" s="8">
        <v>0</v>
      </c>
      <c r="O481" s="8">
        <v>1</v>
      </c>
      <c r="P481" s="8">
        <v>2</v>
      </c>
      <c r="Q481" s="8">
        <v>0</v>
      </c>
      <c r="R481"/>
    </row>
    <row r="482" spans="1:18">
      <c r="A482" s="8" t="s">
        <v>874</v>
      </c>
      <c r="B482" s="3">
        <v>0</v>
      </c>
      <c r="C482" s="8">
        <v>1</v>
      </c>
      <c r="D482" s="8">
        <v>0</v>
      </c>
      <c r="E482" s="8">
        <v>1</v>
      </c>
      <c r="F482" s="8">
        <v>0</v>
      </c>
      <c r="G482" s="8">
        <v>0</v>
      </c>
      <c r="H482" s="8">
        <v>0</v>
      </c>
      <c r="I482" s="8">
        <v>2</v>
      </c>
      <c r="J482" s="8">
        <v>1</v>
      </c>
      <c r="K482" s="8">
        <v>6</v>
      </c>
      <c r="L482" s="8">
        <v>7</v>
      </c>
      <c r="M482" s="8">
        <v>1</v>
      </c>
      <c r="N482" s="8">
        <v>0</v>
      </c>
      <c r="O482" s="8">
        <v>4</v>
      </c>
      <c r="P482" s="8">
        <v>2</v>
      </c>
      <c r="Q482" s="8">
        <v>1</v>
      </c>
      <c r="R482"/>
    </row>
    <row r="483" spans="1:18">
      <c r="A483" s="8" t="s">
        <v>921</v>
      </c>
      <c r="B483" s="3">
        <v>1</v>
      </c>
      <c r="C483" s="8">
        <v>0</v>
      </c>
      <c r="D483" s="8">
        <v>0</v>
      </c>
      <c r="E483" s="8">
        <v>1</v>
      </c>
      <c r="F483" s="8">
        <v>1</v>
      </c>
      <c r="G483" s="8">
        <v>0</v>
      </c>
      <c r="H483" s="8">
        <v>0</v>
      </c>
      <c r="I483" s="8">
        <v>2</v>
      </c>
      <c r="J483" s="8">
        <v>0</v>
      </c>
      <c r="K483" s="8">
        <v>4</v>
      </c>
      <c r="L483" s="8">
        <v>6</v>
      </c>
      <c r="M483" s="8">
        <v>3</v>
      </c>
      <c r="N483" s="8">
        <v>1</v>
      </c>
      <c r="O483" s="8">
        <v>4</v>
      </c>
      <c r="P483" s="8">
        <v>1</v>
      </c>
      <c r="Q483" s="8">
        <v>0</v>
      </c>
      <c r="R483"/>
    </row>
    <row r="484" spans="1:18">
      <c r="A484" s="8" t="s">
        <v>875</v>
      </c>
      <c r="B484" s="3">
        <v>0</v>
      </c>
      <c r="C484" s="8">
        <v>0</v>
      </c>
      <c r="D484" s="8">
        <v>4</v>
      </c>
      <c r="E484" s="8">
        <v>4</v>
      </c>
      <c r="F484" s="8">
        <v>0</v>
      </c>
      <c r="G484" s="8">
        <v>0</v>
      </c>
      <c r="H484" s="8">
        <v>0</v>
      </c>
      <c r="I484" s="8">
        <v>8</v>
      </c>
      <c r="J484" s="8">
        <v>4</v>
      </c>
      <c r="K484" s="8">
        <v>4</v>
      </c>
      <c r="L484" s="8">
        <v>8</v>
      </c>
      <c r="M484" s="8">
        <v>2</v>
      </c>
      <c r="N484" s="8">
        <v>0</v>
      </c>
      <c r="O484" s="8">
        <v>2</v>
      </c>
      <c r="P484" s="8">
        <v>1</v>
      </c>
      <c r="Q484" s="8">
        <v>0</v>
      </c>
      <c r="R484"/>
    </row>
    <row r="485" spans="1:18">
      <c r="A485" s="8" t="s">
        <v>876</v>
      </c>
      <c r="B485" s="3">
        <v>0</v>
      </c>
      <c r="C485" s="8">
        <v>0</v>
      </c>
      <c r="D485" s="8">
        <v>0</v>
      </c>
      <c r="E485" s="8">
        <v>4</v>
      </c>
      <c r="F485" s="8">
        <v>0</v>
      </c>
      <c r="G485" s="8">
        <v>0</v>
      </c>
      <c r="H485" s="8">
        <v>0</v>
      </c>
      <c r="I485" s="8">
        <v>4</v>
      </c>
      <c r="J485" s="8">
        <v>2</v>
      </c>
      <c r="K485" s="8">
        <v>3</v>
      </c>
      <c r="L485" s="8">
        <v>4</v>
      </c>
      <c r="M485" s="8">
        <v>1</v>
      </c>
      <c r="N485" s="8">
        <v>1</v>
      </c>
      <c r="O485" s="8">
        <v>5</v>
      </c>
      <c r="P485" s="8">
        <v>1</v>
      </c>
      <c r="Q485" s="8">
        <v>0</v>
      </c>
      <c r="R485"/>
    </row>
    <row r="486" spans="1:18">
      <c r="A486" s="8" t="s">
        <v>809</v>
      </c>
      <c r="B486" s="3">
        <v>1</v>
      </c>
      <c r="C486" s="8">
        <v>0</v>
      </c>
      <c r="D486" s="8">
        <v>2</v>
      </c>
      <c r="E486" s="8">
        <v>0</v>
      </c>
      <c r="F486" s="8">
        <v>1</v>
      </c>
      <c r="G486" s="8">
        <v>0</v>
      </c>
      <c r="H486" s="8">
        <v>0</v>
      </c>
      <c r="I486" s="8">
        <v>3</v>
      </c>
      <c r="J486" s="8">
        <v>1</v>
      </c>
      <c r="K486" s="8">
        <v>14</v>
      </c>
      <c r="L486" s="8">
        <v>6</v>
      </c>
      <c r="M486" s="8">
        <v>2</v>
      </c>
      <c r="N486" s="8">
        <v>1</v>
      </c>
      <c r="O486" s="8">
        <v>6</v>
      </c>
      <c r="P486" s="8">
        <v>3</v>
      </c>
      <c r="Q486" s="8">
        <v>0</v>
      </c>
      <c r="R486"/>
    </row>
    <row r="487" spans="1:18">
      <c r="A487" s="8" t="s">
        <v>1928</v>
      </c>
      <c r="B487" s="3">
        <v>0</v>
      </c>
      <c r="C487" s="8">
        <v>0</v>
      </c>
      <c r="D487" s="8">
        <v>1</v>
      </c>
      <c r="E487" s="8">
        <v>0</v>
      </c>
      <c r="F487" s="8">
        <v>0</v>
      </c>
      <c r="G487" s="8">
        <v>0</v>
      </c>
      <c r="H487" s="8">
        <v>0</v>
      </c>
      <c r="I487" s="8">
        <v>2</v>
      </c>
      <c r="J487" s="8">
        <v>0</v>
      </c>
      <c r="K487" s="8">
        <v>6</v>
      </c>
      <c r="L487" s="8">
        <v>11</v>
      </c>
      <c r="M487" s="8">
        <v>3</v>
      </c>
      <c r="N487" s="8">
        <v>0</v>
      </c>
      <c r="O487" s="8">
        <v>5</v>
      </c>
      <c r="P487" s="8">
        <v>0</v>
      </c>
      <c r="Q487" s="8">
        <v>0</v>
      </c>
      <c r="R487"/>
    </row>
    <row r="488" spans="1:18">
      <c r="A488" s="8" t="s">
        <v>798</v>
      </c>
      <c r="B488" s="3">
        <v>0</v>
      </c>
      <c r="C488" s="8">
        <v>1</v>
      </c>
      <c r="D488" s="8">
        <v>0</v>
      </c>
      <c r="E488" s="8">
        <v>0</v>
      </c>
      <c r="F488" s="8">
        <v>1</v>
      </c>
      <c r="G488" s="8">
        <v>1</v>
      </c>
      <c r="H488" s="8">
        <v>1</v>
      </c>
      <c r="I488" s="8">
        <v>1</v>
      </c>
      <c r="J488" s="8">
        <v>2</v>
      </c>
      <c r="K488" s="8">
        <v>8</v>
      </c>
      <c r="L488" s="8">
        <v>8</v>
      </c>
      <c r="M488" s="8">
        <v>3</v>
      </c>
      <c r="N488" s="8">
        <v>3</v>
      </c>
      <c r="O488" s="8">
        <v>5</v>
      </c>
      <c r="P488" s="8">
        <v>0</v>
      </c>
      <c r="Q488" s="8">
        <v>0</v>
      </c>
      <c r="R488"/>
    </row>
    <row r="489" spans="1:18">
      <c r="A489" s="8" t="s">
        <v>1445</v>
      </c>
      <c r="B489" s="3">
        <v>0</v>
      </c>
      <c r="C489" s="8">
        <v>1</v>
      </c>
      <c r="D489" s="8">
        <v>1</v>
      </c>
      <c r="E489" s="8">
        <v>3</v>
      </c>
      <c r="F489" s="8">
        <v>1</v>
      </c>
      <c r="G489" s="8">
        <v>0</v>
      </c>
      <c r="H489" s="8">
        <v>0</v>
      </c>
      <c r="I489" s="8">
        <v>6</v>
      </c>
      <c r="J489" s="8">
        <v>6</v>
      </c>
      <c r="K489" s="8">
        <v>6</v>
      </c>
      <c r="L489" s="8">
        <v>7</v>
      </c>
      <c r="M489" s="8">
        <v>3</v>
      </c>
      <c r="N489" s="8">
        <v>0</v>
      </c>
      <c r="O489" s="8">
        <v>5</v>
      </c>
      <c r="P489" s="8">
        <v>2</v>
      </c>
      <c r="Q489" s="8">
        <v>0</v>
      </c>
      <c r="R489"/>
    </row>
    <row r="490" spans="1:18">
      <c r="A490" s="8" t="s">
        <v>1570</v>
      </c>
      <c r="B490" s="3">
        <v>0</v>
      </c>
      <c r="C490" s="8">
        <v>0</v>
      </c>
      <c r="D490" s="8">
        <v>10</v>
      </c>
      <c r="E490" s="8">
        <v>11</v>
      </c>
      <c r="F490" s="8">
        <v>0</v>
      </c>
      <c r="G490" s="8">
        <v>0</v>
      </c>
      <c r="H490" s="8">
        <v>0</v>
      </c>
      <c r="I490" s="8">
        <v>25</v>
      </c>
      <c r="J490" s="8">
        <v>5</v>
      </c>
      <c r="K490" s="8">
        <v>7</v>
      </c>
      <c r="L490" s="8">
        <v>13</v>
      </c>
      <c r="M490" s="8">
        <v>8</v>
      </c>
      <c r="N490" s="8">
        <v>3</v>
      </c>
      <c r="O490" s="8">
        <v>4</v>
      </c>
      <c r="P490" s="8">
        <v>2</v>
      </c>
      <c r="Q490" s="8">
        <v>0</v>
      </c>
      <c r="R490"/>
    </row>
    <row r="491" spans="1:18">
      <c r="A491" s="8" t="s">
        <v>1446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1</v>
      </c>
      <c r="J491" s="8">
        <v>2</v>
      </c>
      <c r="K491" s="8">
        <v>5</v>
      </c>
      <c r="L491" s="8">
        <v>4</v>
      </c>
      <c r="M491" s="8">
        <v>7</v>
      </c>
      <c r="N491" s="8">
        <v>0</v>
      </c>
      <c r="O491" s="8">
        <v>5</v>
      </c>
      <c r="P491" s="8">
        <v>3</v>
      </c>
      <c r="Q491" s="8">
        <v>0</v>
      </c>
      <c r="R491"/>
    </row>
    <row r="492" spans="1:18">
      <c r="A492" s="8" t="s">
        <v>1447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3</v>
      </c>
      <c r="J492" s="8">
        <v>1</v>
      </c>
      <c r="K492" s="8">
        <v>4</v>
      </c>
      <c r="L492" s="8">
        <v>5</v>
      </c>
      <c r="M492" s="8">
        <v>4</v>
      </c>
      <c r="N492" s="8">
        <v>0</v>
      </c>
      <c r="O492" s="8">
        <v>6</v>
      </c>
      <c r="P492" s="8">
        <v>2</v>
      </c>
      <c r="Q492" s="8">
        <v>0</v>
      </c>
      <c r="R492"/>
    </row>
    <row r="493" spans="1:18">
      <c r="A493" s="8" t="s">
        <v>1539</v>
      </c>
      <c r="B493" s="3">
        <v>0</v>
      </c>
      <c r="C493" s="8">
        <v>0</v>
      </c>
      <c r="D493" s="8">
        <v>1</v>
      </c>
      <c r="E493" s="8">
        <v>8</v>
      </c>
      <c r="F493" s="8">
        <v>0</v>
      </c>
      <c r="G493" s="8">
        <v>1</v>
      </c>
      <c r="H493" s="8">
        <v>0</v>
      </c>
      <c r="I493" s="8">
        <v>10</v>
      </c>
      <c r="J493" s="8">
        <v>7</v>
      </c>
      <c r="K493" s="8">
        <v>12</v>
      </c>
      <c r="L493" s="8">
        <v>0</v>
      </c>
      <c r="M493" s="8">
        <v>6</v>
      </c>
      <c r="N493" s="8">
        <v>0</v>
      </c>
      <c r="O493" s="8">
        <v>1</v>
      </c>
      <c r="P493" s="8">
        <v>0</v>
      </c>
      <c r="Q493" s="8">
        <v>0</v>
      </c>
      <c r="R493"/>
    </row>
    <row r="494" spans="1:18">
      <c r="A494" s="8" t="s">
        <v>1448</v>
      </c>
      <c r="B494" s="3">
        <v>0</v>
      </c>
      <c r="C494" s="8">
        <v>0</v>
      </c>
      <c r="D494" s="8">
        <v>1</v>
      </c>
      <c r="E494" s="8">
        <v>1</v>
      </c>
      <c r="F494" s="8">
        <v>0</v>
      </c>
      <c r="G494" s="8">
        <v>0</v>
      </c>
      <c r="H494" s="8">
        <v>0</v>
      </c>
      <c r="I494" s="8">
        <v>4</v>
      </c>
      <c r="J494" s="8">
        <v>2</v>
      </c>
      <c r="K494" s="8">
        <v>0</v>
      </c>
      <c r="L494" s="8">
        <v>8</v>
      </c>
      <c r="M494" s="8">
        <v>1</v>
      </c>
      <c r="N494" s="8">
        <v>1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1449</v>
      </c>
      <c r="B495" s="3">
        <v>0</v>
      </c>
      <c r="C495" s="8">
        <v>0</v>
      </c>
      <c r="D495" s="8">
        <v>3</v>
      </c>
      <c r="E495" s="8">
        <v>0</v>
      </c>
      <c r="F495" s="8">
        <v>0</v>
      </c>
      <c r="G495" s="8">
        <v>0</v>
      </c>
      <c r="H495" s="8">
        <v>0</v>
      </c>
      <c r="I495" s="8">
        <v>3</v>
      </c>
      <c r="J495" s="8">
        <v>7</v>
      </c>
      <c r="K495" s="8">
        <v>4</v>
      </c>
      <c r="L495" s="8">
        <v>11</v>
      </c>
      <c r="M495" s="8">
        <v>7</v>
      </c>
      <c r="N495" s="8">
        <v>0</v>
      </c>
      <c r="O495" s="8">
        <v>0</v>
      </c>
      <c r="P495" s="8">
        <v>1</v>
      </c>
      <c r="Q495" s="8">
        <v>0</v>
      </c>
      <c r="R495"/>
    </row>
    <row r="496" spans="1:18">
      <c r="A496" s="8" t="s">
        <v>1450</v>
      </c>
      <c r="B496" s="3">
        <v>0</v>
      </c>
      <c r="C496" s="8">
        <v>0</v>
      </c>
      <c r="D496" s="8">
        <v>0</v>
      </c>
      <c r="E496" s="8">
        <v>2</v>
      </c>
      <c r="F496" s="8">
        <v>0</v>
      </c>
      <c r="G496" s="8">
        <v>0</v>
      </c>
      <c r="H496" s="8">
        <v>0</v>
      </c>
      <c r="I496" s="8">
        <v>5</v>
      </c>
      <c r="J496" s="8">
        <v>0</v>
      </c>
      <c r="K496" s="8">
        <v>10</v>
      </c>
      <c r="L496" s="8">
        <v>13</v>
      </c>
      <c r="M496" s="8">
        <v>8</v>
      </c>
      <c r="N496" s="8">
        <v>0</v>
      </c>
      <c r="O496" s="8">
        <v>9</v>
      </c>
      <c r="P496" s="8">
        <v>1</v>
      </c>
      <c r="Q496" s="8">
        <v>0</v>
      </c>
      <c r="R496"/>
    </row>
    <row r="497" spans="1:18">
      <c r="A497" s="8" t="s">
        <v>1540</v>
      </c>
      <c r="B497" s="3">
        <v>0</v>
      </c>
      <c r="C497" s="8">
        <v>1</v>
      </c>
      <c r="D497" s="8">
        <v>3</v>
      </c>
      <c r="E497" s="8">
        <v>1</v>
      </c>
      <c r="F497" s="8">
        <v>0</v>
      </c>
      <c r="G497" s="8">
        <v>0</v>
      </c>
      <c r="H497" s="8">
        <v>0</v>
      </c>
      <c r="I497" s="8">
        <v>5</v>
      </c>
      <c r="J497" s="8">
        <v>3</v>
      </c>
      <c r="K497" s="8">
        <v>7</v>
      </c>
      <c r="L497" s="8">
        <v>2</v>
      </c>
      <c r="M497" s="8">
        <v>1</v>
      </c>
      <c r="N497" s="8">
        <v>0</v>
      </c>
      <c r="O497" s="8">
        <v>7</v>
      </c>
      <c r="P497" s="8">
        <v>2</v>
      </c>
      <c r="Q497" s="8">
        <v>0</v>
      </c>
      <c r="R497"/>
    </row>
    <row r="498" spans="1:18">
      <c r="A498" s="8" t="s">
        <v>1541</v>
      </c>
      <c r="B498" s="3">
        <v>1</v>
      </c>
      <c r="C498" s="8">
        <v>1</v>
      </c>
      <c r="D498" s="8">
        <v>0</v>
      </c>
      <c r="E498" s="8">
        <v>1</v>
      </c>
      <c r="F498" s="8">
        <v>0</v>
      </c>
      <c r="G498" s="8">
        <v>0</v>
      </c>
      <c r="H498" s="8">
        <v>0</v>
      </c>
      <c r="I498" s="8">
        <v>3</v>
      </c>
      <c r="J498" s="8">
        <v>1</v>
      </c>
      <c r="K498" s="8">
        <v>8</v>
      </c>
      <c r="L498" s="8">
        <v>5</v>
      </c>
      <c r="M498" s="8">
        <v>3</v>
      </c>
      <c r="N498" s="8">
        <v>0</v>
      </c>
      <c r="O498" s="8">
        <v>5</v>
      </c>
      <c r="P498" s="8">
        <v>1</v>
      </c>
      <c r="Q498" s="8">
        <v>0</v>
      </c>
      <c r="R498"/>
    </row>
    <row r="499" spans="1:18">
      <c r="A499" s="8" t="s">
        <v>1434</v>
      </c>
      <c r="B499" s="3">
        <v>1</v>
      </c>
      <c r="C499" s="8">
        <v>2</v>
      </c>
      <c r="D499" s="8">
        <v>1</v>
      </c>
      <c r="E499" s="8">
        <v>1</v>
      </c>
      <c r="F499" s="8">
        <v>0</v>
      </c>
      <c r="G499" s="8">
        <v>0</v>
      </c>
      <c r="H499" s="8">
        <v>0</v>
      </c>
      <c r="I499" s="8">
        <v>7</v>
      </c>
      <c r="J499" s="8">
        <v>1</v>
      </c>
      <c r="K499" s="8">
        <v>10</v>
      </c>
      <c r="L499" s="8">
        <v>6</v>
      </c>
      <c r="M499" s="8">
        <v>4</v>
      </c>
      <c r="N499" s="8">
        <v>0</v>
      </c>
      <c r="O499" s="8">
        <v>2</v>
      </c>
      <c r="P499" s="8">
        <v>2</v>
      </c>
      <c r="Q499" s="8">
        <v>0</v>
      </c>
      <c r="R499"/>
    </row>
    <row r="500" spans="1:18">
      <c r="A500" s="8" t="s">
        <v>1542</v>
      </c>
      <c r="B500" s="3">
        <v>0</v>
      </c>
      <c r="C500" s="8">
        <v>0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3</v>
      </c>
      <c r="J500" s="8">
        <v>3</v>
      </c>
      <c r="K500" s="8">
        <v>8</v>
      </c>
      <c r="L500" s="8">
        <v>14</v>
      </c>
      <c r="M500" s="8">
        <v>9</v>
      </c>
      <c r="N500" s="8">
        <v>0</v>
      </c>
      <c r="O500" s="8">
        <v>1</v>
      </c>
      <c r="P500" s="8">
        <v>1</v>
      </c>
      <c r="Q500" s="8">
        <v>0</v>
      </c>
      <c r="R500"/>
    </row>
    <row r="501" spans="1:18">
      <c r="A501" s="8" t="s">
        <v>1451</v>
      </c>
      <c r="B501" s="3">
        <v>0</v>
      </c>
      <c r="C501" s="8">
        <v>0</v>
      </c>
      <c r="D501" s="8">
        <v>1</v>
      </c>
      <c r="E501" s="8">
        <v>4</v>
      </c>
      <c r="F501" s="8">
        <v>0</v>
      </c>
      <c r="G501" s="8">
        <v>1</v>
      </c>
      <c r="H501" s="8">
        <v>1</v>
      </c>
      <c r="I501" s="8">
        <v>7</v>
      </c>
      <c r="J501" s="8">
        <v>1</v>
      </c>
      <c r="K501" s="8">
        <v>5</v>
      </c>
      <c r="L501" s="8">
        <v>10</v>
      </c>
      <c r="M501" s="8">
        <v>3</v>
      </c>
      <c r="N501" s="8">
        <v>0</v>
      </c>
      <c r="O501" s="8">
        <v>4</v>
      </c>
      <c r="P501" s="8">
        <v>3</v>
      </c>
      <c r="Q501" s="8">
        <v>0</v>
      </c>
      <c r="R501"/>
    </row>
    <row r="502" spans="1:18">
      <c r="A502" s="8" t="s">
        <v>1452</v>
      </c>
      <c r="B502" s="3">
        <v>0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1</v>
      </c>
      <c r="I502" s="8">
        <v>6</v>
      </c>
      <c r="J502" s="8">
        <v>3</v>
      </c>
      <c r="K502" s="8">
        <v>10</v>
      </c>
      <c r="L502" s="8">
        <v>25</v>
      </c>
      <c r="M502" s="8">
        <v>6</v>
      </c>
      <c r="N502" s="8">
        <v>0</v>
      </c>
      <c r="O502" s="8">
        <v>3</v>
      </c>
      <c r="P502" s="8">
        <v>1</v>
      </c>
      <c r="Q502" s="8">
        <v>0</v>
      </c>
      <c r="R502"/>
    </row>
    <row r="503" spans="1:18">
      <c r="A503" s="8" t="s">
        <v>2110</v>
      </c>
      <c r="B503" s="3">
        <v>0</v>
      </c>
      <c r="C503" s="8">
        <v>1</v>
      </c>
      <c r="D503" s="8">
        <v>3</v>
      </c>
      <c r="E503" s="8">
        <v>1</v>
      </c>
      <c r="F503" s="8">
        <v>1</v>
      </c>
      <c r="G503" s="8">
        <v>0</v>
      </c>
      <c r="H503" s="8">
        <v>0</v>
      </c>
      <c r="I503" s="8">
        <v>10</v>
      </c>
      <c r="J503" s="8">
        <v>5</v>
      </c>
      <c r="K503" s="8">
        <v>7</v>
      </c>
      <c r="L503" s="8">
        <v>13</v>
      </c>
      <c r="M503" s="8">
        <v>10</v>
      </c>
      <c r="N503" s="8">
        <v>0</v>
      </c>
      <c r="O503" s="8">
        <v>6</v>
      </c>
      <c r="P503" s="8">
        <v>2</v>
      </c>
      <c r="Q503" s="8">
        <v>1</v>
      </c>
      <c r="R503"/>
    </row>
    <row r="504" spans="1:18">
      <c r="A504" s="8" t="s">
        <v>1453</v>
      </c>
      <c r="B504" s="3">
        <v>0</v>
      </c>
      <c r="C504" s="8">
        <v>0</v>
      </c>
      <c r="D504" s="8">
        <v>2</v>
      </c>
      <c r="E504" s="8">
        <v>0</v>
      </c>
      <c r="F504" s="8">
        <v>0</v>
      </c>
      <c r="G504" s="8">
        <v>0</v>
      </c>
      <c r="H504" s="8">
        <v>0</v>
      </c>
      <c r="I504" s="8">
        <v>3</v>
      </c>
      <c r="J504" s="8">
        <v>0</v>
      </c>
      <c r="K504" s="8">
        <v>6</v>
      </c>
      <c r="L504" s="8">
        <v>8</v>
      </c>
      <c r="M504" s="8">
        <v>7</v>
      </c>
      <c r="N504" s="8">
        <v>0</v>
      </c>
      <c r="O504" s="8">
        <v>1</v>
      </c>
      <c r="P504" s="8">
        <v>0</v>
      </c>
      <c r="Q504" s="8">
        <v>0</v>
      </c>
      <c r="R504"/>
    </row>
    <row r="505" spans="1:18">
      <c r="A505" s="8" t="s">
        <v>1543</v>
      </c>
      <c r="B505" s="3">
        <v>1</v>
      </c>
      <c r="C505" s="8">
        <v>0</v>
      </c>
      <c r="D505" s="8">
        <v>3</v>
      </c>
      <c r="E505" s="8">
        <v>5</v>
      </c>
      <c r="F505" s="8">
        <v>0</v>
      </c>
      <c r="G505" s="8">
        <v>0</v>
      </c>
      <c r="H505" s="8">
        <v>0</v>
      </c>
      <c r="I505" s="8">
        <v>9</v>
      </c>
      <c r="J505" s="8">
        <v>0</v>
      </c>
      <c r="K505" s="8">
        <v>6</v>
      </c>
      <c r="L505" s="8">
        <v>7</v>
      </c>
      <c r="M505" s="8">
        <v>8</v>
      </c>
      <c r="N505" s="8">
        <v>1</v>
      </c>
      <c r="O505" s="8">
        <v>4</v>
      </c>
      <c r="P505" s="8">
        <v>0</v>
      </c>
      <c r="Q505" s="8">
        <v>0</v>
      </c>
      <c r="R505"/>
    </row>
    <row r="506" spans="1:18">
      <c r="A506" s="8" t="s">
        <v>1454</v>
      </c>
      <c r="B506" s="3">
        <v>0</v>
      </c>
      <c r="C506" s="8">
        <v>0</v>
      </c>
      <c r="D506" s="8">
        <v>0</v>
      </c>
      <c r="E506" s="8">
        <v>3</v>
      </c>
      <c r="F506" s="8">
        <v>0</v>
      </c>
      <c r="G506" s="8">
        <v>0</v>
      </c>
      <c r="H506" s="8">
        <v>0</v>
      </c>
      <c r="I506" s="8">
        <v>5</v>
      </c>
      <c r="J506" s="8">
        <v>1</v>
      </c>
      <c r="K506" s="8">
        <v>5</v>
      </c>
      <c r="L506" s="8">
        <v>16</v>
      </c>
      <c r="M506" s="8">
        <v>6</v>
      </c>
      <c r="N506" s="8">
        <v>0</v>
      </c>
      <c r="O506" s="8">
        <v>5</v>
      </c>
      <c r="P506" s="8">
        <v>3</v>
      </c>
      <c r="Q506" s="8">
        <v>0</v>
      </c>
      <c r="R506"/>
    </row>
    <row r="507" spans="1:18">
      <c r="A507" s="8" t="s">
        <v>1455</v>
      </c>
      <c r="B507" s="3">
        <v>0</v>
      </c>
      <c r="C507" s="8">
        <v>0</v>
      </c>
      <c r="D507" s="8">
        <v>2</v>
      </c>
      <c r="E507" s="8">
        <v>5</v>
      </c>
      <c r="F507" s="8">
        <v>0</v>
      </c>
      <c r="G507" s="8">
        <v>1</v>
      </c>
      <c r="H507" s="8">
        <v>1</v>
      </c>
      <c r="I507" s="8">
        <v>7</v>
      </c>
      <c r="J507" s="8">
        <v>3</v>
      </c>
      <c r="K507" s="8">
        <v>8</v>
      </c>
      <c r="L507" s="8">
        <v>8</v>
      </c>
      <c r="M507" s="8">
        <v>5</v>
      </c>
      <c r="N507" s="8">
        <v>0</v>
      </c>
      <c r="O507" s="8">
        <v>11</v>
      </c>
      <c r="P507" s="8">
        <v>3</v>
      </c>
      <c r="Q507" s="8">
        <v>0</v>
      </c>
      <c r="R507"/>
    </row>
    <row r="508" spans="1:18">
      <c r="A508" s="8" t="s">
        <v>1554</v>
      </c>
      <c r="B508" s="3">
        <v>0</v>
      </c>
      <c r="C508" s="8">
        <v>0</v>
      </c>
      <c r="D508" s="8">
        <v>0</v>
      </c>
      <c r="E508" s="8">
        <v>6</v>
      </c>
      <c r="F508" s="8">
        <v>0</v>
      </c>
      <c r="G508" s="8">
        <v>0</v>
      </c>
      <c r="H508" s="8">
        <v>0</v>
      </c>
      <c r="I508" s="8">
        <v>6</v>
      </c>
      <c r="J508" s="8">
        <v>3</v>
      </c>
      <c r="K508" s="8">
        <v>10</v>
      </c>
      <c r="L508" s="8">
        <v>7</v>
      </c>
      <c r="M508" s="8">
        <v>3</v>
      </c>
      <c r="N508" s="8">
        <v>0</v>
      </c>
      <c r="O508" s="8">
        <v>8</v>
      </c>
      <c r="P508" s="8">
        <v>0</v>
      </c>
      <c r="Q508" s="8">
        <v>0</v>
      </c>
      <c r="R508"/>
    </row>
    <row r="509" spans="1:18">
      <c r="A509" s="8" t="s">
        <v>1544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0</v>
      </c>
      <c r="I509" s="8">
        <v>11</v>
      </c>
      <c r="J509" s="8">
        <v>3</v>
      </c>
      <c r="K509" s="8">
        <v>14</v>
      </c>
      <c r="L509" s="8">
        <v>11</v>
      </c>
      <c r="M509" s="8">
        <v>8</v>
      </c>
      <c r="N509" s="8">
        <v>0</v>
      </c>
      <c r="O509" s="8">
        <v>5</v>
      </c>
      <c r="P509" s="8">
        <v>2</v>
      </c>
      <c r="Q509" s="8">
        <v>0</v>
      </c>
      <c r="R509"/>
    </row>
    <row r="510" spans="1:18">
      <c r="A510" s="8" t="s">
        <v>1456</v>
      </c>
      <c r="B510" s="3">
        <v>0</v>
      </c>
      <c r="C510" s="8">
        <v>1</v>
      </c>
      <c r="D510" s="8">
        <v>0</v>
      </c>
      <c r="E510" s="8">
        <v>0</v>
      </c>
      <c r="F510" s="8">
        <v>1</v>
      </c>
      <c r="G510" s="8">
        <v>0</v>
      </c>
      <c r="H510" s="8">
        <v>0</v>
      </c>
      <c r="I510" s="8">
        <v>1</v>
      </c>
      <c r="J510" s="8">
        <v>2</v>
      </c>
      <c r="K510" s="8">
        <v>7</v>
      </c>
      <c r="L510" s="8">
        <v>4</v>
      </c>
      <c r="M510" s="8">
        <v>2</v>
      </c>
      <c r="N510" s="8">
        <v>0</v>
      </c>
      <c r="O510" s="8">
        <v>2</v>
      </c>
      <c r="P510" s="8">
        <v>0</v>
      </c>
      <c r="Q510" s="8">
        <v>0</v>
      </c>
      <c r="R510"/>
    </row>
    <row r="511" spans="1:18">
      <c r="A511" s="8" t="s">
        <v>1457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0</v>
      </c>
      <c r="I511" s="8">
        <v>4</v>
      </c>
      <c r="J511" s="8">
        <v>0</v>
      </c>
      <c r="K511" s="8">
        <v>4</v>
      </c>
      <c r="L511" s="8">
        <v>5</v>
      </c>
      <c r="M511" s="8">
        <v>2</v>
      </c>
      <c r="N511" s="8">
        <v>0</v>
      </c>
      <c r="O511" s="8">
        <v>3</v>
      </c>
      <c r="P511" s="8">
        <v>1</v>
      </c>
      <c r="Q511" s="8">
        <v>0</v>
      </c>
      <c r="R511"/>
    </row>
    <row r="512" spans="1:18">
      <c r="A512" s="8" t="s">
        <v>1458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4</v>
      </c>
      <c r="J512" s="8">
        <v>2</v>
      </c>
      <c r="K512" s="8">
        <v>9</v>
      </c>
      <c r="L512" s="8">
        <v>3</v>
      </c>
      <c r="M512" s="8">
        <v>2</v>
      </c>
      <c r="N512" s="8">
        <v>0</v>
      </c>
      <c r="O512" s="8">
        <v>3</v>
      </c>
      <c r="P512" s="8">
        <v>0</v>
      </c>
      <c r="Q512" s="8">
        <v>0</v>
      </c>
      <c r="R512"/>
    </row>
    <row r="513" spans="1:18">
      <c r="A513" s="8" t="s">
        <v>1545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0</v>
      </c>
      <c r="I513" s="8">
        <v>5</v>
      </c>
      <c r="J513" s="8">
        <v>2</v>
      </c>
      <c r="K513" s="8">
        <v>7</v>
      </c>
      <c r="L513" s="8">
        <v>10</v>
      </c>
      <c r="M513" s="8">
        <v>5</v>
      </c>
      <c r="N513" s="8">
        <v>0</v>
      </c>
      <c r="O513" s="8">
        <v>5</v>
      </c>
      <c r="P513" s="8">
        <v>0</v>
      </c>
      <c r="Q513" s="8">
        <v>0</v>
      </c>
      <c r="R513"/>
    </row>
    <row r="514" spans="1:18">
      <c r="A514" s="8" t="s">
        <v>1459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0</v>
      </c>
      <c r="I514" s="8">
        <v>4</v>
      </c>
      <c r="J514" s="8">
        <v>1</v>
      </c>
      <c r="K514" s="8">
        <v>9</v>
      </c>
      <c r="L514" s="8">
        <v>11</v>
      </c>
      <c r="M514" s="8">
        <v>6</v>
      </c>
      <c r="N514" s="8">
        <v>1</v>
      </c>
      <c r="O514" s="8">
        <v>5</v>
      </c>
      <c r="P514" s="8">
        <v>1</v>
      </c>
      <c r="Q514" s="8">
        <v>1</v>
      </c>
      <c r="R514"/>
    </row>
    <row r="515" spans="1:18">
      <c r="A515" s="8" t="s">
        <v>1460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0</v>
      </c>
      <c r="I515" s="8">
        <v>7</v>
      </c>
      <c r="J515" s="8">
        <v>1</v>
      </c>
      <c r="K515" s="8">
        <v>6</v>
      </c>
      <c r="L515" s="8">
        <v>19</v>
      </c>
      <c r="M515" s="8">
        <v>9</v>
      </c>
      <c r="N515" s="8">
        <v>2</v>
      </c>
      <c r="O515" s="8">
        <v>2</v>
      </c>
      <c r="P515" s="8">
        <v>0</v>
      </c>
      <c r="Q515" s="8">
        <v>0</v>
      </c>
      <c r="R515"/>
    </row>
    <row r="516" spans="1:18">
      <c r="A516" s="8" t="s">
        <v>1435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0</v>
      </c>
      <c r="I516" s="8">
        <v>3</v>
      </c>
      <c r="J516" s="8">
        <v>2</v>
      </c>
      <c r="K516" s="8">
        <v>12</v>
      </c>
      <c r="L516" s="8">
        <v>4</v>
      </c>
      <c r="M516" s="8">
        <v>4</v>
      </c>
      <c r="N516" s="8">
        <v>0</v>
      </c>
      <c r="O516" s="8">
        <v>3</v>
      </c>
      <c r="P516" s="8">
        <v>3</v>
      </c>
      <c r="Q516" s="8">
        <v>0</v>
      </c>
      <c r="R516"/>
    </row>
    <row r="517" spans="1:18">
      <c r="A517" s="8" t="s">
        <v>1436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2</v>
      </c>
      <c r="J517" s="8">
        <v>3</v>
      </c>
      <c r="K517" s="8">
        <v>7</v>
      </c>
      <c r="L517" s="8">
        <v>5</v>
      </c>
      <c r="M517" s="8">
        <v>1</v>
      </c>
      <c r="N517" s="8">
        <v>0</v>
      </c>
      <c r="O517" s="8">
        <v>1</v>
      </c>
      <c r="P517" s="8">
        <v>0</v>
      </c>
      <c r="Q517" s="8">
        <v>0</v>
      </c>
      <c r="R517"/>
    </row>
    <row r="518" spans="1:18">
      <c r="A518" s="8" t="s">
        <v>1461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0</v>
      </c>
      <c r="I518" s="8">
        <v>13</v>
      </c>
      <c r="J518" s="8">
        <v>5</v>
      </c>
      <c r="K518" s="8">
        <v>11</v>
      </c>
      <c r="L518" s="8">
        <v>14</v>
      </c>
      <c r="M518" s="8">
        <v>10</v>
      </c>
      <c r="N518" s="8">
        <v>0</v>
      </c>
      <c r="O518" s="8">
        <v>3</v>
      </c>
      <c r="P518" s="8">
        <v>2</v>
      </c>
      <c r="Q518" s="8">
        <v>0</v>
      </c>
      <c r="R518"/>
    </row>
    <row r="519" spans="1:18">
      <c r="A519" s="8" t="s">
        <v>1462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1</v>
      </c>
      <c r="I519" s="8">
        <v>3</v>
      </c>
      <c r="J519" s="8">
        <v>2</v>
      </c>
      <c r="K519" s="8">
        <v>5</v>
      </c>
      <c r="L519" s="8">
        <v>11</v>
      </c>
      <c r="M519" s="8">
        <v>7</v>
      </c>
      <c r="N519" s="8">
        <v>0</v>
      </c>
      <c r="O519" s="8">
        <v>1</v>
      </c>
      <c r="P519" s="8">
        <v>1</v>
      </c>
      <c r="Q519" s="8">
        <v>0</v>
      </c>
      <c r="R519"/>
    </row>
    <row r="520" spans="1:18">
      <c r="A520" s="8" t="s">
        <v>1546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0</v>
      </c>
      <c r="I520" s="8">
        <v>3</v>
      </c>
      <c r="J520" s="8">
        <v>1</v>
      </c>
      <c r="K520" s="8">
        <v>6</v>
      </c>
      <c r="L520" s="8">
        <v>6</v>
      </c>
      <c r="M520" s="8">
        <v>2</v>
      </c>
      <c r="N520" s="8">
        <v>0</v>
      </c>
      <c r="O520" s="8">
        <v>3</v>
      </c>
      <c r="P520" s="8">
        <v>5</v>
      </c>
      <c r="Q520" s="8">
        <v>0</v>
      </c>
      <c r="R520"/>
    </row>
    <row r="521" spans="1:18">
      <c r="A521" s="8" t="s">
        <v>1463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0</v>
      </c>
      <c r="I521" s="8">
        <v>3</v>
      </c>
      <c r="J521" s="8">
        <v>0</v>
      </c>
      <c r="K521" s="8">
        <v>2</v>
      </c>
      <c r="L521" s="8">
        <v>8</v>
      </c>
      <c r="M521" s="8">
        <v>6</v>
      </c>
      <c r="N521" s="8">
        <v>0</v>
      </c>
      <c r="O521" s="8">
        <v>4</v>
      </c>
      <c r="P521" s="8">
        <v>2</v>
      </c>
      <c r="Q521" s="8">
        <v>0</v>
      </c>
      <c r="R521"/>
    </row>
    <row r="522" spans="1:18">
      <c r="A522" s="8" t="s">
        <v>1437</v>
      </c>
      <c r="B522" s="3">
        <v>1</v>
      </c>
      <c r="C522" s="8">
        <v>1</v>
      </c>
      <c r="D522" s="8">
        <v>2</v>
      </c>
      <c r="E522" s="8">
        <v>6</v>
      </c>
      <c r="F522" s="8">
        <v>1</v>
      </c>
      <c r="G522" s="8">
        <v>0</v>
      </c>
      <c r="H522" s="8">
        <v>0</v>
      </c>
      <c r="I522" s="8">
        <v>18</v>
      </c>
      <c r="J522" s="8">
        <v>6</v>
      </c>
      <c r="K522" s="8">
        <v>11</v>
      </c>
      <c r="L522" s="8">
        <v>14</v>
      </c>
      <c r="M522" s="8">
        <v>10</v>
      </c>
      <c r="N522" s="8">
        <v>1</v>
      </c>
      <c r="O522" s="8">
        <v>5</v>
      </c>
      <c r="P522" s="8">
        <v>1</v>
      </c>
      <c r="Q522" s="8">
        <v>0</v>
      </c>
      <c r="R522"/>
    </row>
    <row r="523" spans="1:18">
      <c r="A523" s="8" t="s">
        <v>1608</v>
      </c>
      <c r="B523" s="3">
        <v>0</v>
      </c>
      <c r="C523" s="8">
        <v>0</v>
      </c>
      <c r="D523" s="8">
        <v>0</v>
      </c>
      <c r="E523" s="8">
        <v>3</v>
      </c>
      <c r="F523" s="8">
        <v>0</v>
      </c>
      <c r="G523" s="8">
        <v>0</v>
      </c>
      <c r="H523" s="8">
        <v>0</v>
      </c>
      <c r="I523" s="8">
        <v>3</v>
      </c>
      <c r="J523" s="8">
        <v>4</v>
      </c>
      <c r="K523" s="8">
        <v>2</v>
      </c>
      <c r="L523" s="8">
        <v>0</v>
      </c>
      <c r="M523" s="8">
        <v>0</v>
      </c>
      <c r="N523" s="8">
        <v>1</v>
      </c>
      <c r="O523" s="8">
        <v>2</v>
      </c>
      <c r="P523" s="8">
        <v>0</v>
      </c>
      <c r="Q523" s="8">
        <v>0</v>
      </c>
      <c r="R523"/>
    </row>
    <row r="524" spans="1:18">
      <c r="A524" s="8" t="s">
        <v>1464</v>
      </c>
      <c r="B524" s="3">
        <v>0</v>
      </c>
      <c r="C524" s="8">
        <v>0</v>
      </c>
      <c r="D524" s="8">
        <v>2</v>
      </c>
      <c r="E524" s="8">
        <v>1</v>
      </c>
      <c r="F524" s="8">
        <v>1</v>
      </c>
      <c r="G524" s="8">
        <v>0</v>
      </c>
      <c r="H524" s="8">
        <v>0</v>
      </c>
      <c r="I524" s="8">
        <v>5</v>
      </c>
      <c r="J524" s="8">
        <v>1</v>
      </c>
      <c r="K524" s="8">
        <v>12</v>
      </c>
      <c r="L524" s="8">
        <v>4</v>
      </c>
      <c r="M524" s="8">
        <v>5</v>
      </c>
      <c r="N524" s="8">
        <v>1</v>
      </c>
      <c r="O524" s="8">
        <v>6</v>
      </c>
      <c r="P524" s="8">
        <v>1</v>
      </c>
      <c r="Q524" s="8">
        <v>0</v>
      </c>
      <c r="R524"/>
    </row>
    <row r="525" spans="1:18">
      <c r="A525" s="8" t="s">
        <v>1465</v>
      </c>
      <c r="B525" s="3">
        <v>0</v>
      </c>
      <c r="C525" s="8">
        <v>0</v>
      </c>
      <c r="D525" s="8">
        <v>0</v>
      </c>
      <c r="E525" s="8">
        <v>1</v>
      </c>
      <c r="F525" s="8">
        <v>0</v>
      </c>
      <c r="G525" s="8">
        <v>0</v>
      </c>
      <c r="H525" s="8">
        <v>0</v>
      </c>
      <c r="I525" s="8">
        <v>3</v>
      </c>
      <c r="J525" s="8">
        <v>0</v>
      </c>
      <c r="K525" s="8">
        <v>5</v>
      </c>
      <c r="L525" s="8">
        <v>11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/>
    </row>
    <row r="526" spans="1:18">
      <c r="A526" s="8" t="s">
        <v>1466</v>
      </c>
      <c r="B526" s="3">
        <v>0</v>
      </c>
      <c r="C526" s="8">
        <v>0</v>
      </c>
      <c r="D526" s="8">
        <v>2</v>
      </c>
      <c r="E526" s="8">
        <v>2</v>
      </c>
      <c r="F526" s="8">
        <v>0</v>
      </c>
      <c r="G526" s="8">
        <v>0</v>
      </c>
      <c r="H526" s="8">
        <v>0</v>
      </c>
      <c r="I526" s="8">
        <v>4</v>
      </c>
      <c r="J526" s="8">
        <v>3</v>
      </c>
      <c r="K526" s="8">
        <v>7</v>
      </c>
      <c r="L526" s="8">
        <v>9</v>
      </c>
      <c r="M526" s="8">
        <v>8</v>
      </c>
      <c r="N526" s="8">
        <v>1</v>
      </c>
      <c r="O526" s="8">
        <v>3</v>
      </c>
      <c r="P526" s="8">
        <v>0</v>
      </c>
      <c r="Q526" s="8">
        <v>0</v>
      </c>
      <c r="R526"/>
    </row>
    <row r="527" spans="1:18">
      <c r="A527" s="8" t="s">
        <v>1467</v>
      </c>
      <c r="B527" s="3">
        <v>0</v>
      </c>
      <c r="C527" s="8">
        <v>0</v>
      </c>
      <c r="D527" s="8">
        <v>0</v>
      </c>
      <c r="E527" s="8">
        <v>7</v>
      </c>
      <c r="F527" s="8">
        <v>0</v>
      </c>
      <c r="G527" s="8">
        <v>0</v>
      </c>
      <c r="H527" s="8">
        <v>0</v>
      </c>
      <c r="I527" s="8">
        <v>9</v>
      </c>
      <c r="J527" s="8">
        <v>4</v>
      </c>
      <c r="K527" s="8">
        <v>7</v>
      </c>
      <c r="L527" s="8">
        <v>10</v>
      </c>
      <c r="M527" s="8">
        <v>6</v>
      </c>
      <c r="N527" s="8">
        <v>0</v>
      </c>
      <c r="O527" s="8">
        <v>1</v>
      </c>
      <c r="P527" s="8">
        <v>2</v>
      </c>
      <c r="Q527" s="8">
        <v>0</v>
      </c>
      <c r="R527"/>
    </row>
    <row r="528" spans="1:18">
      <c r="A528" s="8" t="s">
        <v>1468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6</v>
      </c>
      <c r="J528" s="8">
        <v>1</v>
      </c>
      <c r="K528" s="8">
        <v>3</v>
      </c>
      <c r="L528" s="8">
        <v>17</v>
      </c>
      <c r="M528" s="8">
        <v>9</v>
      </c>
      <c r="N528" s="8">
        <v>0</v>
      </c>
      <c r="O528" s="8">
        <v>4</v>
      </c>
      <c r="P528" s="8">
        <v>2</v>
      </c>
      <c r="Q528" s="8">
        <v>0</v>
      </c>
      <c r="R528"/>
    </row>
    <row r="529" spans="1:18">
      <c r="A529" s="8" t="s">
        <v>1469</v>
      </c>
      <c r="B529" s="3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4</v>
      </c>
      <c r="J529" s="8">
        <v>0</v>
      </c>
      <c r="K529" s="8">
        <v>4</v>
      </c>
      <c r="L529" s="8">
        <v>6</v>
      </c>
      <c r="M529" s="8">
        <v>5</v>
      </c>
      <c r="N529" s="8">
        <v>0</v>
      </c>
      <c r="O529" s="8">
        <v>3</v>
      </c>
      <c r="P529" s="8">
        <v>1</v>
      </c>
      <c r="Q529" s="8">
        <v>0</v>
      </c>
      <c r="R529"/>
    </row>
    <row r="530" spans="1:18">
      <c r="A530" s="8" t="s">
        <v>1470</v>
      </c>
      <c r="B530" s="3">
        <v>0</v>
      </c>
      <c r="C530" s="8">
        <v>0</v>
      </c>
      <c r="D530" s="8">
        <v>1</v>
      </c>
      <c r="E530" s="8">
        <v>1</v>
      </c>
      <c r="F530" s="8">
        <v>0</v>
      </c>
      <c r="G530" s="8">
        <v>0</v>
      </c>
      <c r="H530" s="8">
        <v>0</v>
      </c>
      <c r="I530" s="8">
        <v>3</v>
      </c>
      <c r="J530" s="8">
        <v>0</v>
      </c>
      <c r="K530" s="8">
        <v>5</v>
      </c>
      <c r="L530" s="8">
        <v>11</v>
      </c>
      <c r="M530" s="8">
        <v>3</v>
      </c>
      <c r="N530" s="8">
        <v>0</v>
      </c>
      <c r="O530" s="8">
        <v>2</v>
      </c>
      <c r="P530" s="8">
        <v>0</v>
      </c>
      <c r="Q530" s="8">
        <v>0</v>
      </c>
      <c r="R530"/>
    </row>
    <row r="531" spans="1:18">
      <c r="A531" s="8" t="s">
        <v>1471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0</v>
      </c>
      <c r="I531" s="8">
        <v>11</v>
      </c>
      <c r="J531" s="8">
        <v>5</v>
      </c>
      <c r="K531" s="8">
        <v>13</v>
      </c>
      <c r="L531" s="8">
        <v>12</v>
      </c>
      <c r="M531" s="8">
        <v>7</v>
      </c>
      <c r="N531" s="8">
        <v>0</v>
      </c>
      <c r="O531" s="8">
        <v>7</v>
      </c>
      <c r="P531" s="8">
        <v>3</v>
      </c>
      <c r="Q531" s="8">
        <v>1</v>
      </c>
      <c r="R531"/>
    </row>
    <row r="532" spans="1:18">
      <c r="A532" s="8" t="s">
        <v>1472</v>
      </c>
      <c r="B532" s="3">
        <v>0</v>
      </c>
      <c r="C532" s="8">
        <v>0</v>
      </c>
      <c r="D532" s="8">
        <v>2</v>
      </c>
      <c r="E532" s="8">
        <v>2</v>
      </c>
      <c r="F532" s="8">
        <v>0</v>
      </c>
      <c r="G532" s="8">
        <v>0</v>
      </c>
      <c r="H532" s="8">
        <v>0</v>
      </c>
      <c r="I532" s="8">
        <v>5</v>
      </c>
      <c r="J532" s="8">
        <v>2</v>
      </c>
      <c r="K532" s="8">
        <v>10</v>
      </c>
      <c r="L532" s="8">
        <v>7</v>
      </c>
      <c r="M532" s="8">
        <v>6</v>
      </c>
      <c r="N532" s="8">
        <v>0</v>
      </c>
      <c r="O532" s="8">
        <v>5</v>
      </c>
      <c r="P532" s="8">
        <v>0</v>
      </c>
      <c r="Q532" s="8">
        <v>0</v>
      </c>
      <c r="R532"/>
    </row>
    <row r="533" spans="1:18">
      <c r="A533" s="8" t="s">
        <v>1473</v>
      </c>
      <c r="B533" s="3">
        <v>0</v>
      </c>
      <c r="C533" s="8">
        <v>0</v>
      </c>
      <c r="D533" s="8">
        <v>2</v>
      </c>
      <c r="E533" s="8">
        <v>1</v>
      </c>
      <c r="F533" s="8">
        <v>0</v>
      </c>
      <c r="G533" s="8">
        <v>0</v>
      </c>
      <c r="H533" s="8">
        <v>0</v>
      </c>
      <c r="I533" s="8">
        <v>5</v>
      </c>
      <c r="J533" s="8">
        <v>3</v>
      </c>
      <c r="K533" s="8">
        <v>7</v>
      </c>
      <c r="L533" s="8">
        <v>16</v>
      </c>
      <c r="M533" s="8">
        <v>6</v>
      </c>
      <c r="N533" s="8">
        <v>0</v>
      </c>
      <c r="O533" s="8">
        <v>8</v>
      </c>
      <c r="P533" s="8">
        <v>3</v>
      </c>
      <c r="Q533" s="8">
        <v>0</v>
      </c>
      <c r="R533"/>
    </row>
    <row r="534" spans="1:18">
      <c r="A534" s="8" t="s">
        <v>1474</v>
      </c>
      <c r="B534" s="3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4</v>
      </c>
      <c r="L534" s="8">
        <v>12</v>
      </c>
      <c r="M534" s="8">
        <v>5</v>
      </c>
      <c r="N534" s="8">
        <v>0</v>
      </c>
      <c r="O534" s="8">
        <v>1</v>
      </c>
      <c r="P534" s="8">
        <v>0</v>
      </c>
      <c r="Q534" s="8">
        <v>0</v>
      </c>
      <c r="R534"/>
    </row>
    <row r="535" spans="1:18">
      <c r="A535" s="8" t="s">
        <v>1555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1</v>
      </c>
      <c r="I535" s="8">
        <v>7</v>
      </c>
      <c r="J535" s="8">
        <v>3</v>
      </c>
      <c r="K535" s="8">
        <v>14</v>
      </c>
      <c r="L535" s="8">
        <v>14</v>
      </c>
      <c r="M535" s="8">
        <v>0</v>
      </c>
      <c r="N535" s="8">
        <v>0</v>
      </c>
      <c r="O535" s="8">
        <v>2</v>
      </c>
      <c r="P535" s="8">
        <v>3</v>
      </c>
      <c r="Q535" s="8">
        <v>0</v>
      </c>
      <c r="R535"/>
    </row>
    <row r="536" spans="1:18">
      <c r="A536" s="8" t="s">
        <v>1438</v>
      </c>
      <c r="B536" s="3">
        <v>0</v>
      </c>
      <c r="C536" s="8">
        <v>0</v>
      </c>
      <c r="D536" s="8">
        <v>0</v>
      </c>
      <c r="E536" s="8">
        <v>4</v>
      </c>
      <c r="F536" s="8">
        <v>0</v>
      </c>
      <c r="G536" s="8">
        <v>0</v>
      </c>
      <c r="H536" s="8">
        <v>0</v>
      </c>
      <c r="I536" s="8">
        <v>4</v>
      </c>
      <c r="J536" s="8">
        <v>0</v>
      </c>
      <c r="K536" s="8">
        <v>7</v>
      </c>
      <c r="L536" s="8">
        <v>7</v>
      </c>
      <c r="M536" s="8">
        <v>7</v>
      </c>
      <c r="N536" s="8">
        <v>0</v>
      </c>
      <c r="O536" s="8">
        <v>3</v>
      </c>
      <c r="P536" s="8">
        <v>1</v>
      </c>
      <c r="Q536" s="8">
        <v>0</v>
      </c>
      <c r="R536"/>
    </row>
    <row r="537" spans="1:18">
      <c r="A537" s="8" t="s">
        <v>1475</v>
      </c>
      <c r="B537" s="3">
        <v>0</v>
      </c>
      <c r="C537" s="8">
        <v>2</v>
      </c>
      <c r="D537" s="8">
        <v>3</v>
      </c>
      <c r="E537" s="8">
        <v>0</v>
      </c>
      <c r="F537" s="8">
        <v>1</v>
      </c>
      <c r="G537" s="8">
        <v>0</v>
      </c>
      <c r="H537" s="8">
        <v>0</v>
      </c>
      <c r="I537" s="8">
        <v>6</v>
      </c>
      <c r="J537" s="8">
        <v>4</v>
      </c>
      <c r="K537" s="8">
        <v>5</v>
      </c>
      <c r="L537" s="8">
        <v>13</v>
      </c>
      <c r="M537" s="8">
        <v>3</v>
      </c>
      <c r="N537" s="8">
        <v>0</v>
      </c>
      <c r="O537" s="8">
        <v>3</v>
      </c>
      <c r="P537" s="8">
        <v>2</v>
      </c>
      <c r="Q537" s="8">
        <v>0</v>
      </c>
      <c r="R537"/>
    </row>
    <row r="538" spans="1:18">
      <c r="A538" s="8" t="s">
        <v>1476</v>
      </c>
      <c r="B538" s="3">
        <v>0</v>
      </c>
      <c r="C538" s="8">
        <v>1</v>
      </c>
      <c r="D538" s="8">
        <v>1</v>
      </c>
      <c r="E538" s="8">
        <v>0</v>
      </c>
      <c r="F538" s="8">
        <v>0</v>
      </c>
      <c r="G538" s="8">
        <v>0</v>
      </c>
      <c r="H538" s="8">
        <v>0</v>
      </c>
      <c r="I538" s="8">
        <v>2</v>
      </c>
      <c r="J538" s="8">
        <v>2</v>
      </c>
      <c r="K538" s="8">
        <v>3</v>
      </c>
      <c r="L538" s="8">
        <v>5</v>
      </c>
      <c r="M538" s="8">
        <v>1</v>
      </c>
      <c r="N538" s="8">
        <v>0</v>
      </c>
      <c r="O538" s="8">
        <v>1</v>
      </c>
      <c r="P538" s="8">
        <v>0</v>
      </c>
      <c r="Q538" s="8">
        <v>0</v>
      </c>
      <c r="R538"/>
    </row>
    <row r="539" spans="1:18">
      <c r="A539" s="8" t="s">
        <v>1477</v>
      </c>
      <c r="B539" s="3">
        <v>0</v>
      </c>
      <c r="C539" s="8">
        <v>1</v>
      </c>
      <c r="D539" s="8">
        <v>0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2</v>
      </c>
      <c r="K539" s="8">
        <v>6</v>
      </c>
      <c r="L539" s="8">
        <v>4</v>
      </c>
      <c r="M539" s="8">
        <v>3</v>
      </c>
      <c r="N539" s="8">
        <v>0</v>
      </c>
      <c r="O539" s="8">
        <v>2</v>
      </c>
      <c r="P539" s="8">
        <v>1</v>
      </c>
      <c r="Q539" s="8">
        <v>0</v>
      </c>
      <c r="R539"/>
    </row>
    <row r="540" spans="1:18">
      <c r="A540" s="8" t="s">
        <v>1478</v>
      </c>
      <c r="B540" s="3">
        <v>0</v>
      </c>
      <c r="C540" s="8">
        <v>0</v>
      </c>
      <c r="D540" s="8">
        <v>2</v>
      </c>
      <c r="E540" s="8">
        <v>0</v>
      </c>
      <c r="F540" s="8">
        <v>0</v>
      </c>
      <c r="G540" s="8">
        <v>0</v>
      </c>
      <c r="H540" s="8">
        <v>0</v>
      </c>
      <c r="I540" s="8">
        <v>2</v>
      </c>
      <c r="J540" s="8">
        <v>0</v>
      </c>
      <c r="K540" s="8">
        <v>4</v>
      </c>
      <c r="L540" s="8">
        <v>16</v>
      </c>
      <c r="M540" s="8">
        <v>6</v>
      </c>
      <c r="N540" s="8">
        <v>0</v>
      </c>
      <c r="O540" s="8">
        <v>4</v>
      </c>
      <c r="P540" s="8">
        <v>4</v>
      </c>
      <c r="Q540" s="8">
        <v>0</v>
      </c>
      <c r="R540"/>
    </row>
    <row r="541" spans="1:18">
      <c r="A541" s="8" t="s">
        <v>1439</v>
      </c>
      <c r="B541" s="3">
        <v>0</v>
      </c>
      <c r="C541" s="8">
        <v>0</v>
      </c>
      <c r="D541" s="8">
        <v>1</v>
      </c>
      <c r="E541" s="8">
        <v>0</v>
      </c>
      <c r="F541" s="8">
        <v>0</v>
      </c>
      <c r="G541" s="8">
        <v>0</v>
      </c>
      <c r="H541" s="8">
        <v>0</v>
      </c>
      <c r="I541" s="8">
        <v>8</v>
      </c>
      <c r="J541" s="8">
        <v>1</v>
      </c>
      <c r="K541" s="8">
        <v>4</v>
      </c>
      <c r="L541" s="8">
        <v>10</v>
      </c>
      <c r="M541" s="8">
        <v>9</v>
      </c>
      <c r="N541" s="8">
        <v>0</v>
      </c>
      <c r="O541" s="8">
        <v>3</v>
      </c>
      <c r="P541" s="8">
        <v>2</v>
      </c>
      <c r="Q541" s="8">
        <v>0</v>
      </c>
      <c r="R541"/>
    </row>
    <row r="542" spans="1:18">
      <c r="A542" s="8" t="s">
        <v>1479</v>
      </c>
      <c r="B542" s="3">
        <v>0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0</v>
      </c>
      <c r="I542" s="8">
        <v>3</v>
      </c>
      <c r="J542" s="8">
        <v>2</v>
      </c>
      <c r="K542" s="8">
        <v>4</v>
      </c>
      <c r="L542" s="8">
        <v>2</v>
      </c>
      <c r="M542" s="8">
        <v>6</v>
      </c>
      <c r="N542" s="8">
        <v>0</v>
      </c>
      <c r="O542" s="8">
        <v>0</v>
      </c>
      <c r="P542" s="8">
        <v>0</v>
      </c>
      <c r="Q542" s="8">
        <v>0</v>
      </c>
      <c r="R542"/>
    </row>
    <row r="543" spans="1:18">
      <c r="A543" s="8" t="s">
        <v>1480</v>
      </c>
      <c r="B543" s="3">
        <v>0</v>
      </c>
      <c r="C543" s="8">
        <v>0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>
        <v>7</v>
      </c>
      <c r="J543" s="8">
        <v>1</v>
      </c>
      <c r="K543" s="8">
        <v>7</v>
      </c>
      <c r="L543" s="8">
        <v>15</v>
      </c>
      <c r="M543" s="8">
        <v>8</v>
      </c>
      <c r="N543" s="8">
        <v>0</v>
      </c>
      <c r="O543" s="8">
        <v>3</v>
      </c>
      <c r="P543" s="8">
        <v>0</v>
      </c>
      <c r="Q543" s="8">
        <v>0</v>
      </c>
      <c r="R543"/>
    </row>
    <row r="544" spans="1:18">
      <c r="A544" s="8" t="s">
        <v>1547</v>
      </c>
      <c r="B544" s="3">
        <v>0</v>
      </c>
      <c r="C544" s="8">
        <v>0</v>
      </c>
      <c r="D544" s="8">
        <v>1</v>
      </c>
      <c r="E544" s="8">
        <v>4</v>
      </c>
      <c r="F544" s="8">
        <v>0</v>
      </c>
      <c r="G544" s="8">
        <v>0</v>
      </c>
      <c r="H544" s="8">
        <v>0</v>
      </c>
      <c r="I544" s="8">
        <v>6</v>
      </c>
      <c r="J544" s="8">
        <v>1</v>
      </c>
      <c r="K544" s="8">
        <v>3</v>
      </c>
      <c r="L544" s="8">
        <v>5</v>
      </c>
      <c r="M544" s="8">
        <v>3</v>
      </c>
      <c r="N544" s="8">
        <v>0</v>
      </c>
      <c r="O544" s="8">
        <v>1</v>
      </c>
      <c r="P544" s="8">
        <v>1</v>
      </c>
      <c r="Q544" s="8">
        <v>0</v>
      </c>
      <c r="R544"/>
    </row>
    <row r="545" spans="1:18">
      <c r="A545" s="8" t="s">
        <v>1481</v>
      </c>
      <c r="B545" s="3">
        <v>0</v>
      </c>
      <c r="C545" s="8">
        <v>0</v>
      </c>
      <c r="D545" s="8">
        <v>1</v>
      </c>
      <c r="E545" s="8">
        <v>3</v>
      </c>
      <c r="F545" s="8">
        <v>0</v>
      </c>
      <c r="G545" s="8">
        <v>0</v>
      </c>
      <c r="H545" s="8">
        <v>0</v>
      </c>
      <c r="I545" s="8">
        <v>5</v>
      </c>
      <c r="J545" s="8">
        <v>4</v>
      </c>
      <c r="K545" s="8">
        <v>14</v>
      </c>
      <c r="L545" s="8">
        <v>19</v>
      </c>
      <c r="M545" s="8">
        <v>7</v>
      </c>
      <c r="N545" s="8">
        <v>0</v>
      </c>
      <c r="O545" s="8">
        <v>4</v>
      </c>
      <c r="P545" s="8">
        <v>5</v>
      </c>
      <c r="Q545" s="8">
        <v>0</v>
      </c>
      <c r="R545"/>
    </row>
    <row r="546" spans="1:18">
      <c r="A546" s="8" t="s">
        <v>1482</v>
      </c>
      <c r="B546" s="3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</v>
      </c>
      <c r="L546" s="8">
        <v>8</v>
      </c>
      <c r="M546" s="8">
        <v>1</v>
      </c>
      <c r="N546" s="8">
        <v>0</v>
      </c>
      <c r="O546" s="8">
        <v>3</v>
      </c>
      <c r="P546" s="8">
        <v>0</v>
      </c>
      <c r="Q546" s="8">
        <v>1</v>
      </c>
      <c r="R546"/>
    </row>
    <row r="547" spans="1:18">
      <c r="A547" s="8" t="s">
        <v>1483</v>
      </c>
      <c r="B547" s="3">
        <v>0</v>
      </c>
      <c r="C547" s="8">
        <v>0</v>
      </c>
      <c r="D547" s="8">
        <v>3</v>
      </c>
      <c r="E547" s="8">
        <v>2</v>
      </c>
      <c r="F547" s="8">
        <v>0</v>
      </c>
      <c r="G547" s="8">
        <v>0</v>
      </c>
      <c r="H547" s="8">
        <v>0</v>
      </c>
      <c r="I547" s="8">
        <v>5</v>
      </c>
      <c r="J547" s="8">
        <v>3</v>
      </c>
      <c r="K547" s="8">
        <v>7</v>
      </c>
      <c r="L547" s="8">
        <v>14</v>
      </c>
      <c r="M547" s="8">
        <v>6</v>
      </c>
      <c r="N547" s="8">
        <v>1</v>
      </c>
      <c r="O547" s="8">
        <v>6</v>
      </c>
      <c r="P547" s="8">
        <v>3</v>
      </c>
      <c r="Q547" s="8">
        <v>0</v>
      </c>
      <c r="R547"/>
    </row>
    <row r="548" spans="1:18">
      <c r="A548" s="8" t="s">
        <v>1484</v>
      </c>
      <c r="B548" s="3">
        <v>0</v>
      </c>
      <c r="C548" s="8">
        <v>0</v>
      </c>
      <c r="D548" s="8">
        <v>2</v>
      </c>
      <c r="E548" s="8">
        <v>0</v>
      </c>
      <c r="F548" s="8">
        <v>0</v>
      </c>
      <c r="G548" s="8">
        <v>1</v>
      </c>
      <c r="H548" s="8">
        <v>1</v>
      </c>
      <c r="I548" s="8">
        <v>3</v>
      </c>
      <c r="J548" s="8">
        <v>3</v>
      </c>
      <c r="K548" s="8">
        <v>17</v>
      </c>
      <c r="L548" s="8">
        <v>21</v>
      </c>
      <c r="M548" s="8">
        <v>6</v>
      </c>
      <c r="N548" s="8">
        <v>0</v>
      </c>
      <c r="O548" s="8">
        <v>5</v>
      </c>
      <c r="P548" s="8">
        <v>3</v>
      </c>
      <c r="Q548" s="8">
        <v>0</v>
      </c>
      <c r="R548"/>
    </row>
    <row r="549" spans="1:18">
      <c r="A549" s="8" t="s">
        <v>1485</v>
      </c>
      <c r="B549" s="3">
        <v>0</v>
      </c>
      <c r="C549" s="8">
        <v>0</v>
      </c>
      <c r="D549" s="8">
        <v>1</v>
      </c>
      <c r="E549" s="8">
        <v>4</v>
      </c>
      <c r="F549" s="8">
        <v>0</v>
      </c>
      <c r="G549" s="8">
        <v>0</v>
      </c>
      <c r="H549" s="8">
        <v>0</v>
      </c>
      <c r="I549" s="8">
        <v>5</v>
      </c>
      <c r="J549" s="8">
        <v>2</v>
      </c>
      <c r="K549" s="8">
        <v>7</v>
      </c>
      <c r="L549" s="8">
        <v>1</v>
      </c>
      <c r="M549" s="8">
        <v>2</v>
      </c>
      <c r="N549" s="8">
        <v>0</v>
      </c>
      <c r="O549" s="8">
        <v>5</v>
      </c>
      <c r="P549" s="8">
        <v>3</v>
      </c>
      <c r="Q549" s="8">
        <v>1</v>
      </c>
      <c r="R549"/>
    </row>
    <row r="550" spans="1:18">
      <c r="A550" s="8" t="s">
        <v>1486</v>
      </c>
      <c r="B550" s="3">
        <v>0</v>
      </c>
      <c r="C550" s="8">
        <v>0</v>
      </c>
      <c r="D550" s="8">
        <v>0</v>
      </c>
      <c r="E550" s="8">
        <v>1</v>
      </c>
      <c r="F550" s="8">
        <v>0</v>
      </c>
      <c r="G550" s="8">
        <v>0</v>
      </c>
      <c r="H550" s="8">
        <v>0</v>
      </c>
      <c r="I550" s="8">
        <v>7</v>
      </c>
      <c r="J550" s="8">
        <v>0</v>
      </c>
      <c r="K550" s="8">
        <v>5</v>
      </c>
      <c r="L550" s="8">
        <v>5</v>
      </c>
      <c r="M550" s="8">
        <v>9</v>
      </c>
      <c r="N550" s="8">
        <v>0</v>
      </c>
      <c r="O550" s="8">
        <v>3</v>
      </c>
      <c r="P550" s="8">
        <v>0</v>
      </c>
      <c r="Q550" s="8">
        <v>0</v>
      </c>
      <c r="R550"/>
    </row>
    <row r="551" spans="1:18">
      <c r="A551" s="8" t="s">
        <v>1487</v>
      </c>
      <c r="B551" s="3">
        <v>0</v>
      </c>
      <c r="C551" s="8">
        <v>0</v>
      </c>
      <c r="D551" s="8">
        <v>2</v>
      </c>
      <c r="E551" s="8">
        <v>2</v>
      </c>
      <c r="F551" s="8">
        <v>0</v>
      </c>
      <c r="G551" s="8">
        <v>1</v>
      </c>
      <c r="H551" s="8">
        <v>1</v>
      </c>
      <c r="I551" s="8">
        <v>6</v>
      </c>
      <c r="J551" s="8">
        <v>4</v>
      </c>
      <c r="K551" s="8">
        <v>9</v>
      </c>
      <c r="L551" s="8">
        <v>12</v>
      </c>
      <c r="M551" s="8">
        <v>8</v>
      </c>
      <c r="N551" s="8">
        <v>1</v>
      </c>
      <c r="O551" s="8">
        <v>10</v>
      </c>
      <c r="P551" s="8">
        <v>2</v>
      </c>
      <c r="Q551" s="8">
        <v>0</v>
      </c>
      <c r="R551"/>
    </row>
    <row r="552" spans="1:18">
      <c r="A552" s="8" t="s">
        <v>1488</v>
      </c>
      <c r="B552" s="3">
        <v>0</v>
      </c>
      <c r="C552" s="8">
        <v>0</v>
      </c>
      <c r="D552" s="8">
        <v>0</v>
      </c>
      <c r="E552" s="8">
        <v>4</v>
      </c>
      <c r="F552" s="8">
        <v>0</v>
      </c>
      <c r="G552" s="8">
        <v>0</v>
      </c>
      <c r="H552" s="8">
        <v>0</v>
      </c>
      <c r="I552" s="8">
        <v>5</v>
      </c>
      <c r="J552" s="8">
        <v>4</v>
      </c>
      <c r="K552" s="8">
        <v>7</v>
      </c>
      <c r="L552" s="8">
        <v>12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/>
    </row>
    <row r="553" spans="1:18">
      <c r="A553" s="8" t="s">
        <v>1548</v>
      </c>
      <c r="B553" s="3">
        <v>0</v>
      </c>
      <c r="C553" s="8">
        <v>1</v>
      </c>
      <c r="D553" s="8">
        <v>0</v>
      </c>
      <c r="E553" s="8">
        <v>0</v>
      </c>
      <c r="F553" s="8">
        <v>1</v>
      </c>
      <c r="G553" s="8">
        <v>0</v>
      </c>
      <c r="H553" s="8">
        <v>0</v>
      </c>
      <c r="I553" s="8">
        <v>2</v>
      </c>
      <c r="J553" s="8">
        <v>1</v>
      </c>
      <c r="K553" s="8">
        <v>6</v>
      </c>
      <c r="L553" s="8">
        <v>11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/>
    </row>
    <row r="554" spans="1:18">
      <c r="A554" s="8" t="s">
        <v>1489</v>
      </c>
      <c r="B554" s="3">
        <v>0</v>
      </c>
      <c r="C554" s="8">
        <v>0</v>
      </c>
      <c r="D554" s="8">
        <v>2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11</v>
      </c>
      <c r="L554" s="8">
        <v>13</v>
      </c>
      <c r="M554" s="8">
        <v>6</v>
      </c>
      <c r="N554" s="8">
        <v>0</v>
      </c>
      <c r="O554" s="8">
        <v>6</v>
      </c>
      <c r="P554" s="8">
        <v>1</v>
      </c>
      <c r="Q554" s="8">
        <v>0</v>
      </c>
      <c r="R554"/>
    </row>
    <row r="555" spans="1:18">
      <c r="A555" s="8" t="s">
        <v>1490</v>
      </c>
      <c r="B555" s="3">
        <v>0</v>
      </c>
      <c r="C555" s="8">
        <v>0</v>
      </c>
      <c r="D555" s="8">
        <v>0</v>
      </c>
      <c r="E555" s="8">
        <v>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2</v>
      </c>
      <c r="L555" s="8">
        <v>16</v>
      </c>
      <c r="M555" s="8">
        <v>6</v>
      </c>
      <c r="N555" s="8">
        <v>0</v>
      </c>
      <c r="O555" s="8">
        <v>5</v>
      </c>
      <c r="P555" s="8">
        <v>2</v>
      </c>
      <c r="Q555" s="8">
        <v>0</v>
      </c>
      <c r="R555"/>
    </row>
    <row r="556" spans="1:18">
      <c r="A556" s="8" t="s">
        <v>1549</v>
      </c>
      <c r="B556" s="3">
        <v>0</v>
      </c>
      <c r="C556" s="8">
        <v>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3</v>
      </c>
      <c r="J556" s="8">
        <v>1</v>
      </c>
      <c r="K556" s="8">
        <v>7</v>
      </c>
      <c r="L556" s="8">
        <v>30</v>
      </c>
      <c r="M556" s="8">
        <v>9</v>
      </c>
      <c r="N556" s="8">
        <v>0</v>
      </c>
      <c r="O556" s="8">
        <v>3</v>
      </c>
      <c r="P556" s="8">
        <v>0</v>
      </c>
      <c r="Q556" s="8">
        <v>0</v>
      </c>
      <c r="R556"/>
    </row>
    <row r="557" spans="1:18">
      <c r="A557" s="8" t="s">
        <v>1491</v>
      </c>
      <c r="B557" s="3">
        <v>0</v>
      </c>
      <c r="C557" s="8">
        <v>0</v>
      </c>
      <c r="D557" s="8">
        <v>4</v>
      </c>
      <c r="E557" s="8">
        <v>2</v>
      </c>
      <c r="F557" s="8">
        <v>0</v>
      </c>
      <c r="G557" s="8">
        <v>0</v>
      </c>
      <c r="H557" s="8">
        <v>0</v>
      </c>
      <c r="I557" s="8">
        <v>10</v>
      </c>
      <c r="J557" s="8">
        <v>3</v>
      </c>
      <c r="K557" s="8">
        <v>9</v>
      </c>
      <c r="L557" s="8">
        <v>23</v>
      </c>
      <c r="M557" s="8">
        <v>6</v>
      </c>
      <c r="N557" s="8">
        <v>0</v>
      </c>
      <c r="O557" s="8">
        <v>4</v>
      </c>
      <c r="P557" s="8">
        <v>2</v>
      </c>
      <c r="Q557" s="8">
        <v>0</v>
      </c>
      <c r="R557"/>
    </row>
    <row r="558" spans="1:18">
      <c r="A558" s="8" t="s">
        <v>1492</v>
      </c>
      <c r="B558" s="3">
        <v>0</v>
      </c>
      <c r="C558" s="8">
        <v>1</v>
      </c>
      <c r="D558" s="8">
        <v>0</v>
      </c>
      <c r="E558" s="8">
        <v>3</v>
      </c>
      <c r="F558" s="8">
        <v>0</v>
      </c>
      <c r="G558" s="8">
        <v>1</v>
      </c>
      <c r="H558" s="8">
        <v>1</v>
      </c>
      <c r="I558" s="8">
        <v>7</v>
      </c>
      <c r="J558" s="8">
        <v>3</v>
      </c>
      <c r="K558" s="8">
        <v>13</v>
      </c>
      <c r="L558" s="8">
        <v>8</v>
      </c>
      <c r="M558" s="8">
        <v>5</v>
      </c>
      <c r="N558" s="8">
        <v>1</v>
      </c>
      <c r="O558" s="8">
        <v>2</v>
      </c>
      <c r="P558" s="8">
        <v>1</v>
      </c>
      <c r="Q558" s="8">
        <v>0</v>
      </c>
      <c r="R558"/>
    </row>
    <row r="559" spans="1:18">
      <c r="A559" s="8" t="s">
        <v>1493</v>
      </c>
      <c r="B559" s="3">
        <v>0</v>
      </c>
      <c r="C559" s="8">
        <v>0</v>
      </c>
      <c r="D559" s="8">
        <v>3</v>
      </c>
      <c r="E559" s="8">
        <v>1</v>
      </c>
      <c r="F559" s="8">
        <v>0</v>
      </c>
      <c r="G559" s="8">
        <v>0</v>
      </c>
      <c r="H559" s="8">
        <v>0</v>
      </c>
      <c r="I559" s="8">
        <v>5</v>
      </c>
      <c r="J559" s="8">
        <v>2</v>
      </c>
      <c r="K559" s="8">
        <v>8</v>
      </c>
      <c r="L559" s="8">
        <v>7</v>
      </c>
      <c r="M559" s="8">
        <v>6</v>
      </c>
      <c r="N559" s="8">
        <v>0</v>
      </c>
      <c r="O559" s="8">
        <v>5</v>
      </c>
      <c r="P559" s="8">
        <v>1</v>
      </c>
      <c r="Q559" s="8">
        <v>0</v>
      </c>
      <c r="R559"/>
    </row>
    <row r="560" spans="1:18">
      <c r="A560" s="8" t="s">
        <v>1494</v>
      </c>
      <c r="B560" s="3">
        <v>0</v>
      </c>
      <c r="C560" s="8">
        <v>0</v>
      </c>
      <c r="D560" s="8">
        <v>5</v>
      </c>
      <c r="E560" s="8">
        <v>3</v>
      </c>
      <c r="F560" s="8">
        <v>0</v>
      </c>
      <c r="G560" s="8">
        <v>1</v>
      </c>
      <c r="H560" s="8">
        <v>1</v>
      </c>
      <c r="I560" s="8">
        <v>8</v>
      </c>
      <c r="J560" s="8">
        <v>3</v>
      </c>
      <c r="K560" s="8">
        <v>14</v>
      </c>
      <c r="L560" s="8">
        <v>12</v>
      </c>
      <c r="M560" s="8">
        <v>7</v>
      </c>
      <c r="N560" s="8">
        <v>2</v>
      </c>
      <c r="O560" s="8">
        <v>5</v>
      </c>
      <c r="P560" s="8">
        <v>0</v>
      </c>
      <c r="Q560" s="8">
        <v>0</v>
      </c>
      <c r="R560"/>
    </row>
    <row r="561" spans="1:18">
      <c r="A561" s="8" t="s">
        <v>1495</v>
      </c>
      <c r="B561" s="3">
        <v>0</v>
      </c>
      <c r="C561" s="8">
        <v>1</v>
      </c>
      <c r="D561" s="8">
        <v>2</v>
      </c>
      <c r="E561" s="8">
        <v>3</v>
      </c>
      <c r="F561" s="8">
        <v>1</v>
      </c>
      <c r="G561" s="8">
        <v>0</v>
      </c>
      <c r="H561" s="8">
        <v>0</v>
      </c>
      <c r="I561" s="8">
        <v>6</v>
      </c>
      <c r="J561" s="8">
        <v>3</v>
      </c>
      <c r="K561" s="8">
        <v>9</v>
      </c>
      <c r="L561" s="8">
        <v>2</v>
      </c>
      <c r="M561" s="8">
        <v>0</v>
      </c>
      <c r="N561" s="8">
        <v>4</v>
      </c>
      <c r="O561" s="8">
        <v>8</v>
      </c>
      <c r="P561" s="8">
        <v>3</v>
      </c>
      <c r="Q561" s="8">
        <v>0</v>
      </c>
      <c r="R561"/>
    </row>
    <row r="562" spans="1:18">
      <c r="A562" s="8" t="s">
        <v>1550</v>
      </c>
      <c r="B562" s="3">
        <v>1</v>
      </c>
      <c r="C562" s="8">
        <v>0</v>
      </c>
      <c r="D562" s="8">
        <v>2</v>
      </c>
      <c r="E562" s="8">
        <v>4</v>
      </c>
      <c r="F562" s="8">
        <v>1</v>
      </c>
      <c r="G562" s="8">
        <v>0</v>
      </c>
      <c r="H562" s="8">
        <v>0</v>
      </c>
      <c r="I562" s="8">
        <v>12</v>
      </c>
      <c r="J562" s="8">
        <v>3</v>
      </c>
      <c r="K562" s="8">
        <v>4</v>
      </c>
      <c r="L562" s="8">
        <v>21</v>
      </c>
      <c r="M562" s="8">
        <v>14</v>
      </c>
      <c r="N562" s="8">
        <v>0</v>
      </c>
      <c r="O562" s="8">
        <v>5</v>
      </c>
      <c r="P562" s="8">
        <v>2</v>
      </c>
      <c r="Q562" s="8">
        <v>1</v>
      </c>
      <c r="R562"/>
    </row>
    <row r="563" spans="1:18">
      <c r="A563" s="8" t="s">
        <v>1496</v>
      </c>
      <c r="B563" s="3">
        <v>0</v>
      </c>
      <c r="C563" s="8">
        <v>0</v>
      </c>
      <c r="D563" s="8">
        <v>2</v>
      </c>
      <c r="E563" s="8">
        <v>1</v>
      </c>
      <c r="F563" s="8">
        <v>0</v>
      </c>
      <c r="G563" s="8">
        <v>0</v>
      </c>
      <c r="H563" s="8">
        <v>0</v>
      </c>
      <c r="I563" s="8">
        <v>3</v>
      </c>
      <c r="J563" s="8">
        <v>1</v>
      </c>
      <c r="K563" s="8">
        <v>2</v>
      </c>
      <c r="L563" s="8">
        <v>9</v>
      </c>
      <c r="M563" s="8">
        <v>7</v>
      </c>
      <c r="N563" s="8">
        <v>0</v>
      </c>
      <c r="O563" s="8">
        <v>4</v>
      </c>
      <c r="P563" s="8">
        <v>2</v>
      </c>
      <c r="Q563" s="8">
        <v>0</v>
      </c>
      <c r="R563"/>
    </row>
    <row r="564" spans="1:18">
      <c r="A564" s="8" t="s">
        <v>1497</v>
      </c>
      <c r="B564" s="3">
        <v>0</v>
      </c>
      <c r="C564" s="8">
        <v>0</v>
      </c>
      <c r="D564" s="8">
        <v>1</v>
      </c>
      <c r="E564" s="8">
        <v>1</v>
      </c>
      <c r="F564" s="8">
        <v>0</v>
      </c>
      <c r="G564" s="8">
        <v>1</v>
      </c>
      <c r="H564" s="8">
        <v>1</v>
      </c>
      <c r="I564" s="8">
        <v>4</v>
      </c>
      <c r="J564" s="8">
        <v>1</v>
      </c>
      <c r="K564" s="8">
        <v>9</v>
      </c>
      <c r="L564" s="8">
        <v>17</v>
      </c>
      <c r="M564" s="8">
        <v>6</v>
      </c>
      <c r="N564" s="8">
        <v>0</v>
      </c>
      <c r="O564" s="8">
        <v>5</v>
      </c>
      <c r="P564" s="8">
        <v>4</v>
      </c>
      <c r="Q564" s="8">
        <v>0</v>
      </c>
      <c r="R564"/>
    </row>
    <row r="565" spans="1:18">
      <c r="A565" s="8" t="s">
        <v>1551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0</v>
      </c>
      <c r="I565" s="8">
        <v>8</v>
      </c>
      <c r="J565" s="8">
        <v>3</v>
      </c>
      <c r="K565" s="8">
        <v>7</v>
      </c>
      <c r="L565" s="8">
        <v>11</v>
      </c>
      <c r="M565" s="8">
        <v>4</v>
      </c>
      <c r="N565" s="8">
        <v>0</v>
      </c>
      <c r="O565" s="8">
        <v>7</v>
      </c>
      <c r="P565" s="8">
        <v>0</v>
      </c>
      <c r="Q565" s="8">
        <v>0</v>
      </c>
      <c r="R565"/>
    </row>
    <row r="566" spans="1:18">
      <c r="A566" s="8" t="s">
        <v>1498</v>
      </c>
      <c r="B566" s="3">
        <v>0</v>
      </c>
      <c r="C566" s="8">
        <v>0</v>
      </c>
      <c r="D566" s="8">
        <v>0</v>
      </c>
      <c r="E566" s="8">
        <v>6</v>
      </c>
      <c r="F566" s="8">
        <v>0</v>
      </c>
      <c r="G566" s="8">
        <v>0</v>
      </c>
      <c r="H566" s="8">
        <v>0</v>
      </c>
      <c r="I566" s="8">
        <v>9</v>
      </c>
      <c r="J566" s="8">
        <v>5</v>
      </c>
      <c r="K566" s="8">
        <v>8</v>
      </c>
      <c r="L566" s="8">
        <v>9</v>
      </c>
      <c r="M566" s="8">
        <v>8</v>
      </c>
      <c r="N566" s="8">
        <v>0</v>
      </c>
      <c r="O566" s="8">
        <v>1</v>
      </c>
      <c r="P566" s="8">
        <v>2</v>
      </c>
      <c r="Q566" s="8">
        <v>0</v>
      </c>
      <c r="R566"/>
    </row>
    <row r="567" spans="1:18">
      <c r="A567" s="8" t="s">
        <v>1499</v>
      </c>
      <c r="B567" s="3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2</v>
      </c>
      <c r="J567" s="8">
        <v>3</v>
      </c>
      <c r="K567" s="8">
        <v>5</v>
      </c>
      <c r="L567" s="8">
        <v>7</v>
      </c>
      <c r="M567" s="8">
        <v>4</v>
      </c>
      <c r="N567" s="8">
        <v>0</v>
      </c>
      <c r="O567" s="8">
        <v>4</v>
      </c>
      <c r="P567" s="8">
        <v>1</v>
      </c>
      <c r="Q567" s="8">
        <v>1</v>
      </c>
      <c r="R567"/>
    </row>
    <row r="568" spans="1:18">
      <c r="A568" s="8" t="s">
        <v>1500</v>
      </c>
      <c r="B568" s="3">
        <v>0</v>
      </c>
      <c r="C568" s="8">
        <v>0</v>
      </c>
      <c r="D568" s="8">
        <v>1</v>
      </c>
      <c r="E568" s="8">
        <v>2</v>
      </c>
      <c r="F568" s="8">
        <v>0</v>
      </c>
      <c r="G568" s="8">
        <v>0</v>
      </c>
      <c r="H568" s="8">
        <v>0</v>
      </c>
      <c r="I568" s="8">
        <v>4</v>
      </c>
      <c r="J568" s="8">
        <v>0</v>
      </c>
      <c r="K568" s="8">
        <v>8</v>
      </c>
      <c r="L568" s="8">
        <v>18</v>
      </c>
      <c r="M568" s="8">
        <v>4</v>
      </c>
      <c r="N568" s="8">
        <v>0</v>
      </c>
      <c r="O568" s="8">
        <v>1</v>
      </c>
      <c r="P568" s="8">
        <v>0</v>
      </c>
      <c r="Q568" s="8">
        <v>0</v>
      </c>
      <c r="R568"/>
    </row>
    <row r="569" spans="1:18">
      <c r="A569" s="8" t="s">
        <v>1501</v>
      </c>
      <c r="B569" s="3">
        <v>0</v>
      </c>
      <c r="C569" s="8">
        <v>0</v>
      </c>
      <c r="D569" s="8">
        <v>0</v>
      </c>
      <c r="E569" s="8">
        <v>1</v>
      </c>
      <c r="F569" s="8">
        <v>0</v>
      </c>
      <c r="G569" s="8">
        <v>1</v>
      </c>
      <c r="H569" s="8">
        <v>1</v>
      </c>
      <c r="I569" s="8">
        <v>5</v>
      </c>
      <c r="J569" s="8">
        <v>1</v>
      </c>
      <c r="K569" s="8">
        <v>11</v>
      </c>
      <c r="L569" s="8">
        <v>9</v>
      </c>
      <c r="M569" s="8">
        <v>6</v>
      </c>
      <c r="N569" s="8">
        <v>0</v>
      </c>
      <c r="O569" s="8">
        <v>2</v>
      </c>
      <c r="P569" s="8">
        <v>2</v>
      </c>
      <c r="Q569" s="8">
        <v>0</v>
      </c>
      <c r="R569"/>
    </row>
    <row r="570" spans="1:18">
      <c r="A570" s="8" t="s">
        <v>1502</v>
      </c>
      <c r="B570" s="3">
        <v>0</v>
      </c>
      <c r="C570" s="8">
        <v>0</v>
      </c>
      <c r="D570" s="8">
        <v>1</v>
      </c>
      <c r="E570" s="8">
        <v>0</v>
      </c>
      <c r="F570" s="8">
        <v>0</v>
      </c>
      <c r="G570" s="8">
        <v>0</v>
      </c>
      <c r="H570" s="8">
        <v>0</v>
      </c>
      <c r="I570" s="8">
        <v>3</v>
      </c>
      <c r="J570" s="8">
        <v>1</v>
      </c>
      <c r="K570" s="8">
        <v>5</v>
      </c>
      <c r="L570" s="8">
        <v>24</v>
      </c>
      <c r="M570" s="8">
        <v>3</v>
      </c>
      <c r="N570" s="8">
        <v>0</v>
      </c>
      <c r="O570" s="8">
        <v>1</v>
      </c>
      <c r="P570" s="8">
        <v>0</v>
      </c>
      <c r="Q570" s="8">
        <v>0</v>
      </c>
      <c r="R570"/>
    </row>
    <row r="571" spans="1:18">
      <c r="A571" s="8" t="s">
        <v>1552</v>
      </c>
      <c r="B571" s="3">
        <v>0</v>
      </c>
      <c r="C571" s="8">
        <v>1</v>
      </c>
      <c r="D571" s="8">
        <v>0</v>
      </c>
      <c r="E571" s="8">
        <v>2</v>
      </c>
      <c r="F571" s="8">
        <v>0</v>
      </c>
      <c r="G571" s="8">
        <v>0</v>
      </c>
      <c r="H571" s="8">
        <v>0</v>
      </c>
      <c r="I571" s="8">
        <v>3</v>
      </c>
      <c r="J571" s="8">
        <v>3</v>
      </c>
      <c r="K571" s="8">
        <v>9</v>
      </c>
      <c r="L571" s="8">
        <v>16</v>
      </c>
      <c r="M571" s="8">
        <v>6</v>
      </c>
      <c r="N571" s="8">
        <v>0</v>
      </c>
      <c r="O571" s="8">
        <v>3</v>
      </c>
      <c r="P571" s="8">
        <v>0</v>
      </c>
      <c r="Q571" s="8">
        <v>0</v>
      </c>
      <c r="R571"/>
    </row>
    <row r="572" spans="1:18">
      <c r="A572" s="8" t="s">
        <v>1503</v>
      </c>
      <c r="B572" s="3">
        <v>0</v>
      </c>
      <c r="C572" s="8">
        <v>0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5</v>
      </c>
      <c r="K572" s="8">
        <v>22</v>
      </c>
      <c r="L572" s="8">
        <v>19</v>
      </c>
      <c r="M572" s="8">
        <v>7</v>
      </c>
      <c r="N572" s="8">
        <v>1</v>
      </c>
      <c r="O572" s="8">
        <v>8</v>
      </c>
      <c r="P572" s="8">
        <v>3</v>
      </c>
      <c r="Q572" s="8">
        <v>0</v>
      </c>
      <c r="R572"/>
    </row>
    <row r="573" spans="1:18">
      <c r="A573" s="8" t="s">
        <v>1504</v>
      </c>
      <c r="B573" s="3">
        <v>0</v>
      </c>
      <c r="C573" s="8">
        <v>0</v>
      </c>
      <c r="D573" s="8">
        <v>3</v>
      </c>
      <c r="E573" s="8">
        <v>2</v>
      </c>
      <c r="F573" s="8">
        <v>0</v>
      </c>
      <c r="G573" s="8">
        <v>0</v>
      </c>
      <c r="H573" s="8">
        <v>0</v>
      </c>
      <c r="I573" s="8">
        <v>6</v>
      </c>
      <c r="J573" s="8">
        <v>1</v>
      </c>
      <c r="K573" s="8">
        <v>5</v>
      </c>
      <c r="L573" s="8">
        <v>9</v>
      </c>
      <c r="M573" s="8">
        <v>4</v>
      </c>
      <c r="N573" s="8">
        <v>0</v>
      </c>
      <c r="O573" s="8">
        <v>1</v>
      </c>
      <c r="P573" s="8">
        <v>1</v>
      </c>
      <c r="Q573" s="8">
        <v>0</v>
      </c>
      <c r="R573"/>
    </row>
    <row r="574" spans="1:18">
      <c r="A574" s="8" t="s">
        <v>1505</v>
      </c>
      <c r="B574" s="3">
        <v>0</v>
      </c>
      <c r="C574" s="8">
        <v>0</v>
      </c>
      <c r="D574" s="8">
        <v>1</v>
      </c>
      <c r="E574" s="8">
        <v>4</v>
      </c>
      <c r="F574" s="8">
        <v>0</v>
      </c>
      <c r="G574" s="8">
        <v>0</v>
      </c>
      <c r="H574" s="8">
        <v>0</v>
      </c>
      <c r="I574" s="8">
        <v>4</v>
      </c>
      <c r="J574" s="8">
        <v>1</v>
      </c>
      <c r="K574" s="8">
        <v>3</v>
      </c>
      <c r="L574" s="8">
        <v>12</v>
      </c>
      <c r="M574" s="8">
        <v>6</v>
      </c>
      <c r="N574" s="8">
        <v>0</v>
      </c>
      <c r="O574" s="8">
        <v>3</v>
      </c>
      <c r="P574" s="8">
        <v>2</v>
      </c>
      <c r="Q574" s="8">
        <v>0</v>
      </c>
      <c r="R574"/>
    </row>
    <row r="575" spans="1:18">
      <c r="A575" s="8" t="s">
        <v>1506</v>
      </c>
      <c r="B575" s="3">
        <v>0</v>
      </c>
      <c r="C575" s="8">
        <v>0</v>
      </c>
      <c r="D575" s="8">
        <v>1</v>
      </c>
      <c r="E575" s="8">
        <v>0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10</v>
      </c>
      <c r="L575" s="8">
        <v>7</v>
      </c>
      <c r="M575" s="8">
        <v>4</v>
      </c>
      <c r="N575" s="8">
        <v>0</v>
      </c>
      <c r="O575" s="8">
        <v>6</v>
      </c>
      <c r="P575" s="8">
        <v>4</v>
      </c>
      <c r="Q575" s="8">
        <v>0</v>
      </c>
      <c r="R575"/>
    </row>
    <row r="576" spans="1:18">
      <c r="A576" s="8" t="s">
        <v>1507</v>
      </c>
      <c r="B576" s="3">
        <v>0</v>
      </c>
      <c r="C576" s="8">
        <v>0</v>
      </c>
      <c r="D576" s="8">
        <v>4</v>
      </c>
      <c r="E576" s="8">
        <v>2</v>
      </c>
      <c r="F576" s="8">
        <v>0</v>
      </c>
      <c r="G576" s="8">
        <v>0</v>
      </c>
      <c r="H576" s="8">
        <v>0</v>
      </c>
      <c r="I576" s="8">
        <v>6</v>
      </c>
      <c r="J576" s="8">
        <v>2</v>
      </c>
      <c r="K576" s="8">
        <v>8</v>
      </c>
      <c r="L576" s="8">
        <v>5</v>
      </c>
      <c r="M576" s="8">
        <v>4</v>
      </c>
      <c r="N576" s="8">
        <v>0</v>
      </c>
      <c r="O576" s="8">
        <v>4</v>
      </c>
      <c r="P576" s="8">
        <v>3</v>
      </c>
      <c r="Q576" s="8">
        <v>0</v>
      </c>
      <c r="R576"/>
    </row>
    <row r="577" spans="1:18">
      <c r="A577" s="8" t="s">
        <v>1508</v>
      </c>
      <c r="B577" s="3">
        <v>0</v>
      </c>
      <c r="C577" s="8">
        <v>0</v>
      </c>
      <c r="D577" s="8">
        <v>3</v>
      </c>
      <c r="E577" s="8">
        <v>3</v>
      </c>
      <c r="F577" s="8">
        <v>0</v>
      </c>
      <c r="G577" s="8">
        <v>0</v>
      </c>
      <c r="H577" s="8">
        <v>0</v>
      </c>
      <c r="I577" s="8">
        <v>11</v>
      </c>
      <c r="J577" s="8">
        <v>3</v>
      </c>
      <c r="K577" s="8">
        <v>14</v>
      </c>
      <c r="L577" s="8">
        <v>3</v>
      </c>
      <c r="M577" s="8">
        <v>4</v>
      </c>
      <c r="N577" s="8">
        <v>2</v>
      </c>
      <c r="O577" s="8">
        <v>5</v>
      </c>
      <c r="P577" s="8">
        <v>2</v>
      </c>
      <c r="Q577" s="8">
        <v>2</v>
      </c>
      <c r="R577"/>
    </row>
    <row r="578" spans="1:18">
      <c r="A578" s="8" t="s">
        <v>1509</v>
      </c>
      <c r="B578" s="3">
        <v>0</v>
      </c>
      <c r="C578" s="8">
        <v>0</v>
      </c>
      <c r="D578" s="8">
        <v>2</v>
      </c>
      <c r="E578" s="8">
        <v>2</v>
      </c>
      <c r="F578" s="8">
        <v>0</v>
      </c>
      <c r="G578" s="8">
        <v>0</v>
      </c>
      <c r="H578" s="8">
        <v>0</v>
      </c>
      <c r="I578" s="8">
        <v>16</v>
      </c>
      <c r="J578" s="8">
        <v>0</v>
      </c>
      <c r="K578" s="8">
        <v>9</v>
      </c>
      <c r="L578" s="8">
        <v>0</v>
      </c>
      <c r="M578" s="8">
        <v>5</v>
      </c>
      <c r="N578" s="8">
        <v>1</v>
      </c>
      <c r="O578" s="8">
        <v>5</v>
      </c>
      <c r="P578" s="8">
        <v>4</v>
      </c>
      <c r="Q578" s="8">
        <v>0</v>
      </c>
      <c r="R578"/>
    </row>
    <row r="579" spans="1:18">
      <c r="A579" s="8" t="s">
        <v>1510</v>
      </c>
      <c r="B579" s="3">
        <v>0</v>
      </c>
      <c r="C579" s="8">
        <v>0</v>
      </c>
      <c r="D579" s="8">
        <v>1</v>
      </c>
      <c r="E579" s="8">
        <v>0</v>
      </c>
      <c r="F579" s="8">
        <v>0</v>
      </c>
      <c r="G579" s="8">
        <v>0</v>
      </c>
      <c r="H579" s="8">
        <v>0</v>
      </c>
      <c r="I579" s="8">
        <v>3</v>
      </c>
      <c r="J579" s="8">
        <v>4</v>
      </c>
      <c r="K579" s="8">
        <v>8</v>
      </c>
      <c r="L579" s="8">
        <v>9</v>
      </c>
      <c r="M579" s="8">
        <v>2</v>
      </c>
      <c r="N579" s="8">
        <v>1</v>
      </c>
      <c r="O579" s="8">
        <v>3</v>
      </c>
      <c r="P579" s="8">
        <v>1</v>
      </c>
      <c r="Q579" s="8">
        <v>0</v>
      </c>
      <c r="R579"/>
    </row>
    <row r="580" spans="1:18">
      <c r="A580" s="8" t="s">
        <v>1511</v>
      </c>
      <c r="B580" s="3">
        <v>0</v>
      </c>
      <c r="C580" s="8">
        <v>0</v>
      </c>
      <c r="D580" s="8">
        <v>2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4</v>
      </c>
      <c r="K580" s="8">
        <v>9</v>
      </c>
      <c r="L580" s="8">
        <v>6</v>
      </c>
      <c r="M580" s="8">
        <v>1</v>
      </c>
      <c r="N580" s="8">
        <v>0</v>
      </c>
      <c r="O580" s="8">
        <v>2</v>
      </c>
      <c r="P580" s="8">
        <v>1</v>
      </c>
      <c r="Q580" s="8">
        <v>0</v>
      </c>
      <c r="R580"/>
    </row>
    <row r="581" spans="1:18">
      <c r="A581" s="8" t="s">
        <v>1512</v>
      </c>
      <c r="B581" s="3">
        <v>1</v>
      </c>
      <c r="C581" s="8">
        <v>0</v>
      </c>
      <c r="D581" s="8">
        <v>2</v>
      </c>
      <c r="E581" s="8">
        <v>3</v>
      </c>
      <c r="F581" s="8">
        <v>1</v>
      </c>
      <c r="G581" s="8">
        <v>0</v>
      </c>
      <c r="H581" s="8">
        <v>0</v>
      </c>
      <c r="I581" s="8">
        <v>6</v>
      </c>
      <c r="J581" s="8">
        <v>3</v>
      </c>
      <c r="K581" s="8">
        <v>9</v>
      </c>
      <c r="L581" s="8">
        <v>10</v>
      </c>
      <c r="M581" s="8">
        <v>5</v>
      </c>
      <c r="N581" s="8">
        <v>0</v>
      </c>
      <c r="O581" s="8">
        <v>2</v>
      </c>
      <c r="P581" s="8">
        <v>0</v>
      </c>
      <c r="Q581" s="8">
        <v>0</v>
      </c>
      <c r="R581"/>
    </row>
    <row r="582" spans="1:18">
      <c r="A582" s="8" t="s">
        <v>1513</v>
      </c>
      <c r="B582" s="3">
        <v>1</v>
      </c>
      <c r="C582" s="8">
        <v>0</v>
      </c>
      <c r="D582" s="8">
        <v>0</v>
      </c>
      <c r="E582" s="8">
        <v>0</v>
      </c>
      <c r="F582" s="8">
        <v>1</v>
      </c>
      <c r="G582" s="8">
        <v>0</v>
      </c>
      <c r="H582" s="8">
        <v>0</v>
      </c>
      <c r="I582" s="8">
        <v>1</v>
      </c>
      <c r="J582" s="8">
        <v>1</v>
      </c>
      <c r="K582" s="8">
        <v>3</v>
      </c>
      <c r="L582" s="8">
        <v>18</v>
      </c>
      <c r="M582" s="8">
        <v>4</v>
      </c>
      <c r="N582" s="8">
        <v>0</v>
      </c>
      <c r="O582" s="8">
        <v>7</v>
      </c>
      <c r="P582" s="8">
        <v>1</v>
      </c>
      <c r="Q582" s="8">
        <v>0</v>
      </c>
      <c r="R582"/>
    </row>
    <row r="583" spans="1:18">
      <c r="A583" s="8" t="s">
        <v>1514</v>
      </c>
      <c r="B583" s="3">
        <v>1</v>
      </c>
      <c r="C583" s="8">
        <v>0</v>
      </c>
      <c r="D583" s="8">
        <v>0</v>
      </c>
      <c r="E583" s="8">
        <v>1</v>
      </c>
      <c r="F583" s="8">
        <v>1</v>
      </c>
      <c r="G583" s="8">
        <v>0</v>
      </c>
      <c r="H583" s="8">
        <v>0</v>
      </c>
      <c r="I583" s="8">
        <v>2</v>
      </c>
      <c r="J583" s="8">
        <v>1</v>
      </c>
      <c r="K583" s="8">
        <v>8</v>
      </c>
      <c r="L583" s="8">
        <v>7</v>
      </c>
      <c r="M583" s="8">
        <v>8</v>
      </c>
      <c r="N583" s="8">
        <v>0</v>
      </c>
      <c r="O583" s="8">
        <v>5</v>
      </c>
      <c r="P583" s="8">
        <v>2</v>
      </c>
      <c r="Q583" s="8">
        <v>0</v>
      </c>
      <c r="R583"/>
    </row>
    <row r="584" spans="1:18">
      <c r="A584" s="8" t="s">
        <v>1515</v>
      </c>
      <c r="B584" s="3">
        <v>0</v>
      </c>
      <c r="C584" s="8">
        <v>1</v>
      </c>
      <c r="D584" s="8">
        <v>1</v>
      </c>
      <c r="E584" s="8">
        <v>4</v>
      </c>
      <c r="F584" s="8">
        <v>1</v>
      </c>
      <c r="G584" s="8">
        <v>0</v>
      </c>
      <c r="H584" s="8">
        <v>0</v>
      </c>
      <c r="I584" s="8">
        <v>6</v>
      </c>
      <c r="J584" s="8">
        <v>3</v>
      </c>
      <c r="K584" s="8">
        <v>11</v>
      </c>
      <c r="L584" s="8">
        <v>5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/>
    </row>
    <row r="585" spans="1:18">
      <c r="A585" s="8" t="s">
        <v>1516</v>
      </c>
      <c r="B585" s="3">
        <v>0</v>
      </c>
      <c r="C585" s="8">
        <v>0</v>
      </c>
      <c r="D585" s="8">
        <v>0</v>
      </c>
      <c r="E585" s="8">
        <v>4</v>
      </c>
      <c r="F585" s="8">
        <v>0</v>
      </c>
      <c r="G585" s="8">
        <v>0</v>
      </c>
      <c r="H585" s="8">
        <v>0</v>
      </c>
      <c r="I585" s="8">
        <v>4</v>
      </c>
      <c r="J585" s="8">
        <v>1</v>
      </c>
      <c r="K585" s="8">
        <v>4</v>
      </c>
      <c r="L585" s="8">
        <v>3</v>
      </c>
      <c r="M585" s="8">
        <v>3</v>
      </c>
      <c r="N585" s="8">
        <v>1</v>
      </c>
      <c r="O585" s="8">
        <v>7</v>
      </c>
      <c r="P585" s="8">
        <v>3</v>
      </c>
      <c r="Q585" s="8">
        <v>1</v>
      </c>
      <c r="R585"/>
    </row>
    <row r="586" spans="1:18">
      <c r="A586" s="8" t="s">
        <v>1517</v>
      </c>
      <c r="B586" s="3">
        <v>0</v>
      </c>
      <c r="C586" s="8">
        <v>0</v>
      </c>
      <c r="D586" s="8">
        <v>2</v>
      </c>
      <c r="E586" s="8">
        <v>1</v>
      </c>
      <c r="F586" s="8">
        <v>0</v>
      </c>
      <c r="G586" s="8">
        <v>1</v>
      </c>
      <c r="H586" s="8">
        <v>1</v>
      </c>
      <c r="I586" s="8">
        <v>3</v>
      </c>
      <c r="J586" s="8">
        <v>1</v>
      </c>
      <c r="K586" s="8">
        <v>9</v>
      </c>
      <c r="L586" s="8">
        <v>4</v>
      </c>
      <c r="M586" s="8">
        <v>1</v>
      </c>
      <c r="N586" s="8">
        <v>0</v>
      </c>
      <c r="O586" s="8">
        <v>6</v>
      </c>
      <c r="P586" s="8">
        <v>6</v>
      </c>
      <c r="Q586" s="8">
        <v>1</v>
      </c>
      <c r="R586"/>
    </row>
    <row r="587" spans="1:18">
      <c r="A587" s="8" t="s">
        <v>1929</v>
      </c>
      <c r="B587" s="3">
        <v>0</v>
      </c>
      <c r="C587" s="8">
        <v>0</v>
      </c>
      <c r="D587" s="8">
        <v>1</v>
      </c>
      <c r="E587" s="8">
        <v>0</v>
      </c>
      <c r="F587" s="8">
        <v>0</v>
      </c>
      <c r="G587" s="8">
        <v>0</v>
      </c>
      <c r="H587" s="8">
        <v>0</v>
      </c>
      <c r="I587" s="8">
        <v>1</v>
      </c>
      <c r="J587" s="8">
        <v>0</v>
      </c>
      <c r="K587" s="8">
        <v>1</v>
      </c>
      <c r="L587" s="8">
        <v>2</v>
      </c>
      <c r="M587" s="8">
        <v>1</v>
      </c>
      <c r="N587" s="8">
        <v>0</v>
      </c>
      <c r="O587" s="8">
        <v>3</v>
      </c>
      <c r="P587" s="8">
        <v>2</v>
      </c>
      <c r="Q587" s="8">
        <v>0</v>
      </c>
      <c r="R587"/>
    </row>
    <row r="588" spans="1:18">
      <c r="A588" s="8" t="s">
        <v>1553</v>
      </c>
      <c r="B588" s="3">
        <v>0</v>
      </c>
      <c r="C588" s="8">
        <v>1</v>
      </c>
      <c r="D588" s="8">
        <v>2</v>
      </c>
      <c r="E588" s="8">
        <v>0</v>
      </c>
      <c r="F588" s="8">
        <v>1</v>
      </c>
      <c r="G588" s="8">
        <v>0</v>
      </c>
      <c r="H588" s="8">
        <v>0</v>
      </c>
      <c r="I588" s="8">
        <v>3</v>
      </c>
      <c r="J588" s="8">
        <v>2</v>
      </c>
      <c r="K588" s="8">
        <v>7</v>
      </c>
      <c r="L588" s="8">
        <v>10</v>
      </c>
      <c r="M588" s="8">
        <v>2</v>
      </c>
      <c r="N588" s="8">
        <v>0</v>
      </c>
      <c r="O588" s="8">
        <v>4</v>
      </c>
      <c r="P588" s="8">
        <v>0</v>
      </c>
      <c r="Q588" s="8">
        <v>0</v>
      </c>
      <c r="R588"/>
    </row>
    <row r="589" spans="1:18">
      <c r="A589" s="8" t="s">
        <v>1632</v>
      </c>
      <c r="B589" s="3">
        <v>0</v>
      </c>
      <c r="C589" s="8">
        <v>0</v>
      </c>
      <c r="D589" s="8">
        <v>1</v>
      </c>
      <c r="E589" s="8">
        <v>3</v>
      </c>
      <c r="F589" s="8">
        <v>0</v>
      </c>
      <c r="G589" s="8">
        <v>1</v>
      </c>
      <c r="H589" s="8">
        <v>1</v>
      </c>
      <c r="I589" s="8">
        <v>4</v>
      </c>
      <c r="J589" s="8">
        <v>3</v>
      </c>
      <c r="K589" s="8">
        <v>8</v>
      </c>
      <c r="L589" s="8">
        <v>5</v>
      </c>
      <c r="M589" s="8">
        <v>2</v>
      </c>
      <c r="N589" s="8">
        <v>1</v>
      </c>
      <c r="O589" s="8">
        <v>5</v>
      </c>
      <c r="P589" s="8">
        <v>4</v>
      </c>
      <c r="Q589" s="8">
        <v>0</v>
      </c>
      <c r="R589"/>
    </row>
    <row r="590" spans="1:18">
      <c r="A590" s="8" t="s">
        <v>1739</v>
      </c>
      <c r="B590" s="3">
        <v>0</v>
      </c>
      <c r="C590" s="8">
        <v>0</v>
      </c>
      <c r="D590" s="8">
        <v>11</v>
      </c>
      <c r="E590" s="8">
        <v>12</v>
      </c>
      <c r="F590" s="8">
        <v>0</v>
      </c>
      <c r="G590" s="8">
        <v>0</v>
      </c>
      <c r="H590" s="8">
        <v>0</v>
      </c>
      <c r="I590" s="8">
        <v>23</v>
      </c>
      <c r="J590" s="8">
        <v>5</v>
      </c>
      <c r="K590" s="8">
        <v>10</v>
      </c>
      <c r="L590" s="8">
        <v>5</v>
      </c>
      <c r="M590" s="8">
        <v>2</v>
      </c>
      <c r="N590" s="8">
        <v>2</v>
      </c>
      <c r="O590" s="8">
        <v>1</v>
      </c>
      <c r="P590" s="8">
        <v>3</v>
      </c>
      <c r="Q590" s="8">
        <v>0</v>
      </c>
    </row>
    <row r="591" spans="1:18">
      <c r="A591" s="8" t="s">
        <v>1633</v>
      </c>
      <c r="B591" s="3">
        <v>0</v>
      </c>
      <c r="C591" s="8">
        <v>1</v>
      </c>
      <c r="D591" s="8">
        <v>1</v>
      </c>
      <c r="E591" s="8">
        <v>0</v>
      </c>
      <c r="F591" s="8">
        <v>0</v>
      </c>
      <c r="G591" s="8">
        <v>0</v>
      </c>
      <c r="H591" s="8">
        <v>0</v>
      </c>
      <c r="I591" s="8">
        <v>3</v>
      </c>
      <c r="J591" s="8">
        <v>5</v>
      </c>
      <c r="K591" s="8">
        <v>8</v>
      </c>
      <c r="L591" s="8">
        <v>6</v>
      </c>
      <c r="M591" s="8">
        <v>4</v>
      </c>
      <c r="N591" s="8">
        <v>1</v>
      </c>
      <c r="O591" s="8">
        <v>5</v>
      </c>
      <c r="P591" s="8">
        <v>2</v>
      </c>
      <c r="Q591" s="8">
        <v>0</v>
      </c>
    </row>
    <row r="592" spans="1:18">
      <c r="A592" s="8" t="s">
        <v>1634</v>
      </c>
      <c r="B592" s="3">
        <v>0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0</v>
      </c>
      <c r="K592" s="8">
        <v>4</v>
      </c>
      <c r="L592" s="8">
        <v>7</v>
      </c>
      <c r="M592" s="8">
        <v>4</v>
      </c>
      <c r="N592" s="8">
        <v>1</v>
      </c>
      <c r="O592" s="8">
        <v>7</v>
      </c>
      <c r="P592" s="8">
        <v>1</v>
      </c>
      <c r="Q592" s="8">
        <v>0</v>
      </c>
    </row>
    <row r="593" spans="1:17">
      <c r="A593" s="8" t="s">
        <v>1635</v>
      </c>
      <c r="B593" s="3">
        <v>0</v>
      </c>
      <c r="C593" s="8">
        <v>1</v>
      </c>
      <c r="D593" s="8">
        <v>1</v>
      </c>
      <c r="E593" s="8">
        <v>9</v>
      </c>
      <c r="F593" s="8">
        <v>0</v>
      </c>
      <c r="G593" s="8">
        <v>0</v>
      </c>
      <c r="H593" s="8">
        <v>1</v>
      </c>
      <c r="I593" s="8">
        <v>14</v>
      </c>
      <c r="J593" s="8">
        <v>2</v>
      </c>
      <c r="K593" s="8">
        <v>5</v>
      </c>
      <c r="L593" s="8">
        <v>16</v>
      </c>
      <c r="M593" s="8">
        <v>12</v>
      </c>
      <c r="N593" s="8">
        <v>0</v>
      </c>
      <c r="O593" s="8">
        <v>3</v>
      </c>
      <c r="P593" s="8">
        <v>0</v>
      </c>
      <c r="Q593" s="8">
        <v>0</v>
      </c>
    </row>
    <row r="594" spans="1:17">
      <c r="A594" s="8" t="s">
        <v>1636</v>
      </c>
      <c r="B594" s="3">
        <v>0</v>
      </c>
      <c r="C594" s="8">
        <v>0</v>
      </c>
      <c r="D594" s="8">
        <v>1</v>
      </c>
      <c r="E594" s="8">
        <v>2</v>
      </c>
      <c r="F594" s="8">
        <v>0</v>
      </c>
      <c r="G594" s="8">
        <v>0</v>
      </c>
      <c r="H594" s="8">
        <v>0</v>
      </c>
      <c r="I594" s="8">
        <v>3</v>
      </c>
      <c r="J594" s="8">
        <v>2</v>
      </c>
      <c r="K594" s="8">
        <v>2</v>
      </c>
      <c r="L594" s="8">
        <v>6</v>
      </c>
      <c r="M594" s="8">
        <v>0</v>
      </c>
      <c r="N594" s="8">
        <v>1</v>
      </c>
      <c r="O594" s="8">
        <v>2</v>
      </c>
      <c r="P594" s="8">
        <v>1</v>
      </c>
      <c r="Q594" s="8">
        <v>0</v>
      </c>
    </row>
    <row r="595" spans="1:17">
      <c r="A595" s="8" t="s">
        <v>1637</v>
      </c>
      <c r="B595" s="3">
        <v>0</v>
      </c>
      <c r="C595" s="8">
        <v>0</v>
      </c>
      <c r="D595" s="8">
        <v>1</v>
      </c>
      <c r="E595" s="8">
        <v>1</v>
      </c>
      <c r="F595" s="8">
        <v>0</v>
      </c>
      <c r="G595" s="8">
        <v>0</v>
      </c>
      <c r="H595" s="8">
        <v>0</v>
      </c>
      <c r="I595" s="8">
        <v>3</v>
      </c>
      <c r="J595" s="8">
        <v>6</v>
      </c>
      <c r="K595" s="8">
        <v>6</v>
      </c>
      <c r="L595" s="8">
        <v>11</v>
      </c>
      <c r="M595" s="8">
        <v>5</v>
      </c>
      <c r="N595" s="8">
        <v>0</v>
      </c>
      <c r="O595" s="8">
        <v>2</v>
      </c>
      <c r="P595" s="8">
        <v>0</v>
      </c>
      <c r="Q595" s="8">
        <v>0</v>
      </c>
    </row>
    <row r="596" spans="1:17">
      <c r="A596" s="8" t="s">
        <v>1638</v>
      </c>
      <c r="B596" s="3">
        <v>0</v>
      </c>
      <c r="C596" s="8">
        <v>0</v>
      </c>
      <c r="D596" s="8">
        <v>0</v>
      </c>
      <c r="E596" s="8">
        <v>2</v>
      </c>
      <c r="F596" s="8">
        <v>0</v>
      </c>
      <c r="G596" s="8">
        <v>0</v>
      </c>
      <c r="H596" s="8">
        <v>0</v>
      </c>
      <c r="I596" s="8">
        <v>3</v>
      </c>
      <c r="J596" s="8">
        <v>2</v>
      </c>
      <c r="K596" s="8">
        <v>7</v>
      </c>
      <c r="L596" s="8">
        <v>9</v>
      </c>
      <c r="M596" s="8">
        <v>6</v>
      </c>
      <c r="N596" s="8">
        <v>0</v>
      </c>
      <c r="O596" s="8">
        <v>6</v>
      </c>
      <c r="P596" s="8">
        <v>1</v>
      </c>
      <c r="Q596" s="8">
        <v>0</v>
      </c>
    </row>
    <row r="597" spans="1:17">
      <c r="A597" s="8" t="s">
        <v>1639</v>
      </c>
      <c r="B597" s="3">
        <v>0</v>
      </c>
      <c r="C597" s="8">
        <v>2</v>
      </c>
      <c r="D597" s="8">
        <v>2</v>
      </c>
      <c r="E597" s="8">
        <v>2</v>
      </c>
      <c r="F597" s="8">
        <v>1</v>
      </c>
      <c r="G597" s="8">
        <v>0</v>
      </c>
      <c r="H597" s="8">
        <v>0</v>
      </c>
      <c r="I597" s="8">
        <v>6</v>
      </c>
      <c r="J597" s="8">
        <v>5</v>
      </c>
      <c r="K597" s="8">
        <v>8</v>
      </c>
      <c r="L597" s="8">
        <v>3</v>
      </c>
      <c r="M597" s="8">
        <v>2</v>
      </c>
      <c r="N597" s="8">
        <v>1</v>
      </c>
      <c r="O597" s="8">
        <v>4</v>
      </c>
      <c r="P597" s="8">
        <v>1</v>
      </c>
      <c r="Q597" s="8">
        <v>0</v>
      </c>
    </row>
    <row r="598" spans="1:17">
      <c r="A598" s="8" t="s">
        <v>1640</v>
      </c>
      <c r="B598" s="3">
        <v>1</v>
      </c>
      <c r="C598" s="8">
        <v>0</v>
      </c>
      <c r="D598" s="8">
        <v>0</v>
      </c>
      <c r="E598" s="8">
        <v>2</v>
      </c>
      <c r="F598" s="8">
        <v>0</v>
      </c>
      <c r="G598" s="8">
        <v>0</v>
      </c>
      <c r="H598" s="8">
        <v>0</v>
      </c>
      <c r="I598" s="8">
        <v>3</v>
      </c>
      <c r="J598" s="8">
        <v>2</v>
      </c>
      <c r="K598" s="8">
        <v>6</v>
      </c>
      <c r="L598" s="8">
        <v>7</v>
      </c>
      <c r="M598" s="8">
        <v>2</v>
      </c>
      <c r="N598" s="8">
        <v>0</v>
      </c>
      <c r="O598" s="8">
        <v>4</v>
      </c>
      <c r="P598" s="8">
        <v>2</v>
      </c>
      <c r="Q598" s="8">
        <v>0</v>
      </c>
    </row>
    <row r="599" spans="1:17">
      <c r="A599" s="8" t="s">
        <v>1641</v>
      </c>
      <c r="B599" s="3">
        <v>1</v>
      </c>
      <c r="C599" s="8">
        <v>1</v>
      </c>
      <c r="D599" s="8">
        <v>2</v>
      </c>
      <c r="E599" s="8">
        <v>2</v>
      </c>
      <c r="F599" s="8">
        <v>0</v>
      </c>
      <c r="G599" s="8">
        <v>1</v>
      </c>
      <c r="H599" s="8">
        <v>0</v>
      </c>
      <c r="I599" s="8">
        <v>6</v>
      </c>
      <c r="J599" s="8">
        <v>3</v>
      </c>
      <c r="K599" s="8">
        <v>12</v>
      </c>
      <c r="L599" s="8">
        <v>6</v>
      </c>
      <c r="M599" s="8">
        <v>5</v>
      </c>
      <c r="N599" s="8">
        <v>0</v>
      </c>
      <c r="O599" s="8">
        <v>2</v>
      </c>
      <c r="P599" s="8">
        <v>2</v>
      </c>
      <c r="Q599" s="8">
        <v>0</v>
      </c>
    </row>
    <row r="600" spans="1:17">
      <c r="A600" s="8" t="s">
        <v>1642</v>
      </c>
      <c r="B600" s="3">
        <v>0</v>
      </c>
      <c r="C600" s="8">
        <v>0</v>
      </c>
      <c r="D600" s="8">
        <v>2</v>
      </c>
      <c r="E600" s="8">
        <v>1</v>
      </c>
      <c r="F600" s="8">
        <v>0</v>
      </c>
      <c r="G600" s="8">
        <v>0</v>
      </c>
      <c r="H600" s="8">
        <v>0</v>
      </c>
      <c r="I600" s="8">
        <v>3</v>
      </c>
      <c r="J600" s="8">
        <v>2</v>
      </c>
      <c r="K600" s="8">
        <v>9</v>
      </c>
      <c r="L600" s="8">
        <v>4</v>
      </c>
      <c r="M600" s="8">
        <v>1</v>
      </c>
      <c r="N600" s="8">
        <v>0</v>
      </c>
      <c r="O600" s="8">
        <v>3</v>
      </c>
      <c r="P600" s="8">
        <v>0</v>
      </c>
      <c r="Q600" s="8">
        <v>0</v>
      </c>
    </row>
    <row r="601" spans="1:17">
      <c r="A601" s="8" t="s">
        <v>1643</v>
      </c>
      <c r="B601" s="3">
        <v>0</v>
      </c>
      <c r="C601" s="8">
        <v>1</v>
      </c>
      <c r="D601" s="8">
        <v>1</v>
      </c>
      <c r="E601" s="8">
        <v>7</v>
      </c>
      <c r="F601" s="8">
        <v>0</v>
      </c>
      <c r="G601" s="8">
        <v>0</v>
      </c>
      <c r="H601" s="8">
        <v>0</v>
      </c>
      <c r="I601" s="8">
        <v>10</v>
      </c>
      <c r="J601" s="8">
        <v>4</v>
      </c>
      <c r="K601" s="8">
        <v>10</v>
      </c>
      <c r="L601" s="8">
        <v>10</v>
      </c>
      <c r="M601" s="8">
        <v>3</v>
      </c>
      <c r="N601" s="8">
        <v>1</v>
      </c>
      <c r="O601" s="8">
        <v>5</v>
      </c>
      <c r="P601" s="8">
        <v>1</v>
      </c>
      <c r="Q601" s="8">
        <v>0</v>
      </c>
    </row>
    <row r="602" spans="1:17">
      <c r="A602" s="8" t="s">
        <v>1644</v>
      </c>
      <c r="B602" s="3">
        <v>0</v>
      </c>
      <c r="C602" s="8">
        <v>1</v>
      </c>
      <c r="D602" s="8">
        <v>0</v>
      </c>
      <c r="E602" s="8">
        <v>2</v>
      </c>
      <c r="F602" s="8">
        <v>0</v>
      </c>
      <c r="G602" s="8">
        <v>0</v>
      </c>
      <c r="H602" s="8">
        <v>0</v>
      </c>
      <c r="I602" s="8">
        <v>3</v>
      </c>
      <c r="J602" s="8">
        <v>2</v>
      </c>
      <c r="K602" s="8">
        <v>4</v>
      </c>
      <c r="L602" s="8">
        <v>17</v>
      </c>
      <c r="M602" s="8">
        <v>8</v>
      </c>
      <c r="N602" s="8">
        <v>1</v>
      </c>
      <c r="O602" s="8">
        <v>2</v>
      </c>
      <c r="P602" s="8">
        <v>1</v>
      </c>
      <c r="Q602" s="8">
        <v>0</v>
      </c>
    </row>
    <row r="603" spans="1:17">
      <c r="A603" s="8" t="s">
        <v>2111</v>
      </c>
      <c r="B603" s="3">
        <v>0</v>
      </c>
      <c r="C603" s="8">
        <v>0</v>
      </c>
      <c r="D603" s="8">
        <v>3</v>
      </c>
      <c r="E603" s="8">
        <v>4</v>
      </c>
      <c r="F603" s="8">
        <v>0</v>
      </c>
      <c r="G603" s="8">
        <v>1</v>
      </c>
      <c r="H603" s="8">
        <v>1</v>
      </c>
      <c r="I603" s="8">
        <v>7</v>
      </c>
      <c r="J603" s="8">
        <v>4</v>
      </c>
      <c r="K603" s="8">
        <v>8</v>
      </c>
      <c r="L603" s="8">
        <v>5</v>
      </c>
      <c r="M603" s="8">
        <v>3</v>
      </c>
      <c r="N603" s="8">
        <v>1</v>
      </c>
      <c r="O603" s="8">
        <v>4</v>
      </c>
      <c r="P603" s="8">
        <v>0</v>
      </c>
      <c r="Q603" s="8">
        <v>0</v>
      </c>
    </row>
    <row r="604" spans="1:17">
      <c r="A604" s="8" t="s">
        <v>1645</v>
      </c>
      <c r="B604" s="3">
        <v>0</v>
      </c>
      <c r="C604" s="8">
        <v>0</v>
      </c>
      <c r="D604" s="8">
        <v>3</v>
      </c>
      <c r="E604" s="8">
        <v>1</v>
      </c>
      <c r="F604" s="8">
        <v>0</v>
      </c>
      <c r="G604" s="8">
        <v>0</v>
      </c>
      <c r="H604" s="8">
        <v>0</v>
      </c>
      <c r="I604" s="8">
        <v>6</v>
      </c>
      <c r="J604" s="8">
        <v>2</v>
      </c>
      <c r="K604" s="8">
        <v>6</v>
      </c>
      <c r="L604" s="8">
        <v>5</v>
      </c>
      <c r="M604" s="8">
        <v>6</v>
      </c>
      <c r="N604" s="8">
        <v>2</v>
      </c>
      <c r="O604" s="8">
        <v>5</v>
      </c>
      <c r="P604" s="8">
        <v>1</v>
      </c>
      <c r="Q604" s="8">
        <v>0</v>
      </c>
    </row>
    <row r="605" spans="1:17">
      <c r="A605" s="8" t="s">
        <v>1646</v>
      </c>
      <c r="B605" s="3">
        <v>0</v>
      </c>
      <c r="C605" s="8">
        <v>0</v>
      </c>
      <c r="D605" s="8">
        <v>2</v>
      </c>
      <c r="E605" s="8">
        <v>5</v>
      </c>
      <c r="F605" s="8">
        <v>0</v>
      </c>
      <c r="G605" s="8">
        <v>1</v>
      </c>
      <c r="H605" s="8">
        <v>0</v>
      </c>
      <c r="I605" s="8">
        <v>7</v>
      </c>
      <c r="J605" s="8">
        <v>1</v>
      </c>
      <c r="K605" s="8">
        <v>6</v>
      </c>
      <c r="L605" s="8">
        <v>5</v>
      </c>
      <c r="M605" s="8">
        <v>3</v>
      </c>
      <c r="N605" s="8">
        <v>0</v>
      </c>
      <c r="O605" s="8">
        <v>5</v>
      </c>
      <c r="P605" s="8">
        <v>0</v>
      </c>
      <c r="Q605" s="8">
        <v>0</v>
      </c>
    </row>
    <row r="606" spans="1:17">
      <c r="A606" s="8" t="s">
        <v>1647</v>
      </c>
      <c r="B606" s="3">
        <v>0</v>
      </c>
      <c r="C606" s="8">
        <v>0</v>
      </c>
      <c r="D606" s="8">
        <v>0</v>
      </c>
      <c r="E606" s="8">
        <v>3</v>
      </c>
      <c r="F606" s="8">
        <v>0</v>
      </c>
      <c r="G606" s="8">
        <v>0</v>
      </c>
      <c r="H606" s="8">
        <v>0</v>
      </c>
      <c r="I606" s="8">
        <v>9</v>
      </c>
      <c r="J606" s="8">
        <v>1</v>
      </c>
      <c r="K606" s="8">
        <v>10</v>
      </c>
      <c r="L606" s="8">
        <v>12</v>
      </c>
      <c r="M606" s="8">
        <v>2</v>
      </c>
      <c r="N606" s="8">
        <v>0</v>
      </c>
      <c r="O606" s="8">
        <v>2</v>
      </c>
      <c r="P606" s="8">
        <v>1</v>
      </c>
      <c r="Q606" s="8">
        <v>0</v>
      </c>
    </row>
    <row r="607" spans="1:17">
      <c r="A607" s="8" t="s">
        <v>1648</v>
      </c>
      <c r="B607" s="3">
        <v>0</v>
      </c>
      <c r="C607" s="8">
        <v>0</v>
      </c>
      <c r="D607" s="8">
        <v>3</v>
      </c>
      <c r="E607" s="8">
        <v>6</v>
      </c>
      <c r="F607" s="8">
        <v>0</v>
      </c>
      <c r="G607" s="8">
        <v>0</v>
      </c>
      <c r="H607" s="8">
        <v>0</v>
      </c>
      <c r="I607" s="8">
        <v>9</v>
      </c>
      <c r="J607" s="8">
        <v>3</v>
      </c>
      <c r="K607" s="8">
        <v>9</v>
      </c>
      <c r="L607" s="8">
        <v>3</v>
      </c>
      <c r="M607" s="8">
        <v>2</v>
      </c>
      <c r="N607" s="8">
        <v>2</v>
      </c>
      <c r="O607" s="8">
        <v>8</v>
      </c>
      <c r="P607" s="8">
        <v>4</v>
      </c>
      <c r="Q607" s="8">
        <v>0</v>
      </c>
    </row>
    <row r="608" spans="1:17">
      <c r="A608" s="8" t="s">
        <v>1609</v>
      </c>
      <c r="B608" s="3">
        <v>0</v>
      </c>
      <c r="C608" s="8">
        <v>0</v>
      </c>
      <c r="D608" s="8">
        <v>0</v>
      </c>
      <c r="E608" s="8">
        <v>5</v>
      </c>
      <c r="F608" s="8">
        <v>0</v>
      </c>
      <c r="G608" s="8">
        <v>0</v>
      </c>
      <c r="H608" s="8">
        <v>0</v>
      </c>
      <c r="I608" s="8">
        <v>5</v>
      </c>
      <c r="J608" s="8">
        <v>3</v>
      </c>
      <c r="K608" s="8">
        <v>7</v>
      </c>
      <c r="L608" s="8">
        <v>6</v>
      </c>
      <c r="M608" s="8">
        <v>1</v>
      </c>
      <c r="N608" s="8">
        <v>0</v>
      </c>
      <c r="O608" s="8">
        <v>11</v>
      </c>
      <c r="P608" s="8">
        <v>5</v>
      </c>
      <c r="Q608" s="8">
        <v>0</v>
      </c>
    </row>
    <row r="609" spans="1:17">
      <c r="A609" s="8" t="s">
        <v>1742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0</v>
      </c>
      <c r="I609" s="8">
        <v>12</v>
      </c>
      <c r="J609" s="8">
        <v>5</v>
      </c>
      <c r="K609" s="8">
        <v>12</v>
      </c>
      <c r="L609" s="8">
        <v>14</v>
      </c>
      <c r="M609" s="8">
        <v>11</v>
      </c>
      <c r="N609" s="8">
        <v>0</v>
      </c>
      <c r="O609" s="8">
        <v>4</v>
      </c>
      <c r="P609" s="8">
        <v>1</v>
      </c>
      <c r="Q609" s="8">
        <v>0</v>
      </c>
    </row>
    <row r="610" spans="1:17">
      <c r="A610" s="8" t="s">
        <v>1649</v>
      </c>
      <c r="B610" s="3">
        <v>0</v>
      </c>
      <c r="C610" s="8">
        <v>0</v>
      </c>
      <c r="D610" s="8">
        <v>0</v>
      </c>
      <c r="E610" s="8">
        <v>0</v>
      </c>
      <c r="F610" s="8">
        <v>0</v>
      </c>
      <c r="G610" s="8">
        <v>1</v>
      </c>
      <c r="H610" s="8">
        <v>0</v>
      </c>
      <c r="I610" s="8">
        <v>0</v>
      </c>
      <c r="J610" s="8">
        <v>0</v>
      </c>
      <c r="K610" s="8">
        <v>6</v>
      </c>
      <c r="L610" s="8">
        <v>2</v>
      </c>
      <c r="M610" s="8">
        <v>3</v>
      </c>
      <c r="N610" s="8">
        <v>0</v>
      </c>
      <c r="O610" s="8">
        <v>2</v>
      </c>
      <c r="P610" s="8">
        <v>0</v>
      </c>
      <c r="Q610" s="8">
        <v>0</v>
      </c>
    </row>
    <row r="611" spans="1:17">
      <c r="A611" s="8" t="s">
        <v>1650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0</v>
      </c>
      <c r="I611" s="8">
        <v>2</v>
      </c>
      <c r="J611" s="8">
        <v>0</v>
      </c>
      <c r="K611" s="8">
        <v>6</v>
      </c>
      <c r="L611" s="8">
        <v>3</v>
      </c>
      <c r="M611" s="8">
        <v>2</v>
      </c>
      <c r="N611" s="8">
        <v>0</v>
      </c>
      <c r="O611" s="8">
        <v>3</v>
      </c>
      <c r="P611" s="8">
        <v>0</v>
      </c>
      <c r="Q611" s="8">
        <v>0</v>
      </c>
    </row>
    <row r="612" spans="1:17">
      <c r="A612" s="8" t="s">
        <v>1610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6</v>
      </c>
      <c r="J612" s="8">
        <v>2</v>
      </c>
      <c r="K612" s="8">
        <v>8</v>
      </c>
      <c r="L612" s="8">
        <v>7</v>
      </c>
      <c r="M612" s="8">
        <v>8</v>
      </c>
      <c r="N612" s="8">
        <v>0</v>
      </c>
      <c r="O612" s="8">
        <v>2</v>
      </c>
      <c r="P612" s="8">
        <v>0</v>
      </c>
      <c r="Q612" s="8">
        <v>0</v>
      </c>
    </row>
    <row r="613" spans="1:17">
      <c r="A613" s="8" t="s">
        <v>1651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0</v>
      </c>
      <c r="I613" s="8">
        <v>8</v>
      </c>
      <c r="J613" s="8">
        <v>1</v>
      </c>
      <c r="K613" s="8">
        <v>8</v>
      </c>
      <c r="L613" s="8">
        <v>9</v>
      </c>
      <c r="M613" s="8">
        <v>6</v>
      </c>
      <c r="N613" s="8">
        <v>0</v>
      </c>
      <c r="O613" s="8">
        <v>5</v>
      </c>
      <c r="P613" s="8">
        <v>0</v>
      </c>
      <c r="Q613" s="8">
        <v>0</v>
      </c>
    </row>
    <row r="614" spans="1:17">
      <c r="A614" s="8" t="s">
        <v>1652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0</v>
      </c>
      <c r="I614" s="8">
        <v>5</v>
      </c>
      <c r="J614" s="8">
        <v>3</v>
      </c>
      <c r="K614" s="8">
        <v>10</v>
      </c>
      <c r="L614" s="8">
        <v>9</v>
      </c>
      <c r="M614" s="8">
        <v>4</v>
      </c>
      <c r="N614" s="8">
        <v>1</v>
      </c>
      <c r="O614" s="8">
        <v>1</v>
      </c>
      <c r="P614" s="8">
        <v>2</v>
      </c>
      <c r="Q614" s="8">
        <v>0</v>
      </c>
    </row>
    <row r="615" spans="1:17">
      <c r="A615" s="8" t="s">
        <v>1653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0</v>
      </c>
      <c r="I615" s="8">
        <v>8</v>
      </c>
      <c r="J615" s="8">
        <v>3</v>
      </c>
      <c r="K615" s="8">
        <v>5</v>
      </c>
      <c r="L615" s="8">
        <v>13</v>
      </c>
      <c r="M615" s="8">
        <v>6</v>
      </c>
      <c r="N615" s="8">
        <v>1</v>
      </c>
      <c r="O615" s="8">
        <v>1</v>
      </c>
      <c r="P615" s="8">
        <v>1</v>
      </c>
      <c r="Q615" s="8">
        <v>0</v>
      </c>
    </row>
    <row r="616" spans="1:17">
      <c r="A616" s="8" t="s">
        <v>1654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0</v>
      </c>
      <c r="I616" s="8">
        <v>2</v>
      </c>
      <c r="J616" s="8">
        <v>1</v>
      </c>
      <c r="K616" s="8">
        <v>8</v>
      </c>
      <c r="L616" s="8">
        <v>8</v>
      </c>
      <c r="M616" s="8">
        <v>6</v>
      </c>
      <c r="N616" s="8">
        <v>0</v>
      </c>
      <c r="O616" s="8">
        <v>2</v>
      </c>
      <c r="P616" s="8">
        <v>3</v>
      </c>
      <c r="Q616" s="8">
        <v>0</v>
      </c>
    </row>
    <row r="617" spans="1:17">
      <c r="A617" s="8" t="s">
        <v>1655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0</v>
      </c>
      <c r="I617" s="8">
        <v>4</v>
      </c>
      <c r="J617" s="8">
        <v>3</v>
      </c>
      <c r="K617" s="8">
        <v>5</v>
      </c>
      <c r="L617" s="8">
        <v>18</v>
      </c>
      <c r="M617" s="8">
        <v>5</v>
      </c>
      <c r="N617" s="8">
        <v>0</v>
      </c>
      <c r="O617" s="8">
        <v>3</v>
      </c>
      <c r="P617" s="8">
        <v>1</v>
      </c>
      <c r="Q617" s="8">
        <v>0</v>
      </c>
    </row>
    <row r="618" spans="1:17">
      <c r="A618" s="8" t="s">
        <v>1656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0</v>
      </c>
      <c r="I618" s="8">
        <v>10</v>
      </c>
      <c r="J618" s="8">
        <v>3</v>
      </c>
      <c r="K618" s="8">
        <v>12</v>
      </c>
      <c r="L618" s="8">
        <v>6</v>
      </c>
      <c r="M618" s="8">
        <v>8</v>
      </c>
      <c r="N618" s="8">
        <v>0</v>
      </c>
      <c r="O618" s="8">
        <v>0</v>
      </c>
      <c r="P618" s="8">
        <v>1</v>
      </c>
      <c r="Q618" s="8">
        <v>0</v>
      </c>
    </row>
    <row r="619" spans="1:17">
      <c r="A619" s="8" t="s">
        <v>1657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1</v>
      </c>
      <c r="I619" s="8">
        <v>3</v>
      </c>
      <c r="J619" s="8">
        <v>1</v>
      </c>
      <c r="K619" s="8">
        <v>6</v>
      </c>
      <c r="L619" s="8">
        <v>10</v>
      </c>
      <c r="M619" s="8">
        <v>5</v>
      </c>
      <c r="N619" s="8">
        <v>0</v>
      </c>
      <c r="O619" s="8">
        <v>4</v>
      </c>
      <c r="P619" s="8">
        <v>1</v>
      </c>
      <c r="Q619" s="8">
        <v>0</v>
      </c>
    </row>
    <row r="620" spans="1:17">
      <c r="A620" s="8" t="s">
        <v>1658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4</v>
      </c>
      <c r="J620" s="8">
        <v>2</v>
      </c>
      <c r="K620" s="8">
        <v>6</v>
      </c>
      <c r="L620" s="8">
        <v>7</v>
      </c>
      <c r="M620" s="8">
        <v>5</v>
      </c>
      <c r="N620" s="8">
        <v>1</v>
      </c>
      <c r="O620" s="8">
        <v>3</v>
      </c>
      <c r="P620" s="8">
        <v>4</v>
      </c>
      <c r="Q620" s="8">
        <v>0</v>
      </c>
    </row>
    <row r="621" spans="1:17">
      <c r="A621" s="8" t="s">
        <v>1611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0</v>
      </c>
      <c r="I621" s="8">
        <v>1</v>
      </c>
      <c r="J621" s="8">
        <v>5</v>
      </c>
      <c r="K621" s="8">
        <v>4</v>
      </c>
      <c r="L621" s="8">
        <v>9</v>
      </c>
      <c r="M621" s="8">
        <v>4</v>
      </c>
      <c r="N621" s="8">
        <v>0</v>
      </c>
      <c r="O621" s="8">
        <v>2</v>
      </c>
      <c r="P621" s="8">
        <v>1</v>
      </c>
      <c r="Q621" s="8">
        <v>0</v>
      </c>
    </row>
    <row r="622" spans="1:17">
      <c r="A622" s="8" t="s">
        <v>1659</v>
      </c>
      <c r="B622" s="3">
        <v>1</v>
      </c>
      <c r="C622" s="8">
        <v>1</v>
      </c>
      <c r="D622" s="8">
        <v>2</v>
      </c>
      <c r="E622" s="8">
        <v>7</v>
      </c>
      <c r="F622" s="8">
        <v>1</v>
      </c>
      <c r="G622" s="8">
        <v>0</v>
      </c>
      <c r="H622" s="8">
        <v>0</v>
      </c>
      <c r="I622" s="8">
        <v>14</v>
      </c>
      <c r="J622" s="8">
        <v>1</v>
      </c>
      <c r="K622" s="8">
        <v>8</v>
      </c>
      <c r="L622" s="8">
        <v>12</v>
      </c>
      <c r="M622" s="8">
        <v>6</v>
      </c>
      <c r="N622" s="8">
        <v>2</v>
      </c>
      <c r="O622" s="8">
        <v>4</v>
      </c>
      <c r="P622" s="8">
        <v>0</v>
      </c>
      <c r="Q622" s="8">
        <v>0</v>
      </c>
    </row>
    <row r="623" spans="1:17">
      <c r="A623" s="8" t="s">
        <v>1660</v>
      </c>
      <c r="B623" s="3">
        <v>0</v>
      </c>
      <c r="C623" s="8">
        <v>0</v>
      </c>
      <c r="D623" s="8">
        <v>0</v>
      </c>
      <c r="E623" s="8">
        <v>2</v>
      </c>
      <c r="F623" s="8">
        <v>0</v>
      </c>
      <c r="G623" s="8">
        <v>0</v>
      </c>
      <c r="H623" s="8">
        <v>0</v>
      </c>
      <c r="I623" s="8">
        <v>2</v>
      </c>
      <c r="J623" s="8">
        <v>2</v>
      </c>
      <c r="K623" s="8">
        <v>1</v>
      </c>
      <c r="L623" s="8">
        <v>3</v>
      </c>
      <c r="M623" s="8">
        <v>0</v>
      </c>
      <c r="N623" s="8">
        <v>0</v>
      </c>
      <c r="O623" s="8">
        <v>2</v>
      </c>
      <c r="P623" s="8">
        <v>0</v>
      </c>
      <c r="Q623" s="8">
        <v>0</v>
      </c>
    </row>
    <row r="624" spans="1:17">
      <c r="A624" s="8" t="s">
        <v>1661</v>
      </c>
      <c r="B624" s="3">
        <v>0</v>
      </c>
      <c r="C624" s="8">
        <v>0</v>
      </c>
      <c r="D624" s="8">
        <v>2</v>
      </c>
      <c r="E624" s="8">
        <v>1</v>
      </c>
      <c r="F624" s="8">
        <v>0</v>
      </c>
      <c r="G624" s="8">
        <v>0</v>
      </c>
      <c r="H624" s="8">
        <v>0</v>
      </c>
      <c r="I624" s="8">
        <v>5</v>
      </c>
      <c r="J624" s="8">
        <v>2</v>
      </c>
      <c r="K624" s="8">
        <v>14</v>
      </c>
      <c r="L624" s="8">
        <v>2</v>
      </c>
      <c r="M624" s="8">
        <v>3</v>
      </c>
      <c r="N624" s="8">
        <v>0</v>
      </c>
      <c r="O624" s="8">
        <v>5</v>
      </c>
      <c r="P624" s="8">
        <v>0</v>
      </c>
      <c r="Q624" s="8">
        <v>0</v>
      </c>
    </row>
    <row r="625" spans="1:17">
      <c r="A625" s="8" t="s">
        <v>1662</v>
      </c>
      <c r="B625" s="3">
        <v>0</v>
      </c>
      <c r="C625" s="8">
        <v>0</v>
      </c>
      <c r="D625" s="8">
        <v>0</v>
      </c>
      <c r="E625" s="8">
        <v>1</v>
      </c>
      <c r="F625" s="8">
        <v>0</v>
      </c>
      <c r="G625" s="8">
        <v>0</v>
      </c>
      <c r="H625" s="8">
        <v>0</v>
      </c>
      <c r="I625" s="8">
        <v>2</v>
      </c>
      <c r="J625" s="8">
        <v>0</v>
      </c>
      <c r="K625" s="8">
        <v>7</v>
      </c>
      <c r="L625" s="8">
        <v>3</v>
      </c>
      <c r="M625" s="8">
        <v>3</v>
      </c>
      <c r="N625" s="8">
        <v>0</v>
      </c>
      <c r="O625" s="8">
        <v>6</v>
      </c>
      <c r="P625" s="8">
        <v>0</v>
      </c>
      <c r="Q625" s="8">
        <v>0</v>
      </c>
    </row>
    <row r="626" spans="1:17">
      <c r="A626" s="8" t="s">
        <v>1663</v>
      </c>
      <c r="B626" s="3">
        <v>0</v>
      </c>
      <c r="C626" s="8">
        <v>0</v>
      </c>
      <c r="D626" s="8">
        <v>2</v>
      </c>
      <c r="E626" s="8">
        <v>2</v>
      </c>
      <c r="F626" s="8">
        <v>0</v>
      </c>
      <c r="G626" s="8">
        <v>0</v>
      </c>
      <c r="H626" s="8">
        <v>0</v>
      </c>
      <c r="I626" s="8">
        <v>4</v>
      </c>
      <c r="J626" s="8">
        <v>5</v>
      </c>
      <c r="K626" s="8">
        <v>8</v>
      </c>
      <c r="L626" s="8">
        <v>12</v>
      </c>
      <c r="M626" s="8">
        <v>3</v>
      </c>
      <c r="N626" s="8">
        <v>1</v>
      </c>
      <c r="O626" s="8">
        <v>6</v>
      </c>
      <c r="P626" s="8">
        <v>1</v>
      </c>
      <c r="Q626" s="8">
        <v>0</v>
      </c>
    </row>
    <row r="627" spans="1:17">
      <c r="A627" s="8" t="s">
        <v>1664</v>
      </c>
      <c r="B627" s="3">
        <v>0</v>
      </c>
      <c r="C627" s="8">
        <v>0</v>
      </c>
      <c r="D627" s="8">
        <v>0</v>
      </c>
      <c r="E627" s="8">
        <v>5</v>
      </c>
      <c r="F627" s="8">
        <v>0</v>
      </c>
      <c r="G627" s="8">
        <v>0</v>
      </c>
      <c r="H627" s="8">
        <v>0</v>
      </c>
      <c r="I627" s="8">
        <v>5</v>
      </c>
      <c r="J627" s="8">
        <v>0</v>
      </c>
      <c r="K627" s="8">
        <v>8</v>
      </c>
      <c r="L627" s="8">
        <v>5</v>
      </c>
      <c r="M627" s="8">
        <v>4</v>
      </c>
      <c r="N627" s="8">
        <v>0</v>
      </c>
      <c r="O627" s="8">
        <v>3</v>
      </c>
      <c r="P627" s="8">
        <v>0</v>
      </c>
      <c r="Q627" s="8">
        <v>0</v>
      </c>
    </row>
    <row r="628" spans="1:17">
      <c r="A628" s="8" t="s">
        <v>1665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4</v>
      </c>
      <c r="J628" s="8">
        <v>1</v>
      </c>
      <c r="K628" s="8">
        <v>4</v>
      </c>
      <c r="L628" s="8">
        <v>11</v>
      </c>
      <c r="M628" s="8">
        <v>2</v>
      </c>
      <c r="N628" s="8">
        <v>0</v>
      </c>
      <c r="O628" s="8">
        <v>2</v>
      </c>
      <c r="P628" s="8">
        <v>0</v>
      </c>
      <c r="Q628" s="8">
        <v>0</v>
      </c>
    </row>
    <row r="629" spans="1:17">
      <c r="A629" s="8" t="s">
        <v>1612</v>
      </c>
      <c r="B629" s="3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0</v>
      </c>
      <c r="K629" s="8">
        <v>1</v>
      </c>
      <c r="L629" s="8">
        <v>6</v>
      </c>
      <c r="M629" s="8">
        <v>2</v>
      </c>
      <c r="N629" s="8">
        <v>0</v>
      </c>
      <c r="O629" s="8">
        <v>0</v>
      </c>
      <c r="P629" s="8">
        <v>0</v>
      </c>
      <c r="Q629" s="8">
        <v>0</v>
      </c>
    </row>
    <row r="630" spans="1:17">
      <c r="A630" s="8" t="s">
        <v>1666</v>
      </c>
      <c r="B630" s="3">
        <v>0</v>
      </c>
      <c r="C630" s="8">
        <v>0</v>
      </c>
      <c r="D630" s="8">
        <v>1</v>
      </c>
      <c r="E630" s="8">
        <v>3</v>
      </c>
      <c r="F630" s="8">
        <v>0</v>
      </c>
      <c r="G630" s="8">
        <v>0</v>
      </c>
      <c r="H630" s="8">
        <v>0</v>
      </c>
      <c r="I630" s="8">
        <v>5</v>
      </c>
      <c r="J630" s="8">
        <v>1</v>
      </c>
      <c r="K630" s="8">
        <v>8</v>
      </c>
      <c r="L630" s="8">
        <v>9</v>
      </c>
      <c r="M630" s="8">
        <v>5</v>
      </c>
      <c r="N630" s="8">
        <v>1</v>
      </c>
      <c r="O630" s="8">
        <v>4</v>
      </c>
      <c r="P630" s="8">
        <v>1</v>
      </c>
      <c r="Q630" s="8">
        <v>0</v>
      </c>
    </row>
    <row r="631" spans="1:17">
      <c r="A631" s="8" t="s">
        <v>1667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0</v>
      </c>
      <c r="I631" s="8">
        <v>12</v>
      </c>
      <c r="J631" s="8">
        <v>5</v>
      </c>
      <c r="K631" s="8">
        <v>14</v>
      </c>
      <c r="L631" s="8">
        <v>11</v>
      </c>
      <c r="M631" s="8">
        <v>3</v>
      </c>
      <c r="N631" s="8">
        <v>2</v>
      </c>
      <c r="O631" s="8">
        <v>1</v>
      </c>
      <c r="P631" s="8">
        <v>1</v>
      </c>
      <c r="Q631" s="8">
        <v>0</v>
      </c>
    </row>
    <row r="632" spans="1:17">
      <c r="A632" s="8" t="s">
        <v>1668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0</v>
      </c>
      <c r="I632" s="8">
        <v>7</v>
      </c>
      <c r="J632" s="8">
        <v>2</v>
      </c>
      <c r="K632" s="8">
        <v>10</v>
      </c>
      <c r="L632" s="8">
        <v>3</v>
      </c>
      <c r="M632" s="8">
        <v>4</v>
      </c>
      <c r="N632" s="8">
        <v>0</v>
      </c>
      <c r="O632" s="8">
        <v>4</v>
      </c>
      <c r="P632" s="8">
        <v>0</v>
      </c>
      <c r="Q632" s="8">
        <v>0</v>
      </c>
    </row>
    <row r="633" spans="1:17">
      <c r="A633" s="8" t="s">
        <v>1669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6</v>
      </c>
      <c r="J633" s="8">
        <v>5</v>
      </c>
      <c r="K633" s="8">
        <v>9</v>
      </c>
      <c r="L633" s="8">
        <v>9</v>
      </c>
      <c r="M633" s="8">
        <v>3</v>
      </c>
      <c r="N633" s="8">
        <v>0</v>
      </c>
      <c r="O633" s="8">
        <v>4</v>
      </c>
      <c r="P633" s="8">
        <v>4</v>
      </c>
      <c r="Q633" s="8">
        <v>0</v>
      </c>
    </row>
    <row r="634" spans="1:17">
      <c r="A634" s="8" t="s">
        <v>1670</v>
      </c>
      <c r="B634" s="3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3</v>
      </c>
      <c r="L634" s="8">
        <v>10</v>
      </c>
      <c r="M634" s="8">
        <v>6</v>
      </c>
      <c r="N634" s="8">
        <v>0</v>
      </c>
      <c r="O634" s="8">
        <v>5</v>
      </c>
      <c r="P634" s="8">
        <v>0</v>
      </c>
      <c r="Q634" s="8">
        <v>0</v>
      </c>
    </row>
    <row r="635" spans="1:17">
      <c r="A635" s="8" t="s">
        <v>1671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1</v>
      </c>
      <c r="I635" s="8">
        <v>7</v>
      </c>
      <c r="J635" s="8">
        <v>4</v>
      </c>
      <c r="K635" s="8">
        <v>10</v>
      </c>
      <c r="L635" s="8">
        <v>8</v>
      </c>
      <c r="M635" s="8">
        <v>1</v>
      </c>
      <c r="N635" s="8">
        <v>1</v>
      </c>
      <c r="O635" s="8">
        <v>0</v>
      </c>
      <c r="P635" s="8">
        <v>2</v>
      </c>
      <c r="Q635" s="8">
        <v>0</v>
      </c>
    </row>
    <row r="636" spans="1:17">
      <c r="A636" s="8" t="s">
        <v>1672</v>
      </c>
      <c r="B636" s="3">
        <v>0</v>
      </c>
      <c r="C636" s="8">
        <v>0</v>
      </c>
      <c r="D636" s="8">
        <v>0</v>
      </c>
      <c r="E636" s="8">
        <v>3</v>
      </c>
      <c r="F636" s="8">
        <v>0</v>
      </c>
      <c r="G636" s="8">
        <v>0</v>
      </c>
      <c r="H636" s="8">
        <v>0</v>
      </c>
      <c r="I636" s="8">
        <v>5</v>
      </c>
      <c r="J636" s="8">
        <v>2</v>
      </c>
      <c r="K636" s="8">
        <v>7</v>
      </c>
      <c r="L636" s="8">
        <v>7</v>
      </c>
      <c r="M636" s="8">
        <v>4</v>
      </c>
      <c r="N636" s="8">
        <v>2</v>
      </c>
      <c r="O636" s="8">
        <v>3</v>
      </c>
      <c r="P636" s="8">
        <v>0</v>
      </c>
      <c r="Q636" s="8">
        <v>0</v>
      </c>
    </row>
    <row r="637" spans="1:17">
      <c r="A637" s="8" t="s">
        <v>1673</v>
      </c>
      <c r="B637" s="3">
        <v>0</v>
      </c>
      <c r="C637" s="8">
        <v>2</v>
      </c>
      <c r="D637" s="8">
        <v>2</v>
      </c>
      <c r="E637" s="8">
        <v>1</v>
      </c>
      <c r="F637" s="8">
        <v>2</v>
      </c>
      <c r="G637" s="8">
        <v>1</v>
      </c>
      <c r="H637" s="8">
        <v>1</v>
      </c>
      <c r="I637" s="8">
        <v>6</v>
      </c>
      <c r="J637" s="8">
        <v>6</v>
      </c>
      <c r="K637" s="8">
        <v>2</v>
      </c>
      <c r="L637" s="8">
        <v>12</v>
      </c>
      <c r="M637" s="8">
        <v>3</v>
      </c>
      <c r="N637" s="8">
        <v>1</v>
      </c>
      <c r="O637" s="8">
        <v>0</v>
      </c>
      <c r="P637" s="8">
        <v>4</v>
      </c>
      <c r="Q637" s="8">
        <v>0</v>
      </c>
    </row>
    <row r="638" spans="1:17">
      <c r="A638" s="8" t="s">
        <v>1674</v>
      </c>
      <c r="B638" s="3">
        <v>1</v>
      </c>
      <c r="C638" s="8">
        <v>0</v>
      </c>
      <c r="D638" s="8">
        <v>0</v>
      </c>
      <c r="E638" s="8">
        <v>0</v>
      </c>
      <c r="F638" s="8">
        <v>1</v>
      </c>
      <c r="G638" s="8">
        <v>0</v>
      </c>
      <c r="H638" s="8">
        <v>0</v>
      </c>
      <c r="I638" s="8">
        <v>2</v>
      </c>
      <c r="J638" s="8">
        <v>1</v>
      </c>
      <c r="K638" s="8">
        <v>6</v>
      </c>
      <c r="L638" s="8">
        <v>3</v>
      </c>
      <c r="M638" s="8">
        <v>2</v>
      </c>
      <c r="N638" s="8">
        <v>1</v>
      </c>
      <c r="O638" s="8">
        <v>1</v>
      </c>
      <c r="P638" s="8">
        <v>0</v>
      </c>
      <c r="Q638" s="8">
        <v>0</v>
      </c>
    </row>
    <row r="639" spans="1:17">
      <c r="A639" s="8" t="s">
        <v>1675</v>
      </c>
      <c r="B639" s="3">
        <v>0</v>
      </c>
      <c r="C639" s="8">
        <v>0</v>
      </c>
      <c r="D639" s="8">
        <v>0</v>
      </c>
      <c r="E639" s="8">
        <v>0</v>
      </c>
      <c r="F639" s="8">
        <v>0</v>
      </c>
      <c r="G639" s="8">
        <v>1</v>
      </c>
      <c r="H639" s="8">
        <v>1</v>
      </c>
      <c r="I639" s="8">
        <v>1</v>
      </c>
      <c r="J639" s="8">
        <v>0</v>
      </c>
      <c r="K639" s="8">
        <v>3</v>
      </c>
      <c r="L639" s="8">
        <v>3</v>
      </c>
      <c r="M639" s="8">
        <v>0</v>
      </c>
      <c r="N639" s="8">
        <v>1</v>
      </c>
      <c r="O639" s="8">
        <v>3</v>
      </c>
      <c r="P639" s="8">
        <v>0</v>
      </c>
      <c r="Q639" s="8">
        <v>0</v>
      </c>
    </row>
    <row r="640" spans="1:17">
      <c r="A640" s="8" t="s">
        <v>1676</v>
      </c>
      <c r="B640" s="3">
        <v>0</v>
      </c>
      <c r="C640" s="8">
        <v>1</v>
      </c>
      <c r="D640" s="8">
        <v>1</v>
      </c>
      <c r="E640" s="8">
        <v>1</v>
      </c>
      <c r="F640" s="8">
        <v>1</v>
      </c>
      <c r="G640" s="8">
        <v>0</v>
      </c>
      <c r="H640" s="8">
        <v>0</v>
      </c>
      <c r="I640" s="8">
        <v>3</v>
      </c>
      <c r="J640" s="8">
        <v>5</v>
      </c>
      <c r="K640" s="8">
        <v>7</v>
      </c>
      <c r="L640" s="8">
        <v>9</v>
      </c>
      <c r="M640" s="8">
        <v>3</v>
      </c>
      <c r="N640" s="8">
        <v>0</v>
      </c>
      <c r="O640" s="8">
        <v>2</v>
      </c>
      <c r="P640" s="8">
        <v>1</v>
      </c>
      <c r="Q640" s="8">
        <v>0</v>
      </c>
    </row>
    <row r="641" spans="1:17">
      <c r="A641" s="8" t="s">
        <v>1677</v>
      </c>
      <c r="B641" s="3">
        <v>0</v>
      </c>
      <c r="C641" s="8">
        <v>0</v>
      </c>
      <c r="D641" s="8">
        <v>2</v>
      </c>
      <c r="E641" s="8">
        <v>0</v>
      </c>
      <c r="F641" s="8">
        <v>0</v>
      </c>
      <c r="G641" s="8">
        <v>0</v>
      </c>
      <c r="H641" s="8">
        <v>0</v>
      </c>
      <c r="I641" s="8">
        <v>6</v>
      </c>
      <c r="J641" s="8">
        <v>6</v>
      </c>
      <c r="K641" s="8">
        <v>5</v>
      </c>
      <c r="L641" s="8">
        <v>6</v>
      </c>
      <c r="M641" s="8">
        <v>8</v>
      </c>
      <c r="N641" s="8">
        <v>3</v>
      </c>
      <c r="O641" s="8">
        <v>3</v>
      </c>
      <c r="P641" s="8">
        <v>3</v>
      </c>
      <c r="Q641" s="8">
        <v>0</v>
      </c>
    </row>
    <row r="642" spans="1:17">
      <c r="A642" s="8" t="s">
        <v>1678</v>
      </c>
      <c r="B642" s="3">
        <v>0</v>
      </c>
      <c r="C642" s="8">
        <v>0</v>
      </c>
      <c r="D642" s="8">
        <v>0</v>
      </c>
      <c r="E642" s="8">
        <v>2</v>
      </c>
      <c r="F642" s="8">
        <v>0</v>
      </c>
      <c r="G642" s="8">
        <v>0</v>
      </c>
      <c r="H642" s="8">
        <v>0</v>
      </c>
      <c r="I642" s="8">
        <v>3</v>
      </c>
      <c r="J642" s="8">
        <v>0</v>
      </c>
      <c r="K642" s="8">
        <v>5</v>
      </c>
      <c r="L642" s="8">
        <v>3</v>
      </c>
      <c r="M642" s="8">
        <v>1</v>
      </c>
      <c r="N642" s="8">
        <v>0</v>
      </c>
      <c r="O642" s="8">
        <v>0</v>
      </c>
      <c r="P642" s="8">
        <v>0</v>
      </c>
      <c r="Q642" s="8">
        <v>0</v>
      </c>
    </row>
    <row r="643" spans="1:17">
      <c r="A643" s="8" t="s">
        <v>1679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0</v>
      </c>
      <c r="I643" s="8">
        <v>7</v>
      </c>
      <c r="J643" s="8">
        <v>1</v>
      </c>
      <c r="K643" s="8">
        <v>5</v>
      </c>
      <c r="L643" s="8">
        <v>13</v>
      </c>
      <c r="M643" s="8">
        <v>7</v>
      </c>
      <c r="N643" s="8">
        <v>1</v>
      </c>
      <c r="O643" s="8">
        <v>5</v>
      </c>
      <c r="P643" s="8">
        <v>3</v>
      </c>
      <c r="Q643" s="8">
        <v>0</v>
      </c>
    </row>
    <row r="644" spans="1:17">
      <c r="A644" s="8" t="s">
        <v>1680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6</v>
      </c>
      <c r="J644" s="8">
        <v>3</v>
      </c>
      <c r="K644" s="8">
        <v>7</v>
      </c>
      <c r="L644" s="8">
        <v>8</v>
      </c>
      <c r="M644" s="8">
        <v>5</v>
      </c>
      <c r="N644" s="8">
        <v>0</v>
      </c>
      <c r="O644" s="8">
        <v>2</v>
      </c>
      <c r="P644" s="8">
        <v>0</v>
      </c>
      <c r="Q644" s="8">
        <v>0</v>
      </c>
    </row>
    <row r="645" spans="1:17">
      <c r="A645" s="8" t="s">
        <v>1681</v>
      </c>
      <c r="B645" s="3">
        <v>0</v>
      </c>
      <c r="C645" s="8">
        <v>0</v>
      </c>
      <c r="D645" s="8">
        <v>0</v>
      </c>
      <c r="E645" s="8">
        <v>2</v>
      </c>
      <c r="F645" s="8">
        <v>0</v>
      </c>
      <c r="G645" s="8">
        <v>0</v>
      </c>
      <c r="H645" s="8">
        <v>0</v>
      </c>
      <c r="I645" s="8">
        <v>3</v>
      </c>
      <c r="J645" s="8">
        <v>0</v>
      </c>
      <c r="K645" s="8">
        <v>3</v>
      </c>
      <c r="L645" s="8">
        <v>25</v>
      </c>
      <c r="M645" s="8">
        <v>8</v>
      </c>
      <c r="N645" s="8">
        <v>0</v>
      </c>
      <c r="O645" s="8">
        <v>9</v>
      </c>
      <c r="P645" s="8">
        <v>4</v>
      </c>
      <c r="Q645" s="8">
        <v>0</v>
      </c>
    </row>
    <row r="646" spans="1:17">
      <c r="A646" s="8" t="s">
        <v>1682</v>
      </c>
      <c r="B646" s="3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1</v>
      </c>
      <c r="J646" s="8">
        <v>0</v>
      </c>
      <c r="K646" s="8">
        <v>2</v>
      </c>
      <c r="L646" s="8">
        <v>5</v>
      </c>
      <c r="M646" s="8">
        <v>2</v>
      </c>
      <c r="N646" s="8">
        <v>1</v>
      </c>
      <c r="O646" s="8">
        <v>1</v>
      </c>
      <c r="P646" s="8">
        <v>0</v>
      </c>
      <c r="Q646" s="8">
        <v>0</v>
      </c>
    </row>
    <row r="647" spans="1:17">
      <c r="A647" s="8" t="s">
        <v>1683</v>
      </c>
      <c r="B647" s="3">
        <v>0</v>
      </c>
      <c r="C647" s="8">
        <v>0</v>
      </c>
      <c r="D647" s="8">
        <v>3</v>
      </c>
      <c r="E647" s="8">
        <v>3</v>
      </c>
      <c r="F647" s="8">
        <v>0</v>
      </c>
      <c r="G647" s="8">
        <v>0</v>
      </c>
      <c r="H647" s="8">
        <v>0</v>
      </c>
      <c r="I647" s="8">
        <v>6</v>
      </c>
      <c r="J647" s="8">
        <v>0</v>
      </c>
      <c r="K647" s="8">
        <v>8</v>
      </c>
      <c r="L647" s="8">
        <v>8</v>
      </c>
      <c r="M647" s="8">
        <v>7</v>
      </c>
      <c r="N647" s="8">
        <v>0</v>
      </c>
      <c r="O647" s="8">
        <v>8</v>
      </c>
      <c r="P647" s="8">
        <v>3</v>
      </c>
      <c r="Q647" s="8">
        <v>0</v>
      </c>
    </row>
    <row r="648" spans="1:17">
      <c r="A648" s="8" t="s">
        <v>1684</v>
      </c>
      <c r="B648" s="3">
        <v>0</v>
      </c>
      <c r="C648" s="8">
        <v>1</v>
      </c>
      <c r="D648" s="8">
        <v>1</v>
      </c>
      <c r="E648" s="8">
        <v>2</v>
      </c>
      <c r="F648" s="8">
        <v>1</v>
      </c>
      <c r="G648" s="8">
        <v>0</v>
      </c>
      <c r="H648" s="8">
        <v>0</v>
      </c>
      <c r="I648" s="8">
        <v>4</v>
      </c>
      <c r="J648" s="8">
        <v>2</v>
      </c>
      <c r="K648" s="8">
        <v>9</v>
      </c>
      <c r="L648" s="8">
        <v>14</v>
      </c>
      <c r="M648" s="8">
        <v>2</v>
      </c>
      <c r="N648" s="8">
        <v>0</v>
      </c>
      <c r="O648" s="8">
        <v>2</v>
      </c>
      <c r="P648" s="8">
        <v>4</v>
      </c>
      <c r="Q648" s="8">
        <v>0</v>
      </c>
    </row>
    <row r="649" spans="1:17">
      <c r="A649" s="8" t="s">
        <v>1685</v>
      </c>
      <c r="B649" s="3">
        <v>0</v>
      </c>
      <c r="C649" s="8">
        <v>0</v>
      </c>
      <c r="D649" s="8">
        <v>1</v>
      </c>
      <c r="E649" s="8">
        <v>4</v>
      </c>
      <c r="F649" s="8">
        <v>0</v>
      </c>
      <c r="G649" s="8">
        <v>0</v>
      </c>
      <c r="H649" s="8">
        <v>0</v>
      </c>
      <c r="I649" s="8">
        <v>5</v>
      </c>
      <c r="J649" s="8">
        <v>1</v>
      </c>
      <c r="K649" s="8">
        <v>5</v>
      </c>
      <c r="L649" s="8">
        <v>11</v>
      </c>
      <c r="M649" s="8">
        <v>2</v>
      </c>
      <c r="N649" s="8">
        <v>0</v>
      </c>
      <c r="O649" s="8">
        <v>8</v>
      </c>
      <c r="P649" s="8">
        <v>0</v>
      </c>
      <c r="Q649" s="8">
        <v>0</v>
      </c>
    </row>
    <row r="650" spans="1:17">
      <c r="A650" s="8" t="s">
        <v>1686</v>
      </c>
      <c r="B650" s="3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6</v>
      </c>
      <c r="J650" s="8">
        <v>0</v>
      </c>
      <c r="K650" s="8">
        <v>6</v>
      </c>
      <c r="L650" s="8">
        <v>4</v>
      </c>
      <c r="M650" s="8">
        <v>4</v>
      </c>
      <c r="N650" s="8">
        <v>0</v>
      </c>
      <c r="O650" s="8">
        <v>3</v>
      </c>
      <c r="P650" s="8">
        <v>0</v>
      </c>
      <c r="Q650" s="8">
        <v>0</v>
      </c>
    </row>
    <row r="651" spans="1:17">
      <c r="A651" s="8" t="s">
        <v>1687</v>
      </c>
      <c r="B651" s="3">
        <v>0</v>
      </c>
      <c r="C651" s="8">
        <v>0</v>
      </c>
      <c r="D651" s="8">
        <v>3</v>
      </c>
      <c r="E651" s="8">
        <v>1</v>
      </c>
      <c r="F651" s="8">
        <v>0</v>
      </c>
      <c r="G651" s="8">
        <v>0</v>
      </c>
      <c r="H651" s="8">
        <v>0</v>
      </c>
      <c r="I651" s="8">
        <v>6</v>
      </c>
      <c r="J651" s="8">
        <v>1</v>
      </c>
      <c r="K651" s="8">
        <v>8</v>
      </c>
      <c r="L651" s="8">
        <v>15</v>
      </c>
      <c r="M651" s="8">
        <v>7</v>
      </c>
      <c r="N651" s="8">
        <v>0</v>
      </c>
      <c r="O651" s="8">
        <v>11</v>
      </c>
      <c r="P651" s="8">
        <v>6</v>
      </c>
      <c r="Q651" s="8">
        <v>0</v>
      </c>
    </row>
    <row r="652" spans="1:17">
      <c r="A652" s="8" t="s">
        <v>1688</v>
      </c>
      <c r="B652" s="3">
        <v>0</v>
      </c>
      <c r="C652" s="8">
        <v>0</v>
      </c>
      <c r="D652" s="8">
        <v>3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4</v>
      </c>
      <c r="K652" s="8">
        <v>9</v>
      </c>
      <c r="L652" s="8">
        <v>11</v>
      </c>
      <c r="M652" s="8">
        <v>8</v>
      </c>
      <c r="N652" s="8">
        <v>1</v>
      </c>
      <c r="O652" s="8">
        <v>3</v>
      </c>
      <c r="P652" s="8">
        <v>0</v>
      </c>
      <c r="Q652" s="8">
        <v>0</v>
      </c>
    </row>
    <row r="653" spans="1:17">
      <c r="A653" s="8" t="s">
        <v>1689</v>
      </c>
      <c r="B653" s="3">
        <v>1</v>
      </c>
      <c r="C653" s="8">
        <v>0</v>
      </c>
      <c r="D653" s="8">
        <v>0</v>
      </c>
      <c r="E653" s="8">
        <v>0</v>
      </c>
      <c r="F653" s="8">
        <v>0</v>
      </c>
      <c r="G653" s="8">
        <v>1</v>
      </c>
      <c r="H653" s="8">
        <v>0</v>
      </c>
      <c r="I653" s="8">
        <v>1</v>
      </c>
      <c r="J653" s="8">
        <v>1</v>
      </c>
      <c r="K653" s="8">
        <v>7</v>
      </c>
      <c r="L653" s="8">
        <v>9</v>
      </c>
      <c r="M653" s="8">
        <v>5</v>
      </c>
      <c r="N653" s="8">
        <v>0</v>
      </c>
      <c r="O653" s="8">
        <v>0</v>
      </c>
      <c r="P653" s="8">
        <v>0</v>
      </c>
      <c r="Q653" s="8">
        <v>0</v>
      </c>
    </row>
    <row r="654" spans="1:17">
      <c r="A654" s="8" t="s">
        <v>1690</v>
      </c>
      <c r="B654" s="3">
        <v>0</v>
      </c>
      <c r="C654" s="8">
        <v>0</v>
      </c>
      <c r="D654" s="8">
        <v>4</v>
      </c>
      <c r="E654" s="8">
        <v>1</v>
      </c>
      <c r="F654" s="8">
        <v>0</v>
      </c>
      <c r="G654" s="8">
        <v>0</v>
      </c>
      <c r="H654" s="8">
        <v>0</v>
      </c>
      <c r="I654" s="8">
        <v>7</v>
      </c>
      <c r="J654" s="8">
        <v>3</v>
      </c>
      <c r="K654" s="8">
        <v>5</v>
      </c>
      <c r="L654" s="8">
        <v>14</v>
      </c>
      <c r="M654" s="8">
        <v>5</v>
      </c>
      <c r="N654" s="8">
        <v>0</v>
      </c>
      <c r="O654" s="8">
        <v>5</v>
      </c>
      <c r="P654" s="8">
        <v>1</v>
      </c>
      <c r="Q654" s="8">
        <v>0</v>
      </c>
    </row>
    <row r="655" spans="1:17">
      <c r="A655" s="8" t="s">
        <v>1691</v>
      </c>
      <c r="B655" s="3">
        <v>0</v>
      </c>
      <c r="C655" s="8">
        <v>0</v>
      </c>
      <c r="D655" s="8">
        <v>0</v>
      </c>
      <c r="E655" s="8">
        <v>3</v>
      </c>
      <c r="F655" s="8">
        <v>0</v>
      </c>
      <c r="G655" s="8">
        <v>0</v>
      </c>
      <c r="H655" s="8">
        <v>0</v>
      </c>
      <c r="I655" s="8">
        <v>3</v>
      </c>
      <c r="J655" s="8">
        <v>0</v>
      </c>
      <c r="K655" s="8">
        <v>2</v>
      </c>
      <c r="L655" s="8">
        <v>6</v>
      </c>
      <c r="M655" s="8">
        <v>2</v>
      </c>
      <c r="N655" s="8">
        <v>1</v>
      </c>
      <c r="O655" s="8">
        <v>2</v>
      </c>
      <c r="P655" s="8">
        <v>6</v>
      </c>
      <c r="Q655" s="8">
        <v>0</v>
      </c>
    </row>
    <row r="656" spans="1:17">
      <c r="A656" s="8" t="s">
        <v>1740</v>
      </c>
      <c r="B656" s="3">
        <v>0</v>
      </c>
      <c r="C656" s="8">
        <v>1</v>
      </c>
      <c r="D656" s="8">
        <v>2</v>
      </c>
      <c r="E656" s="8">
        <v>0</v>
      </c>
      <c r="F656" s="8">
        <v>0</v>
      </c>
      <c r="G656" s="8">
        <v>0</v>
      </c>
      <c r="H656" s="8">
        <v>0</v>
      </c>
      <c r="I656" s="8">
        <v>4</v>
      </c>
      <c r="J656" s="8">
        <v>5</v>
      </c>
      <c r="K656" s="8">
        <v>10</v>
      </c>
      <c r="L656" s="8">
        <v>9</v>
      </c>
      <c r="M656" s="8">
        <v>4</v>
      </c>
      <c r="N656" s="8">
        <v>1</v>
      </c>
      <c r="O656" s="8">
        <v>4</v>
      </c>
      <c r="P656" s="8">
        <v>2</v>
      </c>
      <c r="Q656" s="8">
        <v>0</v>
      </c>
    </row>
    <row r="657" spans="1:17">
      <c r="A657" s="8" t="s">
        <v>1692</v>
      </c>
      <c r="B657" s="3">
        <v>0</v>
      </c>
      <c r="C657" s="8">
        <v>1</v>
      </c>
      <c r="D657" s="8">
        <v>3</v>
      </c>
      <c r="E657" s="8">
        <v>2</v>
      </c>
      <c r="F657" s="8">
        <v>0</v>
      </c>
      <c r="G657" s="8">
        <v>0</v>
      </c>
      <c r="H657" s="8">
        <v>0</v>
      </c>
      <c r="I657" s="8">
        <v>11</v>
      </c>
      <c r="J657" s="8">
        <v>5</v>
      </c>
      <c r="K657" s="8">
        <v>6</v>
      </c>
      <c r="L657" s="8">
        <v>11</v>
      </c>
      <c r="M657" s="8">
        <v>3</v>
      </c>
      <c r="N657" s="8">
        <v>0</v>
      </c>
      <c r="O657" s="8">
        <v>6</v>
      </c>
      <c r="P657" s="8">
        <v>0</v>
      </c>
      <c r="Q657" s="8">
        <v>1</v>
      </c>
    </row>
    <row r="658" spans="1:17">
      <c r="A658" s="8" t="s">
        <v>1693</v>
      </c>
      <c r="B658" s="3">
        <v>0</v>
      </c>
      <c r="C658" s="8">
        <v>1</v>
      </c>
      <c r="D658" s="8">
        <v>0</v>
      </c>
      <c r="E658" s="8">
        <v>2</v>
      </c>
      <c r="F658" s="8">
        <v>0</v>
      </c>
      <c r="G658" s="8">
        <v>0</v>
      </c>
      <c r="H658" s="8">
        <v>0</v>
      </c>
      <c r="I658" s="8">
        <v>3</v>
      </c>
      <c r="J658" s="8">
        <v>3</v>
      </c>
      <c r="K658" s="8">
        <v>5</v>
      </c>
      <c r="L658" s="8">
        <v>6</v>
      </c>
      <c r="M658" s="8">
        <v>2</v>
      </c>
      <c r="N658" s="8">
        <v>2</v>
      </c>
      <c r="O658" s="8">
        <v>3</v>
      </c>
      <c r="P658" s="8">
        <v>2</v>
      </c>
      <c r="Q658" s="8">
        <v>0</v>
      </c>
    </row>
    <row r="659" spans="1:17">
      <c r="A659" s="8" t="s">
        <v>1613</v>
      </c>
      <c r="B659" s="3">
        <v>0</v>
      </c>
      <c r="C659" s="8">
        <v>0</v>
      </c>
      <c r="D659" s="8">
        <v>2</v>
      </c>
      <c r="E659" s="8">
        <v>1</v>
      </c>
      <c r="F659" s="8">
        <v>0</v>
      </c>
      <c r="G659" s="8">
        <v>0</v>
      </c>
      <c r="H659" s="8">
        <v>0</v>
      </c>
      <c r="I659" s="8">
        <v>4</v>
      </c>
      <c r="J659" s="8">
        <v>3</v>
      </c>
      <c r="K659" s="8">
        <v>9</v>
      </c>
      <c r="L659" s="8">
        <v>5</v>
      </c>
      <c r="M659" s="8">
        <v>5</v>
      </c>
      <c r="N659" s="8">
        <v>1</v>
      </c>
      <c r="O659" s="8">
        <v>5</v>
      </c>
      <c r="P659" s="8">
        <v>2</v>
      </c>
      <c r="Q659" s="8">
        <v>0</v>
      </c>
    </row>
    <row r="660" spans="1:17">
      <c r="A660" s="8" t="s">
        <v>1694</v>
      </c>
      <c r="B660" s="3">
        <v>0</v>
      </c>
      <c r="C660" s="8">
        <v>0</v>
      </c>
      <c r="D660" s="8">
        <v>4</v>
      </c>
      <c r="E660" s="8">
        <v>1</v>
      </c>
      <c r="F660" s="8">
        <v>0</v>
      </c>
      <c r="G660" s="8">
        <v>0</v>
      </c>
      <c r="H660" s="8">
        <v>0</v>
      </c>
      <c r="I660" s="8">
        <v>8</v>
      </c>
      <c r="J660" s="8">
        <v>5</v>
      </c>
      <c r="K660" s="8">
        <v>9</v>
      </c>
      <c r="L660" s="8">
        <v>10</v>
      </c>
      <c r="M660" s="8">
        <v>4</v>
      </c>
      <c r="N660" s="8">
        <v>1</v>
      </c>
      <c r="O660" s="8">
        <v>5</v>
      </c>
      <c r="P660" s="8">
        <v>1</v>
      </c>
      <c r="Q660" s="8">
        <v>0</v>
      </c>
    </row>
    <row r="661" spans="1:17">
      <c r="A661" s="8" t="s">
        <v>1695</v>
      </c>
      <c r="B661" s="3">
        <v>0</v>
      </c>
      <c r="C661" s="8">
        <v>0</v>
      </c>
      <c r="D661" s="8">
        <v>3</v>
      </c>
      <c r="E661" s="8">
        <v>1</v>
      </c>
      <c r="F661" s="8">
        <v>0</v>
      </c>
      <c r="G661" s="8">
        <v>1</v>
      </c>
      <c r="H661" s="8">
        <v>1</v>
      </c>
      <c r="I661" s="8">
        <v>4</v>
      </c>
      <c r="J661" s="8">
        <v>2</v>
      </c>
      <c r="K661" s="8">
        <v>5</v>
      </c>
      <c r="L661" s="8">
        <v>8</v>
      </c>
      <c r="M661" s="8">
        <v>3</v>
      </c>
      <c r="N661" s="8">
        <v>0</v>
      </c>
      <c r="O661" s="8">
        <v>5</v>
      </c>
      <c r="P661" s="8">
        <v>3</v>
      </c>
      <c r="Q661" s="8">
        <v>0</v>
      </c>
    </row>
    <row r="662" spans="1:17">
      <c r="A662" s="8" t="s">
        <v>1696</v>
      </c>
      <c r="B662" s="3">
        <v>1</v>
      </c>
      <c r="C662" s="8">
        <v>0</v>
      </c>
      <c r="D662" s="8">
        <v>1</v>
      </c>
      <c r="E662" s="8">
        <v>7</v>
      </c>
      <c r="F662" s="8">
        <v>0</v>
      </c>
      <c r="G662" s="8">
        <v>0</v>
      </c>
      <c r="H662" s="8">
        <v>0</v>
      </c>
      <c r="I662" s="8">
        <v>13</v>
      </c>
      <c r="J662" s="8">
        <v>3</v>
      </c>
      <c r="K662" s="8">
        <v>8</v>
      </c>
      <c r="L662" s="8">
        <v>15</v>
      </c>
      <c r="M662" s="8">
        <v>6</v>
      </c>
      <c r="N662" s="8">
        <v>2</v>
      </c>
      <c r="O662" s="8">
        <v>2</v>
      </c>
      <c r="P662" s="8">
        <v>0</v>
      </c>
      <c r="Q662" s="8">
        <v>0</v>
      </c>
    </row>
    <row r="663" spans="1:17">
      <c r="A663" s="8" t="s">
        <v>1697</v>
      </c>
      <c r="B663" s="3">
        <v>0</v>
      </c>
      <c r="C663" s="8">
        <v>0</v>
      </c>
      <c r="D663" s="8">
        <v>3</v>
      </c>
      <c r="E663" s="8">
        <v>1</v>
      </c>
      <c r="F663" s="8">
        <v>0</v>
      </c>
      <c r="G663" s="8">
        <v>0</v>
      </c>
      <c r="H663" s="8">
        <v>0</v>
      </c>
      <c r="I663" s="8">
        <v>4</v>
      </c>
      <c r="J663" s="8">
        <v>1</v>
      </c>
      <c r="K663" s="8">
        <v>4</v>
      </c>
      <c r="L663" s="8">
        <v>14</v>
      </c>
      <c r="M663" s="8">
        <v>7</v>
      </c>
      <c r="N663" s="8">
        <v>0</v>
      </c>
      <c r="O663" s="8">
        <v>3</v>
      </c>
      <c r="P663" s="8">
        <v>0</v>
      </c>
      <c r="Q663" s="8">
        <v>0</v>
      </c>
    </row>
    <row r="664" spans="1:17">
      <c r="A664" s="8" t="s">
        <v>1698</v>
      </c>
      <c r="B664" s="3">
        <v>0</v>
      </c>
      <c r="C664" s="8">
        <v>1</v>
      </c>
      <c r="D664" s="8">
        <v>0</v>
      </c>
      <c r="E664" s="8">
        <v>2</v>
      </c>
      <c r="F664" s="8">
        <v>1</v>
      </c>
      <c r="G664" s="8">
        <v>0</v>
      </c>
      <c r="H664" s="8">
        <v>0</v>
      </c>
      <c r="I664" s="8">
        <v>4</v>
      </c>
      <c r="J664" s="8">
        <v>1</v>
      </c>
      <c r="K664" s="8">
        <v>8</v>
      </c>
      <c r="L664" s="8">
        <v>15</v>
      </c>
      <c r="M664" s="8">
        <v>11</v>
      </c>
      <c r="N664" s="8">
        <v>1</v>
      </c>
      <c r="O664" s="8">
        <v>4</v>
      </c>
      <c r="P664" s="8">
        <v>3</v>
      </c>
      <c r="Q664" s="8">
        <v>0</v>
      </c>
    </row>
    <row r="665" spans="1:17">
      <c r="A665" s="8" t="s">
        <v>1741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0</v>
      </c>
      <c r="I665" s="8">
        <v>6</v>
      </c>
      <c r="J665" s="8">
        <v>1</v>
      </c>
      <c r="K665" s="8">
        <v>7</v>
      </c>
      <c r="L665" s="8">
        <v>6</v>
      </c>
      <c r="M665" s="8">
        <v>4</v>
      </c>
      <c r="N665" s="8">
        <v>0</v>
      </c>
      <c r="O665" s="8">
        <v>2</v>
      </c>
      <c r="P665" s="8">
        <v>0</v>
      </c>
      <c r="Q665" s="8">
        <v>0</v>
      </c>
    </row>
    <row r="666" spans="1:17">
      <c r="A666" s="8" t="s">
        <v>1699</v>
      </c>
      <c r="B666" s="3">
        <v>0</v>
      </c>
      <c r="C666" s="8">
        <v>0</v>
      </c>
      <c r="D666" s="8">
        <v>1</v>
      </c>
      <c r="E666" s="8">
        <v>5</v>
      </c>
      <c r="F666" s="8">
        <v>0</v>
      </c>
      <c r="G666" s="8">
        <v>0</v>
      </c>
      <c r="H666" s="8">
        <v>0</v>
      </c>
      <c r="I666" s="8">
        <v>5</v>
      </c>
      <c r="J666" s="8">
        <v>0</v>
      </c>
      <c r="K666" s="8">
        <v>5</v>
      </c>
      <c r="L666" s="8">
        <v>8</v>
      </c>
      <c r="M666" s="8">
        <v>3</v>
      </c>
      <c r="N666" s="8">
        <v>0</v>
      </c>
      <c r="O666" s="8">
        <v>2</v>
      </c>
      <c r="P666" s="8">
        <v>3</v>
      </c>
      <c r="Q666" s="8">
        <v>0</v>
      </c>
    </row>
    <row r="667" spans="1:17">
      <c r="A667" s="8" t="s">
        <v>1700</v>
      </c>
      <c r="B667" s="3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1</v>
      </c>
      <c r="J667" s="8">
        <v>3</v>
      </c>
      <c r="K667" s="8">
        <v>8</v>
      </c>
      <c r="L667" s="8">
        <v>11</v>
      </c>
      <c r="M667" s="8">
        <v>3</v>
      </c>
      <c r="N667" s="8">
        <v>0</v>
      </c>
      <c r="O667" s="8">
        <v>6</v>
      </c>
      <c r="P667" s="8">
        <v>0</v>
      </c>
      <c r="Q667" s="8">
        <v>0</v>
      </c>
    </row>
    <row r="668" spans="1:17">
      <c r="A668" s="8" t="s">
        <v>1701</v>
      </c>
      <c r="B668" s="3">
        <v>0</v>
      </c>
      <c r="C668" s="8">
        <v>0</v>
      </c>
      <c r="D668" s="8">
        <v>2</v>
      </c>
      <c r="E668" s="8">
        <v>1</v>
      </c>
      <c r="F668" s="8">
        <v>0</v>
      </c>
      <c r="G668" s="8">
        <v>0</v>
      </c>
      <c r="H668" s="8">
        <v>0</v>
      </c>
      <c r="I668" s="8">
        <v>4</v>
      </c>
      <c r="J668" s="8">
        <v>2</v>
      </c>
      <c r="K668" s="8">
        <v>4</v>
      </c>
      <c r="L668" s="8">
        <v>18</v>
      </c>
      <c r="M668" s="8">
        <v>10</v>
      </c>
      <c r="N668" s="8">
        <v>0</v>
      </c>
      <c r="O668" s="8">
        <v>2</v>
      </c>
      <c r="P668" s="8">
        <v>0</v>
      </c>
      <c r="Q668" s="8">
        <v>0</v>
      </c>
    </row>
    <row r="669" spans="1:17">
      <c r="A669" s="8" t="s">
        <v>1702</v>
      </c>
      <c r="B669" s="3">
        <v>0</v>
      </c>
      <c r="C669" s="8">
        <v>0</v>
      </c>
      <c r="D669" s="8">
        <v>0</v>
      </c>
      <c r="E669" s="8">
        <v>2</v>
      </c>
      <c r="F669" s="8">
        <v>0</v>
      </c>
      <c r="G669" s="8">
        <v>0</v>
      </c>
      <c r="H669" s="8">
        <v>0</v>
      </c>
      <c r="I669" s="8">
        <v>5</v>
      </c>
      <c r="J669" s="8">
        <v>3</v>
      </c>
      <c r="K669" s="8">
        <v>8</v>
      </c>
      <c r="L669" s="8">
        <v>4</v>
      </c>
      <c r="M669" s="8">
        <v>4</v>
      </c>
      <c r="N669" s="8">
        <v>0</v>
      </c>
      <c r="O669" s="8">
        <v>8</v>
      </c>
      <c r="P669" s="8">
        <v>2</v>
      </c>
      <c r="Q669" s="8">
        <v>0</v>
      </c>
    </row>
    <row r="670" spans="1:17">
      <c r="A670" s="8" t="s">
        <v>1703</v>
      </c>
      <c r="B670" s="3">
        <v>0</v>
      </c>
      <c r="C670" s="8">
        <v>0</v>
      </c>
      <c r="D670" s="8">
        <v>1</v>
      </c>
      <c r="E670" s="8">
        <v>0</v>
      </c>
      <c r="F670" s="8">
        <v>0</v>
      </c>
      <c r="G670" s="8">
        <v>0</v>
      </c>
      <c r="H670" s="8">
        <v>0</v>
      </c>
      <c r="I670" s="8">
        <v>3</v>
      </c>
      <c r="J670" s="8">
        <v>1</v>
      </c>
      <c r="K670" s="8">
        <v>6</v>
      </c>
      <c r="L670" s="8">
        <v>15</v>
      </c>
      <c r="M670" s="8">
        <v>6</v>
      </c>
      <c r="N670" s="8">
        <v>0</v>
      </c>
      <c r="O670" s="8">
        <v>2</v>
      </c>
      <c r="P670" s="8">
        <v>1</v>
      </c>
      <c r="Q670" s="8">
        <v>0</v>
      </c>
    </row>
    <row r="671" spans="1:17">
      <c r="A671" s="8" t="s">
        <v>1704</v>
      </c>
      <c r="B671" s="3">
        <v>0</v>
      </c>
      <c r="C671" s="8">
        <v>0</v>
      </c>
      <c r="D671" s="8">
        <v>1</v>
      </c>
      <c r="E671" s="8">
        <v>2</v>
      </c>
      <c r="F671" s="8">
        <v>0</v>
      </c>
      <c r="G671" s="8">
        <v>0</v>
      </c>
      <c r="H671" s="8">
        <v>0</v>
      </c>
      <c r="I671" s="8">
        <v>3</v>
      </c>
      <c r="J671" s="8">
        <v>2</v>
      </c>
      <c r="K671" s="8">
        <v>5</v>
      </c>
      <c r="L671" s="8">
        <v>14</v>
      </c>
      <c r="M671" s="8">
        <v>5</v>
      </c>
      <c r="N671" s="8">
        <v>0</v>
      </c>
      <c r="O671" s="8">
        <v>3</v>
      </c>
      <c r="P671" s="8">
        <v>0</v>
      </c>
      <c r="Q671" s="8">
        <v>0</v>
      </c>
    </row>
    <row r="672" spans="1:17">
      <c r="A672" s="8" t="s">
        <v>1705</v>
      </c>
      <c r="B672" s="3">
        <v>0</v>
      </c>
      <c r="C672" s="8">
        <v>1</v>
      </c>
      <c r="D672" s="8">
        <v>2</v>
      </c>
      <c r="E672" s="8">
        <v>2</v>
      </c>
      <c r="F672" s="8">
        <v>1</v>
      </c>
      <c r="G672" s="8">
        <v>0</v>
      </c>
      <c r="H672" s="8">
        <v>0</v>
      </c>
      <c r="I672" s="8">
        <v>8</v>
      </c>
      <c r="J672" s="8">
        <v>5</v>
      </c>
      <c r="K672" s="8">
        <v>17</v>
      </c>
      <c r="L672" s="8">
        <v>17</v>
      </c>
      <c r="M672" s="8">
        <v>10</v>
      </c>
      <c r="N672" s="8">
        <v>4</v>
      </c>
      <c r="O672" s="8">
        <v>5</v>
      </c>
      <c r="P672" s="8">
        <v>4</v>
      </c>
      <c r="Q672" s="8">
        <v>0</v>
      </c>
    </row>
    <row r="673" spans="1:17">
      <c r="A673" s="8" t="s">
        <v>1614</v>
      </c>
      <c r="B673" s="3">
        <v>0</v>
      </c>
      <c r="C673" s="8">
        <v>0</v>
      </c>
      <c r="D673" s="8">
        <v>1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1</v>
      </c>
      <c r="K673" s="8">
        <v>5</v>
      </c>
      <c r="L673" s="8">
        <v>12</v>
      </c>
      <c r="M673" s="8">
        <v>3</v>
      </c>
      <c r="N673" s="8">
        <v>0</v>
      </c>
      <c r="O673" s="8">
        <v>5</v>
      </c>
      <c r="P673" s="8">
        <v>1</v>
      </c>
      <c r="Q673" s="8">
        <v>0</v>
      </c>
    </row>
    <row r="674" spans="1:17">
      <c r="A674" s="8" t="s">
        <v>1706</v>
      </c>
      <c r="B674" s="3">
        <v>0</v>
      </c>
      <c r="C674" s="8">
        <v>0</v>
      </c>
      <c r="D674" s="8">
        <v>1</v>
      </c>
      <c r="E674" s="8">
        <v>4</v>
      </c>
      <c r="F674" s="8">
        <v>0</v>
      </c>
      <c r="G674" s="8">
        <v>0</v>
      </c>
      <c r="H674" s="8">
        <v>0</v>
      </c>
      <c r="I674" s="8">
        <v>5</v>
      </c>
      <c r="J674" s="8">
        <v>0</v>
      </c>
      <c r="K674" s="8">
        <v>2</v>
      </c>
      <c r="L674" s="8">
        <v>17</v>
      </c>
      <c r="M674" s="8">
        <v>7</v>
      </c>
      <c r="N674" s="8">
        <v>0</v>
      </c>
      <c r="O674" s="8">
        <v>2</v>
      </c>
      <c r="P674" s="8">
        <v>3</v>
      </c>
      <c r="Q674" s="8">
        <v>0</v>
      </c>
    </row>
    <row r="675" spans="1:17">
      <c r="A675" s="8" t="s">
        <v>1615</v>
      </c>
      <c r="B675" s="3">
        <v>0</v>
      </c>
      <c r="C675" s="8">
        <v>0</v>
      </c>
      <c r="D675" s="8">
        <v>2</v>
      </c>
      <c r="E675" s="8">
        <v>0</v>
      </c>
      <c r="F675" s="8">
        <v>0</v>
      </c>
      <c r="G675" s="8">
        <v>0</v>
      </c>
      <c r="H675" s="8">
        <v>0</v>
      </c>
      <c r="I675" s="8">
        <v>6</v>
      </c>
      <c r="J675" s="8">
        <v>7</v>
      </c>
      <c r="K675" s="8">
        <v>8</v>
      </c>
      <c r="L675" s="8">
        <v>10</v>
      </c>
      <c r="M675" s="8">
        <v>8</v>
      </c>
      <c r="N675" s="8">
        <v>1</v>
      </c>
      <c r="O675" s="8">
        <v>6</v>
      </c>
      <c r="P675" s="8">
        <v>4</v>
      </c>
      <c r="Q675" s="8">
        <v>0</v>
      </c>
    </row>
    <row r="676" spans="1:17">
      <c r="A676" s="8" t="s">
        <v>1616</v>
      </c>
      <c r="B676" s="3">
        <v>0</v>
      </c>
      <c r="C676" s="8">
        <v>0</v>
      </c>
      <c r="D676" s="8">
        <v>5</v>
      </c>
      <c r="E676" s="8">
        <v>3</v>
      </c>
      <c r="F676" s="8">
        <v>1</v>
      </c>
      <c r="G676" s="8">
        <v>0</v>
      </c>
      <c r="H676" s="8">
        <v>0</v>
      </c>
      <c r="I676" s="8">
        <v>8</v>
      </c>
      <c r="J676" s="8">
        <v>2</v>
      </c>
      <c r="K676" s="8">
        <v>6</v>
      </c>
      <c r="L676" s="8">
        <v>7</v>
      </c>
      <c r="M676" s="8">
        <v>7</v>
      </c>
      <c r="N676" s="8">
        <v>1</v>
      </c>
      <c r="O676" s="8">
        <v>5</v>
      </c>
      <c r="P676" s="8">
        <v>2</v>
      </c>
      <c r="Q676" s="8">
        <v>0</v>
      </c>
    </row>
    <row r="677" spans="1:17">
      <c r="A677" s="8" t="s">
        <v>1707</v>
      </c>
      <c r="B677" s="3">
        <v>0</v>
      </c>
      <c r="C677" s="8">
        <v>0</v>
      </c>
      <c r="D677" s="8">
        <v>4</v>
      </c>
      <c r="E677" s="8">
        <v>2</v>
      </c>
      <c r="F677" s="8">
        <v>0</v>
      </c>
      <c r="G677" s="8">
        <v>0</v>
      </c>
      <c r="H677" s="8">
        <v>0</v>
      </c>
      <c r="I677" s="8">
        <v>11</v>
      </c>
      <c r="J677" s="8">
        <v>2</v>
      </c>
      <c r="K677" s="8">
        <v>18</v>
      </c>
      <c r="L677" s="8">
        <v>5</v>
      </c>
      <c r="M677" s="8">
        <v>4</v>
      </c>
      <c r="N677" s="8">
        <v>0</v>
      </c>
      <c r="O677" s="8">
        <v>5</v>
      </c>
      <c r="P677" s="8">
        <v>2</v>
      </c>
      <c r="Q677" s="8">
        <v>0</v>
      </c>
    </row>
    <row r="678" spans="1:17">
      <c r="A678" s="8" t="s">
        <v>1708</v>
      </c>
      <c r="B678" s="3">
        <v>0</v>
      </c>
      <c r="C678" s="8">
        <v>0</v>
      </c>
      <c r="D678" s="8">
        <v>2</v>
      </c>
      <c r="E678" s="8">
        <v>2</v>
      </c>
      <c r="F678" s="8">
        <v>0</v>
      </c>
      <c r="G678" s="8">
        <v>0</v>
      </c>
      <c r="H678" s="8">
        <v>0</v>
      </c>
      <c r="I678" s="8">
        <v>13</v>
      </c>
      <c r="J678" s="8">
        <v>1</v>
      </c>
      <c r="K678" s="8">
        <v>4</v>
      </c>
      <c r="L678" s="8">
        <v>5</v>
      </c>
      <c r="M678" s="8">
        <v>1</v>
      </c>
      <c r="N678" s="8">
        <v>0</v>
      </c>
      <c r="O678" s="8">
        <v>5</v>
      </c>
      <c r="P678" s="8">
        <v>1</v>
      </c>
      <c r="Q678" s="8">
        <v>0</v>
      </c>
    </row>
    <row r="679" spans="1:17">
      <c r="A679" s="8" t="s">
        <v>1743</v>
      </c>
      <c r="B679" s="3">
        <v>0</v>
      </c>
      <c r="C679" s="8">
        <v>0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3</v>
      </c>
      <c r="J679" s="8">
        <v>2</v>
      </c>
      <c r="K679" s="8">
        <v>2</v>
      </c>
      <c r="L679" s="8">
        <v>4</v>
      </c>
      <c r="M679" s="8">
        <v>0</v>
      </c>
      <c r="N679" s="8">
        <v>0</v>
      </c>
      <c r="O679" s="8">
        <v>2</v>
      </c>
      <c r="P679" s="8">
        <v>3</v>
      </c>
      <c r="Q679" s="8">
        <v>0</v>
      </c>
    </row>
    <row r="680" spans="1:17">
      <c r="A680" s="8" t="s">
        <v>1709</v>
      </c>
      <c r="B680" s="3">
        <v>1</v>
      </c>
      <c r="C680" s="8">
        <v>0</v>
      </c>
      <c r="D680" s="8">
        <v>0</v>
      </c>
      <c r="E680" s="8">
        <v>3</v>
      </c>
      <c r="F680" s="8">
        <v>0</v>
      </c>
      <c r="G680" s="8">
        <v>0</v>
      </c>
      <c r="H680" s="8">
        <v>0</v>
      </c>
      <c r="I680" s="8">
        <v>7</v>
      </c>
      <c r="J680" s="8">
        <v>2</v>
      </c>
      <c r="K680" s="8">
        <v>7</v>
      </c>
      <c r="L680" s="8">
        <v>5</v>
      </c>
      <c r="M680" s="8">
        <v>5</v>
      </c>
      <c r="N680" s="8">
        <v>0</v>
      </c>
      <c r="O680" s="8">
        <v>4</v>
      </c>
      <c r="P680" s="8">
        <v>1</v>
      </c>
      <c r="Q680" s="8">
        <v>0</v>
      </c>
    </row>
    <row r="681" spans="1:17">
      <c r="A681" s="8" t="s">
        <v>1710</v>
      </c>
      <c r="B681" s="3">
        <v>0</v>
      </c>
      <c r="C681" s="8">
        <v>1</v>
      </c>
      <c r="D681" s="8">
        <v>2</v>
      </c>
      <c r="E681" s="8">
        <v>2</v>
      </c>
      <c r="F681" s="8">
        <v>1</v>
      </c>
      <c r="G681" s="8">
        <v>1</v>
      </c>
      <c r="H681" s="8">
        <v>1</v>
      </c>
      <c r="I681" s="8">
        <v>5</v>
      </c>
      <c r="J681" s="8">
        <v>3</v>
      </c>
      <c r="K681" s="8">
        <v>5</v>
      </c>
      <c r="L681" s="8">
        <v>10</v>
      </c>
      <c r="M681" s="8">
        <v>8</v>
      </c>
      <c r="N681" s="8">
        <v>0</v>
      </c>
      <c r="O681" s="8">
        <v>1</v>
      </c>
      <c r="P681" s="8">
        <v>3</v>
      </c>
      <c r="Q681" s="8">
        <v>0</v>
      </c>
    </row>
    <row r="682" spans="1:17">
      <c r="A682" s="8" t="s">
        <v>1617</v>
      </c>
      <c r="B682" s="3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1</v>
      </c>
      <c r="K682" s="8">
        <v>6</v>
      </c>
      <c r="L682" s="8">
        <v>7</v>
      </c>
      <c r="M682" s="8">
        <v>5</v>
      </c>
      <c r="N682" s="8">
        <v>1</v>
      </c>
      <c r="O682" s="8">
        <v>2</v>
      </c>
      <c r="P682" s="8">
        <v>1</v>
      </c>
      <c r="Q682" s="8">
        <v>0</v>
      </c>
    </row>
    <row r="683" spans="1:17">
      <c r="A683" s="8" t="s">
        <v>1711</v>
      </c>
      <c r="B683" s="3">
        <v>0</v>
      </c>
      <c r="C683" s="8">
        <v>0</v>
      </c>
      <c r="D683" s="8">
        <v>1</v>
      </c>
      <c r="E683" s="8">
        <v>1</v>
      </c>
      <c r="F683" s="8">
        <v>0</v>
      </c>
      <c r="G683" s="8">
        <v>1</v>
      </c>
      <c r="H683" s="8">
        <v>1</v>
      </c>
      <c r="I683" s="8">
        <v>2</v>
      </c>
      <c r="J683" s="8">
        <v>2</v>
      </c>
      <c r="K683" s="8">
        <v>4</v>
      </c>
      <c r="L683" s="8">
        <v>2</v>
      </c>
      <c r="M683" s="8">
        <v>1</v>
      </c>
      <c r="N683" s="8">
        <v>0</v>
      </c>
      <c r="O683" s="8">
        <v>4</v>
      </c>
      <c r="P683" s="8">
        <v>0</v>
      </c>
      <c r="Q683" s="8">
        <v>0</v>
      </c>
    </row>
    <row r="684" spans="1:17">
      <c r="A684" s="8" t="s">
        <v>1712</v>
      </c>
      <c r="B684" s="3">
        <v>0</v>
      </c>
      <c r="C684" s="8">
        <v>0</v>
      </c>
      <c r="D684" s="8">
        <v>0</v>
      </c>
      <c r="E684" s="8">
        <v>2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11</v>
      </c>
      <c r="L684" s="8">
        <v>7</v>
      </c>
      <c r="M684" s="8">
        <v>3</v>
      </c>
      <c r="N684" s="8">
        <v>0</v>
      </c>
      <c r="O684" s="8">
        <v>2</v>
      </c>
      <c r="P684" s="8">
        <v>0</v>
      </c>
      <c r="Q684" s="8">
        <v>0</v>
      </c>
    </row>
    <row r="685" spans="1:17">
      <c r="A685" s="8" t="s">
        <v>1713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0</v>
      </c>
      <c r="I685" s="8">
        <v>2</v>
      </c>
      <c r="J685" s="8">
        <v>3</v>
      </c>
      <c r="K685" s="8">
        <v>6</v>
      </c>
      <c r="L685" s="8">
        <v>9</v>
      </c>
      <c r="M685" s="8">
        <v>2</v>
      </c>
      <c r="N685" s="8">
        <v>0</v>
      </c>
      <c r="O685" s="8">
        <v>4</v>
      </c>
      <c r="P685" s="8">
        <v>1</v>
      </c>
      <c r="Q685" s="8">
        <v>0</v>
      </c>
    </row>
    <row r="686" spans="1:17">
      <c r="A686" s="8" t="s">
        <v>1714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2</v>
      </c>
      <c r="K686" s="8">
        <v>8</v>
      </c>
      <c r="L686" s="8">
        <v>8</v>
      </c>
      <c r="M686" s="8">
        <v>6</v>
      </c>
      <c r="N686" s="8">
        <v>0</v>
      </c>
      <c r="O686" s="8">
        <v>6</v>
      </c>
      <c r="P686" s="8">
        <v>1</v>
      </c>
      <c r="Q686" s="8">
        <v>0</v>
      </c>
    </row>
    <row r="687" spans="1:17">
      <c r="A687" s="8" t="s">
        <v>1930</v>
      </c>
      <c r="B687" s="3">
        <v>0</v>
      </c>
      <c r="C687" s="8">
        <v>0</v>
      </c>
      <c r="D687" s="8">
        <v>1</v>
      </c>
      <c r="E687" s="8">
        <v>1</v>
      </c>
      <c r="F687" s="8">
        <v>0</v>
      </c>
      <c r="G687" s="8">
        <v>0</v>
      </c>
      <c r="H687" s="8">
        <v>0</v>
      </c>
      <c r="I687" s="8">
        <v>3</v>
      </c>
      <c r="J687" s="8">
        <v>1</v>
      </c>
      <c r="K687" s="8">
        <v>3</v>
      </c>
      <c r="L687" s="8">
        <v>8</v>
      </c>
      <c r="M687" s="8">
        <v>5</v>
      </c>
      <c r="N687" s="8">
        <v>0</v>
      </c>
      <c r="O687" s="8">
        <v>7</v>
      </c>
      <c r="P687" s="8">
        <v>2</v>
      </c>
      <c r="Q687" s="8">
        <v>0</v>
      </c>
    </row>
    <row r="688" spans="1:17">
      <c r="A688" s="8" t="s">
        <v>1715</v>
      </c>
      <c r="B688" s="3">
        <v>0</v>
      </c>
      <c r="C688" s="8">
        <v>0</v>
      </c>
      <c r="D688" s="8">
        <v>0</v>
      </c>
      <c r="E688" s="8">
        <v>4</v>
      </c>
      <c r="F688" s="8">
        <v>1</v>
      </c>
      <c r="G688" s="8">
        <v>1</v>
      </c>
      <c r="H688" s="8">
        <v>1</v>
      </c>
      <c r="I688" s="8">
        <v>6</v>
      </c>
      <c r="J688" s="8">
        <v>2</v>
      </c>
      <c r="K688" s="8">
        <v>14</v>
      </c>
      <c r="L688" s="8">
        <v>12</v>
      </c>
      <c r="M688" s="8">
        <v>6</v>
      </c>
      <c r="N688" s="8">
        <v>3</v>
      </c>
      <c r="O688" s="8">
        <v>5</v>
      </c>
      <c r="P688" s="8">
        <v>0</v>
      </c>
      <c r="Q688" s="8">
        <v>0</v>
      </c>
    </row>
    <row r="689" spans="1:17">
      <c r="A689" s="8" t="s">
        <v>1744</v>
      </c>
      <c r="B689" s="3">
        <v>0</v>
      </c>
      <c r="C689" s="8">
        <v>0</v>
      </c>
      <c r="D689" s="8">
        <v>4</v>
      </c>
      <c r="E689" s="8">
        <v>0</v>
      </c>
      <c r="F689" s="8">
        <v>0</v>
      </c>
      <c r="G689" s="8">
        <v>0</v>
      </c>
      <c r="H689" s="8">
        <v>0</v>
      </c>
      <c r="I689" s="8">
        <v>4</v>
      </c>
      <c r="J689" s="8">
        <v>7</v>
      </c>
      <c r="K689" s="8">
        <v>9</v>
      </c>
      <c r="L689" s="8">
        <v>2</v>
      </c>
      <c r="M689" s="8">
        <v>5</v>
      </c>
      <c r="N689" s="8">
        <v>0</v>
      </c>
      <c r="O689" s="8">
        <v>7</v>
      </c>
      <c r="P689" s="8">
        <v>1</v>
      </c>
      <c r="Q689" s="8">
        <v>0</v>
      </c>
    </row>
    <row r="690" spans="1:17">
      <c r="A690" s="8" t="s">
        <v>1745</v>
      </c>
      <c r="B690" s="3">
        <v>0</v>
      </c>
      <c r="C690" s="8">
        <v>2</v>
      </c>
      <c r="D690" s="8">
        <v>7</v>
      </c>
      <c r="E690" s="8">
        <v>10</v>
      </c>
      <c r="F690" s="8">
        <v>0</v>
      </c>
      <c r="G690" s="8">
        <v>0</v>
      </c>
      <c r="H690" s="8">
        <v>0</v>
      </c>
      <c r="I690" s="8">
        <v>25</v>
      </c>
      <c r="J690" s="8">
        <v>5</v>
      </c>
      <c r="K690" s="8">
        <v>6</v>
      </c>
      <c r="L690" s="8">
        <v>17</v>
      </c>
      <c r="M690" s="8">
        <v>8</v>
      </c>
      <c r="N690" s="8">
        <v>0</v>
      </c>
      <c r="O690" s="8">
        <v>2</v>
      </c>
      <c r="P690" s="8">
        <v>2</v>
      </c>
      <c r="Q690" s="8">
        <v>0</v>
      </c>
    </row>
    <row r="691" spans="1:17">
      <c r="A691" s="8" t="s">
        <v>1746</v>
      </c>
      <c r="B691" s="3">
        <v>0</v>
      </c>
      <c r="C691" s="8">
        <v>2</v>
      </c>
      <c r="D691" s="8">
        <v>0</v>
      </c>
      <c r="E691" s="8">
        <v>0</v>
      </c>
      <c r="F691" s="8">
        <v>2</v>
      </c>
      <c r="G691" s="8">
        <v>0</v>
      </c>
      <c r="H691" s="8">
        <v>0</v>
      </c>
      <c r="I691" s="8">
        <v>4</v>
      </c>
      <c r="J691" s="8">
        <v>3</v>
      </c>
      <c r="K691" s="8">
        <v>7</v>
      </c>
      <c r="L691" s="8">
        <v>5</v>
      </c>
      <c r="M691" s="8">
        <v>5</v>
      </c>
      <c r="N691" s="8">
        <v>0</v>
      </c>
      <c r="O691" s="8">
        <v>6</v>
      </c>
      <c r="P691" s="8">
        <v>2</v>
      </c>
      <c r="Q691" s="8">
        <v>0</v>
      </c>
    </row>
    <row r="692" spans="1:17">
      <c r="A692" s="8" t="s">
        <v>1747</v>
      </c>
      <c r="B692" s="3">
        <v>0</v>
      </c>
      <c r="C692" s="8">
        <v>0</v>
      </c>
      <c r="D692" s="8">
        <v>2</v>
      </c>
      <c r="E692" s="8">
        <v>1</v>
      </c>
      <c r="F692" s="8">
        <v>0</v>
      </c>
      <c r="G692" s="8">
        <v>0</v>
      </c>
      <c r="H692" s="8">
        <v>0</v>
      </c>
      <c r="I692" s="8">
        <v>3</v>
      </c>
      <c r="J692" s="8">
        <v>1</v>
      </c>
      <c r="K692" s="8">
        <v>5</v>
      </c>
      <c r="L692" s="8">
        <v>6</v>
      </c>
      <c r="M692" s="8">
        <v>4</v>
      </c>
      <c r="N692" s="8">
        <v>0</v>
      </c>
      <c r="O692" s="8">
        <v>8</v>
      </c>
      <c r="P692" s="8">
        <v>3</v>
      </c>
      <c r="Q692" s="8">
        <v>4</v>
      </c>
    </row>
    <row r="693" spans="1:17">
      <c r="A693" s="8" t="s">
        <v>1748</v>
      </c>
      <c r="B693" s="3">
        <v>0</v>
      </c>
      <c r="C693" s="8">
        <v>0</v>
      </c>
      <c r="D693" s="8">
        <v>1</v>
      </c>
      <c r="E693" s="8">
        <v>9</v>
      </c>
      <c r="F693" s="8">
        <v>0</v>
      </c>
      <c r="G693" s="8">
        <v>0</v>
      </c>
      <c r="H693" s="8">
        <v>0</v>
      </c>
      <c r="I693" s="8">
        <v>19</v>
      </c>
      <c r="J693" s="8">
        <v>4</v>
      </c>
      <c r="K693" s="8">
        <v>6</v>
      </c>
      <c r="L693" s="8">
        <v>10</v>
      </c>
      <c r="M693" s="8">
        <v>9</v>
      </c>
      <c r="N693" s="8">
        <v>0</v>
      </c>
      <c r="O693" s="8">
        <v>8</v>
      </c>
      <c r="P693" s="8">
        <v>0</v>
      </c>
      <c r="Q693" s="8">
        <v>0</v>
      </c>
    </row>
    <row r="694" spans="1:17">
      <c r="A694" s="8" t="s">
        <v>1749</v>
      </c>
      <c r="B694" s="3">
        <v>0</v>
      </c>
      <c r="C694" s="8">
        <v>0</v>
      </c>
      <c r="D694" s="8">
        <v>1</v>
      </c>
      <c r="E694" s="8">
        <v>1</v>
      </c>
      <c r="F694" s="8">
        <v>0</v>
      </c>
      <c r="G694" s="8">
        <v>0</v>
      </c>
      <c r="H694" s="8">
        <v>0</v>
      </c>
      <c r="I694" s="8">
        <v>2</v>
      </c>
      <c r="J694" s="8">
        <v>0</v>
      </c>
      <c r="K694" s="8">
        <v>5</v>
      </c>
      <c r="L694" s="8">
        <v>5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</row>
    <row r="695" spans="1:17">
      <c r="A695" s="8" t="s">
        <v>1750</v>
      </c>
      <c r="B695" s="3">
        <v>0</v>
      </c>
      <c r="C695" s="8">
        <v>0</v>
      </c>
      <c r="D695" s="8">
        <v>2</v>
      </c>
      <c r="E695" s="8">
        <v>2</v>
      </c>
      <c r="F695" s="8">
        <v>0</v>
      </c>
      <c r="G695" s="8">
        <v>0</v>
      </c>
      <c r="H695" s="8">
        <v>0</v>
      </c>
      <c r="I695" s="8">
        <v>4</v>
      </c>
      <c r="J695" s="8">
        <v>6</v>
      </c>
      <c r="K695" s="8">
        <v>14</v>
      </c>
      <c r="L695" s="8">
        <v>7</v>
      </c>
      <c r="M695" s="8">
        <v>7</v>
      </c>
      <c r="N695" s="8">
        <v>1</v>
      </c>
      <c r="O695" s="8">
        <v>5</v>
      </c>
      <c r="P695" s="8">
        <v>1</v>
      </c>
      <c r="Q695" s="8">
        <v>0</v>
      </c>
    </row>
    <row r="696" spans="1:17">
      <c r="A696" s="8" t="s">
        <v>1751</v>
      </c>
      <c r="B696" s="3">
        <v>0</v>
      </c>
      <c r="C696" s="8">
        <v>0</v>
      </c>
      <c r="D696" s="8">
        <v>0</v>
      </c>
      <c r="E696" s="8">
        <v>2</v>
      </c>
      <c r="F696" s="8">
        <v>0</v>
      </c>
      <c r="G696" s="8">
        <v>0</v>
      </c>
      <c r="H696" s="8">
        <v>0</v>
      </c>
      <c r="I696" s="8">
        <v>3</v>
      </c>
      <c r="J696" s="8">
        <v>1</v>
      </c>
      <c r="K696" s="8">
        <v>13</v>
      </c>
      <c r="L696" s="8">
        <v>7</v>
      </c>
      <c r="M696" s="8">
        <v>5</v>
      </c>
      <c r="N696" s="8">
        <v>1</v>
      </c>
      <c r="O696" s="8">
        <v>5</v>
      </c>
      <c r="P696" s="8">
        <v>2</v>
      </c>
      <c r="Q696" s="8">
        <v>0</v>
      </c>
    </row>
    <row r="697" spans="1:17">
      <c r="A697" s="8" t="s">
        <v>1752</v>
      </c>
      <c r="B697" s="3">
        <v>0</v>
      </c>
      <c r="C697" s="8">
        <v>3</v>
      </c>
      <c r="D697" s="8">
        <v>1</v>
      </c>
      <c r="E697" s="8">
        <v>2</v>
      </c>
      <c r="F697" s="8">
        <v>1</v>
      </c>
      <c r="G697" s="8">
        <v>0</v>
      </c>
      <c r="H697" s="8">
        <v>0</v>
      </c>
      <c r="I697" s="8">
        <v>6</v>
      </c>
      <c r="J697" s="8">
        <v>2</v>
      </c>
      <c r="K697" s="8">
        <v>6</v>
      </c>
      <c r="L697" s="8">
        <v>2</v>
      </c>
      <c r="M697" s="8">
        <v>3</v>
      </c>
      <c r="N697" s="8">
        <v>0</v>
      </c>
      <c r="O697" s="8">
        <v>7</v>
      </c>
      <c r="P697" s="8">
        <v>0</v>
      </c>
      <c r="Q697" s="8">
        <v>2</v>
      </c>
    </row>
    <row r="698" spans="1:17">
      <c r="A698" s="8" t="s">
        <v>1753</v>
      </c>
      <c r="B698" s="3">
        <v>0</v>
      </c>
      <c r="C698" s="8">
        <v>1</v>
      </c>
      <c r="D698" s="8">
        <v>0</v>
      </c>
      <c r="E698" s="8">
        <v>1</v>
      </c>
      <c r="F698" s="8">
        <v>0</v>
      </c>
      <c r="G698" s="8">
        <v>0</v>
      </c>
      <c r="H698" s="8">
        <v>0</v>
      </c>
      <c r="I698" s="8">
        <v>3</v>
      </c>
      <c r="J698" s="8">
        <v>2</v>
      </c>
      <c r="K698" s="8">
        <v>9</v>
      </c>
      <c r="L698" s="8">
        <v>5</v>
      </c>
      <c r="M698" s="8">
        <v>2</v>
      </c>
      <c r="N698" s="8">
        <v>2</v>
      </c>
      <c r="O698" s="8">
        <v>4</v>
      </c>
      <c r="P698" s="8">
        <v>4</v>
      </c>
      <c r="Q698" s="8">
        <v>0</v>
      </c>
    </row>
    <row r="699" spans="1:17">
      <c r="A699" s="8" t="s">
        <v>1754</v>
      </c>
      <c r="B699" s="3">
        <v>0</v>
      </c>
      <c r="C699" s="8">
        <v>2</v>
      </c>
      <c r="D699" s="8">
        <v>2</v>
      </c>
      <c r="E699" s="8">
        <v>1</v>
      </c>
      <c r="F699" s="8">
        <v>0</v>
      </c>
      <c r="G699" s="8">
        <v>0</v>
      </c>
      <c r="H699" s="8">
        <v>1</v>
      </c>
      <c r="I699" s="8">
        <v>5</v>
      </c>
      <c r="J699" s="8">
        <v>1</v>
      </c>
      <c r="K699" s="8">
        <v>9</v>
      </c>
      <c r="L699" s="8">
        <v>6</v>
      </c>
      <c r="M699" s="8">
        <v>3</v>
      </c>
      <c r="N699" s="8">
        <v>0</v>
      </c>
      <c r="O699" s="8">
        <v>2</v>
      </c>
      <c r="P699" s="8">
        <v>2</v>
      </c>
      <c r="Q699" s="8">
        <v>0</v>
      </c>
    </row>
    <row r="700" spans="1:17">
      <c r="A700" s="8" t="s">
        <v>1755</v>
      </c>
      <c r="B700" s="3">
        <v>0</v>
      </c>
      <c r="C700" s="8">
        <v>0</v>
      </c>
      <c r="D700" s="8">
        <v>2</v>
      </c>
      <c r="E700" s="8">
        <v>1</v>
      </c>
      <c r="F700" s="8">
        <v>0</v>
      </c>
      <c r="G700" s="8">
        <v>0</v>
      </c>
      <c r="H700" s="8">
        <v>0</v>
      </c>
      <c r="I700" s="8">
        <v>4</v>
      </c>
      <c r="J700" s="8">
        <v>3</v>
      </c>
      <c r="K700" s="8">
        <v>6</v>
      </c>
      <c r="L700" s="8">
        <v>8</v>
      </c>
      <c r="M700" s="8">
        <v>3</v>
      </c>
      <c r="N700" s="8">
        <v>1</v>
      </c>
      <c r="O700" s="8">
        <v>3</v>
      </c>
      <c r="P700" s="8">
        <v>1</v>
      </c>
      <c r="Q700" s="8">
        <v>1</v>
      </c>
    </row>
    <row r="701" spans="1:17">
      <c r="A701" s="8" t="s">
        <v>1756</v>
      </c>
      <c r="B701" s="3">
        <v>0</v>
      </c>
      <c r="C701" s="8">
        <v>1</v>
      </c>
      <c r="D701" s="8">
        <v>1</v>
      </c>
      <c r="E701" s="8">
        <v>4</v>
      </c>
      <c r="F701" s="8">
        <v>0</v>
      </c>
      <c r="G701" s="8">
        <v>0</v>
      </c>
      <c r="H701" s="8">
        <v>0</v>
      </c>
      <c r="I701" s="8">
        <v>6</v>
      </c>
      <c r="J701" s="8">
        <v>1</v>
      </c>
      <c r="K701" s="8">
        <v>10</v>
      </c>
      <c r="L701" s="8">
        <v>9</v>
      </c>
      <c r="M701" s="8">
        <v>3</v>
      </c>
      <c r="N701" s="8">
        <v>0</v>
      </c>
      <c r="O701" s="8">
        <v>6</v>
      </c>
      <c r="P701" s="8">
        <v>1</v>
      </c>
      <c r="Q701" s="8">
        <v>0</v>
      </c>
    </row>
    <row r="702" spans="1:17">
      <c r="A702" s="8" t="s">
        <v>1757</v>
      </c>
      <c r="B702" s="3">
        <v>1</v>
      </c>
      <c r="C702" s="8">
        <v>0</v>
      </c>
      <c r="D702" s="8">
        <v>0</v>
      </c>
      <c r="E702" s="8">
        <v>1</v>
      </c>
      <c r="F702" s="8">
        <v>1</v>
      </c>
      <c r="G702" s="8">
        <v>0</v>
      </c>
      <c r="H702" s="8">
        <v>0</v>
      </c>
      <c r="I702" s="8">
        <v>7</v>
      </c>
      <c r="J702" s="8">
        <v>1</v>
      </c>
      <c r="K702" s="8">
        <v>10</v>
      </c>
      <c r="L702" s="8">
        <v>23</v>
      </c>
      <c r="M702" s="8">
        <v>9</v>
      </c>
      <c r="N702" s="8">
        <v>0</v>
      </c>
      <c r="O702" s="8">
        <v>1</v>
      </c>
      <c r="P702" s="8">
        <v>2</v>
      </c>
      <c r="Q702" s="8">
        <v>0</v>
      </c>
    </row>
    <row r="703" spans="1:17">
      <c r="A703" s="8" t="s">
        <v>2112</v>
      </c>
      <c r="B703" s="3">
        <v>0</v>
      </c>
      <c r="C703" s="8">
        <v>0</v>
      </c>
      <c r="D703" s="8">
        <v>1</v>
      </c>
      <c r="E703" s="8">
        <v>1</v>
      </c>
      <c r="F703" s="8">
        <v>0</v>
      </c>
      <c r="G703" s="8">
        <v>0</v>
      </c>
      <c r="H703" s="8">
        <v>0</v>
      </c>
      <c r="I703" s="8">
        <v>4</v>
      </c>
      <c r="J703" s="8">
        <v>2</v>
      </c>
      <c r="K703" s="8">
        <v>9</v>
      </c>
      <c r="L703" s="8">
        <v>6</v>
      </c>
      <c r="M703" s="8">
        <v>5</v>
      </c>
      <c r="N703" s="8">
        <v>1</v>
      </c>
      <c r="O703" s="8">
        <v>7</v>
      </c>
      <c r="P703" s="8">
        <v>2</v>
      </c>
      <c r="Q703" s="8">
        <v>0</v>
      </c>
    </row>
    <row r="704" spans="1:17">
      <c r="A704" s="8" t="s">
        <v>1758</v>
      </c>
      <c r="B704" s="3">
        <v>0</v>
      </c>
      <c r="C704" s="8">
        <v>0</v>
      </c>
      <c r="D704" s="8">
        <v>4</v>
      </c>
      <c r="E704" s="8">
        <v>1</v>
      </c>
      <c r="F704" s="8">
        <v>0</v>
      </c>
      <c r="G704" s="8">
        <v>0</v>
      </c>
      <c r="H704" s="8">
        <v>0</v>
      </c>
      <c r="I704" s="8">
        <v>6</v>
      </c>
      <c r="J704" s="8">
        <v>0</v>
      </c>
      <c r="K704" s="8">
        <v>3</v>
      </c>
      <c r="L704" s="8">
        <v>5</v>
      </c>
      <c r="M704" s="8">
        <v>4</v>
      </c>
      <c r="N704" s="8">
        <v>0</v>
      </c>
      <c r="O704" s="8">
        <v>5</v>
      </c>
      <c r="P704" s="8">
        <v>1</v>
      </c>
      <c r="Q704" s="8">
        <v>0</v>
      </c>
    </row>
    <row r="705" spans="1:17">
      <c r="A705" s="8" t="s">
        <v>1759</v>
      </c>
      <c r="B705" s="3">
        <v>0</v>
      </c>
      <c r="C705" s="8">
        <v>0</v>
      </c>
      <c r="D705" s="8">
        <v>2</v>
      </c>
      <c r="E705" s="8">
        <v>4</v>
      </c>
      <c r="F705" s="8">
        <v>0</v>
      </c>
      <c r="G705" s="8">
        <v>0</v>
      </c>
      <c r="H705" s="8">
        <v>0</v>
      </c>
      <c r="I705" s="8">
        <v>6</v>
      </c>
      <c r="J705" s="8">
        <v>0</v>
      </c>
      <c r="K705" s="8">
        <v>5</v>
      </c>
      <c r="L705" s="8">
        <v>7</v>
      </c>
      <c r="M705" s="8">
        <v>3</v>
      </c>
      <c r="N705" s="8">
        <v>0</v>
      </c>
      <c r="O705" s="8">
        <v>5</v>
      </c>
      <c r="P705" s="8">
        <v>1</v>
      </c>
      <c r="Q705" s="8">
        <v>0</v>
      </c>
    </row>
    <row r="706" spans="1:17">
      <c r="A706" s="8" t="s">
        <v>1760</v>
      </c>
      <c r="B706" s="3">
        <v>0</v>
      </c>
      <c r="C706" s="8">
        <v>0</v>
      </c>
      <c r="D706" s="8">
        <v>0</v>
      </c>
      <c r="E706" s="8">
        <v>1</v>
      </c>
      <c r="F706" s="8">
        <v>0</v>
      </c>
      <c r="G706" s="8">
        <v>0</v>
      </c>
      <c r="H706" s="8">
        <v>0</v>
      </c>
      <c r="I706" s="8">
        <v>11</v>
      </c>
      <c r="J706" s="8">
        <v>4</v>
      </c>
      <c r="K706" s="8">
        <v>5</v>
      </c>
      <c r="L706" s="8">
        <v>7</v>
      </c>
      <c r="M706" s="8">
        <v>5</v>
      </c>
      <c r="N706" s="8">
        <v>0</v>
      </c>
      <c r="O706" s="8">
        <v>4</v>
      </c>
      <c r="P706" s="8">
        <v>2</v>
      </c>
      <c r="Q706" s="8">
        <v>0</v>
      </c>
    </row>
    <row r="707" spans="1:17">
      <c r="A707" s="8" t="s">
        <v>1761</v>
      </c>
      <c r="B707" s="3">
        <v>0</v>
      </c>
      <c r="C707" s="8">
        <v>0</v>
      </c>
      <c r="D707" s="8">
        <v>4</v>
      </c>
      <c r="E707" s="8">
        <v>5</v>
      </c>
      <c r="F707" s="8">
        <v>0</v>
      </c>
      <c r="G707" s="8">
        <v>0</v>
      </c>
      <c r="H707" s="8">
        <v>0</v>
      </c>
      <c r="I707" s="8">
        <v>9</v>
      </c>
      <c r="J707" s="8">
        <v>2</v>
      </c>
      <c r="K707" s="8">
        <v>7</v>
      </c>
      <c r="L707" s="8">
        <v>7</v>
      </c>
      <c r="M707" s="8">
        <v>3</v>
      </c>
      <c r="N707" s="8">
        <v>1</v>
      </c>
      <c r="O707" s="8">
        <v>7</v>
      </c>
      <c r="P707" s="8">
        <v>5</v>
      </c>
      <c r="Q707" s="8">
        <v>0</v>
      </c>
    </row>
    <row r="708" spans="1:17">
      <c r="A708" s="8" t="s">
        <v>1762</v>
      </c>
      <c r="B708" s="3">
        <v>0</v>
      </c>
      <c r="C708" s="8">
        <v>0</v>
      </c>
      <c r="D708" s="8">
        <v>1</v>
      </c>
      <c r="E708" s="8">
        <v>3</v>
      </c>
      <c r="F708" s="8">
        <v>0</v>
      </c>
      <c r="G708" s="8">
        <v>0</v>
      </c>
      <c r="H708" s="8">
        <v>0</v>
      </c>
      <c r="I708" s="8">
        <v>4</v>
      </c>
      <c r="J708" s="8">
        <v>4</v>
      </c>
      <c r="K708" s="8">
        <v>12</v>
      </c>
      <c r="L708" s="8">
        <v>3</v>
      </c>
      <c r="M708" s="8">
        <v>3</v>
      </c>
      <c r="N708" s="8">
        <v>0</v>
      </c>
      <c r="O708" s="8">
        <v>5</v>
      </c>
      <c r="P708" s="8">
        <v>5</v>
      </c>
      <c r="Q708" s="8">
        <v>0</v>
      </c>
    </row>
    <row r="709" spans="1:17">
      <c r="A709" s="8" t="s">
        <v>1763</v>
      </c>
      <c r="B709" s="3">
        <v>0</v>
      </c>
      <c r="C709" s="8">
        <v>0</v>
      </c>
      <c r="D709" s="8">
        <v>2</v>
      </c>
      <c r="E709" s="8">
        <v>3</v>
      </c>
      <c r="F709" s="8">
        <v>0</v>
      </c>
      <c r="G709" s="8">
        <v>1</v>
      </c>
      <c r="H709" s="8">
        <v>1</v>
      </c>
      <c r="I709" s="8">
        <v>10</v>
      </c>
      <c r="J709" s="8">
        <v>5</v>
      </c>
      <c r="K709" s="8">
        <v>11</v>
      </c>
      <c r="L709" s="8">
        <v>11</v>
      </c>
      <c r="M709" s="8">
        <v>8</v>
      </c>
      <c r="N709" s="8">
        <v>0</v>
      </c>
      <c r="O709" s="8">
        <v>4</v>
      </c>
      <c r="P709" s="8">
        <v>3</v>
      </c>
      <c r="Q709" s="8">
        <v>0</v>
      </c>
    </row>
    <row r="710" spans="1:17">
      <c r="A710" s="8" t="s">
        <v>1764</v>
      </c>
      <c r="B710" s="3">
        <v>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1</v>
      </c>
      <c r="I710" s="8">
        <v>0</v>
      </c>
      <c r="J710" s="8">
        <v>3</v>
      </c>
      <c r="K710" s="8">
        <v>5</v>
      </c>
      <c r="L710" s="8">
        <v>2</v>
      </c>
      <c r="M710" s="8">
        <v>0</v>
      </c>
      <c r="N710" s="8">
        <v>0</v>
      </c>
      <c r="O710" s="8">
        <v>3</v>
      </c>
      <c r="P710" s="8">
        <v>0</v>
      </c>
      <c r="Q710" s="8">
        <v>0</v>
      </c>
    </row>
    <row r="711" spans="1:17">
      <c r="A711" s="8" t="s">
        <v>1765</v>
      </c>
      <c r="B711" s="3">
        <v>0</v>
      </c>
      <c r="C711" s="8">
        <v>0</v>
      </c>
      <c r="D711" s="8">
        <v>1</v>
      </c>
      <c r="E711" s="8">
        <v>0</v>
      </c>
      <c r="F711" s="8">
        <v>0</v>
      </c>
      <c r="G711" s="8">
        <v>0</v>
      </c>
      <c r="H711" s="8">
        <v>0</v>
      </c>
      <c r="I711" s="8">
        <v>3</v>
      </c>
      <c r="J711" s="8">
        <v>1</v>
      </c>
      <c r="K711" s="8">
        <v>10</v>
      </c>
      <c r="L711" s="8">
        <v>3</v>
      </c>
      <c r="M711" s="8">
        <v>3</v>
      </c>
      <c r="N711" s="8">
        <v>0</v>
      </c>
      <c r="O711" s="8">
        <v>5</v>
      </c>
      <c r="P711" s="8">
        <v>3</v>
      </c>
      <c r="Q711" s="8">
        <v>0</v>
      </c>
    </row>
    <row r="712" spans="1:17">
      <c r="A712" s="8" t="s">
        <v>1766</v>
      </c>
      <c r="B712" s="3">
        <v>0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0</v>
      </c>
      <c r="I712" s="8">
        <v>5</v>
      </c>
      <c r="J712" s="8">
        <v>2</v>
      </c>
      <c r="K712" s="8">
        <v>10</v>
      </c>
      <c r="L712" s="8">
        <v>5</v>
      </c>
      <c r="M712" s="8">
        <v>5</v>
      </c>
      <c r="N712" s="8">
        <v>0</v>
      </c>
      <c r="O712" s="8">
        <v>2</v>
      </c>
      <c r="P712" s="8">
        <v>0</v>
      </c>
      <c r="Q712" s="8">
        <v>0</v>
      </c>
    </row>
    <row r="713" spans="1:17">
      <c r="A713" s="8" t="s">
        <v>1767</v>
      </c>
      <c r="B713" s="3">
        <v>0</v>
      </c>
      <c r="C713" s="8">
        <v>0</v>
      </c>
      <c r="D713" s="8">
        <v>0</v>
      </c>
      <c r="E713" s="8">
        <v>4</v>
      </c>
      <c r="F713" s="8">
        <v>0</v>
      </c>
      <c r="G713" s="8">
        <v>0</v>
      </c>
      <c r="H713" s="8">
        <v>0</v>
      </c>
      <c r="I713" s="8">
        <v>6</v>
      </c>
      <c r="J713" s="8">
        <v>0</v>
      </c>
      <c r="K713" s="8">
        <v>4</v>
      </c>
      <c r="L713" s="8">
        <v>7</v>
      </c>
      <c r="M713" s="8">
        <v>0</v>
      </c>
      <c r="N713" s="8">
        <v>0</v>
      </c>
      <c r="O713" s="8">
        <v>1</v>
      </c>
      <c r="P713" s="8">
        <v>3</v>
      </c>
      <c r="Q713" s="8">
        <v>0</v>
      </c>
    </row>
    <row r="714" spans="1:17">
      <c r="A714" s="8" t="s">
        <v>1768</v>
      </c>
      <c r="B714" s="3">
        <v>0</v>
      </c>
      <c r="C714" s="8">
        <v>0</v>
      </c>
      <c r="D714" s="8">
        <v>2</v>
      </c>
      <c r="E714" s="8">
        <v>2</v>
      </c>
      <c r="F714" s="8">
        <v>0</v>
      </c>
      <c r="G714" s="8">
        <v>0</v>
      </c>
      <c r="H714" s="8">
        <v>0</v>
      </c>
      <c r="I714" s="8">
        <v>4</v>
      </c>
      <c r="J714" s="8">
        <v>1</v>
      </c>
      <c r="K714" s="8">
        <v>5</v>
      </c>
      <c r="L714" s="8">
        <v>10</v>
      </c>
      <c r="M714" s="8">
        <v>2</v>
      </c>
      <c r="N714" s="8">
        <v>0</v>
      </c>
      <c r="O714" s="8">
        <v>3</v>
      </c>
      <c r="P714" s="8">
        <v>0</v>
      </c>
      <c r="Q714" s="8">
        <v>0</v>
      </c>
    </row>
    <row r="715" spans="1:17">
      <c r="A715" s="8" t="s">
        <v>1769</v>
      </c>
      <c r="B715" s="3">
        <v>0</v>
      </c>
      <c r="C715" s="8">
        <v>0</v>
      </c>
      <c r="D715" s="8">
        <v>3</v>
      </c>
      <c r="E715" s="8">
        <v>2</v>
      </c>
      <c r="F715" s="8">
        <v>0</v>
      </c>
      <c r="G715" s="8">
        <v>0</v>
      </c>
      <c r="H715" s="8">
        <v>0</v>
      </c>
      <c r="I715" s="8">
        <v>6</v>
      </c>
      <c r="J715" s="8">
        <v>2</v>
      </c>
      <c r="K715" s="8">
        <v>6</v>
      </c>
      <c r="L715" s="8">
        <v>7</v>
      </c>
      <c r="M715" s="8">
        <v>3</v>
      </c>
      <c r="N715" s="8">
        <v>0</v>
      </c>
      <c r="O715" s="8">
        <v>4</v>
      </c>
      <c r="P715" s="8">
        <v>1</v>
      </c>
      <c r="Q715" s="8">
        <v>0</v>
      </c>
    </row>
    <row r="716" spans="1:17">
      <c r="A716" s="8" t="s">
        <v>1770</v>
      </c>
      <c r="B716" s="3">
        <v>0</v>
      </c>
      <c r="C716" s="8">
        <v>1</v>
      </c>
      <c r="D716" s="8">
        <v>1</v>
      </c>
      <c r="E716" s="8">
        <v>3</v>
      </c>
      <c r="F716" s="8">
        <v>0</v>
      </c>
      <c r="G716" s="8">
        <v>0</v>
      </c>
      <c r="H716" s="8">
        <v>0</v>
      </c>
      <c r="I716" s="8">
        <v>6</v>
      </c>
      <c r="J716" s="8">
        <v>5</v>
      </c>
      <c r="K716" s="8">
        <v>7</v>
      </c>
      <c r="L716" s="8">
        <v>9</v>
      </c>
      <c r="M716" s="8">
        <v>2</v>
      </c>
      <c r="N716" s="8">
        <v>0</v>
      </c>
      <c r="O716" s="8">
        <v>3</v>
      </c>
      <c r="P716" s="8">
        <v>3</v>
      </c>
      <c r="Q716" s="8">
        <v>0</v>
      </c>
    </row>
    <row r="717" spans="1:17">
      <c r="A717" s="8" t="s">
        <v>1771</v>
      </c>
      <c r="B717" s="3">
        <v>0</v>
      </c>
      <c r="C717" s="8">
        <v>0</v>
      </c>
      <c r="D717" s="8">
        <v>3</v>
      </c>
      <c r="E717" s="8">
        <v>1</v>
      </c>
      <c r="F717" s="8">
        <v>0</v>
      </c>
      <c r="G717" s="8">
        <v>1</v>
      </c>
      <c r="H717" s="8">
        <v>1</v>
      </c>
      <c r="I717" s="8">
        <v>6</v>
      </c>
      <c r="J717" s="8">
        <v>4</v>
      </c>
      <c r="K717" s="8">
        <v>9</v>
      </c>
      <c r="L717" s="8">
        <v>8</v>
      </c>
      <c r="M717" s="8">
        <v>5</v>
      </c>
      <c r="N717" s="8">
        <v>0</v>
      </c>
      <c r="O717" s="8">
        <v>5</v>
      </c>
      <c r="P717" s="8">
        <v>2</v>
      </c>
      <c r="Q717" s="8">
        <v>0</v>
      </c>
    </row>
    <row r="718" spans="1:17">
      <c r="A718" s="8" t="s">
        <v>1772</v>
      </c>
      <c r="B718" s="3">
        <v>0</v>
      </c>
      <c r="C718" s="8">
        <v>0</v>
      </c>
      <c r="D718" s="8">
        <v>0</v>
      </c>
      <c r="E718" s="8">
        <v>4</v>
      </c>
      <c r="F718" s="8">
        <v>0</v>
      </c>
      <c r="G718" s="8">
        <v>0</v>
      </c>
      <c r="H718" s="8">
        <v>0</v>
      </c>
      <c r="I718" s="8">
        <v>4</v>
      </c>
      <c r="J718" s="8">
        <v>0</v>
      </c>
      <c r="K718" s="8">
        <v>4</v>
      </c>
      <c r="L718" s="8">
        <v>12</v>
      </c>
      <c r="M718" s="8">
        <v>7</v>
      </c>
      <c r="N718" s="8">
        <v>0</v>
      </c>
      <c r="O718" s="8">
        <v>5</v>
      </c>
      <c r="P718" s="8">
        <v>2</v>
      </c>
      <c r="Q718" s="8">
        <v>0</v>
      </c>
    </row>
    <row r="719" spans="1:17">
      <c r="A719" s="8" t="s">
        <v>1773</v>
      </c>
      <c r="B719" s="3">
        <v>0</v>
      </c>
      <c r="C719" s="8">
        <v>1</v>
      </c>
      <c r="D719" s="8">
        <v>1</v>
      </c>
      <c r="E719" s="8">
        <v>0</v>
      </c>
      <c r="F719" s="8">
        <v>0</v>
      </c>
      <c r="G719" s="8">
        <v>0</v>
      </c>
      <c r="H719" s="8">
        <v>0</v>
      </c>
      <c r="I719" s="8">
        <v>2</v>
      </c>
      <c r="J719" s="8">
        <v>2</v>
      </c>
      <c r="K719" s="8">
        <v>7</v>
      </c>
      <c r="L719" s="8">
        <v>6</v>
      </c>
      <c r="M719" s="8">
        <v>3</v>
      </c>
      <c r="N719" s="8">
        <v>1</v>
      </c>
      <c r="O719" s="8">
        <v>2</v>
      </c>
      <c r="P719" s="8">
        <v>2</v>
      </c>
      <c r="Q719" s="8">
        <v>0</v>
      </c>
    </row>
    <row r="720" spans="1:17">
      <c r="A720" s="8" t="s">
        <v>1774</v>
      </c>
      <c r="B720" s="3">
        <v>0</v>
      </c>
      <c r="C720" s="8">
        <v>0</v>
      </c>
      <c r="D720" s="8">
        <v>0</v>
      </c>
      <c r="E720" s="8">
        <v>4</v>
      </c>
      <c r="F720" s="8">
        <v>0</v>
      </c>
      <c r="G720" s="8">
        <v>0</v>
      </c>
      <c r="H720" s="8">
        <v>0</v>
      </c>
      <c r="I720" s="8">
        <v>4</v>
      </c>
      <c r="J720" s="8">
        <v>1</v>
      </c>
      <c r="K720" s="8">
        <v>4</v>
      </c>
      <c r="L720" s="8">
        <v>10</v>
      </c>
      <c r="M720" s="8">
        <v>5</v>
      </c>
      <c r="N720" s="8">
        <v>0</v>
      </c>
      <c r="O720" s="8">
        <v>3</v>
      </c>
      <c r="P720" s="8">
        <v>3</v>
      </c>
      <c r="Q720" s="8">
        <v>0</v>
      </c>
    </row>
    <row r="721" spans="1:17">
      <c r="A721" s="8" t="s">
        <v>1775</v>
      </c>
      <c r="B721" s="3">
        <v>2</v>
      </c>
      <c r="C721" s="8">
        <v>0</v>
      </c>
      <c r="D721" s="8">
        <v>2</v>
      </c>
      <c r="E721" s="8">
        <v>7</v>
      </c>
      <c r="F721" s="8">
        <v>2</v>
      </c>
      <c r="G721" s="8">
        <v>0</v>
      </c>
      <c r="H721" s="8">
        <v>0</v>
      </c>
      <c r="I721" s="8">
        <v>12</v>
      </c>
      <c r="J721" s="8">
        <v>1</v>
      </c>
      <c r="K721" s="8">
        <v>10</v>
      </c>
      <c r="L721" s="8">
        <v>11</v>
      </c>
      <c r="M721" s="8">
        <v>5</v>
      </c>
      <c r="N721" s="8">
        <v>0</v>
      </c>
      <c r="O721" s="8">
        <v>3</v>
      </c>
      <c r="P721" s="8">
        <v>0</v>
      </c>
      <c r="Q721" s="8">
        <v>0</v>
      </c>
    </row>
    <row r="722" spans="1:17">
      <c r="A722" s="8" t="s">
        <v>1776</v>
      </c>
      <c r="B722" s="3">
        <v>0</v>
      </c>
      <c r="C722" s="8">
        <v>0</v>
      </c>
      <c r="D722" s="8">
        <v>1</v>
      </c>
      <c r="E722" s="8">
        <v>1</v>
      </c>
      <c r="F722" s="8">
        <v>0</v>
      </c>
      <c r="G722" s="8">
        <v>0</v>
      </c>
      <c r="H722" s="8">
        <v>0</v>
      </c>
      <c r="I722" s="8">
        <v>2</v>
      </c>
      <c r="J722" s="8">
        <v>1</v>
      </c>
      <c r="K722" s="8">
        <v>5</v>
      </c>
      <c r="L722" s="8">
        <v>0</v>
      </c>
      <c r="M722" s="8">
        <v>0</v>
      </c>
      <c r="N722" s="8">
        <v>0</v>
      </c>
      <c r="O722" s="8">
        <v>2</v>
      </c>
      <c r="P722" s="8">
        <v>0</v>
      </c>
      <c r="Q722" s="8">
        <v>0</v>
      </c>
    </row>
    <row r="723" spans="1:17">
      <c r="A723" s="8" t="s">
        <v>1777</v>
      </c>
      <c r="B723" s="3">
        <v>0</v>
      </c>
      <c r="C723" s="8">
        <v>0</v>
      </c>
      <c r="D723" s="8">
        <v>3</v>
      </c>
      <c r="E723" s="8">
        <v>1</v>
      </c>
      <c r="F723" s="8">
        <v>2</v>
      </c>
      <c r="G723" s="8">
        <v>0</v>
      </c>
      <c r="H723" s="8">
        <v>0</v>
      </c>
      <c r="I723" s="8">
        <v>6</v>
      </c>
      <c r="J723" s="8">
        <v>6</v>
      </c>
      <c r="K723" s="8">
        <v>10</v>
      </c>
      <c r="L723" s="8">
        <v>4</v>
      </c>
      <c r="M723" s="8">
        <v>2</v>
      </c>
      <c r="N723" s="8">
        <v>0</v>
      </c>
      <c r="O723" s="8">
        <v>6</v>
      </c>
      <c r="P723" s="8">
        <v>1</v>
      </c>
      <c r="Q723" s="8">
        <v>0</v>
      </c>
    </row>
    <row r="724" spans="1:17">
      <c r="A724" s="8" t="s">
        <v>1778</v>
      </c>
      <c r="B724" s="3">
        <v>0</v>
      </c>
      <c r="C724" s="8">
        <v>0</v>
      </c>
      <c r="D724" s="8">
        <v>1</v>
      </c>
      <c r="E724" s="8">
        <v>2</v>
      </c>
      <c r="F724" s="8">
        <v>0</v>
      </c>
      <c r="G724" s="8">
        <v>0</v>
      </c>
      <c r="H724" s="8">
        <v>0</v>
      </c>
      <c r="I724" s="8">
        <v>3</v>
      </c>
      <c r="J724" s="8">
        <v>4</v>
      </c>
      <c r="K724" s="8">
        <v>10</v>
      </c>
      <c r="L724" s="8">
        <v>8</v>
      </c>
      <c r="M724" s="8">
        <v>2</v>
      </c>
      <c r="N724" s="8">
        <v>4</v>
      </c>
      <c r="O724" s="8">
        <v>4</v>
      </c>
      <c r="P724" s="8">
        <v>0</v>
      </c>
      <c r="Q724" s="8">
        <v>0</v>
      </c>
    </row>
    <row r="725" spans="1:17">
      <c r="A725" s="8" t="s">
        <v>1779</v>
      </c>
      <c r="B725" s="3">
        <v>0</v>
      </c>
      <c r="C725" s="8">
        <v>0</v>
      </c>
      <c r="D725" s="8">
        <v>1</v>
      </c>
      <c r="E725" s="8">
        <v>2</v>
      </c>
      <c r="F725" s="8">
        <v>0</v>
      </c>
      <c r="G725" s="8">
        <v>0</v>
      </c>
      <c r="H725" s="8">
        <v>0</v>
      </c>
      <c r="I725" s="8">
        <v>4</v>
      </c>
      <c r="J725" s="8">
        <v>2</v>
      </c>
      <c r="K725" s="8">
        <v>11</v>
      </c>
      <c r="L725" s="8">
        <v>7</v>
      </c>
      <c r="M725" s="8">
        <v>3</v>
      </c>
      <c r="N725" s="8">
        <v>2</v>
      </c>
      <c r="O725" s="8">
        <v>5</v>
      </c>
      <c r="P725" s="8">
        <v>0</v>
      </c>
      <c r="Q725" s="8">
        <v>0</v>
      </c>
    </row>
    <row r="726" spans="1:17">
      <c r="A726" s="8" t="s">
        <v>1780</v>
      </c>
      <c r="B726" s="3">
        <v>0</v>
      </c>
      <c r="C726" s="8">
        <v>0</v>
      </c>
      <c r="D726" s="8">
        <v>0</v>
      </c>
      <c r="E726" s="8">
        <v>4</v>
      </c>
      <c r="F726" s="8">
        <v>0</v>
      </c>
      <c r="G726" s="8">
        <v>0</v>
      </c>
      <c r="H726" s="8">
        <v>0</v>
      </c>
      <c r="I726" s="8">
        <v>5</v>
      </c>
      <c r="J726" s="8">
        <v>0</v>
      </c>
      <c r="K726" s="8">
        <v>4</v>
      </c>
      <c r="L726" s="8">
        <v>7</v>
      </c>
      <c r="M726" s="8">
        <v>3</v>
      </c>
      <c r="N726" s="8">
        <v>0</v>
      </c>
      <c r="O726" s="8">
        <v>1</v>
      </c>
      <c r="P726" s="8">
        <v>1</v>
      </c>
      <c r="Q726" s="8">
        <v>0</v>
      </c>
    </row>
    <row r="727" spans="1:17">
      <c r="A727" s="8" t="s">
        <v>1781</v>
      </c>
      <c r="B727" s="3">
        <v>0</v>
      </c>
      <c r="C727" s="8">
        <v>0</v>
      </c>
      <c r="D727" s="8">
        <v>0</v>
      </c>
      <c r="E727" s="8">
        <v>1</v>
      </c>
      <c r="F727" s="8">
        <v>0</v>
      </c>
      <c r="G727" s="8">
        <v>0</v>
      </c>
      <c r="H727" s="8">
        <v>0</v>
      </c>
      <c r="I727" s="8">
        <v>2</v>
      </c>
      <c r="J727" s="8">
        <v>1</v>
      </c>
      <c r="K727" s="8">
        <v>6</v>
      </c>
      <c r="L727" s="8">
        <v>11</v>
      </c>
      <c r="M727" s="8">
        <v>4</v>
      </c>
      <c r="N727" s="8">
        <v>0</v>
      </c>
      <c r="O727" s="8">
        <v>4</v>
      </c>
      <c r="P727" s="8">
        <v>1</v>
      </c>
      <c r="Q727" s="8">
        <v>0</v>
      </c>
    </row>
    <row r="728" spans="1:17">
      <c r="A728" s="8" t="s">
        <v>1782</v>
      </c>
      <c r="B728" s="3">
        <v>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1</v>
      </c>
      <c r="J728" s="8">
        <v>0</v>
      </c>
      <c r="K728" s="8">
        <v>2</v>
      </c>
      <c r="L728" s="8">
        <v>8</v>
      </c>
      <c r="M728" s="8">
        <v>5</v>
      </c>
      <c r="N728" s="8">
        <v>0</v>
      </c>
      <c r="O728" s="8">
        <v>1</v>
      </c>
      <c r="P728" s="8">
        <v>0</v>
      </c>
      <c r="Q728" s="8">
        <v>0</v>
      </c>
    </row>
    <row r="729" spans="1:17">
      <c r="A729" s="8" t="s">
        <v>1783</v>
      </c>
      <c r="B729" s="3">
        <v>0</v>
      </c>
      <c r="C729" s="8">
        <v>0</v>
      </c>
      <c r="D729" s="8">
        <v>1</v>
      </c>
      <c r="E729" s="8">
        <v>2</v>
      </c>
      <c r="F729" s="8">
        <v>0</v>
      </c>
      <c r="G729" s="8">
        <v>0</v>
      </c>
      <c r="H729" s="8">
        <v>0</v>
      </c>
      <c r="I729" s="8">
        <v>3</v>
      </c>
      <c r="J729" s="8">
        <v>0</v>
      </c>
      <c r="K729" s="8">
        <v>9</v>
      </c>
      <c r="L729" s="8">
        <v>12</v>
      </c>
      <c r="M729" s="8">
        <v>5</v>
      </c>
      <c r="N729" s="8">
        <v>0</v>
      </c>
      <c r="O729" s="8">
        <v>6</v>
      </c>
      <c r="P729" s="8">
        <v>3</v>
      </c>
      <c r="Q729" s="8">
        <v>0</v>
      </c>
    </row>
    <row r="730" spans="1:17">
      <c r="A730" s="8" t="s">
        <v>1784</v>
      </c>
      <c r="B730" s="3">
        <v>0</v>
      </c>
      <c r="C730" s="8">
        <v>0</v>
      </c>
      <c r="D730" s="8">
        <v>7</v>
      </c>
      <c r="E730" s="8">
        <v>2</v>
      </c>
      <c r="F730" s="8">
        <v>0</v>
      </c>
      <c r="G730" s="8">
        <v>0</v>
      </c>
      <c r="H730" s="8">
        <v>0</v>
      </c>
      <c r="I730" s="8">
        <v>9</v>
      </c>
      <c r="J730" s="8">
        <v>11</v>
      </c>
      <c r="K730" s="8">
        <v>9</v>
      </c>
      <c r="L730" s="8">
        <v>14</v>
      </c>
      <c r="M730" s="8">
        <v>6</v>
      </c>
      <c r="N730" s="8">
        <v>0</v>
      </c>
      <c r="O730" s="8">
        <v>3</v>
      </c>
      <c r="P730" s="8">
        <v>3</v>
      </c>
      <c r="Q730" s="8">
        <v>2</v>
      </c>
    </row>
    <row r="731" spans="1:17">
      <c r="A731" s="8" t="s">
        <v>1785</v>
      </c>
      <c r="B731" s="3">
        <v>0</v>
      </c>
      <c r="C731" s="8">
        <v>1</v>
      </c>
      <c r="D731" s="8">
        <v>2</v>
      </c>
      <c r="E731" s="8">
        <v>1</v>
      </c>
      <c r="F731" s="8">
        <v>0</v>
      </c>
      <c r="G731" s="8">
        <v>0</v>
      </c>
      <c r="H731" s="8">
        <v>0</v>
      </c>
      <c r="I731" s="8">
        <v>4</v>
      </c>
      <c r="J731" s="8">
        <v>2</v>
      </c>
      <c r="K731" s="8">
        <v>9</v>
      </c>
      <c r="L731" s="8">
        <v>3</v>
      </c>
      <c r="M731" s="8">
        <v>5</v>
      </c>
      <c r="N731" s="8">
        <v>0</v>
      </c>
      <c r="O731" s="8">
        <v>7</v>
      </c>
      <c r="P731" s="8">
        <v>2</v>
      </c>
      <c r="Q731" s="8">
        <v>0</v>
      </c>
    </row>
    <row r="732" spans="1:17">
      <c r="A732" s="8" t="s">
        <v>1786</v>
      </c>
      <c r="B732" s="3">
        <v>0</v>
      </c>
      <c r="C732" s="8">
        <v>1</v>
      </c>
      <c r="D732" s="8">
        <v>3</v>
      </c>
      <c r="E732" s="8">
        <v>2</v>
      </c>
      <c r="F732" s="8">
        <v>0</v>
      </c>
      <c r="G732" s="8">
        <v>0</v>
      </c>
      <c r="H732" s="8">
        <v>0</v>
      </c>
      <c r="I732" s="8">
        <v>9</v>
      </c>
      <c r="J732" s="8">
        <v>6</v>
      </c>
      <c r="K732" s="8">
        <v>12</v>
      </c>
      <c r="L732" s="8">
        <v>10</v>
      </c>
      <c r="M732" s="8">
        <v>6</v>
      </c>
      <c r="N732" s="8">
        <v>0</v>
      </c>
      <c r="O732" s="8">
        <v>5</v>
      </c>
      <c r="P732" s="8">
        <v>2</v>
      </c>
      <c r="Q732" s="8">
        <v>0</v>
      </c>
    </row>
    <row r="733" spans="1:17">
      <c r="A733" s="8" t="s">
        <v>1787</v>
      </c>
      <c r="B733" s="3">
        <v>0</v>
      </c>
      <c r="C733" s="8">
        <v>0</v>
      </c>
      <c r="D733" s="8">
        <v>0</v>
      </c>
      <c r="E733" s="8">
        <v>1</v>
      </c>
      <c r="F733" s="8">
        <v>0</v>
      </c>
      <c r="G733" s="8">
        <v>0</v>
      </c>
      <c r="H733" s="8">
        <v>0</v>
      </c>
      <c r="I733" s="8">
        <v>2</v>
      </c>
      <c r="J733" s="8">
        <v>0</v>
      </c>
      <c r="K733" s="8">
        <v>3</v>
      </c>
      <c r="L733" s="8">
        <v>13</v>
      </c>
      <c r="M733" s="8">
        <v>3</v>
      </c>
      <c r="N733" s="8">
        <v>0</v>
      </c>
      <c r="O733" s="8">
        <v>3</v>
      </c>
      <c r="P733" s="8">
        <v>0</v>
      </c>
      <c r="Q733" s="8">
        <v>0</v>
      </c>
    </row>
    <row r="734" spans="1:17">
      <c r="A734" s="8" t="s">
        <v>1788</v>
      </c>
      <c r="B734" s="3">
        <v>0</v>
      </c>
      <c r="C734" s="8">
        <v>0</v>
      </c>
      <c r="D734" s="8">
        <v>5</v>
      </c>
      <c r="E734" s="8">
        <v>2</v>
      </c>
      <c r="F734" s="8">
        <v>0</v>
      </c>
      <c r="G734" s="8">
        <v>0</v>
      </c>
      <c r="H734" s="8">
        <v>0</v>
      </c>
      <c r="I734" s="8">
        <v>7</v>
      </c>
      <c r="J734" s="8">
        <v>7</v>
      </c>
      <c r="K734" s="8">
        <v>11</v>
      </c>
      <c r="L734" s="8">
        <v>7</v>
      </c>
      <c r="M734" s="8">
        <v>1</v>
      </c>
      <c r="N734" s="8">
        <v>4</v>
      </c>
      <c r="O734" s="8">
        <v>6</v>
      </c>
      <c r="P734" s="8">
        <v>1</v>
      </c>
      <c r="Q734" s="8">
        <v>0</v>
      </c>
    </row>
    <row r="735" spans="1:17">
      <c r="A735" s="8" t="s">
        <v>1789</v>
      </c>
      <c r="B735" s="3">
        <v>0</v>
      </c>
      <c r="C735" s="8">
        <v>0</v>
      </c>
      <c r="D735" s="8">
        <v>0</v>
      </c>
      <c r="E735" s="8">
        <v>4</v>
      </c>
      <c r="F735" s="8">
        <v>0</v>
      </c>
      <c r="G735" s="8">
        <v>0</v>
      </c>
      <c r="H735" s="8">
        <v>0</v>
      </c>
      <c r="I735" s="8">
        <v>5</v>
      </c>
      <c r="J735" s="8">
        <v>5</v>
      </c>
      <c r="K735" s="8">
        <v>9</v>
      </c>
      <c r="L735" s="8">
        <v>7</v>
      </c>
      <c r="M735" s="8">
        <v>5</v>
      </c>
      <c r="N735" s="8">
        <v>0</v>
      </c>
      <c r="O735" s="8">
        <v>2</v>
      </c>
      <c r="P735" s="8">
        <v>0</v>
      </c>
      <c r="Q735" s="8">
        <v>0</v>
      </c>
    </row>
    <row r="736" spans="1:17">
      <c r="A736" s="8" t="s">
        <v>1790</v>
      </c>
      <c r="B736" s="3">
        <v>0</v>
      </c>
      <c r="C736" s="8">
        <v>0</v>
      </c>
      <c r="D736" s="8">
        <v>3</v>
      </c>
      <c r="E736" s="8">
        <v>2</v>
      </c>
      <c r="F736" s="8">
        <v>0</v>
      </c>
      <c r="G736" s="8">
        <v>2</v>
      </c>
      <c r="H736" s="8">
        <v>2</v>
      </c>
      <c r="I736" s="8">
        <v>5</v>
      </c>
      <c r="J736" s="8">
        <v>4</v>
      </c>
      <c r="K736" s="8">
        <v>5</v>
      </c>
      <c r="L736" s="8">
        <v>16</v>
      </c>
      <c r="M736" s="8">
        <v>3</v>
      </c>
      <c r="N736" s="8">
        <v>0</v>
      </c>
      <c r="O736" s="8">
        <v>2</v>
      </c>
      <c r="P736" s="8">
        <v>4</v>
      </c>
      <c r="Q736" s="8">
        <v>0</v>
      </c>
    </row>
    <row r="737" spans="1:17">
      <c r="A737" s="8" t="s">
        <v>1791</v>
      </c>
      <c r="B737" s="3">
        <v>0</v>
      </c>
      <c r="C737" s="8">
        <v>0</v>
      </c>
      <c r="D737" s="8">
        <v>0</v>
      </c>
      <c r="E737" s="8">
        <v>0</v>
      </c>
      <c r="F737" s="8">
        <v>0</v>
      </c>
      <c r="G737" s="8">
        <v>1</v>
      </c>
      <c r="H737" s="8">
        <v>1</v>
      </c>
      <c r="I737" s="8">
        <v>0</v>
      </c>
      <c r="J737" s="8">
        <v>0</v>
      </c>
      <c r="K737" s="8">
        <v>6</v>
      </c>
      <c r="L737" s="8">
        <v>3</v>
      </c>
      <c r="M737" s="8">
        <v>0</v>
      </c>
      <c r="N737" s="8">
        <v>0</v>
      </c>
      <c r="O737" s="8">
        <v>1</v>
      </c>
      <c r="P737" s="8">
        <v>0</v>
      </c>
      <c r="Q737" s="8">
        <v>0</v>
      </c>
    </row>
    <row r="738" spans="1:17">
      <c r="A738" s="8" t="s">
        <v>1792</v>
      </c>
      <c r="B738" s="3">
        <v>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5</v>
      </c>
      <c r="L738" s="8">
        <v>0</v>
      </c>
      <c r="M738" s="8">
        <v>2</v>
      </c>
      <c r="N738" s="8">
        <v>1</v>
      </c>
      <c r="O738" s="8">
        <v>3</v>
      </c>
      <c r="P738" s="8">
        <v>1</v>
      </c>
      <c r="Q738" s="8">
        <v>0</v>
      </c>
    </row>
    <row r="739" spans="1:17">
      <c r="A739" s="8" t="s">
        <v>1793</v>
      </c>
      <c r="B739" s="3">
        <v>0</v>
      </c>
      <c r="C739" s="8">
        <v>0</v>
      </c>
      <c r="D739" s="8">
        <v>1</v>
      </c>
      <c r="E739" s="8">
        <v>2</v>
      </c>
      <c r="F739" s="8">
        <v>0</v>
      </c>
      <c r="G739" s="8">
        <v>1</v>
      </c>
      <c r="H739" s="8">
        <v>0</v>
      </c>
      <c r="I739" s="8">
        <v>3</v>
      </c>
      <c r="J739" s="8">
        <v>5</v>
      </c>
      <c r="K739" s="8">
        <v>6</v>
      </c>
      <c r="L739" s="8">
        <v>7</v>
      </c>
      <c r="M739" s="8">
        <v>4</v>
      </c>
      <c r="N739" s="8">
        <v>0</v>
      </c>
      <c r="O739" s="8">
        <v>2</v>
      </c>
      <c r="P739" s="8">
        <v>1</v>
      </c>
      <c r="Q739" s="8">
        <v>0</v>
      </c>
    </row>
    <row r="740" spans="1:17">
      <c r="A740" s="8" t="s">
        <v>1794</v>
      </c>
      <c r="B740" s="3">
        <v>0</v>
      </c>
      <c r="C740" s="8">
        <v>0</v>
      </c>
      <c r="D740" s="8">
        <v>2</v>
      </c>
      <c r="E740" s="8">
        <v>1</v>
      </c>
      <c r="F740" s="8">
        <v>0</v>
      </c>
      <c r="G740" s="8">
        <v>0</v>
      </c>
      <c r="H740" s="8">
        <v>0</v>
      </c>
      <c r="I740" s="8">
        <v>6</v>
      </c>
      <c r="J740" s="8">
        <v>5</v>
      </c>
      <c r="K740" s="8">
        <v>10</v>
      </c>
      <c r="L740" s="8">
        <v>4</v>
      </c>
      <c r="M740" s="8">
        <v>4</v>
      </c>
      <c r="N740" s="8">
        <v>1</v>
      </c>
      <c r="O740" s="8">
        <v>2</v>
      </c>
      <c r="P740" s="8">
        <v>3</v>
      </c>
      <c r="Q740" s="8">
        <v>0</v>
      </c>
    </row>
    <row r="741" spans="1:17">
      <c r="A741" s="8" t="s">
        <v>1795</v>
      </c>
      <c r="B741" s="3">
        <v>0</v>
      </c>
      <c r="C741" s="8">
        <v>0</v>
      </c>
      <c r="D741" s="8">
        <v>0</v>
      </c>
      <c r="E741" s="8">
        <v>1</v>
      </c>
      <c r="F741" s="8">
        <v>0</v>
      </c>
      <c r="G741" s="8">
        <v>0</v>
      </c>
      <c r="H741" s="8">
        <v>0</v>
      </c>
      <c r="I741" s="8">
        <v>3</v>
      </c>
      <c r="J741" s="8">
        <v>1</v>
      </c>
      <c r="K741" s="8">
        <v>4</v>
      </c>
      <c r="L741" s="8">
        <v>3</v>
      </c>
      <c r="M741" s="8">
        <v>3</v>
      </c>
      <c r="N741" s="8">
        <v>0</v>
      </c>
      <c r="O741" s="8">
        <v>1</v>
      </c>
      <c r="P741" s="8">
        <v>0</v>
      </c>
      <c r="Q741" s="8">
        <v>0</v>
      </c>
    </row>
    <row r="742" spans="1:17">
      <c r="A742" s="8" t="s">
        <v>1796</v>
      </c>
      <c r="B742" s="3">
        <v>0</v>
      </c>
      <c r="C742" s="8">
        <v>0</v>
      </c>
      <c r="D742" s="8">
        <v>1</v>
      </c>
      <c r="E742" s="8">
        <v>8</v>
      </c>
      <c r="F742" s="8">
        <v>0</v>
      </c>
      <c r="G742" s="8">
        <v>0</v>
      </c>
      <c r="H742" s="8">
        <v>0</v>
      </c>
      <c r="I742" s="8">
        <v>10</v>
      </c>
      <c r="J742" s="8">
        <v>2</v>
      </c>
      <c r="K742" s="8">
        <v>3</v>
      </c>
      <c r="L742" s="8">
        <v>16</v>
      </c>
      <c r="M742" s="8">
        <v>9</v>
      </c>
      <c r="N742" s="8">
        <v>2</v>
      </c>
      <c r="O742" s="8">
        <v>5</v>
      </c>
      <c r="P742" s="8">
        <v>1</v>
      </c>
      <c r="Q742" s="8">
        <v>0</v>
      </c>
    </row>
    <row r="743" spans="1:17">
      <c r="A743" s="8" t="s">
        <v>1797</v>
      </c>
      <c r="B743" s="3">
        <v>0</v>
      </c>
      <c r="C743" s="8">
        <v>0</v>
      </c>
      <c r="D743" s="8">
        <v>1</v>
      </c>
      <c r="E743" s="8">
        <v>4</v>
      </c>
      <c r="F743" s="8">
        <v>0</v>
      </c>
      <c r="G743" s="8">
        <v>0</v>
      </c>
      <c r="H743" s="8">
        <v>0</v>
      </c>
      <c r="I743" s="8">
        <v>6</v>
      </c>
      <c r="J743" s="8">
        <v>1</v>
      </c>
      <c r="K743" s="8">
        <v>4</v>
      </c>
      <c r="L743" s="8">
        <v>4</v>
      </c>
      <c r="M743" s="8">
        <v>3</v>
      </c>
      <c r="N743" s="8">
        <v>0</v>
      </c>
      <c r="O743" s="8">
        <v>3</v>
      </c>
      <c r="P743" s="8">
        <v>0</v>
      </c>
      <c r="Q743" s="8">
        <v>0</v>
      </c>
    </row>
    <row r="744" spans="1:17">
      <c r="A744" s="8" t="s">
        <v>1798</v>
      </c>
      <c r="B744" s="3">
        <v>0</v>
      </c>
      <c r="C744" s="8">
        <v>0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2</v>
      </c>
      <c r="J744" s="8">
        <v>3</v>
      </c>
      <c r="K744" s="8">
        <v>8</v>
      </c>
      <c r="L744" s="8">
        <v>17</v>
      </c>
      <c r="M744" s="8">
        <v>7</v>
      </c>
      <c r="N744" s="8">
        <v>1</v>
      </c>
      <c r="O744" s="8">
        <v>6</v>
      </c>
      <c r="P744" s="8">
        <v>0</v>
      </c>
      <c r="Q744" s="8">
        <v>2</v>
      </c>
    </row>
    <row r="745" spans="1:17">
      <c r="A745" s="8" t="s">
        <v>1799</v>
      </c>
      <c r="B745" s="3">
        <v>0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2</v>
      </c>
      <c r="J745" s="8">
        <v>2</v>
      </c>
      <c r="K745" s="8">
        <v>6</v>
      </c>
      <c r="L745" s="8">
        <v>17</v>
      </c>
      <c r="M745" s="8">
        <v>7</v>
      </c>
      <c r="N745" s="8">
        <v>1</v>
      </c>
      <c r="O745" s="8">
        <v>3</v>
      </c>
      <c r="P745" s="8">
        <v>0</v>
      </c>
      <c r="Q745" s="8">
        <v>0</v>
      </c>
    </row>
    <row r="746" spans="1:17">
      <c r="A746" s="8" t="s">
        <v>1800</v>
      </c>
      <c r="B746" s="3">
        <v>0</v>
      </c>
      <c r="C746" s="8">
        <v>0</v>
      </c>
      <c r="D746" s="8">
        <v>2</v>
      </c>
      <c r="E746" s="8">
        <v>5</v>
      </c>
      <c r="F746" s="8">
        <v>0</v>
      </c>
      <c r="G746" s="8">
        <v>0</v>
      </c>
      <c r="H746" s="8">
        <v>0</v>
      </c>
      <c r="I746" s="8">
        <v>8</v>
      </c>
      <c r="J746" s="8">
        <v>3</v>
      </c>
      <c r="K746" s="8">
        <v>9</v>
      </c>
      <c r="L746" s="8">
        <v>10</v>
      </c>
      <c r="M746" s="8">
        <v>6</v>
      </c>
      <c r="N746" s="8">
        <v>0</v>
      </c>
      <c r="O746" s="8">
        <v>10</v>
      </c>
      <c r="P746" s="8">
        <v>4</v>
      </c>
      <c r="Q746" s="8">
        <v>0</v>
      </c>
    </row>
    <row r="747" spans="1:17">
      <c r="A747" s="8" t="s">
        <v>1801</v>
      </c>
      <c r="B747" s="3">
        <v>0</v>
      </c>
      <c r="C747" s="8">
        <v>1</v>
      </c>
      <c r="D747" s="8">
        <v>0</v>
      </c>
      <c r="E747" s="8">
        <v>2</v>
      </c>
      <c r="F747" s="8">
        <v>0</v>
      </c>
      <c r="G747" s="8">
        <v>0</v>
      </c>
      <c r="H747" s="8">
        <v>0</v>
      </c>
      <c r="I747" s="8">
        <v>4</v>
      </c>
      <c r="J747" s="8">
        <v>4</v>
      </c>
      <c r="K747" s="8">
        <v>9</v>
      </c>
      <c r="L747" s="8">
        <v>25</v>
      </c>
      <c r="M747" s="8">
        <v>12</v>
      </c>
      <c r="N747" s="8">
        <v>0</v>
      </c>
      <c r="O747" s="8">
        <v>4</v>
      </c>
      <c r="P747" s="8">
        <v>2</v>
      </c>
      <c r="Q747" s="8">
        <v>0</v>
      </c>
    </row>
    <row r="748" spans="1:17">
      <c r="A748" s="8" t="s">
        <v>1802</v>
      </c>
      <c r="B748" s="3">
        <v>0</v>
      </c>
      <c r="C748" s="8">
        <v>0</v>
      </c>
      <c r="D748" s="8">
        <v>1</v>
      </c>
      <c r="E748" s="8">
        <v>6</v>
      </c>
      <c r="F748" s="8">
        <v>0</v>
      </c>
      <c r="G748" s="8">
        <v>0</v>
      </c>
      <c r="H748" s="8">
        <v>0</v>
      </c>
      <c r="I748" s="8">
        <v>7</v>
      </c>
      <c r="J748" s="8">
        <v>2</v>
      </c>
      <c r="K748" s="8">
        <v>9</v>
      </c>
      <c r="L748" s="8">
        <v>12</v>
      </c>
      <c r="M748" s="8">
        <v>6</v>
      </c>
      <c r="N748" s="8">
        <v>0</v>
      </c>
      <c r="O748" s="8">
        <v>5</v>
      </c>
      <c r="P748" s="8">
        <v>0</v>
      </c>
      <c r="Q748" s="8">
        <v>0</v>
      </c>
    </row>
    <row r="749" spans="1:17">
      <c r="A749" s="8" t="s">
        <v>1803</v>
      </c>
      <c r="B749" s="3">
        <v>0</v>
      </c>
      <c r="C749" s="8">
        <v>0</v>
      </c>
      <c r="D749" s="8">
        <v>1</v>
      </c>
      <c r="E749" s="8">
        <v>4</v>
      </c>
      <c r="F749" s="8">
        <v>0</v>
      </c>
      <c r="G749" s="8">
        <v>0</v>
      </c>
      <c r="H749" s="8">
        <v>0</v>
      </c>
      <c r="I749" s="8">
        <v>6</v>
      </c>
      <c r="J749" s="8">
        <v>1</v>
      </c>
      <c r="K749" s="8">
        <v>6</v>
      </c>
      <c r="L749" s="8">
        <v>1</v>
      </c>
      <c r="M749" s="8">
        <v>3</v>
      </c>
      <c r="N749" s="8">
        <v>0</v>
      </c>
      <c r="O749" s="8">
        <v>3</v>
      </c>
      <c r="P749" s="8">
        <v>1</v>
      </c>
      <c r="Q749" s="8">
        <v>0</v>
      </c>
    </row>
    <row r="750" spans="1:17">
      <c r="A750" s="8" t="s">
        <v>1804</v>
      </c>
      <c r="B750" s="3">
        <v>0</v>
      </c>
      <c r="C750" s="8">
        <v>0</v>
      </c>
      <c r="D750" s="8">
        <v>1</v>
      </c>
      <c r="E750" s="8">
        <v>1</v>
      </c>
      <c r="F750" s="8">
        <v>0</v>
      </c>
      <c r="G750" s="8">
        <v>0</v>
      </c>
      <c r="H750" s="8">
        <v>0</v>
      </c>
      <c r="I750" s="8">
        <v>2</v>
      </c>
      <c r="J750" s="8">
        <v>3</v>
      </c>
      <c r="K750" s="8">
        <v>9</v>
      </c>
      <c r="L750" s="8">
        <v>7</v>
      </c>
      <c r="M750" s="8">
        <v>6</v>
      </c>
      <c r="N750" s="8">
        <v>1</v>
      </c>
      <c r="O750" s="8">
        <v>8</v>
      </c>
      <c r="P750" s="8">
        <v>3</v>
      </c>
      <c r="Q750" s="8">
        <v>0</v>
      </c>
    </row>
    <row r="751" spans="1:17">
      <c r="A751" s="8" t="s">
        <v>1805</v>
      </c>
      <c r="B751" s="3">
        <v>0</v>
      </c>
      <c r="C751" s="8">
        <v>1</v>
      </c>
      <c r="D751" s="8">
        <v>2</v>
      </c>
      <c r="E751" s="8">
        <v>1</v>
      </c>
      <c r="F751" s="8">
        <v>0</v>
      </c>
      <c r="G751" s="8">
        <v>0</v>
      </c>
      <c r="H751" s="8">
        <v>0</v>
      </c>
      <c r="I751" s="8">
        <v>6</v>
      </c>
      <c r="J751" s="8">
        <v>5</v>
      </c>
      <c r="K751" s="8">
        <v>8</v>
      </c>
      <c r="L751" s="8">
        <v>15</v>
      </c>
      <c r="M751" s="8">
        <v>5</v>
      </c>
      <c r="N751" s="8">
        <v>0</v>
      </c>
      <c r="O751" s="8">
        <v>1</v>
      </c>
      <c r="P751" s="8">
        <v>0</v>
      </c>
      <c r="Q751" s="8">
        <v>0</v>
      </c>
    </row>
    <row r="752" spans="1:17">
      <c r="A752" s="8" t="s">
        <v>1806</v>
      </c>
      <c r="B752" s="3">
        <v>0</v>
      </c>
      <c r="C752" s="8">
        <v>0</v>
      </c>
      <c r="D752" s="8">
        <v>1</v>
      </c>
      <c r="E752" s="8">
        <v>0</v>
      </c>
      <c r="F752" s="8">
        <v>0</v>
      </c>
      <c r="G752" s="8">
        <v>0</v>
      </c>
      <c r="H752" s="8">
        <v>1</v>
      </c>
      <c r="I752" s="8">
        <v>1</v>
      </c>
      <c r="J752" s="8">
        <v>0</v>
      </c>
      <c r="K752" s="8">
        <v>8</v>
      </c>
      <c r="L752" s="8">
        <v>5</v>
      </c>
      <c r="M752" s="8">
        <v>4</v>
      </c>
      <c r="N752" s="8">
        <v>0</v>
      </c>
      <c r="O752" s="8">
        <v>0</v>
      </c>
      <c r="P752" s="8">
        <v>0</v>
      </c>
      <c r="Q752" s="8">
        <v>0</v>
      </c>
    </row>
    <row r="753" spans="1:17">
      <c r="A753" s="8" t="s">
        <v>1807</v>
      </c>
      <c r="B753" s="3">
        <v>0</v>
      </c>
      <c r="C753" s="8">
        <v>0</v>
      </c>
      <c r="D753" s="8">
        <v>4</v>
      </c>
      <c r="E753" s="8">
        <v>1</v>
      </c>
      <c r="F753" s="8">
        <v>0</v>
      </c>
      <c r="G753" s="8">
        <v>0</v>
      </c>
      <c r="H753" s="8">
        <v>0</v>
      </c>
      <c r="I753" s="8">
        <v>7</v>
      </c>
      <c r="J753" s="8">
        <v>3</v>
      </c>
      <c r="K753" s="8">
        <v>13</v>
      </c>
      <c r="L753" s="8">
        <v>14</v>
      </c>
      <c r="M753" s="8">
        <v>3</v>
      </c>
      <c r="N753" s="8">
        <v>0</v>
      </c>
      <c r="O753" s="8">
        <v>5</v>
      </c>
      <c r="P753" s="8">
        <v>2</v>
      </c>
      <c r="Q753" s="8">
        <v>0</v>
      </c>
    </row>
    <row r="754" spans="1:17">
      <c r="A754" s="8" t="s">
        <v>1808</v>
      </c>
      <c r="B754" s="3">
        <v>0</v>
      </c>
      <c r="C754" s="8">
        <v>0</v>
      </c>
      <c r="D754" s="8">
        <v>0</v>
      </c>
      <c r="E754" s="8">
        <v>1</v>
      </c>
      <c r="F754" s="8">
        <v>0</v>
      </c>
      <c r="G754" s="8">
        <v>0</v>
      </c>
      <c r="H754" s="8">
        <v>0</v>
      </c>
      <c r="I754" s="8">
        <v>1</v>
      </c>
      <c r="J754" s="8">
        <v>0</v>
      </c>
      <c r="K754" s="8">
        <v>4</v>
      </c>
      <c r="L754" s="8">
        <v>10</v>
      </c>
      <c r="M754" s="8">
        <v>8</v>
      </c>
      <c r="N754" s="8">
        <v>0</v>
      </c>
      <c r="O754" s="8">
        <v>3</v>
      </c>
      <c r="P754" s="8">
        <v>5</v>
      </c>
      <c r="Q754" s="8">
        <v>0</v>
      </c>
    </row>
    <row r="755" spans="1:17">
      <c r="A755" s="8" t="s">
        <v>1809</v>
      </c>
      <c r="B755" s="3">
        <v>0</v>
      </c>
      <c r="C755" s="8">
        <v>0</v>
      </c>
      <c r="D755" s="8">
        <v>3</v>
      </c>
      <c r="E755" s="8">
        <v>1</v>
      </c>
      <c r="F755" s="8">
        <v>0</v>
      </c>
      <c r="G755" s="8">
        <v>1</v>
      </c>
      <c r="H755" s="8">
        <v>1</v>
      </c>
      <c r="I755" s="8">
        <v>4</v>
      </c>
      <c r="J755" s="8">
        <v>3</v>
      </c>
      <c r="K755" s="8">
        <v>8</v>
      </c>
      <c r="L755" s="8">
        <v>11</v>
      </c>
      <c r="M755" s="8">
        <v>4</v>
      </c>
      <c r="N755" s="8">
        <v>0</v>
      </c>
      <c r="O755" s="8">
        <v>5</v>
      </c>
      <c r="P755" s="8">
        <v>4</v>
      </c>
      <c r="Q755" s="8">
        <v>0</v>
      </c>
    </row>
    <row r="756" spans="1:17">
      <c r="A756" s="8" t="s">
        <v>1810</v>
      </c>
      <c r="B756" s="3">
        <v>0</v>
      </c>
      <c r="C756" s="8">
        <v>0</v>
      </c>
      <c r="D756" s="8">
        <v>3</v>
      </c>
      <c r="E756" s="8">
        <v>4</v>
      </c>
      <c r="F756" s="8">
        <v>0</v>
      </c>
      <c r="G756" s="8">
        <v>0</v>
      </c>
      <c r="H756" s="8">
        <v>0</v>
      </c>
      <c r="I756" s="8">
        <v>9</v>
      </c>
      <c r="J756" s="8">
        <v>4</v>
      </c>
      <c r="K756" s="8">
        <v>8</v>
      </c>
      <c r="L756" s="8">
        <v>10</v>
      </c>
      <c r="M756" s="8">
        <v>7</v>
      </c>
      <c r="N756" s="8">
        <v>2</v>
      </c>
      <c r="O756" s="8">
        <v>6</v>
      </c>
      <c r="P756" s="8">
        <v>1</v>
      </c>
      <c r="Q756" s="8">
        <v>0</v>
      </c>
    </row>
    <row r="757" spans="1:17">
      <c r="A757" s="8" t="s">
        <v>1811</v>
      </c>
      <c r="B757" s="3">
        <v>0</v>
      </c>
      <c r="C757" s="8">
        <v>1</v>
      </c>
      <c r="D757" s="8">
        <v>1</v>
      </c>
      <c r="E757" s="8">
        <v>3</v>
      </c>
      <c r="F757" s="8">
        <v>0</v>
      </c>
      <c r="G757" s="8">
        <v>0</v>
      </c>
      <c r="H757" s="8">
        <v>0</v>
      </c>
      <c r="I757" s="8">
        <v>6</v>
      </c>
      <c r="J757" s="8">
        <v>1</v>
      </c>
      <c r="K757" s="8">
        <v>6</v>
      </c>
      <c r="L757" s="8">
        <v>10</v>
      </c>
      <c r="M757" s="8">
        <v>4</v>
      </c>
      <c r="N757" s="8">
        <v>2</v>
      </c>
      <c r="O757" s="8">
        <v>3</v>
      </c>
      <c r="P757" s="8">
        <v>0</v>
      </c>
      <c r="Q757" s="8">
        <v>1</v>
      </c>
    </row>
    <row r="758" spans="1:17">
      <c r="A758" s="8" t="s">
        <v>1812</v>
      </c>
      <c r="B758" s="3">
        <v>0</v>
      </c>
      <c r="C758" s="8">
        <v>0</v>
      </c>
      <c r="D758" s="8">
        <v>2</v>
      </c>
      <c r="E758" s="8">
        <v>1</v>
      </c>
      <c r="F758" s="8">
        <v>0</v>
      </c>
      <c r="G758" s="8">
        <v>0</v>
      </c>
      <c r="H758" s="8">
        <v>0</v>
      </c>
      <c r="I758" s="8">
        <v>3</v>
      </c>
      <c r="J758" s="8">
        <v>0</v>
      </c>
      <c r="K758" s="8">
        <v>7</v>
      </c>
      <c r="L758" s="8">
        <v>11</v>
      </c>
      <c r="M758" s="8">
        <v>3</v>
      </c>
      <c r="N758" s="8">
        <v>0</v>
      </c>
      <c r="O758" s="8">
        <v>5</v>
      </c>
      <c r="P758" s="8">
        <v>1</v>
      </c>
      <c r="Q758" s="8">
        <v>0</v>
      </c>
    </row>
    <row r="759" spans="1:17">
      <c r="A759" s="8" t="s">
        <v>1813</v>
      </c>
      <c r="B759" s="3">
        <v>0</v>
      </c>
      <c r="C759" s="8">
        <v>0</v>
      </c>
      <c r="D759" s="8">
        <v>4</v>
      </c>
      <c r="E759" s="8">
        <v>1</v>
      </c>
      <c r="F759" s="8">
        <v>0</v>
      </c>
      <c r="G759" s="8">
        <v>0</v>
      </c>
      <c r="H759" s="8">
        <v>0</v>
      </c>
      <c r="I759" s="8">
        <v>7</v>
      </c>
      <c r="J759" s="8">
        <v>3</v>
      </c>
      <c r="K759" s="8">
        <v>9</v>
      </c>
      <c r="L759" s="8">
        <v>10</v>
      </c>
      <c r="M759" s="8">
        <v>10</v>
      </c>
      <c r="N759" s="8">
        <v>0</v>
      </c>
      <c r="O759" s="8">
        <v>7</v>
      </c>
      <c r="P759" s="8">
        <v>0</v>
      </c>
      <c r="Q759" s="8">
        <v>0</v>
      </c>
    </row>
    <row r="760" spans="1:17">
      <c r="A760" s="8" t="s">
        <v>1814</v>
      </c>
      <c r="B760" s="3">
        <v>0</v>
      </c>
      <c r="C760" s="8">
        <v>0</v>
      </c>
      <c r="D760" s="8">
        <v>3</v>
      </c>
      <c r="E760" s="8">
        <v>0</v>
      </c>
      <c r="F760" s="8">
        <v>0</v>
      </c>
      <c r="G760" s="8">
        <v>0</v>
      </c>
      <c r="H760" s="8">
        <v>0</v>
      </c>
      <c r="I760" s="8">
        <v>3</v>
      </c>
      <c r="J760" s="8">
        <v>2</v>
      </c>
      <c r="K760" s="8">
        <v>5</v>
      </c>
      <c r="L760" s="8">
        <v>8</v>
      </c>
      <c r="M760" s="8">
        <v>3</v>
      </c>
      <c r="N760" s="8">
        <v>0</v>
      </c>
      <c r="O760" s="8">
        <v>6</v>
      </c>
      <c r="P760" s="8">
        <v>1</v>
      </c>
      <c r="Q760" s="8">
        <v>0</v>
      </c>
    </row>
    <row r="761" spans="1:17">
      <c r="A761" s="8" t="s">
        <v>1815</v>
      </c>
      <c r="B761" s="3">
        <v>1</v>
      </c>
      <c r="C761" s="8">
        <v>0</v>
      </c>
      <c r="D761" s="8">
        <v>3</v>
      </c>
      <c r="E761" s="8">
        <v>4</v>
      </c>
      <c r="F761" s="8">
        <v>0</v>
      </c>
      <c r="G761" s="8">
        <v>0</v>
      </c>
      <c r="H761" s="8">
        <v>0</v>
      </c>
      <c r="I761" s="8">
        <v>13</v>
      </c>
      <c r="J761" s="8">
        <v>2</v>
      </c>
      <c r="K761" s="8">
        <v>13</v>
      </c>
      <c r="L761" s="8">
        <v>8</v>
      </c>
      <c r="M761" s="8">
        <v>5</v>
      </c>
      <c r="N761" s="8">
        <v>1</v>
      </c>
      <c r="O761" s="8">
        <v>6</v>
      </c>
      <c r="P761" s="8">
        <v>1</v>
      </c>
      <c r="Q761" s="8">
        <v>0</v>
      </c>
    </row>
    <row r="762" spans="1:17">
      <c r="A762" s="8" t="s">
        <v>1816</v>
      </c>
      <c r="B762" s="3">
        <v>0</v>
      </c>
      <c r="C762" s="8">
        <v>0</v>
      </c>
      <c r="D762" s="8">
        <v>3</v>
      </c>
      <c r="E762" s="8">
        <v>1</v>
      </c>
      <c r="F762" s="8">
        <v>0</v>
      </c>
      <c r="G762" s="8">
        <v>0</v>
      </c>
      <c r="H762" s="8">
        <v>0</v>
      </c>
      <c r="I762" s="8">
        <v>5</v>
      </c>
      <c r="J762" s="8">
        <v>1</v>
      </c>
      <c r="K762" s="8">
        <v>6</v>
      </c>
      <c r="L762" s="8">
        <v>10</v>
      </c>
      <c r="M762" s="8">
        <v>5</v>
      </c>
      <c r="N762" s="8">
        <v>0</v>
      </c>
      <c r="O762" s="8">
        <v>4</v>
      </c>
      <c r="P762" s="8">
        <v>1</v>
      </c>
      <c r="Q762" s="8">
        <v>0</v>
      </c>
    </row>
    <row r="763" spans="1:17">
      <c r="A763" s="8" t="s">
        <v>1817</v>
      </c>
      <c r="B763" s="3">
        <v>0</v>
      </c>
      <c r="C763" s="8">
        <v>0</v>
      </c>
      <c r="D763" s="8">
        <v>3</v>
      </c>
      <c r="E763" s="8">
        <v>0</v>
      </c>
      <c r="F763" s="8">
        <v>0</v>
      </c>
      <c r="G763" s="8">
        <v>0</v>
      </c>
      <c r="H763" s="8">
        <v>0</v>
      </c>
      <c r="I763" s="8">
        <v>4</v>
      </c>
      <c r="J763" s="8">
        <v>4</v>
      </c>
      <c r="K763" s="8">
        <v>8</v>
      </c>
      <c r="L763" s="8">
        <v>10</v>
      </c>
      <c r="M763" s="8">
        <v>5</v>
      </c>
      <c r="N763" s="8">
        <v>0</v>
      </c>
      <c r="O763" s="8">
        <v>4</v>
      </c>
      <c r="P763" s="8">
        <v>1</v>
      </c>
      <c r="Q763" s="8">
        <v>0</v>
      </c>
    </row>
    <row r="764" spans="1:17">
      <c r="A764" s="8" t="s">
        <v>1818</v>
      </c>
      <c r="B764" s="3">
        <v>1</v>
      </c>
      <c r="C764" s="8">
        <v>1</v>
      </c>
      <c r="D764" s="8">
        <v>2</v>
      </c>
      <c r="E764" s="8">
        <v>1</v>
      </c>
      <c r="F764" s="8">
        <v>1</v>
      </c>
      <c r="G764" s="8">
        <v>0</v>
      </c>
      <c r="H764" s="8">
        <v>0</v>
      </c>
      <c r="I764" s="8">
        <v>5</v>
      </c>
      <c r="J764" s="8">
        <v>3</v>
      </c>
      <c r="K764" s="8">
        <v>9</v>
      </c>
      <c r="L764" s="8">
        <v>12</v>
      </c>
      <c r="M764" s="8">
        <v>6</v>
      </c>
      <c r="N764" s="8">
        <v>0</v>
      </c>
      <c r="O764" s="8">
        <v>5</v>
      </c>
      <c r="P764" s="8">
        <v>0</v>
      </c>
      <c r="Q764" s="8">
        <v>1</v>
      </c>
    </row>
    <row r="765" spans="1:17">
      <c r="A765" s="8" t="s">
        <v>1819</v>
      </c>
      <c r="B765" s="3">
        <v>0</v>
      </c>
      <c r="C765" s="8">
        <v>0</v>
      </c>
      <c r="D765" s="8">
        <v>0</v>
      </c>
      <c r="E765" s="8">
        <v>1</v>
      </c>
      <c r="F765" s="8">
        <v>0</v>
      </c>
      <c r="G765" s="8">
        <v>0</v>
      </c>
      <c r="H765" s="8">
        <v>0</v>
      </c>
      <c r="I765" s="8">
        <v>6</v>
      </c>
      <c r="J765" s="8">
        <v>0</v>
      </c>
      <c r="K765" s="8">
        <v>7</v>
      </c>
      <c r="L765" s="8">
        <v>20</v>
      </c>
      <c r="M765" s="8">
        <v>10</v>
      </c>
      <c r="N765" s="8">
        <v>0</v>
      </c>
      <c r="O765" s="8">
        <v>2</v>
      </c>
      <c r="P765" s="8">
        <v>1</v>
      </c>
      <c r="Q765" s="8">
        <v>0</v>
      </c>
    </row>
    <row r="766" spans="1:17">
      <c r="A766" s="8" t="s">
        <v>1820</v>
      </c>
      <c r="B766" s="3">
        <v>0</v>
      </c>
      <c r="C766" s="8">
        <v>0</v>
      </c>
      <c r="D766" s="8">
        <v>0</v>
      </c>
      <c r="E766" s="8">
        <v>4</v>
      </c>
      <c r="F766" s="8">
        <v>0</v>
      </c>
      <c r="G766" s="8">
        <v>0</v>
      </c>
      <c r="H766" s="8">
        <v>0</v>
      </c>
      <c r="I766" s="8">
        <v>4</v>
      </c>
      <c r="J766" s="8">
        <v>1</v>
      </c>
      <c r="K766" s="8">
        <v>5</v>
      </c>
      <c r="L766" s="8">
        <v>8</v>
      </c>
      <c r="M766" s="8">
        <v>4</v>
      </c>
      <c r="N766" s="8">
        <v>0</v>
      </c>
      <c r="O766" s="8">
        <v>4</v>
      </c>
      <c r="P766" s="8">
        <v>1</v>
      </c>
      <c r="Q766" s="8">
        <v>0</v>
      </c>
    </row>
    <row r="767" spans="1:17">
      <c r="A767" s="8" t="s">
        <v>1821</v>
      </c>
      <c r="B767" s="3">
        <v>0</v>
      </c>
      <c r="C767" s="8">
        <v>0</v>
      </c>
      <c r="D767" s="8">
        <v>2</v>
      </c>
      <c r="E767" s="8">
        <v>1</v>
      </c>
      <c r="F767" s="8">
        <v>0</v>
      </c>
      <c r="G767" s="8">
        <v>0</v>
      </c>
      <c r="H767" s="8">
        <v>0</v>
      </c>
      <c r="I767" s="8">
        <v>4</v>
      </c>
      <c r="J767" s="8">
        <v>1</v>
      </c>
      <c r="K767" s="8">
        <v>3</v>
      </c>
      <c r="L767" s="8">
        <v>22</v>
      </c>
      <c r="M767" s="8">
        <v>7</v>
      </c>
      <c r="N767" s="8">
        <v>0</v>
      </c>
      <c r="O767" s="8">
        <v>2</v>
      </c>
      <c r="P767" s="8">
        <v>0</v>
      </c>
      <c r="Q767" s="8">
        <v>0</v>
      </c>
    </row>
    <row r="768" spans="1:17">
      <c r="A768" s="8" t="s">
        <v>1822</v>
      </c>
      <c r="B768" s="3">
        <v>0</v>
      </c>
      <c r="C768" s="8">
        <v>0</v>
      </c>
      <c r="D768" s="8">
        <v>2</v>
      </c>
      <c r="E768" s="8">
        <v>1</v>
      </c>
      <c r="F768" s="8">
        <v>0</v>
      </c>
      <c r="G768" s="8">
        <v>0</v>
      </c>
      <c r="H768" s="8">
        <v>0</v>
      </c>
      <c r="I768" s="8">
        <v>5</v>
      </c>
      <c r="J768" s="8">
        <v>2</v>
      </c>
      <c r="K768" s="8">
        <v>4</v>
      </c>
      <c r="L768" s="8">
        <v>4</v>
      </c>
      <c r="M768" s="8">
        <v>2</v>
      </c>
      <c r="N768" s="8">
        <v>0</v>
      </c>
      <c r="O768" s="8">
        <v>7</v>
      </c>
      <c r="P768" s="8">
        <v>1</v>
      </c>
      <c r="Q768" s="8">
        <v>0</v>
      </c>
    </row>
    <row r="769" spans="1:17">
      <c r="A769" s="8" t="s">
        <v>1823</v>
      </c>
      <c r="B769" s="3">
        <v>0</v>
      </c>
      <c r="C769" s="8">
        <v>0</v>
      </c>
      <c r="D769" s="8">
        <v>1</v>
      </c>
      <c r="E769" s="8">
        <v>0</v>
      </c>
      <c r="F769" s="8">
        <v>0</v>
      </c>
      <c r="G769" s="8">
        <v>0</v>
      </c>
      <c r="H769" s="8">
        <v>0</v>
      </c>
      <c r="I769" s="8">
        <v>5</v>
      </c>
      <c r="J769" s="8">
        <v>1</v>
      </c>
      <c r="K769" s="8">
        <v>9</v>
      </c>
      <c r="L769" s="8">
        <v>19</v>
      </c>
      <c r="M769" s="8">
        <v>4</v>
      </c>
      <c r="N769" s="8">
        <v>1</v>
      </c>
      <c r="O769" s="8">
        <v>1</v>
      </c>
      <c r="P769" s="8">
        <v>0</v>
      </c>
      <c r="Q769" s="8">
        <v>0</v>
      </c>
    </row>
    <row r="770" spans="1:17">
      <c r="A770" s="8" t="s">
        <v>1824</v>
      </c>
      <c r="B770" s="3">
        <v>0</v>
      </c>
      <c r="C770" s="8">
        <v>0</v>
      </c>
      <c r="D770" s="8">
        <v>1</v>
      </c>
      <c r="E770" s="8">
        <v>1</v>
      </c>
      <c r="F770" s="8">
        <v>0</v>
      </c>
      <c r="G770" s="8">
        <v>0</v>
      </c>
      <c r="H770" s="8">
        <v>0</v>
      </c>
      <c r="I770" s="8">
        <v>4</v>
      </c>
      <c r="J770" s="8">
        <v>2</v>
      </c>
      <c r="K770" s="8">
        <v>4</v>
      </c>
      <c r="L770" s="8">
        <v>6</v>
      </c>
      <c r="M770" s="8">
        <v>4</v>
      </c>
      <c r="N770" s="8">
        <v>0</v>
      </c>
      <c r="O770" s="8">
        <v>4</v>
      </c>
      <c r="P770" s="8">
        <v>0</v>
      </c>
      <c r="Q770" s="8">
        <v>0</v>
      </c>
    </row>
    <row r="771" spans="1:17">
      <c r="A771" s="8" t="s">
        <v>1825</v>
      </c>
      <c r="B771" s="3">
        <v>0</v>
      </c>
      <c r="C771" s="8">
        <v>0</v>
      </c>
      <c r="D771" s="8">
        <v>2</v>
      </c>
      <c r="E771" s="8">
        <v>5</v>
      </c>
      <c r="F771" s="8">
        <v>0</v>
      </c>
      <c r="G771" s="8">
        <v>1</v>
      </c>
      <c r="H771" s="8">
        <v>1</v>
      </c>
      <c r="I771" s="8">
        <v>8</v>
      </c>
      <c r="J771" s="8">
        <v>5</v>
      </c>
      <c r="K771" s="8">
        <v>12</v>
      </c>
      <c r="L771" s="8">
        <v>15</v>
      </c>
      <c r="M771" s="8">
        <v>10</v>
      </c>
      <c r="N771" s="8">
        <v>0</v>
      </c>
      <c r="O771" s="8">
        <v>5</v>
      </c>
      <c r="P771" s="8">
        <v>3</v>
      </c>
      <c r="Q771" s="8">
        <v>0</v>
      </c>
    </row>
    <row r="772" spans="1:17">
      <c r="A772" s="8" t="s">
        <v>1826</v>
      </c>
      <c r="B772" s="3">
        <v>0</v>
      </c>
      <c r="C772" s="8">
        <v>0</v>
      </c>
      <c r="D772" s="8">
        <v>1</v>
      </c>
      <c r="E772" s="8">
        <v>3</v>
      </c>
      <c r="F772" s="8">
        <v>0</v>
      </c>
      <c r="G772" s="8">
        <v>0</v>
      </c>
      <c r="H772" s="8">
        <v>0</v>
      </c>
      <c r="I772" s="8">
        <v>4</v>
      </c>
      <c r="J772" s="8">
        <v>0</v>
      </c>
      <c r="K772" s="8">
        <v>3</v>
      </c>
      <c r="L772" s="8">
        <v>16</v>
      </c>
      <c r="M772" s="8">
        <v>5</v>
      </c>
      <c r="N772" s="8">
        <v>0</v>
      </c>
      <c r="O772" s="8">
        <v>2</v>
      </c>
      <c r="P772" s="8">
        <v>0</v>
      </c>
      <c r="Q772" s="8">
        <v>0</v>
      </c>
    </row>
    <row r="773" spans="1:17">
      <c r="A773" s="8" t="s">
        <v>1827</v>
      </c>
      <c r="B773" s="3">
        <v>0</v>
      </c>
      <c r="C773" s="8">
        <v>0</v>
      </c>
      <c r="D773" s="8">
        <v>1</v>
      </c>
      <c r="E773" s="8">
        <v>4</v>
      </c>
      <c r="F773" s="8">
        <v>0</v>
      </c>
      <c r="G773" s="8">
        <v>0</v>
      </c>
      <c r="H773" s="8">
        <v>0</v>
      </c>
      <c r="I773" s="8">
        <v>5</v>
      </c>
      <c r="J773" s="8">
        <v>1</v>
      </c>
      <c r="K773" s="8">
        <v>5</v>
      </c>
      <c r="L773" s="8">
        <v>9</v>
      </c>
      <c r="M773" s="8">
        <v>2</v>
      </c>
      <c r="N773" s="8">
        <v>0</v>
      </c>
      <c r="O773" s="8">
        <v>5</v>
      </c>
      <c r="P773" s="8">
        <v>1</v>
      </c>
      <c r="Q773" s="8">
        <v>0</v>
      </c>
    </row>
    <row r="774" spans="1:17">
      <c r="A774" s="8" t="s">
        <v>1828</v>
      </c>
      <c r="B774" s="3">
        <v>0</v>
      </c>
      <c r="C774" s="8">
        <v>0</v>
      </c>
      <c r="D774" s="8">
        <v>2</v>
      </c>
      <c r="E774" s="8">
        <v>2</v>
      </c>
      <c r="F774" s="8">
        <v>0</v>
      </c>
      <c r="G774" s="8">
        <v>0</v>
      </c>
      <c r="H774" s="8">
        <v>0</v>
      </c>
      <c r="I774" s="8">
        <v>7</v>
      </c>
      <c r="J774" s="8">
        <v>2</v>
      </c>
      <c r="K774" s="8">
        <v>10</v>
      </c>
      <c r="L774" s="8">
        <v>6</v>
      </c>
      <c r="M774" s="8">
        <v>6</v>
      </c>
      <c r="N774" s="8">
        <v>1</v>
      </c>
      <c r="O774" s="8">
        <v>7</v>
      </c>
      <c r="P774" s="8">
        <v>4</v>
      </c>
      <c r="Q774" s="8">
        <v>0</v>
      </c>
    </row>
    <row r="775" spans="1:17">
      <c r="A775" s="8" t="s">
        <v>1829</v>
      </c>
      <c r="B775" s="3">
        <v>0</v>
      </c>
      <c r="C775" s="8">
        <v>1</v>
      </c>
      <c r="D775" s="8">
        <v>4</v>
      </c>
      <c r="E775" s="8">
        <v>2</v>
      </c>
      <c r="F775" s="8">
        <v>0</v>
      </c>
      <c r="G775" s="8">
        <v>0</v>
      </c>
      <c r="H775" s="8">
        <v>0</v>
      </c>
      <c r="I775" s="8">
        <v>8</v>
      </c>
      <c r="J775" s="8">
        <v>4</v>
      </c>
      <c r="K775" s="8">
        <v>7</v>
      </c>
      <c r="L775" s="8">
        <v>6</v>
      </c>
      <c r="M775" s="8">
        <v>4</v>
      </c>
      <c r="N775" s="8">
        <v>4</v>
      </c>
      <c r="O775" s="8">
        <v>5</v>
      </c>
      <c r="P775" s="8">
        <v>2</v>
      </c>
      <c r="Q775" s="8">
        <v>0</v>
      </c>
    </row>
    <row r="776" spans="1:17">
      <c r="A776" s="8" t="s">
        <v>1830</v>
      </c>
      <c r="B776" s="3">
        <v>0</v>
      </c>
      <c r="C776" s="8">
        <v>0</v>
      </c>
      <c r="D776" s="8">
        <v>4</v>
      </c>
      <c r="E776" s="8">
        <v>2</v>
      </c>
      <c r="F776" s="8">
        <v>0</v>
      </c>
      <c r="G776" s="8">
        <v>0</v>
      </c>
      <c r="H776" s="8">
        <v>0</v>
      </c>
      <c r="I776" s="8">
        <v>11</v>
      </c>
      <c r="J776" s="8">
        <v>2</v>
      </c>
      <c r="K776" s="8">
        <v>8</v>
      </c>
      <c r="L776" s="8">
        <v>7</v>
      </c>
      <c r="M776" s="8">
        <v>6</v>
      </c>
      <c r="N776" s="8">
        <v>0</v>
      </c>
      <c r="O776" s="8">
        <v>7</v>
      </c>
      <c r="P776" s="8">
        <v>2</v>
      </c>
      <c r="Q776" s="8">
        <v>1</v>
      </c>
    </row>
    <row r="777" spans="1:17">
      <c r="A777" s="8" t="s">
        <v>1831</v>
      </c>
      <c r="B777" s="3">
        <v>0</v>
      </c>
      <c r="C777" s="8">
        <v>0</v>
      </c>
      <c r="D777" s="8">
        <v>2</v>
      </c>
      <c r="E777" s="8">
        <v>2</v>
      </c>
      <c r="F777" s="8">
        <v>0</v>
      </c>
      <c r="G777" s="8">
        <v>0</v>
      </c>
      <c r="H777" s="8">
        <v>0</v>
      </c>
      <c r="I777" s="8">
        <v>9</v>
      </c>
      <c r="J777" s="8">
        <v>0</v>
      </c>
      <c r="K777" s="8">
        <v>6</v>
      </c>
      <c r="L777" s="8">
        <v>3</v>
      </c>
      <c r="M777" s="8">
        <v>2</v>
      </c>
      <c r="N777" s="8">
        <v>0</v>
      </c>
      <c r="O777" s="8">
        <v>5</v>
      </c>
      <c r="P777" s="8">
        <v>2</v>
      </c>
      <c r="Q777" s="8">
        <v>0</v>
      </c>
    </row>
    <row r="778" spans="1:17">
      <c r="A778" s="8" t="s">
        <v>1832</v>
      </c>
      <c r="B778" s="3">
        <v>0</v>
      </c>
      <c r="C778" s="8">
        <v>1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4</v>
      </c>
      <c r="J778" s="8">
        <v>3</v>
      </c>
      <c r="K778" s="8">
        <v>4</v>
      </c>
      <c r="L778" s="8">
        <v>8</v>
      </c>
      <c r="M778" s="8">
        <v>6</v>
      </c>
      <c r="N778" s="8">
        <v>0</v>
      </c>
      <c r="O778" s="8">
        <v>4</v>
      </c>
      <c r="P778" s="8">
        <v>1</v>
      </c>
      <c r="Q778" s="8">
        <v>0</v>
      </c>
    </row>
    <row r="779" spans="1:17">
      <c r="A779" s="8" t="s">
        <v>1833</v>
      </c>
      <c r="B779" s="3">
        <v>1</v>
      </c>
      <c r="C779" s="8">
        <v>0</v>
      </c>
      <c r="D779" s="8">
        <v>0</v>
      </c>
      <c r="E779" s="8">
        <v>3</v>
      </c>
      <c r="F779" s="8">
        <v>1</v>
      </c>
      <c r="G779" s="8">
        <v>0</v>
      </c>
      <c r="H779" s="8">
        <v>0</v>
      </c>
      <c r="I779" s="8">
        <v>7</v>
      </c>
      <c r="J779" s="8">
        <v>3</v>
      </c>
      <c r="K779" s="8">
        <v>7</v>
      </c>
      <c r="L779" s="8">
        <v>2</v>
      </c>
      <c r="M779" s="8">
        <v>0</v>
      </c>
      <c r="N779" s="8">
        <v>0</v>
      </c>
      <c r="O779" s="8">
        <v>5</v>
      </c>
      <c r="P779" s="8">
        <v>0</v>
      </c>
      <c r="Q779" s="8">
        <v>0</v>
      </c>
    </row>
    <row r="780" spans="1:17">
      <c r="A780" s="8" t="s">
        <v>1834</v>
      </c>
      <c r="B780" s="3">
        <v>0</v>
      </c>
      <c r="C780" s="8">
        <v>0</v>
      </c>
      <c r="D780" s="8">
        <v>1</v>
      </c>
      <c r="E780" s="8">
        <v>1</v>
      </c>
      <c r="F780" s="8">
        <v>0</v>
      </c>
      <c r="G780" s="8">
        <v>0</v>
      </c>
      <c r="H780" s="8">
        <v>0</v>
      </c>
      <c r="I780" s="8">
        <v>2</v>
      </c>
      <c r="J780" s="8">
        <v>5</v>
      </c>
      <c r="K780" s="8">
        <v>6</v>
      </c>
      <c r="L780" s="8">
        <v>8</v>
      </c>
      <c r="M780" s="8">
        <v>1</v>
      </c>
      <c r="N780" s="8">
        <v>1</v>
      </c>
      <c r="O780" s="8">
        <v>4</v>
      </c>
      <c r="P780" s="8">
        <v>1</v>
      </c>
      <c r="Q780" s="8">
        <v>0</v>
      </c>
    </row>
    <row r="781" spans="1:17">
      <c r="A781" s="8" t="s">
        <v>1835</v>
      </c>
      <c r="B781" s="3">
        <v>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1</v>
      </c>
      <c r="K781" s="8">
        <v>7</v>
      </c>
      <c r="L781" s="8">
        <v>10</v>
      </c>
      <c r="M781" s="8">
        <v>4</v>
      </c>
      <c r="N781" s="8">
        <v>0</v>
      </c>
      <c r="O781" s="8">
        <v>5</v>
      </c>
      <c r="P781" s="8">
        <v>1</v>
      </c>
      <c r="Q781" s="8">
        <v>0</v>
      </c>
    </row>
    <row r="782" spans="1:17">
      <c r="A782" s="8" t="s">
        <v>1836</v>
      </c>
      <c r="B782" s="3">
        <v>0</v>
      </c>
      <c r="C782" s="8">
        <v>0</v>
      </c>
      <c r="D782" s="8">
        <v>1</v>
      </c>
      <c r="E782" s="8">
        <v>1</v>
      </c>
      <c r="F782" s="8">
        <v>0</v>
      </c>
      <c r="G782" s="8">
        <v>0</v>
      </c>
      <c r="H782" s="8">
        <v>0</v>
      </c>
      <c r="I782" s="8">
        <v>2</v>
      </c>
      <c r="J782" s="8">
        <v>1</v>
      </c>
      <c r="K782" s="8">
        <v>4</v>
      </c>
      <c r="L782" s="8">
        <v>8</v>
      </c>
      <c r="M782" s="8">
        <v>4</v>
      </c>
      <c r="N782" s="8">
        <v>0</v>
      </c>
      <c r="O782" s="8">
        <v>5</v>
      </c>
      <c r="P782" s="8">
        <v>1</v>
      </c>
      <c r="Q782" s="8">
        <v>0</v>
      </c>
    </row>
    <row r="783" spans="1:17">
      <c r="A783" s="8" t="s">
        <v>1837</v>
      </c>
      <c r="B783" s="3">
        <v>0</v>
      </c>
      <c r="C783" s="8">
        <v>0</v>
      </c>
      <c r="D783" s="8">
        <v>0</v>
      </c>
      <c r="E783" s="8">
        <v>2</v>
      </c>
      <c r="F783" s="8">
        <v>0</v>
      </c>
      <c r="G783" s="8">
        <v>0</v>
      </c>
      <c r="H783" s="8">
        <v>0</v>
      </c>
      <c r="I783" s="8">
        <v>2</v>
      </c>
      <c r="J783" s="8">
        <v>0</v>
      </c>
      <c r="K783" s="8">
        <v>6</v>
      </c>
      <c r="L783" s="8">
        <v>5</v>
      </c>
      <c r="M783" s="8">
        <v>2</v>
      </c>
      <c r="N783" s="8">
        <v>0</v>
      </c>
      <c r="O783" s="8">
        <v>3</v>
      </c>
      <c r="P783" s="8">
        <v>1</v>
      </c>
      <c r="Q783" s="8">
        <v>0</v>
      </c>
    </row>
    <row r="784" spans="1:17">
      <c r="A784" s="8" t="s">
        <v>1838</v>
      </c>
      <c r="B784" s="3">
        <v>0</v>
      </c>
      <c r="C784" s="8">
        <v>0</v>
      </c>
      <c r="D784" s="8">
        <v>1</v>
      </c>
      <c r="E784" s="8">
        <v>1</v>
      </c>
      <c r="F784" s="8">
        <v>0</v>
      </c>
      <c r="G784" s="8">
        <v>0</v>
      </c>
      <c r="H784" s="8">
        <v>0</v>
      </c>
      <c r="I784" s="8">
        <v>2</v>
      </c>
      <c r="J784" s="8">
        <v>4</v>
      </c>
      <c r="K784" s="8">
        <v>4</v>
      </c>
      <c r="L784" s="8">
        <v>8</v>
      </c>
      <c r="M784" s="8">
        <v>3</v>
      </c>
      <c r="N784" s="8">
        <v>0</v>
      </c>
      <c r="O784" s="8">
        <v>4</v>
      </c>
      <c r="P784" s="8">
        <v>2</v>
      </c>
      <c r="Q784" s="8">
        <v>0</v>
      </c>
    </row>
    <row r="785" spans="1:17">
      <c r="A785" s="8" t="s">
        <v>1839</v>
      </c>
      <c r="B785" s="3">
        <v>0</v>
      </c>
      <c r="C785" s="8">
        <v>0</v>
      </c>
      <c r="D785" s="8">
        <v>1</v>
      </c>
      <c r="E785" s="8">
        <v>2</v>
      </c>
      <c r="F785" s="8">
        <v>0</v>
      </c>
      <c r="G785" s="8">
        <v>0</v>
      </c>
      <c r="H785" s="8">
        <v>0</v>
      </c>
      <c r="I785" s="8">
        <v>3</v>
      </c>
      <c r="J785" s="8">
        <v>1</v>
      </c>
      <c r="K785" s="8">
        <v>10</v>
      </c>
      <c r="L785" s="8">
        <v>6</v>
      </c>
      <c r="M785" s="8">
        <v>5</v>
      </c>
      <c r="N785" s="8">
        <v>0</v>
      </c>
      <c r="O785" s="8">
        <v>7</v>
      </c>
      <c r="P785" s="8">
        <v>4</v>
      </c>
      <c r="Q785" s="8">
        <v>0</v>
      </c>
    </row>
    <row r="786" spans="1:17">
      <c r="A786" s="8" t="s">
        <v>1931</v>
      </c>
      <c r="B786" s="3">
        <v>0</v>
      </c>
      <c r="C786" s="8">
        <v>0</v>
      </c>
      <c r="D786" s="8">
        <v>2</v>
      </c>
      <c r="E786" s="8">
        <v>3</v>
      </c>
      <c r="F786" s="8">
        <v>0</v>
      </c>
      <c r="G786" s="8">
        <v>0</v>
      </c>
      <c r="H786" s="8">
        <v>0</v>
      </c>
      <c r="I786" s="8">
        <v>7</v>
      </c>
      <c r="J786" s="8">
        <v>0</v>
      </c>
      <c r="K786" s="8">
        <v>8</v>
      </c>
      <c r="L786" s="8">
        <v>10</v>
      </c>
      <c r="M786" s="8">
        <v>7</v>
      </c>
      <c r="N786" s="8">
        <v>0</v>
      </c>
      <c r="O786" s="8">
        <v>5</v>
      </c>
      <c r="P786" s="8">
        <v>3</v>
      </c>
      <c r="Q786" s="8">
        <v>0</v>
      </c>
    </row>
    <row r="787" spans="1:17">
      <c r="A787" s="8" t="s">
        <v>1840</v>
      </c>
      <c r="B787" s="3">
        <v>0</v>
      </c>
      <c r="C787" s="8">
        <v>1</v>
      </c>
      <c r="D787" s="8">
        <v>1</v>
      </c>
      <c r="E787" s="8">
        <v>5</v>
      </c>
      <c r="F787" s="8">
        <v>1</v>
      </c>
      <c r="G787" s="8">
        <v>0</v>
      </c>
      <c r="H787" s="8">
        <v>0</v>
      </c>
      <c r="I787" s="8">
        <v>9</v>
      </c>
      <c r="J787" s="8">
        <v>5</v>
      </c>
      <c r="K787" s="8">
        <v>13</v>
      </c>
      <c r="L787" s="8">
        <v>6</v>
      </c>
      <c r="M787" s="8">
        <v>6</v>
      </c>
      <c r="N787" s="8">
        <v>0</v>
      </c>
      <c r="O787" s="8">
        <v>5</v>
      </c>
      <c r="P787" s="8">
        <v>0</v>
      </c>
      <c r="Q787" s="8">
        <v>0</v>
      </c>
    </row>
    <row r="788" spans="1:17">
      <c r="A788" s="8" t="s">
        <v>2113</v>
      </c>
      <c r="B788" s="3">
        <v>0</v>
      </c>
      <c r="C788" s="8">
        <v>0</v>
      </c>
      <c r="D788" s="8">
        <v>4</v>
      </c>
      <c r="E788" s="8">
        <v>0</v>
      </c>
      <c r="F788" s="8">
        <v>0</v>
      </c>
      <c r="G788" s="8">
        <v>0</v>
      </c>
      <c r="H788" s="8">
        <v>0</v>
      </c>
      <c r="I788" s="8">
        <v>5</v>
      </c>
      <c r="J788" s="8">
        <v>6</v>
      </c>
      <c r="K788" s="8">
        <v>11</v>
      </c>
      <c r="L788" s="8">
        <v>8</v>
      </c>
      <c r="M788" s="8">
        <v>6</v>
      </c>
      <c r="N788" s="8">
        <v>0</v>
      </c>
      <c r="O788" s="8">
        <v>12</v>
      </c>
      <c r="P788" s="8">
        <v>3</v>
      </c>
      <c r="Q788" s="8">
        <v>0</v>
      </c>
    </row>
    <row r="789" spans="1:17">
      <c r="A789" s="8" t="s">
        <v>2114</v>
      </c>
      <c r="B789" s="3">
        <v>0</v>
      </c>
      <c r="C789" s="8">
        <v>4</v>
      </c>
      <c r="D789" s="8">
        <v>4</v>
      </c>
      <c r="E789" s="8">
        <v>10</v>
      </c>
      <c r="F789" s="8">
        <v>0</v>
      </c>
      <c r="G789" s="8">
        <v>0</v>
      </c>
      <c r="H789" s="8">
        <v>0</v>
      </c>
      <c r="I789" s="8">
        <v>20</v>
      </c>
      <c r="J789" s="8">
        <v>7</v>
      </c>
      <c r="K789" s="8">
        <v>7</v>
      </c>
      <c r="L789" s="8">
        <v>7</v>
      </c>
      <c r="M789" s="8">
        <v>5</v>
      </c>
      <c r="N789" s="8">
        <v>0</v>
      </c>
      <c r="O789" s="8">
        <v>3</v>
      </c>
      <c r="P789" s="8">
        <v>3</v>
      </c>
      <c r="Q789" s="8">
        <v>0</v>
      </c>
    </row>
    <row r="790" spans="1:17">
      <c r="A790" s="8" t="s">
        <v>2115</v>
      </c>
      <c r="B790" s="3">
        <v>0</v>
      </c>
      <c r="C790" s="8">
        <v>0</v>
      </c>
      <c r="D790" s="8">
        <v>0</v>
      </c>
      <c r="E790" s="8">
        <v>0</v>
      </c>
      <c r="F790" s="8">
        <v>0</v>
      </c>
      <c r="G790" s="8">
        <v>2</v>
      </c>
      <c r="H790" s="8">
        <v>2</v>
      </c>
      <c r="I790" s="8">
        <v>2</v>
      </c>
      <c r="J790" s="8">
        <v>4</v>
      </c>
      <c r="K790" s="8">
        <v>6</v>
      </c>
      <c r="L790" s="8">
        <v>5</v>
      </c>
      <c r="M790" s="8">
        <v>4</v>
      </c>
      <c r="N790" s="8">
        <v>2</v>
      </c>
      <c r="O790" s="8">
        <v>8</v>
      </c>
      <c r="P790" s="8">
        <v>3</v>
      </c>
      <c r="Q790" s="8">
        <v>1</v>
      </c>
    </row>
    <row r="791" spans="1:17">
      <c r="A791" s="8" t="s">
        <v>2116</v>
      </c>
      <c r="B791" s="3">
        <v>0</v>
      </c>
      <c r="C791" s="8">
        <v>0</v>
      </c>
      <c r="D791" s="8">
        <v>2</v>
      </c>
      <c r="E791" s="8">
        <v>1</v>
      </c>
      <c r="F791" s="8">
        <v>0</v>
      </c>
      <c r="G791" s="8">
        <v>0</v>
      </c>
      <c r="H791" s="8">
        <v>0</v>
      </c>
      <c r="I791" s="8">
        <v>3</v>
      </c>
      <c r="J791" s="8">
        <v>1</v>
      </c>
      <c r="K791" s="8">
        <v>4</v>
      </c>
      <c r="L791" s="8">
        <v>2</v>
      </c>
      <c r="M791" s="8">
        <v>1</v>
      </c>
      <c r="N791" s="8">
        <v>1</v>
      </c>
      <c r="O791" s="8">
        <v>3</v>
      </c>
      <c r="P791" s="8">
        <v>1</v>
      </c>
      <c r="Q791" s="8">
        <v>0</v>
      </c>
    </row>
    <row r="792" spans="1:17">
      <c r="A792" s="8" t="s">
        <v>2117</v>
      </c>
      <c r="B792" s="3">
        <v>0</v>
      </c>
      <c r="C792" s="8">
        <v>0</v>
      </c>
      <c r="D792" s="8">
        <v>3</v>
      </c>
      <c r="E792" s="8">
        <v>7</v>
      </c>
      <c r="F792" s="8">
        <v>0</v>
      </c>
      <c r="G792" s="8">
        <v>0</v>
      </c>
      <c r="H792" s="8">
        <v>0</v>
      </c>
      <c r="I792" s="8">
        <v>15</v>
      </c>
      <c r="J792" s="8">
        <v>2</v>
      </c>
      <c r="K792" s="8">
        <v>5</v>
      </c>
      <c r="L792" s="8">
        <v>6</v>
      </c>
      <c r="M792" s="8">
        <v>4</v>
      </c>
      <c r="N792" s="8">
        <v>0</v>
      </c>
      <c r="O792" s="8">
        <v>5</v>
      </c>
      <c r="P792" s="8">
        <v>0</v>
      </c>
      <c r="Q792" s="8">
        <v>0</v>
      </c>
    </row>
    <row r="793" spans="1:17">
      <c r="A793" s="8" t="s">
        <v>2118</v>
      </c>
      <c r="B793" s="3">
        <v>0</v>
      </c>
      <c r="C793" s="8">
        <v>0</v>
      </c>
      <c r="D793" s="8">
        <v>1</v>
      </c>
      <c r="E793" s="8">
        <v>2</v>
      </c>
      <c r="F793" s="8">
        <v>1</v>
      </c>
      <c r="G793" s="8">
        <v>0</v>
      </c>
      <c r="H793" s="8">
        <v>0</v>
      </c>
      <c r="I793" s="8">
        <v>3</v>
      </c>
      <c r="J793" s="8">
        <v>1</v>
      </c>
      <c r="K793" s="8">
        <v>3</v>
      </c>
      <c r="L793" s="8">
        <v>7</v>
      </c>
      <c r="M793" s="8">
        <v>5</v>
      </c>
      <c r="N793" s="8">
        <v>0</v>
      </c>
      <c r="O793" s="8">
        <v>1</v>
      </c>
      <c r="P793" s="8">
        <v>0</v>
      </c>
      <c r="Q793" s="8">
        <v>0</v>
      </c>
    </row>
    <row r="794" spans="1:17">
      <c r="A794" s="8" t="s">
        <v>2119</v>
      </c>
      <c r="B794" s="3">
        <v>0</v>
      </c>
      <c r="C794" s="8">
        <v>0</v>
      </c>
      <c r="D794" s="8">
        <v>3</v>
      </c>
      <c r="E794" s="8">
        <v>1</v>
      </c>
      <c r="F794" s="8">
        <v>0</v>
      </c>
      <c r="G794" s="8">
        <v>0</v>
      </c>
      <c r="H794" s="8">
        <v>0</v>
      </c>
      <c r="I794" s="8">
        <v>4</v>
      </c>
      <c r="J794" s="8">
        <v>3</v>
      </c>
      <c r="K794" s="8">
        <v>9</v>
      </c>
      <c r="L794" s="8">
        <v>7</v>
      </c>
      <c r="M794" s="8">
        <v>4</v>
      </c>
      <c r="N794" s="8">
        <v>0</v>
      </c>
      <c r="O794" s="8">
        <v>5</v>
      </c>
      <c r="P794" s="8">
        <v>0</v>
      </c>
      <c r="Q794" s="8">
        <v>0</v>
      </c>
    </row>
    <row r="795" spans="1:17">
      <c r="A795" s="8" t="s">
        <v>2120</v>
      </c>
      <c r="B795" s="3">
        <v>0</v>
      </c>
      <c r="C795" s="8">
        <v>0</v>
      </c>
      <c r="D795" s="8">
        <v>0</v>
      </c>
      <c r="E795" s="8">
        <v>5</v>
      </c>
      <c r="F795" s="8">
        <v>0</v>
      </c>
      <c r="G795" s="8">
        <v>0</v>
      </c>
      <c r="H795" s="8">
        <v>0</v>
      </c>
      <c r="I795" s="8">
        <v>7</v>
      </c>
      <c r="J795" s="8">
        <v>1</v>
      </c>
      <c r="K795" s="8">
        <v>12</v>
      </c>
      <c r="L795" s="8">
        <v>8</v>
      </c>
      <c r="M795" s="8">
        <v>7</v>
      </c>
      <c r="N795" s="8">
        <v>1</v>
      </c>
      <c r="O795" s="8">
        <v>5</v>
      </c>
      <c r="P795" s="8">
        <v>0</v>
      </c>
      <c r="Q795" s="8">
        <v>0</v>
      </c>
    </row>
    <row r="796" spans="1:17">
      <c r="A796" s="8" t="s">
        <v>2121</v>
      </c>
      <c r="B796" s="3">
        <v>0</v>
      </c>
      <c r="C796" s="8">
        <v>0</v>
      </c>
      <c r="D796" s="8">
        <v>3</v>
      </c>
      <c r="E796" s="8">
        <v>1</v>
      </c>
      <c r="F796" s="8">
        <v>0</v>
      </c>
      <c r="G796" s="8">
        <v>1</v>
      </c>
      <c r="H796" s="8">
        <v>1</v>
      </c>
      <c r="I796" s="8">
        <v>4</v>
      </c>
      <c r="J796" s="8">
        <v>2</v>
      </c>
      <c r="K796" s="8">
        <v>9</v>
      </c>
      <c r="L796" s="8">
        <v>6</v>
      </c>
      <c r="M796" s="8">
        <v>2</v>
      </c>
      <c r="N796" s="8">
        <v>3</v>
      </c>
      <c r="O796" s="8">
        <v>7</v>
      </c>
      <c r="P796" s="8">
        <v>1</v>
      </c>
      <c r="Q796" s="8">
        <v>0</v>
      </c>
    </row>
    <row r="797" spans="1:17">
      <c r="A797" s="8" t="s">
        <v>2122</v>
      </c>
      <c r="B797" s="3">
        <v>1</v>
      </c>
      <c r="C797" s="8">
        <v>0</v>
      </c>
      <c r="D797" s="8">
        <v>0</v>
      </c>
      <c r="E797" s="8">
        <v>1</v>
      </c>
      <c r="F797" s="8">
        <v>0</v>
      </c>
      <c r="G797" s="8">
        <v>0</v>
      </c>
      <c r="H797" s="8">
        <v>0</v>
      </c>
      <c r="I797" s="8">
        <v>2</v>
      </c>
      <c r="J797" s="8">
        <v>2</v>
      </c>
      <c r="K797" s="8">
        <v>3</v>
      </c>
      <c r="L797" s="8">
        <v>6</v>
      </c>
      <c r="M797" s="8">
        <v>1</v>
      </c>
      <c r="N797" s="8">
        <v>0</v>
      </c>
      <c r="O797" s="8">
        <v>5</v>
      </c>
      <c r="P797" s="8">
        <v>2</v>
      </c>
      <c r="Q797" s="8">
        <v>0</v>
      </c>
    </row>
    <row r="798" spans="1:17">
      <c r="A798" s="8" t="s">
        <v>2123</v>
      </c>
      <c r="B798" s="3">
        <v>0</v>
      </c>
      <c r="C798" s="8">
        <v>2</v>
      </c>
      <c r="D798" s="8">
        <v>3</v>
      </c>
      <c r="E798" s="8">
        <v>0</v>
      </c>
      <c r="F798" s="8">
        <v>1</v>
      </c>
      <c r="G798" s="8">
        <v>0</v>
      </c>
      <c r="H798" s="8">
        <v>0</v>
      </c>
      <c r="I798" s="8">
        <v>6</v>
      </c>
      <c r="J798" s="8">
        <v>2</v>
      </c>
      <c r="K798" s="8">
        <v>7</v>
      </c>
      <c r="L798" s="8">
        <v>2</v>
      </c>
      <c r="M798" s="8">
        <v>6</v>
      </c>
      <c r="N798" s="8">
        <v>0</v>
      </c>
      <c r="O798" s="8">
        <v>2</v>
      </c>
      <c r="P798" s="8">
        <v>0</v>
      </c>
      <c r="Q798" s="8">
        <v>0</v>
      </c>
    </row>
    <row r="799" spans="1:17">
      <c r="A799" s="8" t="s">
        <v>2124</v>
      </c>
      <c r="B799" s="3">
        <v>0</v>
      </c>
      <c r="C799" s="8">
        <v>2</v>
      </c>
      <c r="D799" s="8">
        <v>1</v>
      </c>
      <c r="E799" s="8">
        <v>1</v>
      </c>
      <c r="F799" s="8">
        <v>0</v>
      </c>
      <c r="G799" s="8">
        <v>0</v>
      </c>
      <c r="H799" s="8">
        <v>0</v>
      </c>
      <c r="I799" s="8">
        <v>4</v>
      </c>
      <c r="J799" s="8">
        <v>2</v>
      </c>
      <c r="K799" s="8">
        <v>8</v>
      </c>
      <c r="L799" s="8">
        <v>4</v>
      </c>
      <c r="M799" s="8">
        <v>3</v>
      </c>
      <c r="N799" s="8">
        <v>1</v>
      </c>
      <c r="O799" s="8">
        <v>2</v>
      </c>
      <c r="P799" s="8">
        <v>0</v>
      </c>
      <c r="Q799" s="8">
        <v>0</v>
      </c>
    </row>
    <row r="800" spans="1:17">
      <c r="A800" s="8" t="s">
        <v>2125</v>
      </c>
      <c r="B800" s="3">
        <v>0</v>
      </c>
      <c r="C800" s="8">
        <v>0</v>
      </c>
      <c r="D800" s="8">
        <v>0</v>
      </c>
      <c r="E800" s="8">
        <v>3</v>
      </c>
      <c r="F800" s="8">
        <v>0</v>
      </c>
      <c r="G800" s="8">
        <v>0</v>
      </c>
      <c r="H800" s="8">
        <v>0</v>
      </c>
      <c r="I800" s="8">
        <v>3</v>
      </c>
      <c r="J800" s="8">
        <v>1</v>
      </c>
      <c r="K800" s="8">
        <v>5</v>
      </c>
      <c r="L800" s="8">
        <v>2</v>
      </c>
      <c r="M800" s="8">
        <v>0</v>
      </c>
      <c r="N800" s="8">
        <v>2</v>
      </c>
      <c r="O800" s="8">
        <v>1</v>
      </c>
      <c r="P800" s="8">
        <v>0</v>
      </c>
      <c r="Q800" s="8">
        <v>0</v>
      </c>
    </row>
    <row r="801" spans="1:17">
      <c r="A801" s="8" t="s">
        <v>2126</v>
      </c>
      <c r="B801" s="3">
        <v>0</v>
      </c>
      <c r="C801" s="8">
        <v>0</v>
      </c>
      <c r="D801" s="8">
        <v>2</v>
      </c>
      <c r="E801" s="8">
        <v>1</v>
      </c>
      <c r="F801" s="8">
        <v>0</v>
      </c>
      <c r="G801" s="8">
        <v>1</v>
      </c>
      <c r="H801" s="8">
        <v>1</v>
      </c>
      <c r="I801" s="8">
        <v>8</v>
      </c>
      <c r="J801" s="8">
        <v>2</v>
      </c>
      <c r="K801" s="8">
        <v>10</v>
      </c>
      <c r="L801" s="8">
        <v>8</v>
      </c>
      <c r="M801" s="8">
        <v>4</v>
      </c>
      <c r="N801" s="8">
        <v>0</v>
      </c>
      <c r="O801" s="8">
        <v>3</v>
      </c>
      <c r="P801" s="8">
        <v>2</v>
      </c>
      <c r="Q801" s="8">
        <v>0</v>
      </c>
    </row>
    <row r="802" spans="1:17">
      <c r="A802" s="8" t="s">
        <v>2127</v>
      </c>
      <c r="B802" s="3">
        <v>0</v>
      </c>
      <c r="C802" s="8">
        <v>0</v>
      </c>
      <c r="D802" s="8">
        <v>1</v>
      </c>
      <c r="E802" s="8">
        <v>2</v>
      </c>
      <c r="F802" s="8">
        <v>0</v>
      </c>
      <c r="G802" s="8">
        <v>0</v>
      </c>
      <c r="H802" s="8">
        <v>0</v>
      </c>
      <c r="I802" s="8">
        <v>3</v>
      </c>
      <c r="J802" s="8">
        <v>1</v>
      </c>
      <c r="K802" s="8">
        <v>1</v>
      </c>
      <c r="L802" s="8">
        <v>7</v>
      </c>
      <c r="M802" s="8">
        <v>3</v>
      </c>
      <c r="N802" s="8">
        <v>0</v>
      </c>
      <c r="O802" s="8">
        <v>0</v>
      </c>
      <c r="P802" s="8">
        <v>0</v>
      </c>
      <c r="Q802" s="8">
        <v>0</v>
      </c>
    </row>
    <row r="803" spans="1:17">
      <c r="A803" s="8" t="s">
        <v>2128</v>
      </c>
      <c r="B803" s="3">
        <v>0</v>
      </c>
      <c r="C803" s="8">
        <v>0</v>
      </c>
      <c r="D803" s="8">
        <v>4</v>
      </c>
      <c r="E803" s="8">
        <v>0</v>
      </c>
      <c r="F803" s="8">
        <v>0</v>
      </c>
      <c r="G803" s="8">
        <v>0</v>
      </c>
      <c r="H803" s="8">
        <v>0</v>
      </c>
      <c r="I803" s="8">
        <v>5</v>
      </c>
      <c r="J803" s="8">
        <v>1</v>
      </c>
      <c r="K803" s="8">
        <v>5</v>
      </c>
      <c r="L803" s="8">
        <v>8</v>
      </c>
      <c r="M803" s="8">
        <v>7</v>
      </c>
      <c r="N803" s="8">
        <v>0</v>
      </c>
      <c r="O803" s="8">
        <v>3</v>
      </c>
      <c r="P803" s="8">
        <v>0</v>
      </c>
      <c r="Q803" s="8">
        <v>0</v>
      </c>
    </row>
    <row r="804" spans="1:17">
      <c r="A804" s="8" t="s">
        <v>2129</v>
      </c>
      <c r="B804" s="3">
        <v>0</v>
      </c>
      <c r="C804" s="8">
        <v>0</v>
      </c>
      <c r="D804" s="8">
        <v>5</v>
      </c>
      <c r="E804" s="8">
        <v>7</v>
      </c>
      <c r="F804" s="8">
        <v>0</v>
      </c>
      <c r="G804" s="8">
        <v>0</v>
      </c>
      <c r="H804" s="8">
        <v>1</v>
      </c>
      <c r="I804" s="8">
        <v>16</v>
      </c>
      <c r="J804" s="8">
        <v>0</v>
      </c>
      <c r="K804" s="8">
        <v>4</v>
      </c>
      <c r="L804" s="8">
        <v>10</v>
      </c>
      <c r="M804" s="8">
        <v>10</v>
      </c>
      <c r="N804" s="8">
        <v>0</v>
      </c>
      <c r="O804" s="8">
        <v>5</v>
      </c>
      <c r="P804" s="8">
        <v>1</v>
      </c>
      <c r="Q804" s="8">
        <v>0</v>
      </c>
    </row>
    <row r="805" spans="1:17">
      <c r="A805" s="8" t="s">
        <v>2130</v>
      </c>
      <c r="B805" s="3">
        <v>0</v>
      </c>
      <c r="C805" s="8">
        <v>0</v>
      </c>
      <c r="D805" s="8">
        <v>0</v>
      </c>
      <c r="E805" s="8">
        <v>3</v>
      </c>
      <c r="F805" s="8">
        <v>0</v>
      </c>
      <c r="G805" s="8">
        <v>0</v>
      </c>
      <c r="H805" s="8">
        <v>0</v>
      </c>
      <c r="I805" s="8">
        <v>7</v>
      </c>
      <c r="J805" s="8">
        <v>4</v>
      </c>
      <c r="K805" s="8">
        <v>6</v>
      </c>
      <c r="L805" s="8">
        <v>9</v>
      </c>
      <c r="M805" s="8">
        <v>4</v>
      </c>
      <c r="N805" s="8">
        <v>0</v>
      </c>
      <c r="O805" s="8">
        <v>4</v>
      </c>
      <c r="P805" s="8">
        <v>2</v>
      </c>
      <c r="Q805" s="8">
        <v>0</v>
      </c>
    </row>
    <row r="806" spans="1:17">
      <c r="A806" s="8" t="s">
        <v>2131</v>
      </c>
      <c r="B806" s="3">
        <v>0</v>
      </c>
      <c r="C806" s="8">
        <v>0</v>
      </c>
      <c r="D806" s="8">
        <v>4</v>
      </c>
      <c r="E806" s="8">
        <v>3</v>
      </c>
      <c r="F806" s="8">
        <v>0</v>
      </c>
      <c r="G806" s="8">
        <v>0</v>
      </c>
      <c r="H806" s="8">
        <v>0</v>
      </c>
      <c r="I806" s="8">
        <v>8</v>
      </c>
      <c r="J806" s="8">
        <v>1</v>
      </c>
      <c r="K806" s="8">
        <v>9</v>
      </c>
      <c r="L806" s="8">
        <v>4</v>
      </c>
      <c r="M806" s="8">
        <v>3</v>
      </c>
      <c r="N806" s="8">
        <v>0</v>
      </c>
      <c r="O806" s="8">
        <v>8</v>
      </c>
      <c r="P806" s="8">
        <v>1</v>
      </c>
      <c r="Q806" s="8">
        <v>0</v>
      </c>
    </row>
    <row r="807" spans="1:17">
      <c r="A807" s="8" t="s">
        <v>2132</v>
      </c>
      <c r="B807" s="3">
        <v>0</v>
      </c>
      <c r="C807" s="8">
        <v>0</v>
      </c>
      <c r="D807" s="8">
        <v>1</v>
      </c>
      <c r="E807" s="8">
        <v>6</v>
      </c>
      <c r="F807" s="8">
        <v>0</v>
      </c>
      <c r="G807" s="8">
        <v>0</v>
      </c>
      <c r="H807" s="8">
        <v>0</v>
      </c>
      <c r="I807" s="8">
        <v>7</v>
      </c>
      <c r="J807" s="8">
        <v>4</v>
      </c>
      <c r="K807" s="8">
        <v>8</v>
      </c>
      <c r="L807" s="8">
        <v>5</v>
      </c>
      <c r="M807" s="8">
        <v>2</v>
      </c>
      <c r="N807" s="8">
        <v>0</v>
      </c>
      <c r="O807" s="8">
        <v>7</v>
      </c>
      <c r="P807" s="8">
        <v>3</v>
      </c>
      <c r="Q807" s="8">
        <v>0</v>
      </c>
    </row>
    <row r="808" spans="1:17">
      <c r="A808" s="8" t="s">
        <v>2133</v>
      </c>
      <c r="B808" s="3">
        <v>0</v>
      </c>
      <c r="C808" s="8">
        <v>1</v>
      </c>
      <c r="D808" s="8">
        <v>2</v>
      </c>
      <c r="E808" s="8">
        <v>2</v>
      </c>
      <c r="F808" s="8">
        <v>0</v>
      </c>
      <c r="G808" s="8">
        <v>0</v>
      </c>
      <c r="H808" s="8">
        <v>0</v>
      </c>
      <c r="I808" s="8">
        <v>8</v>
      </c>
      <c r="J808" s="8">
        <v>6</v>
      </c>
      <c r="K808" s="8">
        <v>11</v>
      </c>
      <c r="L808" s="8">
        <v>14</v>
      </c>
      <c r="M808" s="8">
        <v>12</v>
      </c>
      <c r="N808" s="8">
        <v>0</v>
      </c>
      <c r="O808" s="8">
        <v>6</v>
      </c>
      <c r="P808" s="8">
        <v>5</v>
      </c>
      <c r="Q808" s="8">
        <v>0</v>
      </c>
    </row>
    <row r="809" spans="1:17">
      <c r="A809" s="8" t="s">
        <v>2134</v>
      </c>
      <c r="B809" s="3">
        <v>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5</v>
      </c>
      <c r="L809" s="8">
        <v>6</v>
      </c>
      <c r="M809" s="8">
        <v>1</v>
      </c>
      <c r="N809" s="8">
        <v>1</v>
      </c>
      <c r="O809" s="8">
        <v>4</v>
      </c>
      <c r="P809" s="8">
        <v>0</v>
      </c>
      <c r="Q809" s="8">
        <v>0</v>
      </c>
    </row>
    <row r="810" spans="1:17">
      <c r="A810" s="8" t="s">
        <v>2135</v>
      </c>
      <c r="B810" s="3">
        <v>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1</v>
      </c>
      <c r="J810" s="8">
        <v>0</v>
      </c>
      <c r="K810" s="8">
        <v>0</v>
      </c>
      <c r="L810" s="8">
        <v>20</v>
      </c>
      <c r="M810" s="8">
        <v>6</v>
      </c>
      <c r="N810" s="8">
        <v>0</v>
      </c>
      <c r="O810" s="8">
        <v>0</v>
      </c>
      <c r="P810" s="8">
        <v>0</v>
      </c>
      <c r="Q810" s="8">
        <v>0</v>
      </c>
    </row>
    <row r="811" spans="1:17">
      <c r="A811" s="8" t="s">
        <v>2136</v>
      </c>
      <c r="B811" s="3">
        <v>0</v>
      </c>
      <c r="C811" s="8">
        <v>0</v>
      </c>
      <c r="D811" s="8">
        <v>1</v>
      </c>
      <c r="E811" s="8">
        <v>2</v>
      </c>
      <c r="F811" s="8">
        <v>0</v>
      </c>
      <c r="G811" s="8">
        <v>0</v>
      </c>
      <c r="H811" s="8">
        <v>0</v>
      </c>
      <c r="I811" s="8">
        <v>3</v>
      </c>
      <c r="J811" s="8">
        <v>1</v>
      </c>
      <c r="K811" s="8">
        <v>8</v>
      </c>
      <c r="L811" s="8">
        <v>2</v>
      </c>
      <c r="M811" s="8">
        <v>1</v>
      </c>
      <c r="N811" s="8">
        <v>0</v>
      </c>
      <c r="O811" s="8">
        <v>9</v>
      </c>
      <c r="P811" s="8">
        <v>2</v>
      </c>
      <c r="Q811" s="8">
        <v>1</v>
      </c>
    </row>
    <row r="812" spans="1:17">
      <c r="A812" s="8" t="s">
        <v>2137</v>
      </c>
      <c r="B812" s="3">
        <v>0</v>
      </c>
      <c r="C812" s="8">
        <v>0</v>
      </c>
      <c r="D812" s="8">
        <v>1</v>
      </c>
      <c r="E812" s="8">
        <v>1</v>
      </c>
      <c r="F812" s="8">
        <v>0</v>
      </c>
      <c r="G812" s="8">
        <v>0</v>
      </c>
      <c r="H812" s="8">
        <v>0</v>
      </c>
      <c r="I812" s="8">
        <v>7</v>
      </c>
      <c r="J812" s="8">
        <v>2</v>
      </c>
      <c r="K812" s="8">
        <v>10</v>
      </c>
      <c r="L812" s="8">
        <v>6</v>
      </c>
      <c r="M812" s="8">
        <v>7</v>
      </c>
      <c r="N812" s="8">
        <v>0</v>
      </c>
      <c r="O812" s="8">
        <v>4</v>
      </c>
      <c r="P812" s="8">
        <v>0</v>
      </c>
      <c r="Q812" s="8">
        <v>0</v>
      </c>
    </row>
    <row r="813" spans="1:17">
      <c r="A813" s="8" t="s">
        <v>2138</v>
      </c>
      <c r="B813" s="3">
        <v>0</v>
      </c>
      <c r="C813" s="8">
        <v>0</v>
      </c>
      <c r="D813" s="8">
        <v>0</v>
      </c>
      <c r="E813" s="8">
        <v>5</v>
      </c>
      <c r="F813" s="8">
        <v>0</v>
      </c>
      <c r="G813" s="8">
        <v>0</v>
      </c>
      <c r="H813" s="8">
        <v>0</v>
      </c>
      <c r="I813" s="8">
        <v>5</v>
      </c>
      <c r="J813" s="8">
        <v>4</v>
      </c>
      <c r="K813" s="8">
        <v>11</v>
      </c>
      <c r="L813" s="8">
        <v>5</v>
      </c>
      <c r="M813" s="8">
        <v>6</v>
      </c>
      <c r="N813" s="8">
        <v>0</v>
      </c>
      <c r="O813" s="8">
        <v>7</v>
      </c>
      <c r="P813" s="8">
        <v>3</v>
      </c>
      <c r="Q813" s="8">
        <v>0</v>
      </c>
    </row>
    <row r="814" spans="1:17">
      <c r="A814" s="8" t="s">
        <v>2139</v>
      </c>
      <c r="B814" s="3">
        <v>0</v>
      </c>
      <c r="C814" s="8">
        <v>0</v>
      </c>
      <c r="D814" s="8">
        <v>3</v>
      </c>
      <c r="E814" s="8">
        <v>2</v>
      </c>
      <c r="F814" s="8">
        <v>0</v>
      </c>
      <c r="G814" s="8">
        <v>0</v>
      </c>
      <c r="H814" s="8">
        <v>0</v>
      </c>
      <c r="I814" s="8">
        <v>5</v>
      </c>
      <c r="J814" s="8">
        <v>0</v>
      </c>
      <c r="K814" s="8">
        <v>5</v>
      </c>
      <c r="L814" s="8">
        <v>9</v>
      </c>
      <c r="M814" s="8">
        <v>4</v>
      </c>
      <c r="N814" s="8">
        <v>0</v>
      </c>
      <c r="O814" s="8">
        <v>5</v>
      </c>
      <c r="P814" s="8">
        <v>2</v>
      </c>
      <c r="Q814" s="8">
        <v>0</v>
      </c>
    </row>
    <row r="815" spans="1:17">
      <c r="A815" s="8" t="s">
        <v>2140</v>
      </c>
      <c r="B815" s="3">
        <v>0</v>
      </c>
      <c r="C815" s="8">
        <v>0</v>
      </c>
      <c r="D815" s="8">
        <v>3</v>
      </c>
      <c r="E815" s="8">
        <v>2</v>
      </c>
      <c r="F815" s="8">
        <v>0</v>
      </c>
      <c r="G815" s="8">
        <v>0</v>
      </c>
      <c r="H815" s="8">
        <v>0</v>
      </c>
      <c r="I815" s="8">
        <v>7</v>
      </c>
      <c r="J815" s="8">
        <v>2</v>
      </c>
      <c r="K815" s="8">
        <v>6</v>
      </c>
      <c r="L815" s="8">
        <v>14</v>
      </c>
      <c r="M815" s="8">
        <v>6</v>
      </c>
      <c r="N815" s="8">
        <v>1</v>
      </c>
      <c r="O815" s="8">
        <v>4</v>
      </c>
      <c r="P815" s="8">
        <v>1</v>
      </c>
      <c r="Q815" s="8">
        <v>0</v>
      </c>
    </row>
    <row r="816" spans="1:17">
      <c r="A816" s="8" t="s">
        <v>2141</v>
      </c>
      <c r="B816" s="3">
        <v>0</v>
      </c>
      <c r="C816" s="8">
        <v>1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2</v>
      </c>
      <c r="J816" s="8">
        <v>2</v>
      </c>
      <c r="K816" s="8">
        <v>7</v>
      </c>
      <c r="L816" s="8">
        <v>6</v>
      </c>
      <c r="M816" s="8">
        <v>2</v>
      </c>
      <c r="N816" s="8">
        <v>0</v>
      </c>
      <c r="O816" s="8">
        <v>2</v>
      </c>
      <c r="P816" s="8">
        <v>2</v>
      </c>
      <c r="Q816" s="8">
        <v>0</v>
      </c>
    </row>
    <row r="817" spans="1:17">
      <c r="A817" s="8" t="s">
        <v>2142</v>
      </c>
      <c r="B817" s="3">
        <v>0</v>
      </c>
      <c r="C817" s="8">
        <v>0</v>
      </c>
      <c r="D817" s="8">
        <v>5</v>
      </c>
      <c r="E817" s="8">
        <v>2</v>
      </c>
      <c r="F817" s="8">
        <v>0</v>
      </c>
      <c r="G817" s="8">
        <v>0</v>
      </c>
      <c r="H817" s="8">
        <v>0</v>
      </c>
      <c r="I817" s="8">
        <v>8</v>
      </c>
      <c r="J817" s="8">
        <v>5</v>
      </c>
      <c r="K817" s="8">
        <v>5</v>
      </c>
      <c r="L817" s="8">
        <v>13</v>
      </c>
      <c r="M817" s="8">
        <v>5</v>
      </c>
      <c r="N817" s="8">
        <v>0</v>
      </c>
      <c r="O817" s="8">
        <v>4</v>
      </c>
      <c r="P817" s="8">
        <v>3</v>
      </c>
      <c r="Q817" s="8">
        <v>0</v>
      </c>
    </row>
    <row r="818" spans="1:17">
      <c r="A818" s="8" t="s">
        <v>2143</v>
      </c>
      <c r="B818" s="3">
        <v>0</v>
      </c>
      <c r="C818" s="8">
        <v>0</v>
      </c>
      <c r="D818" s="8">
        <v>0</v>
      </c>
      <c r="E818" s="8">
        <v>4</v>
      </c>
      <c r="F818" s="8">
        <v>0</v>
      </c>
      <c r="G818" s="8">
        <v>0</v>
      </c>
      <c r="H818" s="8">
        <v>0</v>
      </c>
      <c r="I818" s="8">
        <v>4</v>
      </c>
      <c r="J818" s="8">
        <v>0</v>
      </c>
      <c r="K818" s="8">
        <v>4</v>
      </c>
      <c r="L818" s="8">
        <v>13</v>
      </c>
      <c r="M818" s="8">
        <v>8</v>
      </c>
      <c r="N818" s="8">
        <v>0</v>
      </c>
      <c r="O818" s="8">
        <v>6</v>
      </c>
      <c r="P818" s="8">
        <v>3</v>
      </c>
      <c r="Q818" s="8">
        <v>0</v>
      </c>
    </row>
    <row r="819" spans="1:17">
      <c r="A819" s="8" t="s">
        <v>2144</v>
      </c>
      <c r="B819" s="3">
        <v>0</v>
      </c>
      <c r="C819" s="8">
        <v>1</v>
      </c>
      <c r="D819" s="8">
        <v>0</v>
      </c>
      <c r="E819" s="8">
        <v>3</v>
      </c>
      <c r="F819" s="8">
        <v>0</v>
      </c>
      <c r="G819" s="8">
        <v>0</v>
      </c>
      <c r="H819" s="8">
        <v>0</v>
      </c>
      <c r="I819" s="8">
        <v>4</v>
      </c>
      <c r="J819" s="8">
        <v>2</v>
      </c>
      <c r="K819" s="8">
        <v>5</v>
      </c>
      <c r="L819" s="8">
        <v>6</v>
      </c>
      <c r="M819" s="8">
        <v>2</v>
      </c>
      <c r="N819" s="8">
        <v>1</v>
      </c>
      <c r="O819" s="8">
        <v>4</v>
      </c>
      <c r="P819" s="8">
        <v>3</v>
      </c>
      <c r="Q819" s="8">
        <v>0</v>
      </c>
    </row>
    <row r="820" spans="1:17">
      <c r="A820" s="8" t="s">
        <v>2145</v>
      </c>
      <c r="B820" s="3">
        <v>0</v>
      </c>
      <c r="C820" s="8">
        <v>0</v>
      </c>
      <c r="D820" s="8">
        <v>3</v>
      </c>
      <c r="E820" s="8">
        <v>3</v>
      </c>
      <c r="F820" s="8">
        <v>0</v>
      </c>
      <c r="G820" s="8">
        <v>0</v>
      </c>
      <c r="H820" s="8">
        <v>0</v>
      </c>
      <c r="I820" s="8">
        <v>6</v>
      </c>
      <c r="J820" s="8">
        <v>5</v>
      </c>
      <c r="K820" s="8">
        <v>4</v>
      </c>
      <c r="L820" s="8">
        <v>11</v>
      </c>
      <c r="M820" s="8">
        <v>2</v>
      </c>
      <c r="N820" s="8">
        <v>0</v>
      </c>
      <c r="O820" s="8">
        <v>2</v>
      </c>
      <c r="P820" s="8">
        <v>1</v>
      </c>
      <c r="Q820" s="8">
        <v>0</v>
      </c>
    </row>
    <row r="821" spans="1:17">
      <c r="A821" s="8" t="s">
        <v>2146</v>
      </c>
      <c r="B821" s="3">
        <v>1</v>
      </c>
      <c r="C821" s="8">
        <v>0</v>
      </c>
      <c r="D821" s="8">
        <v>3</v>
      </c>
      <c r="E821" s="8">
        <v>7</v>
      </c>
      <c r="F821" s="8">
        <v>1</v>
      </c>
      <c r="G821" s="8">
        <v>1</v>
      </c>
      <c r="H821" s="8">
        <v>1</v>
      </c>
      <c r="I821" s="8">
        <v>14</v>
      </c>
      <c r="J821" s="8">
        <v>2</v>
      </c>
      <c r="K821" s="8">
        <v>9</v>
      </c>
      <c r="L821" s="8">
        <v>15</v>
      </c>
      <c r="M821" s="8">
        <v>9</v>
      </c>
      <c r="N821" s="8">
        <v>0</v>
      </c>
      <c r="O821" s="8">
        <v>4</v>
      </c>
      <c r="P821" s="8">
        <v>1</v>
      </c>
      <c r="Q821" s="8">
        <v>0</v>
      </c>
    </row>
    <row r="822" spans="1:17">
      <c r="A822" s="8" t="s">
        <v>2147</v>
      </c>
      <c r="B822" s="3">
        <v>0</v>
      </c>
      <c r="C822" s="8">
        <v>0</v>
      </c>
      <c r="D822" s="8">
        <v>1</v>
      </c>
      <c r="E822" s="8">
        <v>0</v>
      </c>
      <c r="F822" s="8">
        <v>1</v>
      </c>
      <c r="G822" s="8">
        <v>0</v>
      </c>
      <c r="H822" s="8">
        <v>0</v>
      </c>
      <c r="I822" s="8">
        <v>2</v>
      </c>
      <c r="J822" s="8">
        <v>1</v>
      </c>
      <c r="K822" s="8">
        <v>3</v>
      </c>
      <c r="L822" s="8">
        <v>3</v>
      </c>
      <c r="M822" s="8">
        <v>1</v>
      </c>
      <c r="N822" s="8">
        <v>0</v>
      </c>
      <c r="O822" s="8">
        <v>2</v>
      </c>
      <c r="P822" s="8">
        <v>0</v>
      </c>
      <c r="Q822" s="8">
        <v>0</v>
      </c>
    </row>
    <row r="823" spans="1:17">
      <c r="A823" s="8" t="s">
        <v>2148</v>
      </c>
      <c r="B823" s="3">
        <v>0</v>
      </c>
      <c r="C823" s="8">
        <v>0</v>
      </c>
      <c r="D823" s="8">
        <v>1</v>
      </c>
      <c r="E823" s="8">
        <v>3</v>
      </c>
      <c r="F823" s="8">
        <v>0</v>
      </c>
      <c r="G823" s="8">
        <v>0</v>
      </c>
      <c r="H823" s="8">
        <v>0</v>
      </c>
      <c r="I823" s="8">
        <v>4</v>
      </c>
      <c r="J823" s="8">
        <v>0</v>
      </c>
      <c r="K823" s="8">
        <v>9</v>
      </c>
      <c r="L823" s="8">
        <v>5</v>
      </c>
      <c r="M823" s="8">
        <v>2</v>
      </c>
      <c r="N823" s="8">
        <v>0</v>
      </c>
      <c r="O823" s="8">
        <v>4</v>
      </c>
      <c r="P823" s="8">
        <v>0</v>
      </c>
      <c r="Q823" s="8">
        <v>0</v>
      </c>
    </row>
    <row r="824" spans="1:17">
      <c r="A824" s="8" t="s">
        <v>2149</v>
      </c>
      <c r="B824" s="3">
        <v>0</v>
      </c>
      <c r="C824" s="8">
        <v>0</v>
      </c>
      <c r="D824" s="8">
        <v>1</v>
      </c>
      <c r="E824" s="8">
        <v>1</v>
      </c>
      <c r="F824" s="8">
        <v>0</v>
      </c>
      <c r="G824" s="8">
        <v>0</v>
      </c>
      <c r="H824" s="8">
        <v>0</v>
      </c>
      <c r="I824" s="8">
        <v>2</v>
      </c>
      <c r="J824" s="8">
        <v>0</v>
      </c>
      <c r="K824" s="8">
        <v>7</v>
      </c>
      <c r="L824" s="8">
        <v>8</v>
      </c>
      <c r="M824" s="8">
        <v>5</v>
      </c>
      <c r="N824" s="8">
        <v>1</v>
      </c>
      <c r="O824" s="8">
        <v>2</v>
      </c>
      <c r="P824" s="8">
        <v>0</v>
      </c>
      <c r="Q824" s="8">
        <v>0</v>
      </c>
    </row>
    <row r="825" spans="1:17">
      <c r="A825" s="8" t="s">
        <v>2150</v>
      </c>
      <c r="B825" s="3">
        <v>0</v>
      </c>
      <c r="C825" s="8">
        <v>0</v>
      </c>
      <c r="D825" s="8">
        <v>3</v>
      </c>
      <c r="E825" s="8">
        <v>1</v>
      </c>
      <c r="F825" s="8">
        <v>0</v>
      </c>
      <c r="G825" s="8">
        <v>0</v>
      </c>
      <c r="H825" s="8">
        <v>0</v>
      </c>
      <c r="I825" s="8">
        <v>4</v>
      </c>
      <c r="J825" s="8">
        <v>2</v>
      </c>
      <c r="K825" s="8">
        <v>7</v>
      </c>
      <c r="L825" s="8">
        <v>10</v>
      </c>
      <c r="M825" s="8">
        <v>5</v>
      </c>
      <c r="N825" s="8">
        <v>1</v>
      </c>
      <c r="O825" s="8">
        <v>6</v>
      </c>
      <c r="P825" s="8">
        <v>2</v>
      </c>
      <c r="Q825" s="8">
        <v>0</v>
      </c>
    </row>
    <row r="826" spans="1:17">
      <c r="A826" s="8" t="s">
        <v>2151</v>
      </c>
      <c r="B826" s="3">
        <v>0</v>
      </c>
      <c r="C826" s="8">
        <v>0</v>
      </c>
      <c r="D826" s="8">
        <v>0</v>
      </c>
      <c r="E826" s="8">
        <v>3</v>
      </c>
      <c r="F826" s="8">
        <v>0</v>
      </c>
      <c r="G826" s="8">
        <v>0</v>
      </c>
      <c r="H826" s="8">
        <v>0</v>
      </c>
      <c r="I826" s="8">
        <v>4</v>
      </c>
      <c r="J826" s="8">
        <v>1</v>
      </c>
      <c r="K826" s="8">
        <v>7</v>
      </c>
      <c r="L826" s="8">
        <v>8</v>
      </c>
      <c r="M826" s="8">
        <v>5</v>
      </c>
      <c r="N826" s="8">
        <v>0</v>
      </c>
      <c r="O826" s="8">
        <v>6</v>
      </c>
      <c r="P826" s="8">
        <v>0</v>
      </c>
      <c r="Q826" s="8">
        <v>0</v>
      </c>
    </row>
    <row r="827" spans="1:17">
      <c r="A827" s="8" t="s">
        <v>2152</v>
      </c>
      <c r="B827" s="3">
        <v>0</v>
      </c>
      <c r="C827" s="8">
        <v>0</v>
      </c>
      <c r="D827" s="8">
        <v>0</v>
      </c>
      <c r="E827" s="8">
        <v>1</v>
      </c>
      <c r="F827" s="8">
        <v>0</v>
      </c>
      <c r="G827" s="8">
        <v>0</v>
      </c>
      <c r="H827" s="8">
        <v>0</v>
      </c>
      <c r="I827" s="8">
        <v>2</v>
      </c>
      <c r="J827" s="8">
        <v>3</v>
      </c>
      <c r="K827" s="8">
        <v>8</v>
      </c>
      <c r="L827" s="8">
        <v>12</v>
      </c>
      <c r="M827" s="8">
        <v>5</v>
      </c>
      <c r="N827" s="8">
        <v>2</v>
      </c>
      <c r="O827" s="8">
        <v>5</v>
      </c>
      <c r="P827" s="8">
        <v>3</v>
      </c>
      <c r="Q827" s="8">
        <v>0</v>
      </c>
    </row>
    <row r="828" spans="1:17">
      <c r="A828" s="8" t="s">
        <v>2153</v>
      </c>
      <c r="B828" s="3">
        <v>0</v>
      </c>
      <c r="C828" s="8">
        <v>0</v>
      </c>
      <c r="D828" s="8">
        <v>0</v>
      </c>
      <c r="E828" s="8">
        <v>1</v>
      </c>
      <c r="F828" s="8">
        <v>0</v>
      </c>
      <c r="G828" s="8">
        <v>0</v>
      </c>
      <c r="H828" s="8">
        <v>0</v>
      </c>
      <c r="I828" s="8">
        <v>2</v>
      </c>
      <c r="J828" s="8">
        <v>0</v>
      </c>
      <c r="K828" s="8">
        <v>3</v>
      </c>
      <c r="L828" s="8">
        <v>6</v>
      </c>
      <c r="M828" s="8">
        <v>4</v>
      </c>
      <c r="N828" s="8">
        <v>0</v>
      </c>
      <c r="O828" s="8">
        <v>4</v>
      </c>
      <c r="P828" s="8">
        <v>1</v>
      </c>
      <c r="Q828" s="8">
        <v>0</v>
      </c>
    </row>
    <row r="829" spans="1:17">
      <c r="A829" s="8" t="s">
        <v>2154</v>
      </c>
      <c r="B829" s="3">
        <v>0</v>
      </c>
      <c r="C829" s="8">
        <v>0</v>
      </c>
      <c r="D829" s="8">
        <v>0</v>
      </c>
      <c r="E829" s="8">
        <v>3</v>
      </c>
      <c r="F829" s="8">
        <v>0</v>
      </c>
      <c r="G829" s="8">
        <v>0</v>
      </c>
      <c r="H829" s="8">
        <v>0</v>
      </c>
      <c r="I829" s="8">
        <v>3</v>
      </c>
      <c r="J829" s="8">
        <v>0</v>
      </c>
      <c r="K829" s="8">
        <v>4</v>
      </c>
      <c r="L829" s="8">
        <v>12</v>
      </c>
      <c r="M829" s="8">
        <v>4</v>
      </c>
      <c r="N829" s="8">
        <v>0</v>
      </c>
      <c r="O829" s="8">
        <v>3</v>
      </c>
      <c r="P829" s="8">
        <v>1</v>
      </c>
      <c r="Q829" s="8">
        <v>0</v>
      </c>
    </row>
    <row r="830" spans="1:17">
      <c r="A830" s="8" t="s">
        <v>2155</v>
      </c>
      <c r="B830" s="3">
        <v>0</v>
      </c>
      <c r="C830" s="8">
        <v>0</v>
      </c>
      <c r="D830" s="8">
        <v>6</v>
      </c>
      <c r="E830" s="8">
        <v>5</v>
      </c>
      <c r="F830" s="8">
        <v>0</v>
      </c>
      <c r="G830" s="8">
        <v>0</v>
      </c>
      <c r="H830" s="8">
        <v>0</v>
      </c>
      <c r="I830" s="8">
        <v>11</v>
      </c>
      <c r="J830" s="8">
        <v>3</v>
      </c>
      <c r="K830" s="8">
        <v>13</v>
      </c>
      <c r="L830" s="8">
        <v>7</v>
      </c>
      <c r="M830" s="8">
        <v>1</v>
      </c>
      <c r="N830" s="8">
        <v>0</v>
      </c>
      <c r="O830" s="8">
        <v>3</v>
      </c>
      <c r="P830" s="8">
        <v>1</v>
      </c>
      <c r="Q830" s="8">
        <v>0</v>
      </c>
    </row>
    <row r="831" spans="1:17">
      <c r="A831" s="8" t="s">
        <v>2156</v>
      </c>
      <c r="B831" s="3">
        <v>0</v>
      </c>
      <c r="C831" s="8">
        <v>1</v>
      </c>
      <c r="D831" s="8">
        <v>2</v>
      </c>
      <c r="E831" s="8">
        <v>1</v>
      </c>
      <c r="F831" s="8">
        <v>1</v>
      </c>
      <c r="G831" s="8">
        <v>0</v>
      </c>
      <c r="H831" s="8">
        <v>0</v>
      </c>
      <c r="I831" s="8">
        <v>5</v>
      </c>
      <c r="J831" s="8">
        <v>0</v>
      </c>
      <c r="K831" s="8">
        <v>8</v>
      </c>
      <c r="L831" s="8">
        <v>2</v>
      </c>
      <c r="M831" s="8">
        <v>3</v>
      </c>
      <c r="N831" s="8">
        <v>0</v>
      </c>
      <c r="O831" s="8">
        <v>4</v>
      </c>
      <c r="P831" s="8">
        <v>0</v>
      </c>
      <c r="Q831" s="8">
        <v>0</v>
      </c>
    </row>
    <row r="832" spans="1:17">
      <c r="A832" s="8" t="s">
        <v>2157</v>
      </c>
      <c r="B832" s="3">
        <v>1</v>
      </c>
      <c r="C832" s="8">
        <v>0</v>
      </c>
      <c r="D832" s="8">
        <v>2</v>
      </c>
      <c r="E832" s="8">
        <v>3</v>
      </c>
      <c r="F832" s="8">
        <v>1</v>
      </c>
      <c r="G832" s="8">
        <v>0</v>
      </c>
      <c r="H832" s="8">
        <v>0</v>
      </c>
      <c r="I832" s="8">
        <v>8</v>
      </c>
      <c r="J832" s="8">
        <v>4</v>
      </c>
      <c r="K832" s="8">
        <v>12</v>
      </c>
      <c r="L832" s="8">
        <v>6</v>
      </c>
      <c r="M832" s="8">
        <v>3</v>
      </c>
      <c r="N832" s="8">
        <v>0</v>
      </c>
      <c r="O832" s="8">
        <v>6</v>
      </c>
      <c r="P832" s="8">
        <v>1</v>
      </c>
      <c r="Q832" s="8">
        <v>0</v>
      </c>
    </row>
    <row r="833" spans="1:17">
      <c r="A833" s="8" t="s">
        <v>2158</v>
      </c>
      <c r="B833" s="3">
        <v>0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3</v>
      </c>
      <c r="J833" s="8">
        <v>0</v>
      </c>
      <c r="K833" s="8">
        <v>3</v>
      </c>
      <c r="L833" s="8">
        <v>13</v>
      </c>
      <c r="M833" s="8">
        <v>9</v>
      </c>
      <c r="N833" s="8">
        <v>0</v>
      </c>
      <c r="O833" s="8">
        <v>2</v>
      </c>
      <c r="P833" s="8">
        <v>1</v>
      </c>
      <c r="Q833" s="8">
        <v>0</v>
      </c>
    </row>
    <row r="834" spans="1:17">
      <c r="A834" s="8" t="s">
        <v>2159</v>
      </c>
      <c r="B834" s="3">
        <v>0</v>
      </c>
      <c r="C834" s="8">
        <v>1</v>
      </c>
      <c r="D834" s="8">
        <v>6</v>
      </c>
      <c r="E834" s="8">
        <v>2</v>
      </c>
      <c r="F834" s="8">
        <v>0</v>
      </c>
      <c r="G834" s="8">
        <v>0</v>
      </c>
      <c r="H834" s="8">
        <v>0</v>
      </c>
      <c r="I834" s="8">
        <v>9</v>
      </c>
      <c r="J834" s="8">
        <v>6</v>
      </c>
      <c r="K834" s="8">
        <v>10</v>
      </c>
      <c r="L834" s="8">
        <v>12</v>
      </c>
      <c r="M834" s="8">
        <v>2</v>
      </c>
      <c r="N834" s="8">
        <v>0</v>
      </c>
      <c r="O834" s="8">
        <v>5</v>
      </c>
      <c r="P834" s="8">
        <v>1</v>
      </c>
      <c r="Q834" s="8">
        <v>0</v>
      </c>
    </row>
    <row r="835" spans="1:17">
      <c r="A835" s="8" t="s">
        <v>2160</v>
      </c>
      <c r="B835" s="3">
        <v>0</v>
      </c>
      <c r="C835" s="8">
        <v>0</v>
      </c>
      <c r="D835" s="8">
        <v>0</v>
      </c>
      <c r="E835" s="8">
        <v>3</v>
      </c>
      <c r="F835" s="8">
        <v>0</v>
      </c>
      <c r="G835" s="8">
        <v>0</v>
      </c>
      <c r="H835" s="8">
        <v>0</v>
      </c>
      <c r="I835" s="8">
        <v>3</v>
      </c>
      <c r="J835" s="8">
        <v>6</v>
      </c>
      <c r="K835" s="8">
        <v>6</v>
      </c>
      <c r="L835" s="8">
        <v>11</v>
      </c>
      <c r="M835" s="8">
        <v>7</v>
      </c>
      <c r="N835" s="8">
        <v>0</v>
      </c>
      <c r="O835" s="8">
        <v>4</v>
      </c>
      <c r="P835" s="8">
        <v>0</v>
      </c>
      <c r="Q835" s="8">
        <v>0</v>
      </c>
    </row>
    <row r="836" spans="1:17">
      <c r="A836" s="8" t="s">
        <v>2161</v>
      </c>
      <c r="B836" s="3">
        <v>0</v>
      </c>
      <c r="C836" s="8">
        <v>0</v>
      </c>
      <c r="D836" s="8">
        <v>4</v>
      </c>
      <c r="E836" s="8">
        <v>4</v>
      </c>
      <c r="F836" s="8">
        <v>0</v>
      </c>
      <c r="G836" s="8">
        <v>0</v>
      </c>
      <c r="H836" s="8">
        <v>0</v>
      </c>
      <c r="I836" s="8">
        <v>5</v>
      </c>
      <c r="J836" s="8">
        <v>2</v>
      </c>
      <c r="K836" s="8">
        <v>2</v>
      </c>
      <c r="L836" s="8">
        <v>6</v>
      </c>
      <c r="M836" s="8">
        <v>0</v>
      </c>
      <c r="N836" s="8">
        <v>0</v>
      </c>
      <c r="O836" s="8">
        <v>3</v>
      </c>
      <c r="P836" s="8">
        <v>8</v>
      </c>
      <c r="Q836" s="8">
        <v>0</v>
      </c>
    </row>
    <row r="837" spans="1:17">
      <c r="A837" s="8" t="s">
        <v>2162</v>
      </c>
      <c r="B837" s="3">
        <v>0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2</v>
      </c>
      <c r="K837" s="8">
        <v>2</v>
      </c>
      <c r="L837" s="8">
        <v>5</v>
      </c>
      <c r="M837" s="8">
        <v>2</v>
      </c>
      <c r="N837" s="8">
        <v>0</v>
      </c>
      <c r="O837" s="8">
        <v>3</v>
      </c>
      <c r="P837" s="8">
        <v>0</v>
      </c>
      <c r="Q837" s="8">
        <v>0</v>
      </c>
    </row>
    <row r="838" spans="1:17">
      <c r="A838" s="8" t="s">
        <v>2163</v>
      </c>
      <c r="B838" s="3">
        <v>0</v>
      </c>
      <c r="C838" s="8">
        <v>0</v>
      </c>
      <c r="D838" s="8">
        <v>2</v>
      </c>
      <c r="E838" s="8">
        <v>0</v>
      </c>
      <c r="F838" s="8">
        <v>0</v>
      </c>
      <c r="G838" s="8">
        <v>0</v>
      </c>
      <c r="H838" s="8">
        <v>0</v>
      </c>
      <c r="I838" s="8">
        <v>2</v>
      </c>
      <c r="J838" s="8">
        <v>2</v>
      </c>
      <c r="K838" s="8">
        <v>4</v>
      </c>
      <c r="L838" s="8">
        <v>1</v>
      </c>
      <c r="M838" s="8">
        <v>1</v>
      </c>
      <c r="N838" s="8">
        <v>0</v>
      </c>
      <c r="O838" s="8">
        <v>0</v>
      </c>
      <c r="P838" s="8">
        <v>1</v>
      </c>
      <c r="Q838" s="8">
        <v>0</v>
      </c>
    </row>
    <row r="839" spans="1:17">
      <c r="A839" s="8" t="s">
        <v>2164</v>
      </c>
      <c r="B839" s="3">
        <v>0</v>
      </c>
      <c r="C839" s="8">
        <v>0</v>
      </c>
      <c r="D839" s="8">
        <v>1</v>
      </c>
      <c r="E839" s="8">
        <v>2</v>
      </c>
      <c r="F839" s="8">
        <v>0</v>
      </c>
      <c r="G839" s="8">
        <v>0</v>
      </c>
      <c r="H839" s="8">
        <v>0</v>
      </c>
      <c r="I839" s="8">
        <v>3</v>
      </c>
      <c r="J839" s="8">
        <v>0</v>
      </c>
      <c r="K839" s="8">
        <v>7</v>
      </c>
      <c r="L839" s="8">
        <v>16</v>
      </c>
      <c r="M839" s="8">
        <v>4</v>
      </c>
      <c r="N839" s="8">
        <v>0</v>
      </c>
      <c r="O839" s="8">
        <v>3</v>
      </c>
      <c r="P839" s="8">
        <v>4</v>
      </c>
      <c r="Q839" s="8">
        <v>0</v>
      </c>
    </row>
    <row r="840" spans="1:17">
      <c r="A840" s="8" t="s">
        <v>2165</v>
      </c>
      <c r="B840" s="3">
        <v>0</v>
      </c>
      <c r="C840" s="8">
        <v>0</v>
      </c>
      <c r="D840" s="8">
        <v>2</v>
      </c>
      <c r="E840" s="8">
        <v>2</v>
      </c>
      <c r="F840" s="8">
        <v>0</v>
      </c>
      <c r="G840" s="8">
        <v>0</v>
      </c>
      <c r="H840" s="8">
        <v>0</v>
      </c>
      <c r="I840" s="8">
        <v>4</v>
      </c>
      <c r="J840" s="8">
        <v>2</v>
      </c>
      <c r="K840" s="8">
        <v>4</v>
      </c>
      <c r="L840" s="8">
        <v>6</v>
      </c>
      <c r="M840" s="8">
        <v>0</v>
      </c>
      <c r="N840" s="8">
        <v>0</v>
      </c>
      <c r="O840" s="8">
        <v>5</v>
      </c>
      <c r="P840" s="8">
        <v>2</v>
      </c>
      <c r="Q840" s="8">
        <v>0</v>
      </c>
    </row>
    <row r="841" spans="1:17">
      <c r="A841" s="8" t="s">
        <v>2166</v>
      </c>
      <c r="B841" s="3">
        <v>0</v>
      </c>
      <c r="C841" s="8">
        <v>0</v>
      </c>
      <c r="D841" s="8">
        <v>0</v>
      </c>
      <c r="E841" s="8">
        <v>3</v>
      </c>
      <c r="F841" s="8">
        <v>0</v>
      </c>
      <c r="G841" s="8">
        <v>0</v>
      </c>
      <c r="H841" s="8">
        <v>0</v>
      </c>
      <c r="I841" s="8">
        <v>3</v>
      </c>
      <c r="J841" s="8">
        <v>0</v>
      </c>
      <c r="K841" s="8">
        <v>2</v>
      </c>
      <c r="L841" s="8">
        <v>5</v>
      </c>
      <c r="M841" s="8">
        <v>1</v>
      </c>
      <c r="N841" s="8">
        <v>0</v>
      </c>
      <c r="O841" s="8">
        <v>0</v>
      </c>
      <c r="P841" s="8">
        <v>0</v>
      </c>
      <c r="Q841" s="8">
        <v>0</v>
      </c>
    </row>
    <row r="842" spans="1:17">
      <c r="A842" s="8" t="s">
        <v>2167</v>
      </c>
      <c r="B842" s="3">
        <v>0</v>
      </c>
      <c r="C842" s="8">
        <v>0</v>
      </c>
      <c r="D842" s="8">
        <v>2</v>
      </c>
      <c r="E842" s="8">
        <v>3</v>
      </c>
      <c r="F842" s="8">
        <v>0</v>
      </c>
      <c r="G842" s="8">
        <v>0</v>
      </c>
      <c r="H842" s="8">
        <v>0</v>
      </c>
      <c r="I842" s="8">
        <v>12</v>
      </c>
      <c r="J842" s="8">
        <v>2</v>
      </c>
      <c r="K842" s="8">
        <v>8</v>
      </c>
      <c r="L842" s="8">
        <v>16</v>
      </c>
      <c r="M842" s="8">
        <v>10</v>
      </c>
      <c r="N842" s="8">
        <v>6</v>
      </c>
      <c r="O842" s="8">
        <v>4</v>
      </c>
      <c r="P842" s="8">
        <v>1</v>
      </c>
      <c r="Q842" s="8">
        <v>0</v>
      </c>
    </row>
    <row r="843" spans="1:17">
      <c r="A843" s="8" t="s">
        <v>2168</v>
      </c>
      <c r="B843" s="3">
        <v>0</v>
      </c>
      <c r="C843" s="8">
        <v>0</v>
      </c>
      <c r="D843" s="8">
        <v>1</v>
      </c>
      <c r="E843" s="8">
        <v>0</v>
      </c>
      <c r="F843" s="8">
        <v>0</v>
      </c>
      <c r="G843" s="8">
        <v>0</v>
      </c>
      <c r="H843" s="8">
        <v>0</v>
      </c>
      <c r="I843" s="8">
        <v>2</v>
      </c>
      <c r="J843" s="8">
        <v>2</v>
      </c>
      <c r="K843" s="8">
        <v>3</v>
      </c>
      <c r="L843" s="8">
        <v>7</v>
      </c>
      <c r="M843" s="8">
        <v>5</v>
      </c>
      <c r="N843" s="8">
        <v>0</v>
      </c>
      <c r="O843" s="8">
        <v>2</v>
      </c>
      <c r="P843" s="8">
        <v>1</v>
      </c>
      <c r="Q843" s="8">
        <v>0</v>
      </c>
    </row>
    <row r="844" spans="1:17">
      <c r="A844" s="8" t="s">
        <v>2169</v>
      </c>
      <c r="B844" s="3">
        <v>0</v>
      </c>
      <c r="C844" s="8">
        <v>0</v>
      </c>
      <c r="D844" s="8">
        <v>0</v>
      </c>
      <c r="E844" s="8">
        <v>1</v>
      </c>
      <c r="F844" s="8">
        <v>0</v>
      </c>
      <c r="G844" s="8">
        <v>0</v>
      </c>
      <c r="H844" s="8">
        <v>0</v>
      </c>
      <c r="I844" s="8">
        <v>7</v>
      </c>
      <c r="J844" s="8">
        <v>1</v>
      </c>
      <c r="K844" s="8">
        <v>5</v>
      </c>
      <c r="L844" s="8">
        <v>19</v>
      </c>
      <c r="M844" s="8">
        <v>7</v>
      </c>
      <c r="N844" s="8">
        <v>0</v>
      </c>
      <c r="O844" s="8">
        <v>3</v>
      </c>
      <c r="P844" s="8">
        <v>0</v>
      </c>
      <c r="Q844" s="8">
        <v>0</v>
      </c>
    </row>
    <row r="845" spans="1:17">
      <c r="A845" s="8" t="s">
        <v>2170</v>
      </c>
      <c r="B845" s="3">
        <v>0</v>
      </c>
      <c r="C845" s="8">
        <v>0</v>
      </c>
      <c r="D845" s="8">
        <v>0</v>
      </c>
      <c r="E845" s="8">
        <v>4</v>
      </c>
      <c r="F845" s="8">
        <v>0</v>
      </c>
      <c r="G845" s="8">
        <v>0</v>
      </c>
      <c r="H845" s="8">
        <v>0</v>
      </c>
      <c r="I845" s="8">
        <v>5</v>
      </c>
      <c r="J845" s="8">
        <v>3</v>
      </c>
      <c r="K845" s="8">
        <v>12</v>
      </c>
      <c r="L845" s="8">
        <v>20</v>
      </c>
      <c r="M845" s="8">
        <v>6</v>
      </c>
      <c r="N845" s="8">
        <v>0</v>
      </c>
      <c r="O845" s="8">
        <v>1</v>
      </c>
      <c r="P845" s="8">
        <v>1</v>
      </c>
      <c r="Q845" s="8">
        <v>0</v>
      </c>
    </row>
    <row r="846" spans="1:17">
      <c r="A846" s="8" t="s">
        <v>2171</v>
      </c>
      <c r="B846" s="3">
        <v>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3</v>
      </c>
      <c r="J846" s="8">
        <v>4</v>
      </c>
      <c r="K846" s="8">
        <v>4</v>
      </c>
      <c r="L846" s="8">
        <v>25</v>
      </c>
      <c r="M846" s="8">
        <v>10</v>
      </c>
      <c r="N846" s="8">
        <v>1</v>
      </c>
      <c r="O846" s="8">
        <v>2</v>
      </c>
      <c r="P846" s="8">
        <v>0</v>
      </c>
      <c r="Q846" s="8">
        <v>0</v>
      </c>
    </row>
    <row r="847" spans="1:17">
      <c r="A847" s="8" t="s">
        <v>2172</v>
      </c>
      <c r="B847" s="3">
        <v>0</v>
      </c>
      <c r="C847" s="8">
        <v>0</v>
      </c>
      <c r="D847" s="8">
        <v>3</v>
      </c>
      <c r="E847" s="8">
        <v>3</v>
      </c>
      <c r="F847" s="8">
        <v>0</v>
      </c>
      <c r="G847" s="8">
        <v>0</v>
      </c>
      <c r="H847" s="8">
        <v>0</v>
      </c>
      <c r="I847" s="8">
        <v>9</v>
      </c>
      <c r="J847" s="8">
        <v>1</v>
      </c>
      <c r="K847" s="8">
        <v>7</v>
      </c>
      <c r="L847" s="8">
        <v>16</v>
      </c>
      <c r="M847" s="8">
        <v>6</v>
      </c>
      <c r="N847" s="8">
        <v>1</v>
      </c>
      <c r="O847" s="8">
        <v>12</v>
      </c>
      <c r="P847" s="8">
        <v>3</v>
      </c>
      <c r="Q847" s="8">
        <v>0</v>
      </c>
    </row>
    <row r="848" spans="1:17">
      <c r="A848" s="8" t="s">
        <v>2173</v>
      </c>
      <c r="B848" s="3">
        <v>0</v>
      </c>
      <c r="C848" s="8">
        <v>0</v>
      </c>
      <c r="D848" s="8">
        <v>2</v>
      </c>
      <c r="E848" s="8">
        <v>0</v>
      </c>
      <c r="F848" s="8">
        <v>1</v>
      </c>
      <c r="G848" s="8">
        <v>0</v>
      </c>
      <c r="H848" s="8">
        <v>0</v>
      </c>
      <c r="I848" s="8">
        <v>3</v>
      </c>
      <c r="J848" s="8">
        <v>4</v>
      </c>
      <c r="K848" s="8">
        <v>7</v>
      </c>
      <c r="L848" s="8">
        <v>21</v>
      </c>
      <c r="M848" s="8">
        <v>6</v>
      </c>
      <c r="N848" s="8">
        <v>0</v>
      </c>
      <c r="O848" s="8">
        <v>4</v>
      </c>
      <c r="P848" s="8">
        <v>1</v>
      </c>
      <c r="Q848" s="8">
        <v>1</v>
      </c>
    </row>
    <row r="849" spans="1:17">
      <c r="A849" s="8" t="s">
        <v>2174</v>
      </c>
      <c r="B849" s="3">
        <v>0</v>
      </c>
      <c r="C849" s="8">
        <v>0</v>
      </c>
      <c r="D849" s="8">
        <v>3</v>
      </c>
      <c r="E849" s="8">
        <v>1</v>
      </c>
      <c r="F849" s="8">
        <v>0</v>
      </c>
      <c r="G849" s="8">
        <v>0</v>
      </c>
      <c r="H849" s="8">
        <v>0</v>
      </c>
      <c r="I849" s="8">
        <v>4</v>
      </c>
      <c r="J849" s="8">
        <v>3</v>
      </c>
      <c r="K849" s="8">
        <v>6</v>
      </c>
      <c r="L849" s="8">
        <v>20</v>
      </c>
      <c r="M849" s="8">
        <v>8</v>
      </c>
      <c r="N849" s="8">
        <v>0</v>
      </c>
      <c r="O849" s="8">
        <v>10</v>
      </c>
      <c r="P849" s="8">
        <v>6</v>
      </c>
      <c r="Q849" s="8">
        <v>0</v>
      </c>
    </row>
    <row r="850" spans="1:17">
      <c r="A850" s="8" t="s">
        <v>2175</v>
      </c>
      <c r="B850" s="3">
        <v>0</v>
      </c>
      <c r="C850" s="8">
        <v>0</v>
      </c>
      <c r="D850" s="8">
        <v>3</v>
      </c>
      <c r="E850" s="8">
        <v>6</v>
      </c>
      <c r="F850" s="8">
        <v>0</v>
      </c>
      <c r="G850" s="8">
        <v>0</v>
      </c>
      <c r="H850" s="8">
        <v>0</v>
      </c>
      <c r="I850" s="8">
        <v>10</v>
      </c>
      <c r="J850" s="8">
        <v>2</v>
      </c>
      <c r="K850" s="8">
        <v>7</v>
      </c>
      <c r="L850" s="8">
        <v>2</v>
      </c>
      <c r="M850" s="8">
        <v>5</v>
      </c>
      <c r="N850" s="8">
        <v>1</v>
      </c>
      <c r="O850" s="8">
        <v>7</v>
      </c>
      <c r="P850" s="8">
        <v>1</v>
      </c>
      <c r="Q850" s="8">
        <v>0</v>
      </c>
    </row>
    <row r="851" spans="1:17">
      <c r="A851" s="8" t="s">
        <v>2176</v>
      </c>
      <c r="B851" s="3">
        <v>0</v>
      </c>
      <c r="C851" s="8">
        <v>0</v>
      </c>
      <c r="D851" s="8">
        <v>2</v>
      </c>
      <c r="E851" s="8">
        <v>1</v>
      </c>
      <c r="F851" s="8">
        <v>0</v>
      </c>
      <c r="G851" s="8">
        <v>0</v>
      </c>
      <c r="H851" s="8">
        <v>0</v>
      </c>
      <c r="I851" s="8">
        <v>7</v>
      </c>
      <c r="J851" s="8">
        <v>1</v>
      </c>
      <c r="K851" s="8">
        <v>10</v>
      </c>
      <c r="L851" s="8">
        <v>27</v>
      </c>
      <c r="M851" s="8">
        <v>10</v>
      </c>
      <c r="N851" s="8">
        <v>0</v>
      </c>
      <c r="O851" s="8">
        <v>5</v>
      </c>
      <c r="P851" s="8">
        <v>1</v>
      </c>
      <c r="Q851" s="8">
        <v>0</v>
      </c>
    </row>
    <row r="852" spans="1:17">
      <c r="A852" s="8" t="s">
        <v>2177</v>
      </c>
      <c r="B852" s="3">
        <v>0</v>
      </c>
      <c r="C852" s="8">
        <v>2</v>
      </c>
      <c r="D852" s="8">
        <v>3</v>
      </c>
      <c r="E852" s="8">
        <v>0</v>
      </c>
      <c r="F852" s="8">
        <v>1</v>
      </c>
      <c r="G852" s="8">
        <v>0</v>
      </c>
      <c r="H852" s="8">
        <v>0</v>
      </c>
      <c r="I852" s="8">
        <v>5</v>
      </c>
      <c r="J852" s="8">
        <v>3</v>
      </c>
      <c r="K852" s="8">
        <v>5</v>
      </c>
      <c r="L852" s="8">
        <v>9</v>
      </c>
      <c r="M852" s="8">
        <v>5</v>
      </c>
      <c r="N852" s="8">
        <v>0</v>
      </c>
      <c r="O852" s="8">
        <v>1</v>
      </c>
      <c r="P852" s="8">
        <v>0</v>
      </c>
      <c r="Q852" s="8">
        <v>0</v>
      </c>
    </row>
    <row r="853" spans="1:17">
      <c r="A853" s="8" t="s">
        <v>2178</v>
      </c>
      <c r="B853" s="3">
        <v>0</v>
      </c>
      <c r="C853" s="8">
        <v>0</v>
      </c>
      <c r="D853" s="8">
        <v>4</v>
      </c>
      <c r="E853" s="8">
        <v>2</v>
      </c>
      <c r="F853" s="8">
        <v>0</v>
      </c>
      <c r="G853" s="8">
        <v>0</v>
      </c>
      <c r="H853" s="8">
        <v>0</v>
      </c>
      <c r="I853" s="8">
        <v>6</v>
      </c>
      <c r="J853" s="8">
        <v>3</v>
      </c>
      <c r="K853" s="8">
        <v>12</v>
      </c>
      <c r="L853" s="8">
        <v>10</v>
      </c>
      <c r="M853" s="8">
        <v>5</v>
      </c>
      <c r="N853" s="8">
        <v>3</v>
      </c>
      <c r="O853" s="8">
        <v>5</v>
      </c>
      <c r="P853" s="8">
        <v>5</v>
      </c>
      <c r="Q853" s="8">
        <v>0</v>
      </c>
    </row>
    <row r="854" spans="1:17">
      <c r="A854" s="8" t="s">
        <v>2179</v>
      </c>
      <c r="B854" s="3">
        <v>0</v>
      </c>
      <c r="C854" s="8">
        <v>0</v>
      </c>
      <c r="D854" s="8">
        <v>5</v>
      </c>
      <c r="E854" s="8">
        <v>3</v>
      </c>
      <c r="F854" s="8">
        <v>0</v>
      </c>
      <c r="G854" s="8">
        <v>0</v>
      </c>
      <c r="H854" s="8">
        <v>0</v>
      </c>
      <c r="I854" s="8">
        <v>9</v>
      </c>
      <c r="J854" s="8">
        <v>1</v>
      </c>
      <c r="K854" s="8">
        <v>6</v>
      </c>
      <c r="L854" s="8">
        <v>10</v>
      </c>
      <c r="M854" s="8">
        <v>6</v>
      </c>
      <c r="N854" s="8">
        <v>2</v>
      </c>
      <c r="O854" s="8">
        <v>5</v>
      </c>
      <c r="P854" s="8">
        <v>1</v>
      </c>
      <c r="Q854" s="8">
        <v>0</v>
      </c>
    </row>
    <row r="855" spans="1:17">
      <c r="A855" s="8" t="s">
        <v>2180</v>
      </c>
      <c r="B855" s="3">
        <v>0</v>
      </c>
      <c r="C855" s="8">
        <v>0</v>
      </c>
      <c r="D855" s="8">
        <v>1</v>
      </c>
      <c r="E855" s="8">
        <v>1</v>
      </c>
      <c r="F855" s="8">
        <v>0</v>
      </c>
      <c r="G855" s="8">
        <v>0</v>
      </c>
      <c r="H855" s="8">
        <v>0</v>
      </c>
      <c r="I855" s="8">
        <v>4</v>
      </c>
      <c r="J855" s="8">
        <v>2</v>
      </c>
      <c r="K855" s="8">
        <v>6</v>
      </c>
      <c r="L855" s="8">
        <v>3</v>
      </c>
      <c r="M855" s="8">
        <v>4</v>
      </c>
      <c r="N855" s="8">
        <v>0</v>
      </c>
      <c r="O855" s="8">
        <v>1</v>
      </c>
      <c r="P855" s="8">
        <v>0</v>
      </c>
      <c r="Q855" s="8">
        <v>0</v>
      </c>
    </row>
    <row r="856" spans="1:17">
      <c r="A856" s="8" t="s">
        <v>2181</v>
      </c>
      <c r="B856" s="3">
        <v>0</v>
      </c>
      <c r="C856" s="8">
        <v>0</v>
      </c>
      <c r="D856" s="8">
        <v>2</v>
      </c>
      <c r="E856" s="8">
        <v>0</v>
      </c>
      <c r="F856" s="8">
        <v>0</v>
      </c>
      <c r="G856" s="8">
        <v>0</v>
      </c>
      <c r="H856" s="8">
        <v>0</v>
      </c>
      <c r="I856" s="8">
        <v>3</v>
      </c>
      <c r="J856" s="8">
        <v>2</v>
      </c>
      <c r="K856" s="8">
        <v>7</v>
      </c>
      <c r="L856" s="8">
        <v>8</v>
      </c>
      <c r="M856" s="8">
        <v>5</v>
      </c>
      <c r="N856" s="8">
        <v>1</v>
      </c>
      <c r="O856" s="8">
        <v>4</v>
      </c>
      <c r="P856" s="8">
        <v>0</v>
      </c>
      <c r="Q856" s="8">
        <v>0</v>
      </c>
    </row>
    <row r="857" spans="1:17">
      <c r="A857" s="8" t="s">
        <v>2182</v>
      </c>
      <c r="B857" s="3">
        <v>0</v>
      </c>
      <c r="C857" s="8">
        <v>1</v>
      </c>
      <c r="D857" s="8">
        <v>4</v>
      </c>
      <c r="E857" s="8">
        <v>5</v>
      </c>
      <c r="F857" s="8">
        <v>1</v>
      </c>
      <c r="G857" s="8">
        <v>0</v>
      </c>
      <c r="H857" s="8">
        <v>0</v>
      </c>
      <c r="I857" s="8">
        <v>4</v>
      </c>
      <c r="J857" s="8">
        <v>2</v>
      </c>
      <c r="K857" s="8">
        <v>9</v>
      </c>
      <c r="L857" s="8">
        <v>9</v>
      </c>
      <c r="M857" s="8">
        <v>4</v>
      </c>
      <c r="N857" s="8">
        <v>1</v>
      </c>
      <c r="O857" s="8">
        <v>1</v>
      </c>
      <c r="P857" s="8">
        <v>1</v>
      </c>
      <c r="Q857" s="8">
        <v>0</v>
      </c>
    </row>
    <row r="858" spans="1:17">
      <c r="A858" s="8" t="s">
        <v>2183</v>
      </c>
      <c r="B858" s="3">
        <v>0</v>
      </c>
      <c r="C858" s="8">
        <v>0</v>
      </c>
      <c r="D858" s="8">
        <v>3</v>
      </c>
      <c r="E858" s="8">
        <v>4</v>
      </c>
      <c r="F858" s="8">
        <v>0</v>
      </c>
      <c r="G858" s="8">
        <v>0</v>
      </c>
      <c r="H858" s="8">
        <v>0</v>
      </c>
      <c r="I858" s="8">
        <v>7</v>
      </c>
      <c r="J858" s="8">
        <v>3</v>
      </c>
      <c r="K858" s="8">
        <v>9</v>
      </c>
      <c r="L858" s="8">
        <v>2</v>
      </c>
      <c r="M858" s="8">
        <v>5</v>
      </c>
      <c r="N858" s="8">
        <v>0</v>
      </c>
      <c r="O858" s="8">
        <v>6</v>
      </c>
      <c r="P858" s="8">
        <v>1</v>
      </c>
      <c r="Q858" s="8">
        <v>0</v>
      </c>
    </row>
    <row r="859" spans="1:17">
      <c r="A859" s="8" t="s">
        <v>2184</v>
      </c>
      <c r="B859" s="3">
        <v>0</v>
      </c>
      <c r="C859" s="8">
        <v>0</v>
      </c>
      <c r="D859" s="8">
        <v>3</v>
      </c>
      <c r="E859" s="8">
        <v>2</v>
      </c>
      <c r="F859" s="8">
        <v>0</v>
      </c>
      <c r="G859" s="8">
        <v>0</v>
      </c>
      <c r="H859" s="8">
        <v>0</v>
      </c>
      <c r="I859" s="8">
        <v>5</v>
      </c>
      <c r="J859" s="8">
        <v>2</v>
      </c>
      <c r="K859" s="8">
        <v>4</v>
      </c>
      <c r="L859" s="8">
        <v>7</v>
      </c>
      <c r="M859" s="8">
        <v>1</v>
      </c>
      <c r="N859" s="8">
        <v>0</v>
      </c>
      <c r="O859" s="8">
        <v>2</v>
      </c>
      <c r="P859" s="8">
        <v>0</v>
      </c>
      <c r="Q859" s="8">
        <v>0</v>
      </c>
    </row>
    <row r="860" spans="1:17">
      <c r="A860" s="8" t="s">
        <v>2185</v>
      </c>
      <c r="B860" s="3">
        <v>0</v>
      </c>
      <c r="C860" s="8">
        <v>1</v>
      </c>
      <c r="D860" s="8">
        <v>2</v>
      </c>
      <c r="E860" s="8">
        <v>0</v>
      </c>
      <c r="F860" s="8">
        <v>0</v>
      </c>
      <c r="G860" s="8">
        <v>0</v>
      </c>
      <c r="H860" s="8">
        <v>0</v>
      </c>
      <c r="I860" s="8">
        <v>3</v>
      </c>
      <c r="J860" s="8">
        <v>2</v>
      </c>
      <c r="K860" s="8">
        <v>11</v>
      </c>
      <c r="L860" s="8">
        <v>6</v>
      </c>
      <c r="M860" s="8">
        <v>2</v>
      </c>
      <c r="N860" s="8">
        <v>0</v>
      </c>
      <c r="O860" s="8">
        <v>5</v>
      </c>
      <c r="P860" s="8">
        <v>4</v>
      </c>
      <c r="Q860" s="8">
        <v>0</v>
      </c>
    </row>
    <row r="861" spans="1:17">
      <c r="A861" s="8" t="s">
        <v>2186</v>
      </c>
      <c r="B861" s="3">
        <v>0</v>
      </c>
      <c r="C861" s="8">
        <v>1</v>
      </c>
      <c r="D861" s="8">
        <v>2</v>
      </c>
      <c r="E861" s="8">
        <v>3</v>
      </c>
      <c r="F861" s="8">
        <v>0</v>
      </c>
      <c r="G861" s="8">
        <v>1</v>
      </c>
      <c r="H861" s="8">
        <v>1</v>
      </c>
      <c r="I861" s="8">
        <v>8</v>
      </c>
      <c r="J861" s="8">
        <v>5</v>
      </c>
      <c r="K861" s="8">
        <v>7</v>
      </c>
      <c r="L861" s="8">
        <v>16</v>
      </c>
      <c r="M861" s="8">
        <v>12</v>
      </c>
      <c r="N861" s="8">
        <v>0</v>
      </c>
      <c r="O861" s="8">
        <v>5</v>
      </c>
      <c r="P861" s="8">
        <v>1</v>
      </c>
      <c r="Q861" s="8">
        <v>0</v>
      </c>
    </row>
    <row r="862" spans="1:17">
      <c r="A862" s="8" t="s">
        <v>2187</v>
      </c>
      <c r="B862" s="3">
        <v>0</v>
      </c>
      <c r="C862" s="8">
        <v>0</v>
      </c>
      <c r="D862" s="8">
        <v>0</v>
      </c>
      <c r="E862" s="8">
        <v>2</v>
      </c>
      <c r="F862" s="8">
        <v>0</v>
      </c>
      <c r="G862" s="8">
        <v>0</v>
      </c>
      <c r="H862" s="8">
        <v>0</v>
      </c>
      <c r="I862" s="8">
        <v>2</v>
      </c>
      <c r="J862" s="8">
        <v>2</v>
      </c>
      <c r="K862" s="8">
        <v>2</v>
      </c>
      <c r="L862" s="8">
        <v>8</v>
      </c>
      <c r="M862" s="8">
        <v>1</v>
      </c>
      <c r="N862" s="8">
        <v>0</v>
      </c>
      <c r="O862" s="8">
        <v>0</v>
      </c>
      <c r="P862" s="8">
        <v>1</v>
      </c>
      <c r="Q862" s="8">
        <v>0</v>
      </c>
    </row>
    <row r="863" spans="1:17">
      <c r="A863" s="8" t="s">
        <v>2188</v>
      </c>
      <c r="B863" s="3">
        <v>0</v>
      </c>
      <c r="C863" s="8">
        <v>0</v>
      </c>
      <c r="D863" s="8">
        <v>0</v>
      </c>
      <c r="E863" s="8">
        <v>4</v>
      </c>
      <c r="F863" s="8">
        <v>0</v>
      </c>
      <c r="G863" s="8">
        <v>0</v>
      </c>
      <c r="H863" s="8">
        <v>0</v>
      </c>
      <c r="I863" s="8">
        <v>4</v>
      </c>
      <c r="J863" s="8">
        <v>1</v>
      </c>
      <c r="K863" s="8">
        <v>6</v>
      </c>
      <c r="L863" s="8">
        <v>14</v>
      </c>
      <c r="M863" s="8">
        <v>3</v>
      </c>
      <c r="N863" s="8">
        <v>0</v>
      </c>
      <c r="O863" s="8">
        <v>8</v>
      </c>
      <c r="P863" s="8">
        <v>0</v>
      </c>
      <c r="Q863" s="8">
        <v>0</v>
      </c>
    </row>
    <row r="864" spans="1:17">
      <c r="A864" s="8" t="s">
        <v>2189</v>
      </c>
      <c r="B864" s="3">
        <v>0</v>
      </c>
      <c r="C864" s="8">
        <v>0</v>
      </c>
      <c r="D864" s="8">
        <v>1</v>
      </c>
      <c r="E864" s="8">
        <v>0</v>
      </c>
      <c r="F864" s="8">
        <v>0</v>
      </c>
      <c r="G864" s="8">
        <v>0</v>
      </c>
      <c r="H864" s="8">
        <v>0</v>
      </c>
      <c r="I864" s="8">
        <v>4</v>
      </c>
      <c r="J864" s="8">
        <v>2</v>
      </c>
      <c r="K864" s="8">
        <v>5</v>
      </c>
      <c r="L864" s="8">
        <v>15</v>
      </c>
      <c r="M864" s="8">
        <v>8</v>
      </c>
      <c r="N864" s="8">
        <v>0</v>
      </c>
      <c r="O864" s="8">
        <v>2</v>
      </c>
      <c r="P864" s="8">
        <v>1</v>
      </c>
      <c r="Q864" s="8">
        <v>0</v>
      </c>
    </row>
    <row r="865" spans="1:17">
      <c r="A865" s="8" t="s">
        <v>2190</v>
      </c>
      <c r="B865" s="3">
        <v>0</v>
      </c>
      <c r="C865" s="8">
        <v>0</v>
      </c>
      <c r="D865" s="8">
        <v>2</v>
      </c>
      <c r="E865" s="8">
        <v>2</v>
      </c>
      <c r="F865" s="8">
        <v>0</v>
      </c>
      <c r="G865" s="8">
        <v>0</v>
      </c>
      <c r="H865" s="8">
        <v>0</v>
      </c>
      <c r="I865" s="8">
        <v>5</v>
      </c>
      <c r="J865" s="8">
        <v>2</v>
      </c>
      <c r="K865" s="8">
        <v>9</v>
      </c>
      <c r="L865" s="8">
        <v>4</v>
      </c>
      <c r="M865" s="8">
        <v>2</v>
      </c>
      <c r="N865" s="8">
        <v>1</v>
      </c>
      <c r="O865" s="8">
        <v>6</v>
      </c>
      <c r="P865" s="8">
        <v>3</v>
      </c>
      <c r="Q865" s="8">
        <v>0</v>
      </c>
    </row>
    <row r="866" spans="1:17">
      <c r="A866" s="8" t="s">
        <v>2191</v>
      </c>
      <c r="B866" s="3">
        <v>0</v>
      </c>
      <c r="C866" s="8">
        <v>0</v>
      </c>
      <c r="D866" s="8">
        <v>1</v>
      </c>
      <c r="E866" s="8">
        <v>7</v>
      </c>
      <c r="F866" s="8">
        <v>0</v>
      </c>
      <c r="G866" s="8">
        <v>0</v>
      </c>
      <c r="H866" s="8">
        <v>0</v>
      </c>
      <c r="I866" s="8">
        <v>8</v>
      </c>
      <c r="J866" s="8">
        <v>3</v>
      </c>
      <c r="K866" s="8">
        <v>15</v>
      </c>
      <c r="L866" s="8">
        <v>9</v>
      </c>
      <c r="M866" s="8">
        <v>4</v>
      </c>
      <c r="N866" s="8">
        <v>1</v>
      </c>
      <c r="O866" s="8">
        <v>2</v>
      </c>
      <c r="P866" s="8">
        <v>1</v>
      </c>
      <c r="Q866" s="8">
        <v>0</v>
      </c>
    </row>
    <row r="867" spans="1:17">
      <c r="A867" s="8" t="s">
        <v>2192</v>
      </c>
      <c r="B867" s="3">
        <v>0</v>
      </c>
      <c r="C867" s="8">
        <v>0</v>
      </c>
      <c r="D867" s="8">
        <v>1</v>
      </c>
      <c r="E867" s="8">
        <v>2</v>
      </c>
      <c r="F867" s="8">
        <v>0</v>
      </c>
      <c r="G867" s="8">
        <v>0</v>
      </c>
      <c r="H867" s="8">
        <v>0</v>
      </c>
      <c r="I867" s="8">
        <v>6</v>
      </c>
      <c r="J867" s="8">
        <v>1</v>
      </c>
      <c r="K867" s="8">
        <v>3</v>
      </c>
      <c r="L867" s="8">
        <v>8</v>
      </c>
      <c r="M867" s="8">
        <v>0</v>
      </c>
      <c r="N867" s="8">
        <v>0</v>
      </c>
      <c r="O867" s="8">
        <v>5</v>
      </c>
      <c r="P867" s="8">
        <v>0</v>
      </c>
      <c r="Q867" s="8">
        <v>0</v>
      </c>
    </row>
    <row r="868" spans="1:17">
      <c r="A868" s="8" t="s">
        <v>2193</v>
      </c>
      <c r="B868" s="3">
        <v>0</v>
      </c>
      <c r="C868" s="8">
        <v>0</v>
      </c>
      <c r="D868" s="8">
        <v>2</v>
      </c>
      <c r="E868" s="8">
        <v>4</v>
      </c>
      <c r="F868" s="8">
        <v>0</v>
      </c>
      <c r="G868" s="8">
        <v>0</v>
      </c>
      <c r="H868" s="8">
        <v>0</v>
      </c>
      <c r="I868" s="8">
        <v>7</v>
      </c>
      <c r="J868" s="8">
        <v>5</v>
      </c>
      <c r="K868" s="8">
        <v>8</v>
      </c>
      <c r="L868" s="8">
        <v>9</v>
      </c>
      <c r="M868" s="8">
        <v>6</v>
      </c>
      <c r="N868" s="8">
        <v>1</v>
      </c>
      <c r="O868" s="8">
        <v>6</v>
      </c>
      <c r="P868" s="8">
        <v>3</v>
      </c>
      <c r="Q868" s="8">
        <v>0</v>
      </c>
    </row>
    <row r="869" spans="1:17">
      <c r="A869" s="8" t="s">
        <v>2194</v>
      </c>
      <c r="B869" s="3">
        <v>0</v>
      </c>
      <c r="C869" s="8">
        <v>0</v>
      </c>
      <c r="D869" s="8">
        <v>2</v>
      </c>
      <c r="E869" s="8">
        <v>2</v>
      </c>
      <c r="F869" s="8">
        <v>0</v>
      </c>
      <c r="G869" s="8">
        <v>0</v>
      </c>
      <c r="H869" s="8">
        <v>0</v>
      </c>
      <c r="I869" s="8">
        <v>4</v>
      </c>
      <c r="J869" s="8">
        <v>0</v>
      </c>
      <c r="K869" s="8">
        <v>4</v>
      </c>
      <c r="L869" s="8">
        <v>18</v>
      </c>
      <c r="M869" s="8">
        <v>4</v>
      </c>
      <c r="N869" s="8">
        <v>0</v>
      </c>
      <c r="O869" s="8">
        <v>5</v>
      </c>
      <c r="P869" s="8">
        <v>1</v>
      </c>
      <c r="Q869" s="8">
        <v>0</v>
      </c>
    </row>
    <row r="870" spans="1:17">
      <c r="A870" s="8" t="s">
        <v>2195</v>
      </c>
      <c r="B870" s="3">
        <v>0</v>
      </c>
      <c r="C870" s="8">
        <v>0</v>
      </c>
      <c r="D870" s="8">
        <v>1</v>
      </c>
      <c r="E870" s="8">
        <v>3</v>
      </c>
      <c r="F870" s="8">
        <v>0</v>
      </c>
      <c r="G870" s="8">
        <v>0</v>
      </c>
      <c r="H870" s="8">
        <v>0</v>
      </c>
      <c r="I870" s="8">
        <v>4</v>
      </c>
      <c r="J870" s="8">
        <v>0</v>
      </c>
      <c r="K870" s="8">
        <v>2</v>
      </c>
      <c r="L870" s="8">
        <v>16</v>
      </c>
      <c r="M870" s="8">
        <v>5</v>
      </c>
      <c r="N870" s="8">
        <v>0</v>
      </c>
      <c r="O870" s="8">
        <v>5</v>
      </c>
      <c r="P870" s="8">
        <v>3</v>
      </c>
      <c r="Q870" s="8">
        <v>0</v>
      </c>
    </row>
    <row r="871" spans="1:17">
      <c r="A871" s="8" t="s">
        <v>2196</v>
      </c>
      <c r="B871" s="3">
        <v>0</v>
      </c>
      <c r="C871" s="8">
        <v>0</v>
      </c>
      <c r="D871" s="8">
        <v>3</v>
      </c>
      <c r="E871" s="8">
        <v>0</v>
      </c>
      <c r="F871" s="8">
        <v>0</v>
      </c>
      <c r="G871" s="8">
        <v>0</v>
      </c>
      <c r="H871" s="8">
        <v>0</v>
      </c>
      <c r="I871" s="8">
        <v>7</v>
      </c>
      <c r="J871" s="8">
        <v>2</v>
      </c>
      <c r="K871" s="8">
        <v>5</v>
      </c>
      <c r="L871" s="8">
        <v>6</v>
      </c>
      <c r="M871" s="8">
        <v>4</v>
      </c>
      <c r="N871" s="8">
        <v>0</v>
      </c>
      <c r="O871" s="8">
        <v>5</v>
      </c>
      <c r="P871" s="8">
        <v>4</v>
      </c>
      <c r="Q871" s="8">
        <v>0</v>
      </c>
    </row>
    <row r="872" spans="1:17">
      <c r="A872" s="8" t="s">
        <v>2197</v>
      </c>
      <c r="B872" s="3">
        <v>0</v>
      </c>
      <c r="C872" s="8">
        <v>0</v>
      </c>
      <c r="D872" s="8">
        <v>5</v>
      </c>
      <c r="E872" s="8">
        <v>2</v>
      </c>
      <c r="F872" s="8">
        <v>1</v>
      </c>
      <c r="G872" s="8">
        <v>0</v>
      </c>
      <c r="H872" s="8">
        <v>0</v>
      </c>
      <c r="I872" s="8">
        <v>7</v>
      </c>
      <c r="J872" s="8">
        <v>1</v>
      </c>
      <c r="K872" s="8">
        <v>7</v>
      </c>
      <c r="L872" s="8">
        <v>5</v>
      </c>
      <c r="M872" s="8">
        <v>4</v>
      </c>
      <c r="N872" s="8">
        <v>1</v>
      </c>
      <c r="O872" s="8">
        <v>4</v>
      </c>
      <c r="P872" s="8">
        <v>0</v>
      </c>
      <c r="Q872" s="8">
        <v>0</v>
      </c>
    </row>
    <row r="873" spans="1:17">
      <c r="A873" s="8" t="s">
        <v>2198</v>
      </c>
      <c r="B873" s="3">
        <v>0</v>
      </c>
      <c r="C873" s="8">
        <v>0</v>
      </c>
      <c r="D873" s="8">
        <v>5</v>
      </c>
      <c r="E873" s="8">
        <v>3</v>
      </c>
      <c r="F873" s="8">
        <v>0</v>
      </c>
      <c r="G873" s="8">
        <v>0</v>
      </c>
      <c r="H873" s="8">
        <v>0</v>
      </c>
      <c r="I873" s="8">
        <v>10</v>
      </c>
      <c r="J873" s="8">
        <v>2</v>
      </c>
      <c r="K873" s="8">
        <v>10</v>
      </c>
      <c r="L873" s="8">
        <v>1</v>
      </c>
      <c r="M873" s="8">
        <v>1</v>
      </c>
      <c r="N873" s="8">
        <v>0</v>
      </c>
      <c r="O873" s="8">
        <v>4</v>
      </c>
      <c r="P873" s="8">
        <v>0</v>
      </c>
      <c r="Q873" s="8">
        <v>0</v>
      </c>
    </row>
    <row r="874" spans="1:17">
      <c r="A874" s="8" t="s">
        <v>2199</v>
      </c>
      <c r="B874" s="3">
        <v>0</v>
      </c>
      <c r="C874" s="8">
        <v>0</v>
      </c>
      <c r="D874" s="8">
        <v>3</v>
      </c>
      <c r="E874" s="8">
        <v>1</v>
      </c>
      <c r="F874" s="8">
        <v>0</v>
      </c>
      <c r="G874" s="8">
        <v>0</v>
      </c>
      <c r="H874" s="8">
        <v>0</v>
      </c>
      <c r="I874" s="8">
        <v>12</v>
      </c>
      <c r="J874" s="8">
        <v>3</v>
      </c>
      <c r="K874" s="8">
        <v>10</v>
      </c>
      <c r="L874" s="8">
        <v>0</v>
      </c>
      <c r="M874" s="8">
        <v>2</v>
      </c>
      <c r="N874" s="8">
        <v>0</v>
      </c>
      <c r="O874" s="8">
        <v>2</v>
      </c>
      <c r="P874" s="8">
        <v>2</v>
      </c>
      <c r="Q874" s="8">
        <v>0</v>
      </c>
    </row>
    <row r="875" spans="1:17">
      <c r="A875" s="8" t="s">
        <v>2200</v>
      </c>
      <c r="B875" s="3">
        <v>0</v>
      </c>
      <c r="C875" s="8">
        <v>1</v>
      </c>
      <c r="D875" s="8">
        <v>1</v>
      </c>
      <c r="E875" s="8">
        <v>0</v>
      </c>
      <c r="F875" s="8">
        <v>1</v>
      </c>
      <c r="G875" s="8">
        <v>0</v>
      </c>
      <c r="H875" s="8">
        <v>0</v>
      </c>
      <c r="I875" s="8">
        <v>2</v>
      </c>
      <c r="J875" s="8">
        <v>2</v>
      </c>
      <c r="K875" s="8">
        <v>3</v>
      </c>
      <c r="L875" s="8">
        <v>11</v>
      </c>
      <c r="M875" s="8">
        <v>1</v>
      </c>
      <c r="N875" s="8">
        <v>0</v>
      </c>
      <c r="O875" s="8">
        <v>3</v>
      </c>
      <c r="P875" s="8">
        <v>0</v>
      </c>
      <c r="Q875" s="8">
        <v>0</v>
      </c>
    </row>
    <row r="876" spans="1:17">
      <c r="A876" s="8" t="s">
        <v>2201</v>
      </c>
      <c r="B876" s="3">
        <v>0</v>
      </c>
      <c r="C876" s="8">
        <v>0</v>
      </c>
      <c r="D876" s="8">
        <v>0</v>
      </c>
      <c r="E876" s="8">
        <v>3</v>
      </c>
      <c r="F876" s="8">
        <v>0</v>
      </c>
      <c r="G876" s="8">
        <v>1</v>
      </c>
      <c r="H876" s="8">
        <v>1</v>
      </c>
      <c r="I876" s="8">
        <v>4</v>
      </c>
      <c r="J876" s="8">
        <v>0</v>
      </c>
      <c r="K876" s="8">
        <v>5</v>
      </c>
      <c r="L876" s="8">
        <v>4</v>
      </c>
      <c r="M876" s="8">
        <v>1</v>
      </c>
      <c r="N876" s="8">
        <v>0</v>
      </c>
      <c r="O876" s="8">
        <v>6</v>
      </c>
      <c r="P876" s="8">
        <v>1</v>
      </c>
      <c r="Q876" s="8">
        <v>0</v>
      </c>
    </row>
    <row r="877" spans="1:17">
      <c r="A877" s="8" t="s">
        <v>2202</v>
      </c>
      <c r="B877" s="3">
        <v>0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2</v>
      </c>
      <c r="K877" s="8">
        <v>6</v>
      </c>
      <c r="L877" s="8">
        <v>4</v>
      </c>
      <c r="M877" s="8">
        <v>1</v>
      </c>
      <c r="N877" s="8">
        <v>0</v>
      </c>
      <c r="O877" s="8">
        <v>3</v>
      </c>
      <c r="P877" s="8">
        <v>6</v>
      </c>
      <c r="Q877" s="8">
        <v>0</v>
      </c>
    </row>
    <row r="878" spans="1:17">
      <c r="A878" s="8" t="s">
        <v>2203</v>
      </c>
      <c r="B878" s="3">
        <v>0</v>
      </c>
      <c r="C878" s="8">
        <v>0</v>
      </c>
      <c r="D878" s="8">
        <v>1</v>
      </c>
      <c r="E878" s="8">
        <v>1</v>
      </c>
      <c r="F878" s="8">
        <v>0</v>
      </c>
      <c r="G878" s="8">
        <v>0</v>
      </c>
      <c r="H878" s="8">
        <v>0</v>
      </c>
      <c r="I878" s="8">
        <v>4</v>
      </c>
      <c r="J878" s="8">
        <v>0</v>
      </c>
      <c r="K878" s="8">
        <v>6</v>
      </c>
      <c r="L878" s="8">
        <v>7</v>
      </c>
      <c r="M878" s="8">
        <v>5</v>
      </c>
      <c r="N878" s="8">
        <v>0</v>
      </c>
      <c r="O878" s="8">
        <v>6</v>
      </c>
      <c r="P878" s="8">
        <v>0</v>
      </c>
      <c r="Q878" s="8">
        <v>0</v>
      </c>
    </row>
    <row r="879" spans="1:17">
      <c r="A879" s="8" t="s">
        <v>2204</v>
      </c>
      <c r="B879" s="3">
        <v>0</v>
      </c>
      <c r="C879" s="8">
        <v>0</v>
      </c>
      <c r="D879" s="8">
        <v>2</v>
      </c>
      <c r="E879" s="8">
        <v>0</v>
      </c>
      <c r="F879" s="8">
        <v>0</v>
      </c>
      <c r="G879" s="8">
        <v>0</v>
      </c>
      <c r="H879" s="8">
        <v>0</v>
      </c>
      <c r="I879" s="8">
        <v>2</v>
      </c>
      <c r="J879" s="8">
        <v>0</v>
      </c>
      <c r="K879" s="8">
        <v>5</v>
      </c>
      <c r="L879" s="8">
        <v>5</v>
      </c>
      <c r="M879" s="8">
        <v>1</v>
      </c>
      <c r="N879" s="8">
        <v>0</v>
      </c>
      <c r="O879" s="8">
        <v>5</v>
      </c>
      <c r="P879" s="8">
        <v>3</v>
      </c>
      <c r="Q879" s="8">
        <v>0</v>
      </c>
    </row>
    <row r="880" spans="1:17">
      <c r="A880" s="8" t="s">
        <v>2205</v>
      </c>
      <c r="B880" s="3">
        <v>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1</v>
      </c>
      <c r="K880" s="8">
        <v>4</v>
      </c>
      <c r="L880" s="8">
        <v>8</v>
      </c>
      <c r="M880" s="8">
        <v>3</v>
      </c>
      <c r="N880" s="8">
        <v>0</v>
      </c>
      <c r="O880" s="8">
        <v>5</v>
      </c>
      <c r="P880" s="8">
        <v>2</v>
      </c>
      <c r="Q880" s="8">
        <v>0</v>
      </c>
    </row>
    <row r="881" spans="1:17">
      <c r="A881" s="8" t="s">
        <v>2206</v>
      </c>
      <c r="B881" s="3">
        <v>0</v>
      </c>
      <c r="C881" s="8">
        <v>0</v>
      </c>
      <c r="D881" s="8">
        <v>1</v>
      </c>
      <c r="E881" s="8">
        <v>3</v>
      </c>
      <c r="F881" s="8">
        <v>0</v>
      </c>
      <c r="G881" s="8">
        <v>0</v>
      </c>
      <c r="H881" s="8">
        <v>0</v>
      </c>
      <c r="I881" s="8">
        <v>4</v>
      </c>
      <c r="J881" s="8">
        <v>0</v>
      </c>
      <c r="K881" s="8">
        <v>3</v>
      </c>
      <c r="L881" s="8">
        <v>10</v>
      </c>
      <c r="M881" s="8">
        <v>4</v>
      </c>
      <c r="N881" s="8">
        <v>0</v>
      </c>
      <c r="O881" s="8">
        <v>7</v>
      </c>
      <c r="P881" s="8">
        <v>1</v>
      </c>
      <c r="Q881" s="8">
        <v>0</v>
      </c>
    </row>
    <row r="882" spans="1:17">
      <c r="A882" s="8" t="s">
        <v>2207</v>
      </c>
      <c r="B882" s="3">
        <v>0</v>
      </c>
      <c r="C882" s="8">
        <v>0</v>
      </c>
      <c r="D882" s="8">
        <v>2</v>
      </c>
      <c r="E882" s="8">
        <v>0</v>
      </c>
      <c r="F882" s="8">
        <v>0</v>
      </c>
      <c r="G882" s="8">
        <v>0</v>
      </c>
      <c r="H882" s="8">
        <v>0</v>
      </c>
      <c r="I882" s="8">
        <v>2</v>
      </c>
      <c r="J882" s="8">
        <v>0</v>
      </c>
      <c r="K882" s="8">
        <v>6</v>
      </c>
      <c r="L882" s="8">
        <v>2</v>
      </c>
      <c r="M882" s="8">
        <v>0</v>
      </c>
      <c r="N882" s="8">
        <v>0</v>
      </c>
      <c r="O882" s="8">
        <v>5</v>
      </c>
      <c r="P882" s="8">
        <v>5</v>
      </c>
      <c r="Q882" s="8">
        <v>0</v>
      </c>
    </row>
    <row r="883" spans="1:17">
      <c r="A883" s="8" t="s">
        <v>2208</v>
      </c>
      <c r="B883" s="3">
        <v>0</v>
      </c>
      <c r="C883" s="8">
        <v>0</v>
      </c>
      <c r="D883" s="8">
        <v>2</v>
      </c>
      <c r="E883" s="8">
        <v>5</v>
      </c>
      <c r="F883" s="8">
        <v>0</v>
      </c>
      <c r="G883" s="8">
        <v>1</v>
      </c>
      <c r="H883" s="8">
        <v>1</v>
      </c>
      <c r="I883" s="8">
        <v>10</v>
      </c>
      <c r="J883" s="8">
        <v>3</v>
      </c>
      <c r="K883" s="8">
        <v>9</v>
      </c>
      <c r="L883" s="8">
        <v>9</v>
      </c>
      <c r="M883" s="8">
        <v>3</v>
      </c>
      <c r="N883" s="8">
        <v>0</v>
      </c>
      <c r="O883" s="8">
        <v>6</v>
      </c>
      <c r="P883" s="8">
        <v>0</v>
      </c>
      <c r="Q883" s="8">
        <v>0</v>
      </c>
    </row>
    <row r="884" spans="1:17">
      <c r="A884" s="8" t="s">
        <v>2209</v>
      </c>
      <c r="B884" s="3">
        <v>0</v>
      </c>
      <c r="C884" s="8">
        <v>1</v>
      </c>
      <c r="D884" s="8">
        <v>1</v>
      </c>
      <c r="E884" s="8">
        <v>3</v>
      </c>
      <c r="F884" s="8">
        <v>0</v>
      </c>
      <c r="G884" s="8">
        <v>0</v>
      </c>
      <c r="H884" s="8">
        <v>0</v>
      </c>
      <c r="I884" s="8">
        <v>6</v>
      </c>
      <c r="J884" s="8">
        <v>1</v>
      </c>
      <c r="K884" s="8">
        <v>4</v>
      </c>
      <c r="L884" s="8">
        <v>6</v>
      </c>
      <c r="M884" s="8">
        <v>0</v>
      </c>
      <c r="N884" s="8">
        <v>0</v>
      </c>
      <c r="O884" s="8">
        <v>5</v>
      </c>
      <c r="P884" s="8">
        <v>2</v>
      </c>
      <c r="Q884" s="8">
        <v>0</v>
      </c>
    </row>
    <row r="885" spans="1:17">
      <c r="A885" s="8" t="s">
        <v>2271</v>
      </c>
      <c r="B885" s="3">
        <v>0</v>
      </c>
      <c r="C885" s="8">
        <v>1</v>
      </c>
      <c r="D885" s="8">
        <v>2</v>
      </c>
      <c r="E885" s="8">
        <v>2</v>
      </c>
      <c r="F885" s="8">
        <v>1</v>
      </c>
      <c r="G885" s="8">
        <v>0</v>
      </c>
      <c r="H885" s="8">
        <v>0</v>
      </c>
      <c r="I885" s="8">
        <v>5</v>
      </c>
      <c r="J885" s="8">
        <v>3</v>
      </c>
      <c r="K885" s="8">
        <v>8</v>
      </c>
      <c r="L885" s="8">
        <v>10</v>
      </c>
      <c r="M885" s="8">
        <v>3</v>
      </c>
      <c r="N885" s="8">
        <v>1</v>
      </c>
      <c r="O885" s="8">
        <v>6</v>
      </c>
      <c r="P885" s="8">
        <v>2</v>
      </c>
      <c r="Q885" s="8">
        <v>0</v>
      </c>
    </row>
    <row r="886" spans="1:17">
      <c r="A886" s="8" t="s">
        <v>2272</v>
      </c>
      <c r="B886" s="3">
        <v>1</v>
      </c>
      <c r="C886" s="8">
        <v>3</v>
      </c>
      <c r="D886" s="8">
        <v>4</v>
      </c>
      <c r="E886" s="8">
        <v>0</v>
      </c>
      <c r="F886" s="8">
        <v>1</v>
      </c>
      <c r="G886" s="8">
        <v>0</v>
      </c>
      <c r="H886" s="8">
        <v>0</v>
      </c>
      <c r="I886" s="8">
        <v>14</v>
      </c>
      <c r="J886" s="8">
        <v>14</v>
      </c>
      <c r="K886" s="8">
        <v>15</v>
      </c>
      <c r="L886" s="8">
        <v>6</v>
      </c>
      <c r="M886" s="8">
        <v>7</v>
      </c>
      <c r="N886" s="8">
        <v>5</v>
      </c>
      <c r="O886" s="8">
        <v>4</v>
      </c>
      <c r="P886" s="8">
        <v>4</v>
      </c>
      <c r="Q886" s="8">
        <v>1</v>
      </c>
    </row>
    <row r="887" spans="1:17">
      <c r="A887" s="8" t="s">
        <v>2273</v>
      </c>
      <c r="B887" s="3">
        <v>0</v>
      </c>
      <c r="C887" s="8">
        <v>0</v>
      </c>
      <c r="D887" s="8">
        <v>0</v>
      </c>
      <c r="E887" s="8">
        <v>1</v>
      </c>
      <c r="F887" s="8">
        <v>0</v>
      </c>
      <c r="G887" s="8">
        <v>0</v>
      </c>
      <c r="H887" s="8">
        <v>0</v>
      </c>
      <c r="I887" s="8">
        <v>2</v>
      </c>
      <c r="J887" s="8">
        <v>6</v>
      </c>
      <c r="K887" s="8">
        <v>6</v>
      </c>
      <c r="L887" s="8">
        <v>5</v>
      </c>
      <c r="M887" s="8">
        <v>8</v>
      </c>
      <c r="N887" s="8">
        <v>1</v>
      </c>
      <c r="O887" s="8">
        <v>4</v>
      </c>
      <c r="P887" s="8">
        <v>2</v>
      </c>
      <c r="Q887" s="8">
        <v>0</v>
      </c>
    </row>
    <row r="888" spans="1:17">
      <c r="A888" s="8" t="s">
        <v>2274</v>
      </c>
      <c r="B888" s="3">
        <v>0</v>
      </c>
      <c r="C888" s="8">
        <v>0</v>
      </c>
      <c r="D888" s="8">
        <v>0</v>
      </c>
      <c r="E888" s="8">
        <v>1</v>
      </c>
      <c r="F888" s="8">
        <v>0</v>
      </c>
      <c r="G888" s="8">
        <v>0</v>
      </c>
      <c r="H888" s="8">
        <v>0</v>
      </c>
      <c r="I888" s="8">
        <v>2</v>
      </c>
      <c r="J888" s="8">
        <v>0</v>
      </c>
      <c r="K888" s="8">
        <v>2</v>
      </c>
      <c r="L888" s="8">
        <v>4</v>
      </c>
      <c r="M888" s="8">
        <v>2</v>
      </c>
      <c r="N888" s="8">
        <v>0</v>
      </c>
      <c r="O888" s="8">
        <v>6</v>
      </c>
      <c r="P888" s="8">
        <v>1</v>
      </c>
      <c r="Q888" s="8">
        <v>0</v>
      </c>
    </row>
    <row r="889" spans="1:17">
      <c r="A889" s="8" t="s">
        <v>2275</v>
      </c>
      <c r="B889" s="3">
        <v>0</v>
      </c>
      <c r="C889" s="8">
        <v>0</v>
      </c>
      <c r="D889" s="8">
        <v>2</v>
      </c>
      <c r="E889" s="8">
        <v>5</v>
      </c>
      <c r="F889" s="8">
        <v>0</v>
      </c>
      <c r="G889" s="8">
        <v>0</v>
      </c>
      <c r="H889" s="8">
        <v>0</v>
      </c>
      <c r="I889" s="8">
        <v>8</v>
      </c>
      <c r="J889" s="8">
        <v>4</v>
      </c>
      <c r="K889" s="8">
        <v>8</v>
      </c>
      <c r="L889" s="8">
        <v>8</v>
      </c>
      <c r="M889" s="8">
        <v>5</v>
      </c>
      <c r="N889" s="8">
        <v>0</v>
      </c>
      <c r="O889" s="8">
        <v>4</v>
      </c>
      <c r="P889" s="8">
        <v>0</v>
      </c>
      <c r="Q889" s="8">
        <v>0</v>
      </c>
    </row>
    <row r="890" spans="1:17">
      <c r="A890" s="8" t="s">
        <v>2276</v>
      </c>
      <c r="B890" s="3">
        <v>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1</v>
      </c>
      <c r="J890" s="8">
        <v>1</v>
      </c>
      <c r="K890" s="8">
        <v>1</v>
      </c>
      <c r="L890" s="8">
        <v>8</v>
      </c>
      <c r="M890" s="8">
        <v>3</v>
      </c>
      <c r="N890" s="8">
        <v>0</v>
      </c>
      <c r="O890" s="8">
        <v>2</v>
      </c>
      <c r="P890" s="8">
        <v>0</v>
      </c>
      <c r="Q890" s="8">
        <v>0</v>
      </c>
    </row>
    <row r="891" spans="1:17">
      <c r="A891" s="8" t="s">
        <v>2277</v>
      </c>
      <c r="B891" s="3">
        <v>0</v>
      </c>
      <c r="C891" s="8">
        <v>0</v>
      </c>
      <c r="D891" s="8">
        <v>1</v>
      </c>
      <c r="E891" s="8">
        <v>2</v>
      </c>
      <c r="F891" s="8">
        <v>0</v>
      </c>
      <c r="G891" s="8">
        <v>0</v>
      </c>
      <c r="H891" s="8">
        <v>0</v>
      </c>
      <c r="I891" s="8">
        <v>3</v>
      </c>
      <c r="J891" s="8">
        <v>3</v>
      </c>
      <c r="K891" s="8">
        <v>14</v>
      </c>
      <c r="L891" s="8">
        <v>7</v>
      </c>
      <c r="M891" s="8">
        <v>5</v>
      </c>
      <c r="N891" s="8">
        <v>0</v>
      </c>
      <c r="O891" s="8">
        <v>4</v>
      </c>
      <c r="P891" s="8">
        <v>1</v>
      </c>
      <c r="Q891" s="8">
        <v>0</v>
      </c>
    </row>
    <row r="892" spans="1:17">
      <c r="A892" s="8" t="s">
        <v>2278</v>
      </c>
      <c r="B892" s="3">
        <v>0</v>
      </c>
      <c r="C892" s="8">
        <v>0</v>
      </c>
      <c r="D892" s="8">
        <v>0</v>
      </c>
      <c r="E892" s="8">
        <v>4</v>
      </c>
      <c r="F892" s="8">
        <v>0</v>
      </c>
      <c r="G892" s="8">
        <v>0</v>
      </c>
      <c r="H892" s="8">
        <v>0</v>
      </c>
      <c r="I892" s="8">
        <v>10</v>
      </c>
      <c r="J892" s="8">
        <v>2</v>
      </c>
      <c r="K892" s="8">
        <v>8</v>
      </c>
      <c r="L892" s="8">
        <v>18</v>
      </c>
      <c r="M892" s="8">
        <v>7</v>
      </c>
      <c r="N892" s="8">
        <v>0</v>
      </c>
      <c r="O892" s="8">
        <v>6</v>
      </c>
      <c r="P892" s="8">
        <v>2</v>
      </c>
      <c r="Q892" s="8">
        <v>0</v>
      </c>
    </row>
    <row r="893" spans="1:17">
      <c r="A893" s="8" t="s">
        <v>2279</v>
      </c>
      <c r="B893" s="3">
        <v>0</v>
      </c>
      <c r="C893" s="8">
        <v>0</v>
      </c>
      <c r="D893" s="8">
        <v>9</v>
      </c>
      <c r="E893" s="8">
        <v>0</v>
      </c>
      <c r="F893" s="8">
        <v>0</v>
      </c>
      <c r="G893" s="8">
        <v>0</v>
      </c>
      <c r="H893" s="8">
        <v>0</v>
      </c>
      <c r="I893" s="8">
        <v>11</v>
      </c>
      <c r="J893" s="8">
        <v>8</v>
      </c>
      <c r="K893" s="8">
        <v>13</v>
      </c>
      <c r="L893" s="8">
        <v>9</v>
      </c>
      <c r="M893" s="8">
        <v>10</v>
      </c>
      <c r="N893" s="8">
        <v>3</v>
      </c>
      <c r="O893" s="8">
        <v>7</v>
      </c>
      <c r="P893" s="8">
        <v>3</v>
      </c>
      <c r="Q893" s="8">
        <v>0</v>
      </c>
    </row>
    <row r="894" spans="1:17">
      <c r="A894" s="8" t="s">
        <v>2280</v>
      </c>
      <c r="B894" s="3">
        <v>0</v>
      </c>
      <c r="C894" s="8">
        <v>1</v>
      </c>
      <c r="D894" s="8">
        <v>0</v>
      </c>
      <c r="E894" s="8">
        <v>1</v>
      </c>
      <c r="F894" s="8">
        <v>0</v>
      </c>
      <c r="G894" s="8">
        <v>0</v>
      </c>
      <c r="H894" s="8">
        <v>0</v>
      </c>
      <c r="I894" s="8">
        <v>3</v>
      </c>
      <c r="J894" s="8">
        <v>1</v>
      </c>
      <c r="K894" s="8">
        <v>6</v>
      </c>
      <c r="L894" s="8">
        <v>7</v>
      </c>
      <c r="M894" s="8">
        <v>2</v>
      </c>
      <c r="N894" s="8">
        <v>1</v>
      </c>
      <c r="O894" s="8">
        <v>4</v>
      </c>
      <c r="P894" s="8">
        <v>1</v>
      </c>
      <c r="Q894" s="8">
        <v>0</v>
      </c>
    </row>
    <row r="895" spans="1:17">
      <c r="A895" s="8" t="s">
        <v>2281</v>
      </c>
      <c r="B895" s="3">
        <v>0</v>
      </c>
      <c r="C895" s="8">
        <v>2</v>
      </c>
      <c r="D895" s="8">
        <v>3</v>
      </c>
      <c r="E895" s="8">
        <v>2</v>
      </c>
      <c r="F895" s="8">
        <v>1</v>
      </c>
      <c r="G895" s="8">
        <v>0</v>
      </c>
      <c r="H895" s="8">
        <v>0</v>
      </c>
      <c r="I895" s="8">
        <v>7</v>
      </c>
      <c r="J895" s="8">
        <v>2</v>
      </c>
      <c r="K895" s="8">
        <v>2</v>
      </c>
      <c r="L895" s="8">
        <v>11</v>
      </c>
      <c r="M895" s="8">
        <v>5</v>
      </c>
      <c r="N895" s="8">
        <v>0</v>
      </c>
      <c r="O895" s="8">
        <v>2</v>
      </c>
      <c r="P895" s="8">
        <v>0</v>
      </c>
      <c r="Q895" s="8">
        <v>0</v>
      </c>
    </row>
    <row r="896" spans="1:17">
      <c r="A896" s="8" t="s">
        <v>2282</v>
      </c>
      <c r="B896" s="3">
        <v>0</v>
      </c>
      <c r="C896" s="8">
        <v>0</v>
      </c>
      <c r="D896" s="8">
        <v>2</v>
      </c>
      <c r="E896" s="8">
        <v>1</v>
      </c>
      <c r="F896" s="8">
        <v>0</v>
      </c>
      <c r="G896" s="8">
        <v>0</v>
      </c>
      <c r="H896" s="8">
        <v>0</v>
      </c>
      <c r="I896" s="8">
        <v>3</v>
      </c>
      <c r="J896" s="8">
        <v>0</v>
      </c>
      <c r="K896" s="8">
        <v>5</v>
      </c>
      <c r="L896" s="8">
        <v>7</v>
      </c>
      <c r="M896" s="8">
        <v>4</v>
      </c>
      <c r="N896" s="8">
        <v>0</v>
      </c>
      <c r="O896" s="8">
        <v>2</v>
      </c>
      <c r="P896" s="8">
        <v>1</v>
      </c>
      <c r="Q896" s="8">
        <v>0</v>
      </c>
    </row>
    <row r="897" spans="1:17">
      <c r="A897" s="8" t="s">
        <v>2283</v>
      </c>
      <c r="B897" s="3">
        <v>0</v>
      </c>
      <c r="C897" s="8">
        <v>0</v>
      </c>
      <c r="D897" s="8">
        <v>0</v>
      </c>
      <c r="E897" s="8">
        <v>3</v>
      </c>
      <c r="F897" s="8">
        <v>0</v>
      </c>
      <c r="G897" s="8">
        <v>0</v>
      </c>
      <c r="H897" s="8">
        <v>0</v>
      </c>
      <c r="I897" s="8">
        <v>3</v>
      </c>
      <c r="J897" s="8">
        <v>0</v>
      </c>
      <c r="K897" s="8">
        <v>6</v>
      </c>
      <c r="L897" s="8">
        <v>5</v>
      </c>
      <c r="M897" s="8">
        <v>2</v>
      </c>
      <c r="N897" s="8">
        <v>0</v>
      </c>
      <c r="O897" s="8">
        <v>2</v>
      </c>
      <c r="P897" s="8">
        <v>0</v>
      </c>
      <c r="Q897" s="8">
        <v>0</v>
      </c>
    </row>
    <row r="898" spans="1:17">
      <c r="A898" s="8" t="s">
        <v>2284</v>
      </c>
      <c r="B898" s="3">
        <v>0</v>
      </c>
      <c r="C898" s="8">
        <v>0</v>
      </c>
      <c r="D898" s="8">
        <v>3</v>
      </c>
      <c r="E898" s="8">
        <v>3</v>
      </c>
      <c r="F898" s="8">
        <v>0</v>
      </c>
      <c r="G898" s="8">
        <v>0</v>
      </c>
      <c r="H898" s="8">
        <v>0</v>
      </c>
      <c r="I898" s="8">
        <v>9</v>
      </c>
      <c r="J898" s="8">
        <v>1</v>
      </c>
      <c r="K898" s="8">
        <v>7</v>
      </c>
      <c r="L898" s="8">
        <v>23</v>
      </c>
      <c r="M898" s="8">
        <v>7</v>
      </c>
      <c r="N898" s="8">
        <v>0</v>
      </c>
      <c r="O898" s="8">
        <v>6</v>
      </c>
      <c r="P898" s="8">
        <v>0</v>
      </c>
      <c r="Q898" s="8">
        <v>1</v>
      </c>
    </row>
    <row r="899" spans="1:17">
      <c r="A899" s="8" t="s">
        <v>2285</v>
      </c>
      <c r="B899" s="3">
        <v>0</v>
      </c>
      <c r="C899" s="8">
        <v>0</v>
      </c>
      <c r="D899" s="8">
        <v>2</v>
      </c>
      <c r="E899" s="8">
        <v>0</v>
      </c>
      <c r="F899" s="8">
        <v>0</v>
      </c>
      <c r="G899" s="8">
        <v>0</v>
      </c>
      <c r="H899" s="8">
        <v>0</v>
      </c>
      <c r="I899" s="8">
        <v>3</v>
      </c>
      <c r="J899" s="8">
        <v>2</v>
      </c>
      <c r="K899" s="8">
        <v>5</v>
      </c>
      <c r="L899" s="8">
        <v>13</v>
      </c>
      <c r="M899" s="8">
        <v>7</v>
      </c>
      <c r="N899" s="8">
        <v>0</v>
      </c>
      <c r="O899" s="8">
        <v>0</v>
      </c>
      <c r="P899" s="8">
        <v>0</v>
      </c>
      <c r="Q899" s="8">
        <v>0</v>
      </c>
    </row>
    <row r="900" spans="1:17">
      <c r="A900" s="8" t="s">
        <v>2286</v>
      </c>
      <c r="B900" s="3">
        <v>0</v>
      </c>
      <c r="C900" s="8">
        <v>0</v>
      </c>
      <c r="D900" s="8">
        <v>3</v>
      </c>
      <c r="E900" s="8">
        <v>0</v>
      </c>
      <c r="F900" s="8">
        <v>0</v>
      </c>
      <c r="G900" s="8">
        <v>0</v>
      </c>
      <c r="H900" s="8">
        <v>0</v>
      </c>
      <c r="I900" s="8">
        <v>4</v>
      </c>
      <c r="J900" s="8">
        <v>0</v>
      </c>
      <c r="K900" s="8">
        <v>8</v>
      </c>
      <c r="L900" s="8">
        <v>9</v>
      </c>
      <c r="M900" s="8">
        <v>7</v>
      </c>
      <c r="N900" s="8">
        <v>0</v>
      </c>
      <c r="O900" s="8">
        <v>2</v>
      </c>
      <c r="P900" s="8">
        <v>1</v>
      </c>
      <c r="Q900" s="8">
        <v>0</v>
      </c>
    </row>
    <row r="901" spans="1:17">
      <c r="A901" s="8" t="s">
        <v>2287</v>
      </c>
      <c r="B901" s="3">
        <v>0</v>
      </c>
      <c r="C901" s="8">
        <v>0</v>
      </c>
      <c r="D901" s="8">
        <v>4</v>
      </c>
      <c r="E901" s="8">
        <v>4</v>
      </c>
      <c r="F901" s="8">
        <v>0</v>
      </c>
      <c r="G901" s="8">
        <v>0</v>
      </c>
      <c r="H901" s="8">
        <v>0</v>
      </c>
      <c r="I901" s="8">
        <v>8</v>
      </c>
      <c r="J901" s="8">
        <v>4</v>
      </c>
      <c r="K901" s="8">
        <v>8</v>
      </c>
      <c r="L901" s="8">
        <v>15</v>
      </c>
      <c r="M901" s="8">
        <v>10</v>
      </c>
      <c r="N901" s="8">
        <v>0</v>
      </c>
      <c r="O901" s="8">
        <v>7</v>
      </c>
      <c r="P901" s="8">
        <v>2</v>
      </c>
      <c r="Q901" s="8">
        <v>0</v>
      </c>
    </row>
    <row r="902" spans="1:17">
      <c r="A902" s="8" t="s">
        <v>2288</v>
      </c>
      <c r="B902" s="3">
        <v>0</v>
      </c>
      <c r="C902" s="8">
        <v>0</v>
      </c>
      <c r="D902" s="8">
        <v>0</v>
      </c>
      <c r="E902" s="8">
        <v>4</v>
      </c>
      <c r="F902" s="8">
        <v>0</v>
      </c>
      <c r="G902" s="8">
        <v>0</v>
      </c>
      <c r="H902" s="8">
        <v>0</v>
      </c>
      <c r="I902" s="8">
        <v>11</v>
      </c>
      <c r="J902" s="8">
        <v>2</v>
      </c>
      <c r="K902" s="8">
        <v>7</v>
      </c>
      <c r="L902" s="8">
        <v>14</v>
      </c>
      <c r="M902" s="8">
        <v>14</v>
      </c>
      <c r="N902" s="8">
        <v>0</v>
      </c>
      <c r="O902" s="8">
        <v>4</v>
      </c>
      <c r="P902" s="8">
        <v>1</v>
      </c>
      <c r="Q902" s="8">
        <v>0</v>
      </c>
    </row>
    <row r="903" spans="1:17">
      <c r="A903" s="8" t="s">
        <v>2289</v>
      </c>
      <c r="B903" s="3">
        <v>0</v>
      </c>
      <c r="C903" s="8">
        <v>0</v>
      </c>
      <c r="D903" s="8">
        <v>4</v>
      </c>
      <c r="E903" s="8">
        <v>5</v>
      </c>
      <c r="F903" s="8">
        <v>0</v>
      </c>
      <c r="G903" s="8">
        <v>0</v>
      </c>
      <c r="H903" s="8">
        <v>0</v>
      </c>
      <c r="I903" s="8">
        <v>9</v>
      </c>
      <c r="J903" s="8">
        <v>2</v>
      </c>
      <c r="K903" s="8">
        <v>10</v>
      </c>
      <c r="L903" s="8">
        <v>6</v>
      </c>
      <c r="M903" s="8">
        <v>4</v>
      </c>
      <c r="N903" s="8">
        <v>1</v>
      </c>
      <c r="O903" s="8">
        <v>11</v>
      </c>
      <c r="P903" s="8">
        <v>4</v>
      </c>
      <c r="Q903" s="8">
        <v>0</v>
      </c>
    </row>
    <row r="904" spans="1:17">
      <c r="A904" s="8" t="s">
        <v>2290</v>
      </c>
      <c r="B904" s="3">
        <v>1</v>
      </c>
      <c r="C904" s="8">
        <v>0</v>
      </c>
      <c r="D904" s="8">
        <v>0</v>
      </c>
      <c r="E904" s="8">
        <v>4</v>
      </c>
      <c r="F904" s="8">
        <v>0</v>
      </c>
      <c r="G904" s="8">
        <v>0</v>
      </c>
      <c r="H904" s="8">
        <v>0</v>
      </c>
      <c r="I904" s="8">
        <v>5</v>
      </c>
      <c r="J904" s="8">
        <v>3</v>
      </c>
      <c r="K904" s="8">
        <v>9</v>
      </c>
      <c r="L904" s="8">
        <v>5</v>
      </c>
      <c r="M904" s="8">
        <v>2</v>
      </c>
      <c r="N904" s="8">
        <v>0</v>
      </c>
      <c r="O904" s="8">
        <v>7</v>
      </c>
      <c r="P904" s="8">
        <v>4</v>
      </c>
      <c r="Q904" s="8">
        <v>0</v>
      </c>
    </row>
    <row r="905" spans="1:17">
      <c r="A905" s="8" t="s">
        <v>2291</v>
      </c>
      <c r="B905" s="3">
        <v>1</v>
      </c>
      <c r="C905" s="8">
        <v>0</v>
      </c>
      <c r="D905" s="8">
        <v>0</v>
      </c>
      <c r="E905" s="8">
        <v>4</v>
      </c>
      <c r="F905" s="8">
        <v>1</v>
      </c>
      <c r="G905" s="8">
        <v>0</v>
      </c>
      <c r="H905" s="8">
        <v>0</v>
      </c>
      <c r="I905" s="8">
        <v>11</v>
      </c>
      <c r="J905" s="8">
        <v>4</v>
      </c>
      <c r="K905" s="8">
        <v>8</v>
      </c>
      <c r="L905" s="8">
        <v>13</v>
      </c>
      <c r="M905" s="8">
        <v>10</v>
      </c>
      <c r="N905" s="8">
        <v>0</v>
      </c>
      <c r="O905" s="8">
        <v>4</v>
      </c>
      <c r="P905" s="8">
        <v>2</v>
      </c>
      <c r="Q905" s="8">
        <v>0</v>
      </c>
    </row>
    <row r="906" spans="1:17">
      <c r="A906" s="8" t="s">
        <v>2292</v>
      </c>
      <c r="B906" s="3">
        <v>0</v>
      </c>
      <c r="C906" s="8">
        <v>0</v>
      </c>
      <c r="D906" s="8">
        <v>0</v>
      </c>
      <c r="E906" s="8">
        <v>1</v>
      </c>
      <c r="F906" s="8">
        <v>0</v>
      </c>
      <c r="G906" s="8">
        <v>0</v>
      </c>
      <c r="H906" s="8">
        <v>0</v>
      </c>
      <c r="I906" s="8">
        <v>1</v>
      </c>
      <c r="J906" s="8">
        <v>2</v>
      </c>
      <c r="K906" s="8">
        <v>8</v>
      </c>
      <c r="L906" s="8">
        <v>6</v>
      </c>
      <c r="M906" s="8">
        <v>2</v>
      </c>
      <c r="N906" s="8">
        <v>1</v>
      </c>
      <c r="O906" s="8">
        <v>3</v>
      </c>
      <c r="P906" s="8">
        <v>1</v>
      </c>
      <c r="Q906" s="8">
        <v>0</v>
      </c>
    </row>
    <row r="907" spans="1:17">
      <c r="A907" s="8" t="s">
        <v>2293</v>
      </c>
      <c r="B907" s="3">
        <v>0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1</v>
      </c>
      <c r="J907" s="8">
        <v>0</v>
      </c>
      <c r="K907" s="8">
        <v>0</v>
      </c>
      <c r="L907" s="8">
        <v>28</v>
      </c>
      <c r="M907" s="8">
        <v>10</v>
      </c>
      <c r="N907" s="8">
        <v>0</v>
      </c>
      <c r="O907" s="8">
        <v>0</v>
      </c>
      <c r="P907" s="8">
        <v>0</v>
      </c>
      <c r="Q907" s="8">
        <v>0</v>
      </c>
    </row>
    <row r="908" spans="1:17">
      <c r="A908" s="8" t="s">
        <v>2294</v>
      </c>
      <c r="B908" s="3">
        <v>0</v>
      </c>
      <c r="C908" s="8">
        <v>0</v>
      </c>
      <c r="D908" s="8">
        <v>1</v>
      </c>
      <c r="E908" s="8">
        <v>1</v>
      </c>
      <c r="F908" s="8">
        <v>0</v>
      </c>
      <c r="G908" s="8">
        <v>0</v>
      </c>
      <c r="H908" s="8">
        <v>0</v>
      </c>
      <c r="I908" s="8">
        <v>5</v>
      </c>
      <c r="J908" s="8">
        <v>1</v>
      </c>
      <c r="K908" s="8">
        <v>11</v>
      </c>
      <c r="L908" s="8">
        <v>3</v>
      </c>
      <c r="M908" s="8">
        <v>3</v>
      </c>
      <c r="N908" s="8">
        <v>1</v>
      </c>
      <c r="O908" s="8">
        <v>3</v>
      </c>
      <c r="P908" s="8">
        <v>2</v>
      </c>
      <c r="Q908" s="8">
        <v>0</v>
      </c>
    </row>
    <row r="909" spans="1:17">
      <c r="A909" s="8" t="s">
        <v>2295</v>
      </c>
      <c r="B909" s="3">
        <v>0</v>
      </c>
      <c r="C909" s="8">
        <v>0</v>
      </c>
      <c r="D909" s="8">
        <v>2</v>
      </c>
      <c r="E909" s="8">
        <v>4</v>
      </c>
      <c r="F909" s="8">
        <v>1</v>
      </c>
      <c r="G909" s="8">
        <v>0</v>
      </c>
      <c r="H909" s="8">
        <v>0</v>
      </c>
      <c r="I909" s="8">
        <v>6</v>
      </c>
      <c r="J909" s="8">
        <v>1</v>
      </c>
      <c r="K909" s="8">
        <v>10</v>
      </c>
      <c r="L909" s="8">
        <v>1</v>
      </c>
      <c r="M909" s="8">
        <v>1</v>
      </c>
      <c r="N909" s="8">
        <v>1</v>
      </c>
      <c r="O909" s="8">
        <v>4</v>
      </c>
      <c r="P909" s="8">
        <v>1</v>
      </c>
      <c r="Q909" s="8">
        <v>0</v>
      </c>
    </row>
    <row r="910" spans="1:17">
      <c r="A910" s="8" t="s">
        <v>2296</v>
      </c>
      <c r="B910" s="3">
        <v>0</v>
      </c>
      <c r="C910" s="8">
        <v>0</v>
      </c>
      <c r="D910" s="8">
        <v>1</v>
      </c>
      <c r="E910" s="8">
        <v>4</v>
      </c>
      <c r="F910" s="8">
        <v>0</v>
      </c>
      <c r="G910" s="8">
        <v>0</v>
      </c>
      <c r="H910" s="8">
        <v>0</v>
      </c>
      <c r="I910" s="8">
        <v>5</v>
      </c>
      <c r="J910" s="8">
        <v>2</v>
      </c>
      <c r="K910" s="8">
        <v>5</v>
      </c>
      <c r="L910" s="8">
        <v>4</v>
      </c>
      <c r="M910" s="8">
        <v>1</v>
      </c>
      <c r="N910" s="8">
        <v>0</v>
      </c>
      <c r="O910" s="8">
        <v>4</v>
      </c>
      <c r="P910" s="8">
        <v>0</v>
      </c>
      <c r="Q910" s="8">
        <v>0</v>
      </c>
    </row>
    <row r="911" spans="1:17">
      <c r="A911" s="8" t="s">
        <v>2297</v>
      </c>
      <c r="B911" s="3">
        <v>0</v>
      </c>
      <c r="C911" s="8">
        <v>0</v>
      </c>
      <c r="D911" s="8">
        <v>0</v>
      </c>
      <c r="E911" s="8">
        <v>5</v>
      </c>
      <c r="F911" s="8">
        <v>0</v>
      </c>
      <c r="G911" s="8">
        <v>0</v>
      </c>
      <c r="H911" s="8">
        <v>0</v>
      </c>
      <c r="I911" s="8">
        <v>5</v>
      </c>
      <c r="J911" s="8">
        <v>0</v>
      </c>
      <c r="K911" s="8">
        <v>10</v>
      </c>
      <c r="L911" s="8">
        <v>6</v>
      </c>
      <c r="M911" s="8">
        <v>4</v>
      </c>
      <c r="N911" s="8">
        <v>1</v>
      </c>
      <c r="O911" s="8">
        <v>2</v>
      </c>
      <c r="P911" s="8">
        <v>3</v>
      </c>
      <c r="Q911" s="8">
        <v>0</v>
      </c>
    </row>
    <row r="912" spans="1:17">
      <c r="A912" s="8" t="s">
        <v>2298</v>
      </c>
      <c r="B912" s="3">
        <v>0</v>
      </c>
      <c r="C912" s="8">
        <v>0</v>
      </c>
      <c r="D912" s="8">
        <v>3</v>
      </c>
      <c r="E912" s="8">
        <v>1</v>
      </c>
      <c r="F912" s="8">
        <v>0</v>
      </c>
      <c r="G912" s="8">
        <v>0</v>
      </c>
      <c r="H912" s="8">
        <v>0</v>
      </c>
      <c r="I912" s="8">
        <v>9</v>
      </c>
      <c r="J912" s="8">
        <v>1</v>
      </c>
      <c r="K912" s="8">
        <v>9</v>
      </c>
      <c r="L912" s="8">
        <v>12</v>
      </c>
      <c r="M912" s="8">
        <v>5</v>
      </c>
      <c r="N912" s="8">
        <v>0</v>
      </c>
      <c r="O912" s="8">
        <v>3</v>
      </c>
      <c r="P912" s="8">
        <v>0</v>
      </c>
      <c r="Q912" s="8">
        <v>0</v>
      </c>
    </row>
    <row r="913" spans="1:17">
      <c r="A913" s="8" t="s">
        <v>2299</v>
      </c>
      <c r="B913" s="3">
        <v>0</v>
      </c>
      <c r="C913" s="8">
        <v>1</v>
      </c>
      <c r="D913" s="8">
        <v>0</v>
      </c>
      <c r="E913" s="8">
        <v>1</v>
      </c>
      <c r="F913" s="8">
        <v>1</v>
      </c>
      <c r="G913" s="8">
        <v>0</v>
      </c>
      <c r="H913" s="8">
        <v>0</v>
      </c>
      <c r="I913" s="8">
        <v>2</v>
      </c>
      <c r="J913" s="8">
        <v>3</v>
      </c>
      <c r="K913" s="8">
        <v>5</v>
      </c>
      <c r="L913" s="8">
        <v>7</v>
      </c>
      <c r="M913" s="8">
        <v>0</v>
      </c>
      <c r="N913" s="8">
        <v>0</v>
      </c>
      <c r="O913" s="8">
        <v>2</v>
      </c>
      <c r="P913" s="8">
        <v>0</v>
      </c>
      <c r="Q913" s="8">
        <v>0</v>
      </c>
    </row>
    <row r="914" spans="1:17">
      <c r="A914" s="8" t="s">
        <v>2300</v>
      </c>
      <c r="B914" s="3">
        <v>0</v>
      </c>
      <c r="C914" s="8">
        <v>1</v>
      </c>
      <c r="D914" s="8">
        <v>2</v>
      </c>
      <c r="E914" s="8">
        <v>4</v>
      </c>
      <c r="F914" s="8">
        <v>1</v>
      </c>
      <c r="G914" s="8">
        <v>0</v>
      </c>
      <c r="H914" s="8">
        <v>0</v>
      </c>
      <c r="I914" s="8">
        <v>8</v>
      </c>
      <c r="J914" s="8">
        <v>2</v>
      </c>
      <c r="K914" s="8">
        <v>8</v>
      </c>
      <c r="L914" s="8">
        <v>8</v>
      </c>
      <c r="M914" s="8">
        <v>9</v>
      </c>
      <c r="N914" s="8">
        <v>1</v>
      </c>
      <c r="O914" s="8">
        <v>4</v>
      </c>
      <c r="P914" s="8">
        <v>0</v>
      </c>
      <c r="Q914" s="8">
        <v>0</v>
      </c>
    </row>
    <row r="915" spans="1:17">
      <c r="A915" s="8" t="s">
        <v>2301</v>
      </c>
      <c r="B915" s="3">
        <v>0</v>
      </c>
      <c r="C915" s="8">
        <v>0</v>
      </c>
      <c r="D915" s="8">
        <v>0</v>
      </c>
      <c r="E915" s="8">
        <v>6</v>
      </c>
      <c r="F915" s="8">
        <v>0</v>
      </c>
      <c r="G915" s="8">
        <v>0</v>
      </c>
      <c r="H915" s="8">
        <v>0</v>
      </c>
      <c r="I915" s="8">
        <v>6</v>
      </c>
      <c r="J915" s="8">
        <v>0</v>
      </c>
      <c r="K915" s="8">
        <v>7</v>
      </c>
      <c r="L915" s="8">
        <v>12</v>
      </c>
      <c r="M915" s="8">
        <v>7</v>
      </c>
      <c r="N915" s="8">
        <v>0</v>
      </c>
      <c r="O915" s="8">
        <v>3</v>
      </c>
      <c r="P915" s="8">
        <v>0</v>
      </c>
      <c r="Q915" s="8">
        <v>0</v>
      </c>
    </row>
    <row r="916" spans="1:17">
      <c r="A916" s="8" t="s">
        <v>2302</v>
      </c>
      <c r="B916" s="3">
        <v>0</v>
      </c>
      <c r="C916" s="8">
        <v>0</v>
      </c>
      <c r="D916" s="8">
        <v>0</v>
      </c>
      <c r="E916" s="8">
        <v>3</v>
      </c>
      <c r="F916" s="8">
        <v>0</v>
      </c>
      <c r="G916" s="8">
        <v>0</v>
      </c>
      <c r="H916" s="8">
        <v>0</v>
      </c>
      <c r="I916" s="8">
        <v>3</v>
      </c>
      <c r="J916" s="8">
        <v>1</v>
      </c>
      <c r="K916" s="8">
        <v>9</v>
      </c>
      <c r="L916" s="8">
        <v>8</v>
      </c>
      <c r="M916" s="8">
        <v>15</v>
      </c>
      <c r="N916" s="8">
        <v>0</v>
      </c>
      <c r="O916" s="8">
        <v>5</v>
      </c>
      <c r="P916" s="8">
        <v>3</v>
      </c>
      <c r="Q916" s="8">
        <v>0</v>
      </c>
    </row>
    <row r="917" spans="1:17">
      <c r="A917" s="8" t="s">
        <v>2303</v>
      </c>
      <c r="B917" s="3">
        <v>0</v>
      </c>
      <c r="C917" s="8">
        <v>0</v>
      </c>
      <c r="D917" s="8">
        <v>2</v>
      </c>
      <c r="E917" s="8">
        <v>5</v>
      </c>
      <c r="F917" s="8">
        <v>0</v>
      </c>
      <c r="G917" s="8">
        <v>0</v>
      </c>
      <c r="H917" s="8">
        <v>0</v>
      </c>
      <c r="I917" s="8">
        <v>7</v>
      </c>
      <c r="J917" s="8">
        <v>4</v>
      </c>
      <c r="K917" s="8">
        <v>6</v>
      </c>
      <c r="L917" s="8">
        <v>8</v>
      </c>
      <c r="M917" s="8">
        <v>2</v>
      </c>
      <c r="N917" s="8">
        <v>0</v>
      </c>
      <c r="O917" s="8">
        <v>4</v>
      </c>
      <c r="P917" s="8">
        <v>3</v>
      </c>
      <c r="Q917" s="8">
        <v>0</v>
      </c>
    </row>
    <row r="918" spans="1:17">
      <c r="A918" s="8" t="s">
        <v>2304</v>
      </c>
      <c r="B918" s="3">
        <v>0</v>
      </c>
      <c r="C918" s="8">
        <v>0</v>
      </c>
      <c r="D918" s="8">
        <v>3</v>
      </c>
      <c r="E918" s="8">
        <v>8</v>
      </c>
      <c r="F918" s="8">
        <v>0</v>
      </c>
      <c r="G918" s="8">
        <v>0</v>
      </c>
      <c r="H918" s="8">
        <v>0</v>
      </c>
      <c r="I918" s="8">
        <v>12</v>
      </c>
      <c r="J918" s="8">
        <v>1</v>
      </c>
      <c r="K918" s="8">
        <v>7</v>
      </c>
      <c r="L918" s="8">
        <v>14</v>
      </c>
      <c r="M918" s="8">
        <v>8</v>
      </c>
      <c r="N918" s="8">
        <v>0</v>
      </c>
      <c r="O918" s="8">
        <v>4</v>
      </c>
      <c r="P918" s="8">
        <v>2</v>
      </c>
      <c r="Q918" s="8">
        <v>0</v>
      </c>
    </row>
    <row r="919" spans="1:17">
      <c r="A919" s="8" t="s">
        <v>2305</v>
      </c>
      <c r="B919" s="3">
        <v>0</v>
      </c>
      <c r="C919" s="8">
        <v>0</v>
      </c>
      <c r="D919" s="8">
        <v>0</v>
      </c>
      <c r="E919" s="8">
        <v>0</v>
      </c>
      <c r="F919" s="8">
        <v>0</v>
      </c>
      <c r="G919" s="8">
        <v>1</v>
      </c>
      <c r="H919" s="8">
        <v>1</v>
      </c>
      <c r="I919" s="8">
        <v>0</v>
      </c>
      <c r="J919" s="8">
        <v>1</v>
      </c>
      <c r="K919" s="8">
        <v>2</v>
      </c>
      <c r="L919" s="8">
        <v>5</v>
      </c>
      <c r="M919" s="8">
        <v>1</v>
      </c>
      <c r="N919" s="8">
        <v>0</v>
      </c>
      <c r="O919" s="8">
        <v>0</v>
      </c>
      <c r="P919" s="8">
        <v>0</v>
      </c>
      <c r="Q919" s="8">
        <v>0</v>
      </c>
    </row>
    <row r="920" spans="1:17">
      <c r="A920" s="8" t="s">
        <v>2306</v>
      </c>
      <c r="B920" s="3">
        <v>0</v>
      </c>
      <c r="C920" s="8">
        <v>0</v>
      </c>
      <c r="D920" s="8">
        <v>2</v>
      </c>
      <c r="E920" s="8">
        <v>3</v>
      </c>
      <c r="F920" s="8">
        <v>0</v>
      </c>
      <c r="G920" s="8">
        <v>0</v>
      </c>
      <c r="H920" s="8">
        <v>0</v>
      </c>
      <c r="I920" s="8">
        <v>5</v>
      </c>
      <c r="J920" s="8">
        <v>2</v>
      </c>
      <c r="K920" s="8">
        <v>10</v>
      </c>
      <c r="L920" s="8">
        <v>7</v>
      </c>
      <c r="M920" s="8">
        <v>5</v>
      </c>
      <c r="N920" s="8">
        <v>0</v>
      </c>
      <c r="O920" s="8">
        <v>1</v>
      </c>
      <c r="P920" s="8">
        <v>1</v>
      </c>
      <c r="Q920" s="8">
        <v>0</v>
      </c>
    </row>
    <row r="921" spans="1:17">
      <c r="A921" s="8" t="s">
        <v>2307</v>
      </c>
      <c r="B921" s="3">
        <v>0</v>
      </c>
      <c r="C921" s="8">
        <v>0</v>
      </c>
      <c r="D921" s="8">
        <v>2</v>
      </c>
      <c r="E921" s="8">
        <v>2</v>
      </c>
      <c r="F921" s="8">
        <v>0</v>
      </c>
      <c r="G921" s="8">
        <v>0</v>
      </c>
      <c r="H921" s="8">
        <v>0</v>
      </c>
      <c r="I921" s="8">
        <v>6</v>
      </c>
      <c r="J921" s="8">
        <v>4</v>
      </c>
      <c r="K921" s="8">
        <v>8</v>
      </c>
      <c r="L921" s="8">
        <v>5</v>
      </c>
      <c r="M921" s="8">
        <v>2</v>
      </c>
      <c r="N921" s="8">
        <v>0</v>
      </c>
      <c r="O921" s="8">
        <v>8</v>
      </c>
      <c r="P921" s="8">
        <v>1</v>
      </c>
      <c r="Q921" s="8">
        <v>0</v>
      </c>
    </row>
    <row r="922" spans="1:17">
      <c r="A922" s="8" t="s">
        <v>2308</v>
      </c>
      <c r="B922" s="3">
        <v>0</v>
      </c>
      <c r="C922" s="8">
        <v>0</v>
      </c>
      <c r="D922" s="8">
        <v>1</v>
      </c>
      <c r="E922" s="8">
        <v>3</v>
      </c>
      <c r="F922" s="8">
        <v>0</v>
      </c>
      <c r="G922" s="8">
        <v>0</v>
      </c>
      <c r="H922" s="8">
        <v>0</v>
      </c>
      <c r="I922" s="8">
        <v>6</v>
      </c>
      <c r="J922" s="8">
        <v>1</v>
      </c>
      <c r="K922" s="8">
        <v>7</v>
      </c>
      <c r="L922" s="8">
        <v>11</v>
      </c>
      <c r="M922" s="8">
        <v>9</v>
      </c>
      <c r="N922" s="8">
        <v>0</v>
      </c>
      <c r="O922" s="8">
        <v>5</v>
      </c>
      <c r="P922" s="8">
        <v>0</v>
      </c>
      <c r="Q922" s="8">
        <v>0</v>
      </c>
    </row>
    <row r="923" spans="1:17">
      <c r="A923" s="8" t="s">
        <v>2309</v>
      </c>
      <c r="B923" s="3">
        <v>0</v>
      </c>
      <c r="C923" s="8">
        <v>0</v>
      </c>
      <c r="D923" s="8">
        <v>1</v>
      </c>
      <c r="E923" s="8">
        <v>3</v>
      </c>
      <c r="F923" s="8">
        <v>0</v>
      </c>
      <c r="G923" s="8">
        <v>0</v>
      </c>
      <c r="H923" s="8">
        <v>0</v>
      </c>
      <c r="I923" s="8">
        <v>5</v>
      </c>
      <c r="J923" s="8">
        <v>3</v>
      </c>
      <c r="K923" s="8">
        <v>9</v>
      </c>
      <c r="L923" s="8">
        <v>4</v>
      </c>
      <c r="M923" s="8">
        <v>3</v>
      </c>
      <c r="N923" s="8">
        <v>0</v>
      </c>
      <c r="O923" s="8">
        <v>3</v>
      </c>
      <c r="P923" s="8">
        <v>1</v>
      </c>
      <c r="Q923" s="8">
        <v>0</v>
      </c>
    </row>
    <row r="924" spans="1:17">
      <c r="A924" s="8" t="s">
        <v>2310</v>
      </c>
      <c r="B924" s="3">
        <v>0</v>
      </c>
      <c r="C924" s="8">
        <v>0</v>
      </c>
      <c r="D924" s="8">
        <v>0</v>
      </c>
      <c r="E924" s="8">
        <v>3</v>
      </c>
      <c r="F924" s="8">
        <v>0</v>
      </c>
      <c r="G924" s="8">
        <v>0</v>
      </c>
      <c r="H924" s="8">
        <v>0</v>
      </c>
      <c r="I924" s="8">
        <v>5</v>
      </c>
      <c r="J924" s="8">
        <v>3</v>
      </c>
      <c r="K924" s="8">
        <v>8</v>
      </c>
      <c r="L924" s="8">
        <v>16</v>
      </c>
      <c r="M924" s="8">
        <v>8</v>
      </c>
      <c r="N924" s="8">
        <v>1</v>
      </c>
      <c r="O924" s="8">
        <v>5</v>
      </c>
      <c r="P924" s="8">
        <v>2</v>
      </c>
      <c r="Q924" s="8">
        <v>1</v>
      </c>
    </row>
    <row r="925" spans="1:17">
      <c r="A925" s="8" t="s">
        <v>2311</v>
      </c>
      <c r="B925" s="3">
        <v>0</v>
      </c>
      <c r="C925" s="8">
        <v>0</v>
      </c>
      <c r="D925" s="8">
        <v>0</v>
      </c>
      <c r="E925" s="8">
        <v>1</v>
      </c>
      <c r="F925" s="8">
        <v>0</v>
      </c>
      <c r="G925" s="8">
        <v>0</v>
      </c>
      <c r="H925" s="8">
        <v>0</v>
      </c>
      <c r="I925" s="8">
        <v>3</v>
      </c>
      <c r="J925" s="8">
        <v>2</v>
      </c>
      <c r="K925" s="8">
        <v>4</v>
      </c>
      <c r="L925" s="8">
        <v>6</v>
      </c>
      <c r="M925" s="8">
        <v>4</v>
      </c>
      <c r="N925" s="8">
        <v>0</v>
      </c>
      <c r="O925" s="8">
        <v>1</v>
      </c>
      <c r="P925" s="8">
        <v>1</v>
      </c>
      <c r="Q925" s="8">
        <v>0</v>
      </c>
    </row>
    <row r="926" spans="1:17">
      <c r="A926" s="8" t="s">
        <v>2312</v>
      </c>
      <c r="B926" s="3">
        <v>0</v>
      </c>
      <c r="C926" s="8">
        <v>0</v>
      </c>
      <c r="D926" s="8">
        <v>1</v>
      </c>
      <c r="E926" s="8">
        <v>2</v>
      </c>
      <c r="F926" s="8">
        <v>0</v>
      </c>
      <c r="G926" s="8">
        <v>0</v>
      </c>
      <c r="H926" s="8">
        <v>0</v>
      </c>
      <c r="I926" s="8">
        <v>3</v>
      </c>
      <c r="J926" s="8">
        <v>1</v>
      </c>
      <c r="K926" s="8">
        <v>6</v>
      </c>
      <c r="L926" s="8">
        <v>12</v>
      </c>
      <c r="M926" s="8">
        <v>3</v>
      </c>
      <c r="N926" s="8">
        <v>0</v>
      </c>
      <c r="O926" s="8">
        <v>1</v>
      </c>
      <c r="P926" s="8">
        <v>0</v>
      </c>
      <c r="Q926" s="8">
        <v>0</v>
      </c>
    </row>
    <row r="927" spans="1:17">
      <c r="A927" s="8" t="s">
        <v>2313</v>
      </c>
      <c r="B927" s="3">
        <v>0</v>
      </c>
      <c r="C927" s="8">
        <v>0</v>
      </c>
      <c r="D927" s="8">
        <v>2</v>
      </c>
      <c r="E927" s="8">
        <v>9</v>
      </c>
      <c r="F927" s="8">
        <v>0</v>
      </c>
      <c r="G927" s="8">
        <v>0</v>
      </c>
      <c r="H927" s="8">
        <v>0</v>
      </c>
      <c r="I927" s="8">
        <v>11</v>
      </c>
      <c r="J927" s="8">
        <v>5</v>
      </c>
      <c r="K927" s="8">
        <v>9</v>
      </c>
      <c r="L927" s="8">
        <v>7</v>
      </c>
      <c r="M927" s="8">
        <v>5</v>
      </c>
      <c r="N927" s="8">
        <v>0</v>
      </c>
      <c r="O927" s="8">
        <v>2</v>
      </c>
      <c r="P927" s="8">
        <v>3</v>
      </c>
      <c r="Q927" s="8">
        <v>0</v>
      </c>
    </row>
    <row r="928" spans="1:17">
      <c r="A928" s="8" t="s">
        <v>2314</v>
      </c>
      <c r="B928" s="3">
        <v>0</v>
      </c>
      <c r="C928" s="8">
        <v>0</v>
      </c>
      <c r="D928" s="8">
        <v>3</v>
      </c>
      <c r="E928" s="8">
        <v>1</v>
      </c>
      <c r="F928" s="8">
        <v>0</v>
      </c>
      <c r="G928" s="8">
        <v>0</v>
      </c>
      <c r="H928" s="8">
        <v>0</v>
      </c>
      <c r="I928" s="8">
        <v>6</v>
      </c>
      <c r="J928" s="8">
        <v>0</v>
      </c>
      <c r="K928" s="8">
        <v>7</v>
      </c>
      <c r="L928" s="8">
        <v>3</v>
      </c>
      <c r="M928" s="8">
        <v>5</v>
      </c>
      <c r="N928" s="8">
        <v>0</v>
      </c>
      <c r="O928" s="8">
        <v>5</v>
      </c>
      <c r="P928" s="8">
        <v>2</v>
      </c>
      <c r="Q928" s="8">
        <v>0</v>
      </c>
    </row>
    <row r="929" spans="1:17">
      <c r="A929" s="8" t="s">
        <v>2315</v>
      </c>
      <c r="B929" s="3">
        <v>1</v>
      </c>
      <c r="C929" s="8">
        <v>0</v>
      </c>
      <c r="D929" s="8">
        <v>3</v>
      </c>
      <c r="E929" s="8">
        <v>3</v>
      </c>
      <c r="F929" s="8">
        <v>1</v>
      </c>
      <c r="G929" s="8">
        <v>1</v>
      </c>
      <c r="H929" s="8">
        <v>1</v>
      </c>
      <c r="I929" s="8">
        <v>7</v>
      </c>
      <c r="J929" s="8">
        <v>5</v>
      </c>
      <c r="K929" s="8">
        <v>9</v>
      </c>
      <c r="L929" s="8">
        <v>11</v>
      </c>
      <c r="M929" s="8">
        <v>7</v>
      </c>
      <c r="N929" s="8">
        <v>0</v>
      </c>
      <c r="O929" s="8">
        <v>7</v>
      </c>
      <c r="P929" s="8">
        <v>3</v>
      </c>
      <c r="Q929" s="8">
        <v>0</v>
      </c>
    </row>
    <row r="930" spans="1:17">
      <c r="A930" s="8" t="s">
        <v>2316</v>
      </c>
      <c r="B930" s="3">
        <v>0</v>
      </c>
      <c r="C930" s="8">
        <v>0</v>
      </c>
      <c r="D930" s="8">
        <v>0</v>
      </c>
      <c r="E930" s="8">
        <v>2</v>
      </c>
      <c r="F930" s="8">
        <v>0</v>
      </c>
      <c r="G930" s="8">
        <v>0</v>
      </c>
      <c r="H930" s="8">
        <v>0</v>
      </c>
      <c r="I930" s="8">
        <v>4</v>
      </c>
      <c r="J930" s="8">
        <v>0</v>
      </c>
      <c r="K930" s="8">
        <v>2</v>
      </c>
      <c r="L930" s="8">
        <v>6</v>
      </c>
      <c r="M930" s="8">
        <v>2</v>
      </c>
      <c r="N930" s="8">
        <v>0</v>
      </c>
      <c r="O930" s="8">
        <v>4</v>
      </c>
      <c r="P930" s="8">
        <v>0</v>
      </c>
      <c r="Q930" s="8">
        <v>0</v>
      </c>
    </row>
    <row r="931" spans="1:17">
      <c r="A931" s="8" t="s">
        <v>2317</v>
      </c>
      <c r="B931" s="3">
        <v>1</v>
      </c>
      <c r="C931" s="8">
        <v>1</v>
      </c>
      <c r="D931" s="8">
        <v>4</v>
      </c>
      <c r="E931" s="8">
        <v>3</v>
      </c>
      <c r="F931" s="8">
        <v>1</v>
      </c>
      <c r="G931" s="8">
        <v>0</v>
      </c>
      <c r="H931" s="8">
        <v>0</v>
      </c>
      <c r="I931" s="8">
        <v>10</v>
      </c>
      <c r="J931" s="8">
        <v>5</v>
      </c>
      <c r="K931" s="8">
        <v>11</v>
      </c>
      <c r="L931" s="8">
        <v>11</v>
      </c>
      <c r="M931" s="8">
        <v>2</v>
      </c>
      <c r="N931" s="8">
        <v>0</v>
      </c>
      <c r="O931" s="8">
        <v>5</v>
      </c>
      <c r="P931" s="8">
        <v>2</v>
      </c>
      <c r="Q931" s="8">
        <v>0</v>
      </c>
    </row>
    <row r="932" spans="1:17">
      <c r="A932" s="8" t="s">
        <v>2318</v>
      </c>
      <c r="B932" s="3">
        <v>0</v>
      </c>
      <c r="C932" s="8">
        <v>0</v>
      </c>
      <c r="D932" s="8">
        <v>1</v>
      </c>
      <c r="E932" s="8">
        <v>1</v>
      </c>
      <c r="F932" s="8">
        <v>0</v>
      </c>
      <c r="G932" s="8">
        <v>0</v>
      </c>
      <c r="H932" s="8">
        <v>0</v>
      </c>
      <c r="I932" s="8">
        <v>2</v>
      </c>
      <c r="J932" s="8">
        <v>7</v>
      </c>
      <c r="K932" s="8">
        <v>10</v>
      </c>
      <c r="L932" s="8">
        <v>7</v>
      </c>
      <c r="M932" s="8">
        <v>5</v>
      </c>
      <c r="N932" s="8">
        <v>0</v>
      </c>
      <c r="O932" s="8">
        <v>3</v>
      </c>
      <c r="P932" s="8">
        <v>0</v>
      </c>
      <c r="Q932" s="8">
        <v>0</v>
      </c>
    </row>
    <row r="933" spans="1:17">
      <c r="A933" s="8" t="s">
        <v>2319</v>
      </c>
      <c r="B933" s="3">
        <v>0</v>
      </c>
      <c r="C933" s="8">
        <v>0</v>
      </c>
      <c r="D933" s="8">
        <v>3</v>
      </c>
      <c r="E933" s="8">
        <v>3</v>
      </c>
      <c r="F933" s="8">
        <v>0</v>
      </c>
      <c r="G933" s="8">
        <v>0</v>
      </c>
      <c r="H933" s="8">
        <v>0</v>
      </c>
      <c r="I933" s="8">
        <v>6</v>
      </c>
      <c r="J933" s="8">
        <v>2</v>
      </c>
      <c r="K933" s="8">
        <v>6</v>
      </c>
      <c r="L933" s="8">
        <v>5</v>
      </c>
      <c r="M933" s="8">
        <v>2</v>
      </c>
      <c r="N933" s="8">
        <v>0</v>
      </c>
      <c r="O933" s="8">
        <v>2</v>
      </c>
      <c r="P933" s="8">
        <v>4</v>
      </c>
      <c r="Q933" s="8">
        <v>1</v>
      </c>
    </row>
    <row r="934" spans="1:17">
      <c r="A934" s="8" t="s">
        <v>2320</v>
      </c>
      <c r="B934" s="3">
        <v>0</v>
      </c>
      <c r="C934" s="8">
        <v>0</v>
      </c>
      <c r="D934" s="8">
        <v>2</v>
      </c>
      <c r="E934" s="8">
        <v>1</v>
      </c>
      <c r="F934" s="8">
        <v>0</v>
      </c>
      <c r="G934" s="8">
        <v>0</v>
      </c>
      <c r="H934" s="8">
        <v>0</v>
      </c>
      <c r="I934" s="8">
        <v>3</v>
      </c>
      <c r="J934" s="8">
        <v>2</v>
      </c>
      <c r="K934" s="8">
        <v>6</v>
      </c>
      <c r="L934" s="8">
        <v>8</v>
      </c>
      <c r="M934" s="8">
        <v>2</v>
      </c>
      <c r="N934" s="8">
        <v>2</v>
      </c>
      <c r="O934" s="8">
        <v>6</v>
      </c>
      <c r="P934" s="8">
        <v>0</v>
      </c>
      <c r="Q934" s="8">
        <v>0</v>
      </c>
    </row>
    <row r="935" spans="1:17">
      <c r="A935" s="8" t="s">
        <v>2321</v>
      </c>
      <c r="B935" s="3">
        <v>0</v>
      </c>
      <c r="C935" s="8">
        <v>0</v>
      </c>
      <c r="D935" s="8">
        <v>0</v>
      </c>
      <c r="E935" s="8">
        <v>2</v>
      </c>
      <c r="F935" s="8">
        <v>0</v>
      </c>
      <c r="G935" s="8">
        <v>0</v>
      </c>
      <c r="H935" s="8">
        <v>0</v>
      </c>
      <c r="I935" s="8">
        <v>2</v>
      </c>
      <c r="J935" s="8">
        <v>2</v>
      </c>
      <c r="K935" s="8">
        <v>5</v>
      </c>
      <c r="L935" s="8">
        <v>3</v>
      </c>
      <c r="M935" s="8">
        <v>5</v>
      </c>
      <c r="N935" s="8">
        <v>0</v>
      </c>
      <c r="O935" s="8">
        <v>3</v>
      </c>
      <c r="P935" s="8">
        <v>2</v>
      </c>
      <c r="Q935" s="8">
        <v>0</v>
      </c>
    </row>
    <row r="936" spans="1:17">
      <c r="A936" s="8" t="s">
        <v>2322</v>
      </c>
      <c r="B936" s="3">
        <v>0</v>
      </c>
      <c r="C936" s="8">
        <v>0</v>
      </c>
      <c r="D936" s="8">
        <v>1</v>
      </c>
      <c r="E936" s="8">
        <v>1</v>
      </c>
      <c r="F936" s="8">
        <v>0</v>
      </c>
      <c r="G936" s="8">
        <v>0</v>
      </c>
      <c r="H936" s="8">
        <v>1</v>
      </c>
      <c r="I936" s="8">
        <v>2</v>
      </c>
      <c r="J936" s="8">
        <v>2</v>
      </c>
      <c r="K936" s="8">
        <v>5</v>
      </c>
      <c r="L936" s="8">
        <v>12</v>
      </c>
      <c r="M936" s="8">
        <v>5</v>
      </c>
      <c r="N936" s="8">
        <v>1</v>
      </c>
      <c r="O936" s="8">
        <v>5</v>
      </c>
      <c r="P936" s="8">
        <v>2</v>
      </c>
      <c r="Q936" s="8">
        <v>0</v>
      </c>
    </row>
    <row r="937" spans="1:17">
      <c r="A937" s="8" t="s">
        <v>2323</v>
      </c>
      <c r="B937" s="3">
        <v>0</v>
      </c>
      <c r="C937" s="8">
        <v>1</v>
      </c>
      <c r="D937" s="8">
        <v>2</v>
      </c>
      <c r="E937" s="8">
        <v>3</v>
      </c>
      <c r="F937" s="8">
        <v>0</v>
      </c>
      <c r="G937" s="8">
        <v>0</v>
      </c>
      <c r="H937" s="8">
        <v>0</v>
      </c>
      <c r="I937" s="8">
        <v>6</v>
      </c>
      <c r="J937" s="8">
        <v>5</v>
      </c>
      <c r="K937" s="8">
        <v>7</v>
      </c>
      <c r="L937" s="8">
        <v>6</v>
      </c>
      <c r="M937" s="8">
        <v>4</v>
      </c>
      <c r="N937" s="8">
        <v>1</v>
      </c>
      <c r="O937" s="8">
        <v>4</v>
      </c>
      <c r="P937" s="8">
        <v>3</v>
      </c>
      <c r="Q937" s="8">
        <v>0</v>
      </c>
    </row>
    <row r="938" spans="1:17">
      <c r="A938" s="8" t="s">
        <v>2324</v>
      </c>
      <c r="B938" s="3">
        <v>0</v>
      </c>
      <c r="C938" s="8">
        <v>0</v>
      </c>
      <c r="D938" s="8">
        <v>0</v>
      </c>
      <c r="E938" s="8">
        <v>3</v>
      </c>
      <c r="F938" s="8">
        <v>0</v>
      </c>
      <c r="G938" s="8">
        <v>0</v>
      </c>
      <c r="H938" s="8">
        <v>0</v>
      </c>
      <c r="I938" s="8">
        <v>3</v>
      </c>
      <c r="J938" s="8">
        <v>1</v>
      </c>
      <c r="K938" s="8">
        <v>2</v>
      </c>
      <c r="L938" s="8">
        <v>2</v>
      </c>
      <c r="M938" s="8">
        <v>1</v>
      </c>
      <c r="N938" s="8">
        <v>0</v>
      </c>
      <c r="O938" s="8">
        <v>1</v>
      </c>
      <c r="P938" s="8">
        <v>1</v>
      </c>
      <c r="Q938" s="8">
        <v>0</v>
      </c>
    </row>
    <row r="939" spans="1:17">
      <c r="A939" s="8" t="s">
        <v>2325</v>
      </c>
      <c r="B939" s="3">
        <v>0</v>
      </c>
      <c r="C939" s="8">
        <v>0</v>
      </c>
      <c r="D939" s="8">
        <v>1</v>
      </c>
      <c r="E939" s="8">
        <v>4</v>
      </c>
      <c r="F939" s="8">
        <v>0</v>
      </c>
      <c r="G939" s="8">
        <v>0</v>
      </c>
      <c r="H939" s="8">
        <v>0</v>
      </c>
      <c r="I939" s="8">
        <v>0</v>
      </c>
      <c r="J939" s="8">
        <v>2</v>
      </c>
      <c r="K939" s="8">
        <v>8</v>
      </c>
      <c r="L939" s="8">
        <v>21</v>
      </c>
      <c r="M939" s="8">
        <v>13</v>
      </c>
      <c r="N939" s="8">
        <v>0</v>
      </c>
      <c r="O939" s="8">
        <v>3</v>
      </c>
      <c r="P939" s="8">
        <v>0</v>
      </c>
      <c r="Q939" s="8">
        <v>0</v>
      </c>
    </row>
    <row r="940" spans="1:17">
      <c r="A940" s="8" t="s">
        <v>2326</v>
      </c>
      <c r="B940" s="3">
        <v>0</v>
      </c>
      <c r="C940" s="8">
        <v>0</v>
      </c>
      <c r="D940" s="8">
        <v>1</v>
      </c>
      <c r="E940" s="8">
        <v>2</v>
      </c>
      <c r="F940" s="8">
        <v>0</v>
      </c>
      <c r="G940" s="8">
        <v>0</v>
      </c>
      <c r="H940" s="8">
        <v>0</v>
      </c>
      <c r="I940" s="8">
        <v>7</v>
      </c>
      <c r="J940" s="8">
        <v>6</v>
      </c>
      <c r="K940" s="8">
        <v>12</v>
      </c>
      <c r="L940" s="8">
        <v>4</v>
      </c>
      <c r="M940" s="8">
        <v>8</v>
      </c>
      <c r="N940" s="8">
        <v>0</v>
      </c>
      <c r="O940" s="8">
        <v>4</v>
      </c>
      <c r="P940" s="8">
        <v>1</v>
      </c>
      <c r="Q940" s="8">
        <v>0</v>
      </c>
    </row>
    <row r="941" spans="1:17">
      <c r="A941" s="8" t="s">
        <v>2327</v>
      </c>
      <c r="B941" s="3">
        <v>0</v>
      </c>
      <c r="C941" s="8">
        <v>0</v>
      </c>
      <c r="D941" s="8">
        <v>1</v>
      </c>
      <c r="E941" s="8">
        <v>1</v>
      </c>
      <c r="F941" s="8">
        <v>0</v>
      </c>
      <c r="G941" s="8">
        <v>0</v>
      </c>
      <c r="H941" s="8">
        <v>0</v>
      </c>
      <c r="I941" s="8">
        <v>4</v>
      </c>
      <c r="J941" s="8">
        <v>1</v>
      </c>
      <c r="K941" s="8">
        <v>4</v>
      </c>
      <c r="L941" s="8">
        <v>15</v>
      </c>
      <c r="M941" s="8">
        <v>5</v>
      </c>
      <c r="N941" s="8">
        <v>1</v>
      </c>
      <c r="O941" s="8">
        <v>3</v>
      </c>
      <c r="P941" s="8">
        <v>0</v>
      </c>
      <c r="Q941" s="8">
        <v>0</v>
      </c>
    </row>
    <row r="942" spans="1:17">
      <c r="A942" s="8" t="s">
        <v>2328</v>
      </c>
      <c r="B942" s="3">
        <v>0</v>
      </c>
      <c r="C942" s="8">
        <v>0</v>
      </c>
      <c r="D942" s="8">
        <v>2</v>
      </c>
      <c r="E942" s="8">
        <v>1</v>
      </c>
      <c r="F942" s="8">
        <v>0</v>
      </c>
      <c r="G942" s="8">
        <v>0</v>
      </c>
      <c r="H942" s="8">
        <v>0</v>
      </c>
      <c r="I942" s="8">
        <v>7</v>
      </c>
      <c r="J942" s="8">
        <v>1</v>
      </c>
      <c r="K942" s="8">
        <v>9</v>
      </c>
      <c r="L942" s="8">
        <v>16</v>
      </c>
      <c r="M942" s="8">
        <v>7</v>
      </c>
      <c r="N942" s="8">
        <v>0</v>
      </c>
      <c r="O942" s="8">
        <v>1</v>
      </c>
      <c r="P942" s="8">
        <v>0</v>
      </c>
      <c r="Q942" s="8">
        <v>0</v>
      </c>
    </row>
    <row r="943" spans="1:17">
      <c r="A943" s="8" t="s">
        <v>2329</v>
      </c>
      <c r="B943" s="3">
        <v>0</v>
      </c>
      <c r="C943" s="8">
        <v>1</v>
      </c>
      <c r="D943" s="8">
        <v>0</v>
      </c>
      <c r="E943" s="8">
        <v>1</v>
      </c>
      <c r="F943" s="8">
        <v>0</v>
      </c>
      <c r="G943" s="8">
        <v>0</v>
      </c>
      <c r="H943" s="8">
        <v>0</v>
      </c>
      <c r="I943" s="8">
        <v>5</v>
      </c>
      <c r="J943" s="8">
        <v>8</v>
      </c>
      <c r="K943" s="8">
        <v>7</v>
      </c>
      <c r="L943" s="8">
        <v>25</v>
      </c>
      <c r="M943" s="8">
        <v>10</v>
      </c>
      <c r="N943" s="8">
        <v>1</v>
      </c>
      <c r="O943" s="8">
        <v>3</v>
      </c>
      <c r="P943" s="8">
        <v>1</v>
      </c>
      <c r="Q943" s="8">
        <v>0</v>
      </c>
    </row>
    <row r="944" spans="1:17">
      <c r="A944" s="8" t="s">
        <v>2330</v>
      </c>
      <c r="B944" s="3">
        <v>1</v>
      </c>
      <c r="C944" s="8">
        <v>1</v>
      </c>
      <c r="D944" s="8">
        <v>1</v>
      </c>
      <c r="E944" s="8">
        <v>1</v>
      </c>
      <c r="F944" s="8">
        <v>1</v>
      </c>
      <c r="G944" s="8">
        <v>0</v>
      </c>
      <c r="H944" s="8">
        <v>0</v>
      </c>
      <c r="I944" s="8">
        <v>4</v>
      </c>
      <c r="J944" s="8">
        <v>2</v>
      </c>
      <c r="K944" s="8">
        <v>13</v>
      </c>
      <c r="L944" s="8">
        <v>12</v>
      </c>
      <c r="M944" s="8">
        <v>6</v>
      </c>
      <c r="N944" s="8">
        <v>0</v>
      </c>
      <c r="O944" s="8">
        <v>10</v>
      </c>
      <c r="P944" s="8">
        <v>2</v>
      </c>
      <c r="Q944" s="8">
        <v>1</v>
      </c>
    </row>
    <row r="945" spans="1:17">
      <c r="A945" s="8" t="s">
        <v>2331</v>
      </c>
      <c r="B945" s="3">
        <v>0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1</v>
      </c>
      <c r="J945" s="8">
        <v>0</v>
      </c>
      <c r="K945" s="8">
        <v>7</v>
      </c>
      <c r="L945" s="8">
        <v>15</v>
      </c>
      <c r="M945" s="8">
        <v>1</v>
      </c>
      <c r="N945" s="8">
        <v>0</v>
      </c>
      <c r="O945" s="8">
        <v>3</v>
      </c>
      <c r="P945" s="8">
        <v>3</v>
      </c>
      <c r="Q945" s="8">
        <v>0</v>
      </c>
    </row>
    <row r="946" spans="1:17">
      <c r="A946" s="8" t="s">
        <v>2332</v>
      </c>
      <c r="B946" s="3">
        <v>0</v>
      </c>
      <c r="C946" s="8">
        <v>0</v>
      </c>
      <c r="D946" s="8">
        <v>3</v>
      </c>
      <c r="E946" s="8">
        <v>4</v>
      </c>
      <c r="F946" s="8">
        <v>0</v>
      </c>
      <c r="G946" s="8">
        <v>0</v>
      </c>
      <c r="H946" s="8">
        <v>0</v>
      </c>
      <c r="I946" s="8">
        <v>9</v>
      </c>
      <c r="J946" s="8">
        <v>3</v>
      </c>
      <c r="K946" s="8">
        <v>12</v>
      </c>
      <c r="L946" s="8">
        <v>26</v>
      </c>
      <c r="M946" s="8">
        <v>13</v>
      </c>
      <c r="N946" s="8">
        <v>1</v>
      </c>
      <c r="O946" s="8">
        <v>10</v>
      </c>
      <c r="P946" s="8">
        <v>5</v>
      </c>
      <c r="Q946" s="8">
        <v>1</v>
      </c>
    </row>
    <row r="947" spans="1:17">
      <c r="A947" s="8" t="s">
        <v>2333</v>
      </c>
      <c r="B947" s="3">
        <v>0</v>
      </c>
      <c r="C947" s="8">
        <v>0</v>
      </c>
      <c r="D947" s="8">
        <v>3</v>
      </c>
      <c r="E947" s="8">
        <v>4</v>
      </c>
      <c r="F947" s="8">
        <v>0</v>
      </c>
      <c r="G947" s="8">
        <v>0</v>
      </c>
      <c r="H947" s="8">
        <v>0</v>
      </c>
      <c r="I947" s="8">
        <v>8</v>
      </c>
      <c r="J947" s="8">
        <v>1</v>
      </c>
      <c r="K947" s="8">
        <v>12</v>
      </c>
      <c r="L947" s="8">
        <v>0</v>
      </c>
      <c r="M947" s="8">
        <v>6</v>
      </c>
      <c r="N947" s="8">
        <v>0</v>
      </c>
      <c r="O947" s="8">
        <v>5</v>
      </c>
      <c r="P947" s="8">
        <v>1</v>
      </c>
      <c r="Q947" s="8">
        <v>0</v>
      </c>
    </row>
    <row r="948" spans="1:17">
      <c r="A948" s="8" t="s">
        <v>2334</v>
      </c>
      <c r="B948" s="3">
        <v>0</v>
      </c>
      <c r="C948" s="8">
        <v>0</v>
      </c>
      <c r="D948" s="8">
        <v>2</v>
      </c>
      <c r="E948" s="8">
        <v>2</v>
      </c>
      <c r="F948" s="8">
        <v>0</v>
      </c>
      <c r="G948" s="8">
        <v>0</v>
      </c>
      <c r="H948" s="8">
        <v>0</v>
      </c>
      <c r="I948" s="8">
        <v>8</v>
      </c>
      <c r="J948" s="8">
        <v>0</v>
      </c>
      <c r="K948" s="8">
        <v>8</v>
      </c>
      <c r="L948" s="8">
        <v>17</v>
      </c>
      <c r="M948" s="8">
        <v>9</v>
      </c>
      <c r="N948" s="8">
        <v>0</v>
      </c>
      <c r="O948" s="8">
        <v>6</v>
      </c>
      <c r="P948" s="8">
        <v>4</v>
      </c>
      <c r="Q948" s="8">
        <v>0</v>
      </c>
    </row>
    <row r="949" spans="1:17">
      <c r="A949" s="8" t="s">
        <v>2404</v>
      </c>
      <c r="B949" s="3">
        <v>1</v>
      </c>
      <c r="C949" s="8">
        <v>0</v>
      </c>
      <c r="D949" s="8">
        <v>0</v>
      </c>
      <c r="E949" s="8">
        <v>1</v>
      </c>
      <c r="F949" s="8">
        <v>0</v>
      </c>
      <c r="G949" s="8">
        <v>1</v>
      </c>
      <c r="H949" s="8">
        <v>0</v>
      </c>
      <c r="I949" s="8">
        <v>1</v>
      </c>
      <c r="J949" s="8">
        <v>0</v>
      </c>
      <c r="K949" s="8">
        <v>1</v>
      </c>
      <c r="L949" s="8">
        <v>11</v>
      </c>
      <c r="M949" s="8">
        <v>4</v>
      </c>
      <c r="N949" s="8">
        <v>1</v>
      </c>
      <c r="O949" s="8">
        <v>2</v>
      </c>
      <c r="P949" s="8">
        <v>0</v>
      </c>
      <c r="Q949" s="8">
        <v>0</v>
      </c>
    </row>
    <row r="950" spans="1:17">
      <c r="A950" s="8" t="s">
        <v>2335</v>
      </c>
      <c r="B950" s="3">
        <v>0</v>
      </c>
      <c r="C950" s="8">
        <v>0</v>
      </c>
      <c r="D950" s="8">
        <v>5</v>
      </c>
      <c r="E950" s="8">
        <v>0</v>
      </c>
      <c r="F950" s="8">
        <v>1</v>
      </c>
      <c r="G950" s="8">
        <v>0</v>
      </c>
      <c r="H950" s="8">
        <v>0</v>
      </c>
      <c r="I950" s="8">
        <v>6</v>
      </c>
      <c r="J950" s="8">
        <v>2</v>
      </c>
      <c r="K950" s="8">
        <v>10</v>
      </c>
      <c r="L950" s="8">
        <v>8</v>
      </c>
      <c r="M950" s="8">
        <v>4</v>
      </c>
      <c r="N950" s="8">
        <v>0</v>
      </c>
      <c r="O950" s="8">
        <v>5</v>
      </c>
      <c r="P950" s="8">
        <v>6</v>
      </c>
      <c r="Q950" s="8">
        <v>0</v>
      </c>
    </row>
    <row r="951" spans="1:17">
      <c r="A951" s="8" t="s">
        <v>2336</v>
      </c>
      <c r="B951" s="3">
        <v>0</v>
      </c>
      <c r="C951" s="8">
        <v>0</v>
      </c>
      <c r="D951" s="8">
        <v>1</v>
      </c>
      <c r="E951" s="8">
        <v>6</v>
      </c>
      <c r="F951" s="8">
        <v>0</v>
      </c>
      <c r="G951" s="8">
        <v>0</v>
      </c>
      <c r="H951" s="8">
        <v>0</v>
      </c>
      <c r="I951" s="8">
        <v>13</v>
      </c>
      <c r="J951" s="8">
        <v>0</v>
      </c>
      <c r="K951" s="8">
        <v>8</v>
      </c>
      <c r="L951" s="8">
        <v>18</v>
      </c>
      <c r="M951" s="8">
        <v>8</v>
      </c>
      <c r="N951" s="8">
        <v>0</v>
      </c>
      <c r="O951" s="8">
        <v>8</v>
      </c>
      <c r="P951" s="8">
        <v>3</v>
      </c>
      <c r="Q951" s="8">
        <v>0</v>
      </c>
    </row>
    <row r="952" spans="1:17">
      <c r="A952" s="8" t="s">
        <v>2337</v>
      </c>
      <c r="B952" s="3">
        <v>0</v>
      </c>
      <c r="C952" s="8">
        <v>0</v>
      </c>
      <c r="D952" s="8">
        <v>2</v>
      </c>
      <c r="E952" s="8">
        <v>1</v>
      </c>
      <c r="F952" s="8">
        <v>0</v>
      </c>
      <c r="G952" s="8">
        <v>0</v>
      </c>
      <c r="H952" s="8">
        <v>0</v>
      </c>
      <c r="I952" s="8">
        <v>5</v>
      </c>
      <c r="J952" s="8">
        <v>2</v>
      </c>
      <c r="K952" s="8">
        <v>3</v>
      </c>
      <c r="L952" s="8">
        <v>6</v>
      </c>
      <c r="M952" s="8">
        <v>5</v>
      </c>
      <c r="N952" s="8">
        <v>0</v>
      </c>
      <c r="O952" s="8">
        <v>1</v>
      </c>
      <c r="P952" s="8">
        <v>1</v>
      </c>
      <c r="Q952" s="8">
        <v>0</v>
      </c>
    </row>
    <row r="953" spans="1:17">
      <c r="A953" s="8" t="s">
        <v>2338</v>
      </c>
      <c r="B953" s="3">
        <v>0</v>
      </c>
      <c r="C953" s="8">
        <v>0</v>
      </c>
      <c r="D953" s="8">
        <v>1</v>
      </c>
      <c r="E953" s="8">
        <v>0</v>
      </c>
      <c r="F953" s="8">
        <v>0</v>
      </c>
      <c r="G953" s="8">
        <v>0</v>
      </c>
      <c r="H953" s="8">
        <v>0</v>
      </c>
      <c r="I953" s="8">
        <v>2</v>
      </c>
      <c r="J953" s="8">
        <v>0</v>
      </c>
      <c r="K953" s="8">
        <v>3</v>
      </c>
      <c r="L953" s="8">
        <v>5</v>
      </c>
      <c r="M953" s="8">
        <v>6</v>
      </c>
      <c r="N953" s="8">
        <v>0</v>
      </c>
      <c r="O953" s="8">
        <v>3</v>
      </c>
      <c r="P953" s="8">
        <v>1</v>
      </c>
      <c r="Q953" s="8">
        <v>0</v>
      </c>
    </row>
    <row r="954" spans="1:17">
      <c r="A954" s="8" t="s">
        <v>2339</v>
      </c>
      <c r="B954" s="3">
        <v>0</v>
      </c>
      <c r="C954" s="8">
        <v>0</v>
      </c>
      <c r="D954" s="8">
        <v>3</v>
      </c>
      <c r="E954" s="8">
        <v>1</v>
      </c>
      <c r="F954" s="8">
        <v>0</v>
      </c>
      <c r="G954" s="8">
        <v>0</v>
      </c>
      <c r="H954" s="8">
        <v>0</v>
      </c>
      <c r="I954" s="8">
        <v>3</v>
      </c>
      <c r="J954" s="8">
        <v>0</v>
      </c>
      <c r="K954" s="8">
        <v>9</v>
      </c>
      <c r="L954" s="8">
        <v>10</v>
      </c>
      <c r="M954" s="8">
        <v>0</v>
      </c>
      <c r="N954" s="8">
        <v>0</v>
      </c>
      <c r="O954" s="8">
        <v>2</v>
      </c>
      <c r="P954" s="8">
        <v>1</v>
      </c>
      <c r="Q954" s="8">
        <v>0</v>
      </c>
    </row>
    <row r="955" spans="1:17">
      <c r="A955" s="8" t="s">
        <v>2340</v>
      </c>
      <c r="B955" s="3">
        <v>0</v>
      </c>
      <c r="C955" s="8">
        <v>1</v>
      </c>
      <c r="D955" s="8">
        <v>1</v>
      </c>
      <c r="E955" s="8">
        <v>2</v>
      </c>
      <c r="F955" s="8">
        <v>0</v>
      </c>
      <c r="G955" s="8">
        <v>0</v>
      </c>
      <c r="H955" s="8">
        <v>0</v>
      </c>
      <c r="I955" s="8">
        <v>6</v>
      </c>
      <c r="J955" s="8">
        <v>6</v>
      </c>
      <c r="K955" s="8">
        <v>5</v>
      </c>
      <c r="L955" s="8">
        <v>7</v>
      </c>
      <c r="M955" s="8">
        <v>5</v>
      </c>
      <c r="N955" s="8">
        <v>1</v>
      </c>
      <c r="O955" s="8">
        <v>3</v>
      </c>
      <c r="P955" s="8">
        <v>3</v>
      </c>
      <c r="Q955" s="8">
        <v>1</v>
      </c>
    </row>
    <row r="956" spans="1:17">
      <c r="A956" s="8" t="s">
        <v>2341</v>
      </c>
      <c r="B956" s="3">
        <v>0</v>
      </c>
      <c r="C956" s="8">
        <v>0</v>
      </c>
      <c r="D956" s="8">
        <v>2</v>
      </c>
      <c r="E956" s="8">
        <v>3</v>
      </c>
      <c r="F956" s="8">
        <v>0</v>
      </c>
      <c r="G956" s="8">
        <v>0</v>
      </c>
      <c r="H956" s="8">
        <v>0</v>
      </c>
      <c r="I956" s="8">
        <v>7</v>
      </c>
      <c r="J956" s="8">
        <v>1</v>
      </c>
      <c r="K956" s="8">
        <v>1</v>
      </c>
      <c r="L956" s="8">
        <v>9</v>
      </c>
      <c r="M956" s="8">
        <v>4</v>
      </c>
      <c r="N956" s="8">
        <v>0</v>
      </c>
      <c r="O956" s="8">
        <v>1</v>
      </c>
      <c r="P956" s="8">
        <v>0</v>
      </c>
      <c r="Q956" s="8">
        <v>0</v>
      </c>
    </row>
    <row r="957" spans="1:17">
      <c r="A957" s="8" t="s">
        <v>2342</v>
      </c>
      <c r="B957" s="3">
        <v>0</v>
      </c>
      <c r="C957" s="8">
        <v>0</v>
      </c>
      <c r="D957" s="8">
        <v>3</v>
      </c>
      <c r="E957" s="8">
        <v>0</v>
      </c>
      <c r="F957" s="8">
        <v>0</v>
      </c>
      <c r="G957" s="8">
        <v>0</v>
      </c>
      <c r="H957" s="8">
        <v>0</v>
      </c>
      <c r="I957" s="8">
        <v>4</v>
      </c>
      <c r="J957" s="8">
        <v>1</v>
      </c>
      <c r="K957" s="8">
        <v>8</v>
      </c>
      <c r="L957" s="8">
        <v>20</v>
      </c>
      <c r="M957" s="8">
        <v>10</v>
      </c>
      <c r="N957" s="8">
        <v>0</v>
      </c>
      <c r="O957" s="8">
        <v>7</v>
      </c>
      <c r="P957" s="8">
        <v>2</v>
      </c>
      <c r="Q957" s="8">
        <v>0</v>
      </c>
    </row>
    <row r="958" spans="1:17">
      <c r="A958" s="8" t="s">
        <v>2343</v>
      </c>
      <c r="B958" s="3">
        <v>0</v>
      </c>
      <c r="C958" s="8">
        <v>1</v>
      </c>
      <c r="D958" s="8">
        <v>1</v>
      </c>
      <c r="E958" s="8">
        <v>4</v>
      </c>
      <c r="F958" s="8">
        <v>0</v>
      </c>
      <c r="G958" s="8">
        <v>0</v>
      </c>
      <c r="H958" s="8">
        <v>0</v>
      </c>
      <c r="I958" s="8">
        <v>6</v>
      </c>
      <c r="J958" s="8">
        <v>4</v>
      </c>
      <c r="K958" s="8">
        <v>12</v>
      </c>
      <c r="L958" s="8">
        <v>6</v>
      </c>
      <c r="M958" s="8">
        <v>5</v>
      </c>
      <c r="N958" s="8">
        <v>1</v>
      </c>
      <c r="O958" s="8">
        <v>7</v>
      </c>
      <c r="P958" s="8">
        <v>1</v>
      </c>
      <c r="Q958" s="8">
        <v>0</v>
      </c>
    </row>
    <row r="959" spans="1:17">
      <c r="A959" s="8" t="s">
        <v>2344</v>
      </c>
      <c r="B959" s="3">
        <v>1</v>
      </c>
      <c r="C959" s="8">
        <v>0</v>
      </c>
      <c r="D959" s="8">
        <v>0</v>
      </c>
      <c r="E959" s="8">
        <v>1</v>
      </c>
      <c r="F959" s="8">
        <v>1</v>
      </c>
      <c r="G959" s="8">
        <v>0</v>
      </c>
      <c r="H959" s="8">
        <v>0</v>
      </c>
      <c r="I959" s="8">
        <v>2</v>
      </c>
      <c r="J959" s="8">
        <v>1</v>
      </c>
      <c r="K959" s="8">
        <v>3</v>
      </c>
      <c r="L959" s="8">
        <v>22</v>
      </c>
      <c r="M959" s="8">
        <v>8</v>
      </c>
      <c r="N959" s="8">
        <v>0</v>
      </c>
      <c r="O959" s="8">
        <v>0</v>
      </c>
      <c r="P959" s="8">
        <v>1</v>
      </c>
      <c r="Q959" s="8">
        <v>0</v>
      </c>
    </row>
    <row r="960" spans="1:17">
      <c r="A960" s="8" t="s">
        <v>2345</v>
      </c>
      <c r="B960" s="3">
        <v>0</v>
      </c>
      <c r="C960" s="8">
        <v>0</v>
      </c>
      <c r="D960" s="8">
        <v>0</v>
      </c>
      <c r="E960" s="8">
        <v>3</v>
      </c>
      <c r="F960" s="8">
        <v>0</v>
      </c>
      <c r="G960" s="8">
        <v>0</v>
      </c>
      <c r="H960" s="8">
        <v>0</v>
      </c>
      <c r="I960" s="8">
        <v>3</v>
      </c>
      <c r="J960" s="8">
        <v>0</v>
      </c>
      <c r="K960" s="8">
        <v>4</v>
      </c>
      <c r="L960" s="8">
        <v>19</v>
      </c>
      <c r="M960" s="8">
        <v>8</v>
      </c>
      <c r="N960" s="8">
        <v>0</v>
      </c>
      <c r="O960" s="8">
        <v>5</v>
      </c>
      <c r="P960" s="8">
        <v>0</v>
      </c>
      <c r="Q960" s="8">
        <v>0</v>
      </c>
    </row>
    <row r="961" spans="1:17">
      <c r="A961" s="8" t="s">
        <v>2346</v>
      </c>
      <c r="B961" s="3">
        <v>0</v>
      </c>
      <c r="C961" s="8">
        <v>0</v>
      </c>
      <c r="D961" s="8">
        <v>2</v>
      </c>
      <c r="E961" s="8">
        <v>0</v>
      </c>
      <c r="F961" s="8">
        <v>0</v>
      </c>
      <c r="G961" s="8">
        <v>0</v>
      </c>
      <c r="H961" s="8">
        <v>0</v>
      </c>
      <c r="I961" s="8">
        <v>3</v>
      </c>
      <c r="J961" s="8">
        <v>2</v>
      </c>
      <c r="K961" s="8">
        <v>5</v>
      </c>
      <c r="L961" s="8">
        <v>12</v>
      </c>
      <c r="M961" s="8">
        <v>7</v>
      </c>
      <c r="N961" s="8">
        <v>0</v>
      </c>
      <c r="O961" s="8">
        <v>3</v>
      </c>
      <c r="P961" s="8">
        <v>1</v>
      </c>
      <c r="Q961" s="8">
        <v>0</v>
      </c>
    </row>
    <row r="962" spans="1:17">
      <c r="A962" s="8" t="s">
        <v>2347</v>
      </c>
      <c r="B962" s="3">
        <v>0</v>
      </c>
      <c r="C962" s="8">
        <v>2</v>
      </c>
      <c r="D962" s="8">
        <v>1</v>
      </c>
      <c r="E962" s="8">
        <v>0</v>
      </c>
      <c r="F962" s="8">
        <v>0</v>
      </c>
      <c r="G962" s="8">
        <v>0</v>
      </c>
      <c r="H962" s="8">
        <v>0</v>
      </c>
      <c r="I962" s="8">
        <v>4</v>
      </c>
      <c r="J962" s="8">
        <v>1</v>
      </c>
      <c r="K962" s="8">
        <v>6</v>
      </c>
      <c r="L962" s="8">
        <v>10</v>
      </c>
      <c r="M962" s="8">
        <v>2</v>
      </c>
      <c r="N962" s="8">
        <v>1</v>
      </c>
      <c r="O962" s="8">
        <v>5</v>
      </c>
      <c r="P962" s="8">
        <v>1</v>
      </c>
      <c r="Q962" s="8">
        <v>0</v>
      </c>
    </row>
    <row r="963" spans="1:17">
      <c r="A963" s="8" t="s">
        <v>2348</v>
      </c>
      <c r="B963" s="3">
        <v>0</v>
      </c>
      <c r="C963" s="8">
        <v>0</v>
      </c>
      <c r="D963" s="8">
        <v>5</v>
      </c>
      <c r="E963" s="8">
        <v>4</v>
      </c>
      <c r="F963" s="8">
        <v>0</v>
      </c>
      <c r="G963" s="8">
        <v>0</v>
      </c>
      <c r="H963" s="8">
        <v>0</v>
      </c>
      <c r="I963" s="8">
        <v>12</v>
      </c>
      <c r="J963" s="8">
        <v>2</v>
      </c>
      <c r="K963" s="8">
        <v>9</v>
      </c>
      <c r="L963" s="8">
        <v>21</v>
      </c>
      <c r="M963" s="8">
        <v>10</v>
      </c>
      <c r="N963" s="8">
        <v>0</v>
      </c>
      <c r="O963" s="8">
        <v>1</v>
      </c>
      <c r="P963" s="8">
        <v>0</v>
      </c>
      <c r="Q963" s="8">
        <v>0</v>
      </c>
    </row>
    <row r="964" spans="1:17">
      <c r="A964" s="8" t="s">
        <v>2349</v>
      </c>
      <c r="B964" s="3">
        <v>0</v>
      </c>
      <c r="C964" s="8">
        <v>0</v>
      </c>
      <c r="D964" s="8">
        <v>1</v>
      </c>
      <c r="E964" s="8">
        <v>3</v>
      </c>
      <c r="F964" s="8">
        <v>0</v>
      </c>
      <c r="G964" s="8">
        <v>0</v>
      </c>
      <c r="H964" s="8">
        <v>0</v>
      </c>
      <c r="I964" s="8">
        <v>11</v>
      </c>
      <c r="J964" s="8">
        <v>0</v>
      </c>
      <c r="K964" s="8">
        <v>8</v>
      </c>
      <c r="L964" s="8">
        <v>13</v>
      </c>
      <c r="M964" s="8">
        <v>0</v>
      </c>
      <c r="N964" s="8">
        <v>0</v>
      </c>
      <c r="O964" s="8">
        <v>6</v>
      </c>
      <c r="P964" s="8">
        <v>1</v>
      </c>
      <c r="Q964" s="8">
        <v>0</v>
      </c>
    </row>
    <row r="965" spans="1:17">
      <c r="A965" s="8" t="s">
        <v>2350</v>
      </c>
      <c r="B965" s="3">
        <v>0</v>
      </c>
      <c r="C965" s="8">
        <v>0</v>
      </c>
      <c r="D965" s="8">
        <v>2</v>
      </c>
      <c r="E965" s="8">
        <v>4</v>
      </c>
      <c r="F965" s="8">
        <v>0</v>
      </c>
      <c r="G965" s="8">
        <v>0</v>
      </c>
      <c r="H965" s="8">
        <v>0</v>
      </c>
      <c r="I965" s="8">
        <v>10</v>
      </c>
      <c r="J965" s="8">
        <v>2</v>
      </c>
      <c r="K965" s="8">
        <v>8</v>
      </c>
      <c r="L965" s="8">
        <v>24</v>
      </c>
      <c r="M965" s="8">
        <v>10</v>
      </c>
      <c r="N965" s="8">
        <v>0</v>
      </c>
      <c r="O965" s="8">
        <v>5</v>
      </c>
      <c r="P965" s="8">
        <v>6</v>
      </c>
      <c r="Q965" s="8">
        <v>0</v>
      </c>
    </row>
    <row r="966" spans="1:17">
      <c r="A966" s="8" t="s">
        <v>2351</v>
      </c>
      <c r="B966" s="3">
        <v>0</v>
      </c>
      <c r="C966" s="8">
        <v>0</v>
      </c>
      <c r="D966" s="8">
        <v>2</v>
      </c>
      <c r="E966" s="8">
        <v>3</v>
      </c>
      <c r="F966" s="8">
        <v>0</v>
      </c>
      <c r="G966" s="8">
        <v>0</v>
      </c>
      <c r="H966" s="8">
        <v>0</v>
      </c>
      <c r="I966" s="8">
        <v>5</v>
      </c>
      <c r="J966" s="8">
        <v>2</v>
      </c>
      <c r="K966" s="8">
        <v>5</v>
      </c>
      <c r="L966" s="8">
        <v>11</v>
      </c>
      <c r="M966" s="8">
        <v>4</v>
      </c>
      <c r="N966" s="8">
        <v>0</v>
      </c>
      <c r="O966" s="8">
        <v>5</v>
      </c>
      <c r="P966" s="8">
        <v>1</v>
      </c>
      <c r="Q966" s="8">
        <v>0</v>
      </c>
    </row>
    <row r="967" spans="1:17">
      <c r="A967" s="8" t="s">
        <v>2352</v>
      </c>
      <c r="B967" s="3">
        <v>0</v>
      </c>
      <c r="C967" s="8">
        <v>0</v>
      </c>
      <c r="D967" s="8">
        <v>1</v>
      </c>
      <c r="E967" s="8">
        <v>2</v>
      </c>
      <c r="F967" s="8">
        <v>0</v>
      </c>
      <c r="G967" s="8">
        <v>0</v>
      </c>
      <c r="H967" s="8">
        <v>0</v>
      </c>
      <c r="I967" s="8">
        <v>3</v>
      </c>
      <c r="J967" s="8">
        <v>1</v>
      </c>
      <c r="K967" s="8">
        <v>2</v>
      </c>
      <c r="L967" s="8">
        <v>15</v>
      </c>
      <c r="M967" s="8">
        <v>3</v>
      </c>
      <c r="N967" s="8">
        <v>0</v>
      </c>
      <c r="O967" s="8">
        <v>6</v>
      </c>
      <c r="P967" s="8">
        <v>2</v>
      </c>
      <c r="Q967" s="8">
        <v>0</v>
      </c>
    </row>
    <row r="968" spans="1:17">
      <c r="A968" s="8" t="s">
        <v>2353</v>
      </c>
      <c r="B968" s="3">
        <v>0</v>
      </c>
      <c r="C968" s="8">
        <v>0</v>
      </c>
      <c r="D968" s="8">
        <v>0</v>
      </c>
      <c r="E968" s="8">
        <v>4</v>
      </c>
      <c r="F968" s="8">
        <v>0</v>
      </c>
      <c r="G968" s="8">
        <v>0</v>
      </c>
      <c r="H968" s="8">
        <v>0</v>
      </c>
      <c r="I968" s="8">
        <v>4</v>
      </c>
      <c r="J968" s="8">
        <v>1</v>
      </c>
      <c r="K968" s="8">
        <v>8</v>
      </c>
      <c r="L968" s="8">
        <v>7</v>
      </c>
      <c r="M968" s="8">
        <v>2</v>
      </c>
      <c r="N968" s="8">
        <v>0</v>
      </c>
      <c r="O968" s="8">
        <v>2</v>
      </c>
      <c r="P968" s="8">
        <v>2</v>
      </c>
      <c r="Q968" s="8">
        <v>0</v>
      </c>
    </row>
    <row r="969" spans="1:17">
      <c r="A969" s="8" t="s">
        <v>2354</v>
      </c>
      <c r="B969" s="3">
        <v>0</v>
      </c>
      <c r="C969" s="8">
        <v>1</v>
      </c>
      <c r="D969" s="8">
        <v>2</v>
      </c>
      <c r="E969" s="8">
        <v>1</v>
      </c>
      <c r="F969" s="8">
        <v>0</v>
      </c>
      <c r="G969" s="8">
        <v>0</v>
      </c>
      <c r="H969" s="8">
        <v>0</v>
      </c>
      <c r="I969" s="8">
        <v>5</v>
      </c>
      <c r="J969" s="8">
        <v>4</v>
      </c>
      <c r="K969" s="8">
        <v>5</v>
      </c>
      <c r="L969" s="8">
        <v>9</v>
      </c>
      <c r="M969" s="8">
        <v>4</v>
      </c>
      <c r="N969" s="8">
        <v>0</v>
      </c>
      <c r="O969" s="8">
        <v>4</v>
      </c>
      <c r="P969" s="8">
        <v>1</v>
      </c>
      <c r="Q969" s="8">
        <v>0</v>
      </c>
    </row>
    <row r="970" spans="1:17">
      <c r="A970" s="8" t="s">
        <v>2355</v>
      </c>
      <c r="B970" s="3">
        <v>0</v>
      </c>
      <c r="C970" s="8">
        <v>0</v>
      </c>
      <c r="D970" s="8">
        <v>3</v>
      </c>
      <c r="E970" s="8">
        <v>3</v>
      </c>
      <c r="F970" s="8">
        <v>1</v>
      </c>
      <c r="G970" s="8">
        <v>0</v>
      </c>
      <c r="H970" s="8">
        <v>0</v>
      </c>
      <c r="I970" s="8">
        <v>6</v>
      </c>
      <c r="J970" s="8">
        <v>3</v>
      </c>
      <c r="K970" s="8">
        <v>7</v>
      </c>
      <c r="L970" s="8">
        <v>8</v>
      </c>
      <c r="M970" s="8">
        <v>6</v>
      </c>
      <c r="N970" s="8">
        <v>0</v>
      </c>
      <c r="O970" s="8">
        <v>4</v>
      </c>
      <c r="P970" s="8">
        <v>2</v>
      </c>
      <c r="Q970" s="8">
        <v>0</v>
      </c>
    </row>
    <row r="971" spans="1:17">
      <c r="A971" s="8" t="s">
        <v>2356</v>
      </c>
      <c r="B971" s="3">
        <v>0</v>
      </c>
      <c r="C971" s="8">
        <v>0</v>
      </c>
      <c r="D971" s="8">
        <v>4</v>
      </c>
      <c r="E971" s="8">
        <v>1</v>
      </c>
      <c r="F971" s="8">
        <v>0</v>
      </c>
      <c r="G971" s="8">
        <v>0</v>
      </c>
      <c r="H971" s="8">
        <v>0</v>
      </c>
      <c r="I971" s="8">
        <v>7</v>
      </c>
      <c r="J971" s="8">
        <v>2</v>
      </c>
      <c r="K971" s="8">
        <v>8</v>
      </c>
      <c r="L971" s="8">
        <v>0</v>
      </c>
      <c r="M971" s="8">
        <v>1</v>
      </c>
      <c r="N971" s="8">
        <v>0</v>
      </c>
      <c r="O971" s="8">
        <v>3</v>
      </c>
      <c r="P971" s="8">
        <v>2</v>
      </c>
      <c r="Q971" s="8">
        <v>0</v>
      </c>
    </row>
    <row r="972" spans="1:17">
      <c r="A972" s="8" t="s">
        <v>2357</v>
      </c>
      <c r="B972" s="3">
        <v>0</v>
      </c>
      <c r="C972" s="8">
        <v>0</v>
      </c>
      <c r="D972" s="8">
        <v>0</v>
      </c>
      <c r="E972" s="8">
        <v>0</v>
      </c>
      <c r="F972" s="8">
        <v>1</v>
      </c>
      <c r="G972" s="8">
        <v>1</v>
      </c>
      <c r="H972" s="8">
        <v>1</v>
      </c>
      <c r="I972" s="8">
        <v>2</v>
      </c>
      <c r="J972" s="8">
        <v>2</v>
      </c>
      <c r="K972" s="8">
        <v>3</v>
      </c>
      <c r="L972" s="8">
        <v>22</v>
      </c>
      <c r="M972" s="8">
        <v>5</v>
      </c>
      <c r="N972" s="8">
        <v>0</v>
      </c>
      <c r="O972" s="8">
        <v>2</v>
      </c>
      <c r="P972" s="8">
        <v>0</v>
      </c>
      <c r="Q972" s="8">
        <v>0</v>
      </c>
    </row>
    <row r="973" spans="1:17">
      <c r="A973" s="8" t="s">
        <v>2358</v>
      </c>
      <c r="B973" s="3">
        <v>0</v>
      </c>
      <c r="C973" s="8">
        <v>0</v>
      </c>
      <c r="D973" s="8">
        <v>0</v>
      </c>
      <c r="E973" s="8">
        <v>3</v>
      </c>
      <c r="F973" s="8">
        <v>0</v>
      </c>
      <c r="G973" s="8">
        <v>0</v>
      </c>
      <c r="H973" s="8">
        <v>0</v>
      </c>
      <c r="I973" s="8">
        <v>5</v>
      </c>
      <c r="J973" s="8">
        <v>1</v>
      </c>
      <c r="K973" s="8">
        <v>10</v>
      </c>
      <c r="L973" s="8">
        <v>7</v>
      </c>
      <c r="M973" s="8">
        <v>4</v>
      </c>
      <c r="N973" s="8">
        <v>0</v>
      </c>
      <c r="O973" s="8">
        <v>7</v>
      </c>
      <c r="P973" s="8">
        <v>1</v>
      </c>
      <c r="Q973" s="8">
        <v>0</v>
      </c>
    </row>
    <row r="974" spans="1:17">
      <c r="A974" s="8" t="s">
        <v>2359</v>
      </c>
      <c r="B974" s="3">
        <v>0</v>
      </c>
      <c r="C974" s="8">
        <v>1</v>
      </c>
      <c r="D974" s="8">
        <v>2</v>
      </c>
      <c r="E974" s="8">
        <v>1</v>
      </c>
      <c r="F974" s="8">
        <v>0</v>
      </c>
      <c r="G974" s="8">
        <v>0</v>
      </c>
      <c r="H974" s="8">
        <v>0</v>
      </c>
      <c r="I974" s="8">
        <v>4</v>
      </c>
      <c r="J974" s="8">
        <v>3</v>
      </c>
      <c r="K974" s="8">
        <v>7</v>
      </c>
      <c r="L974" s="8">
        <v>7</v>
      </c>
      <c r="M974" s="8">
        <v>6</v>
      </c>
      <c r="N974" s="8">
        <v>0</v>
      </c>
      <c r="O974" s="8">
        <v>3</v>
      </c>
      <c r="P974" s="8">
        <v>4</v>
      </c>
      <c r="Q974" s="8">
        <v>0</v>
      </c>
    </row>
    <row r="975" spans="1:17">
      <c r="A975" s="8" t="s">
        <v>2360</v>
      </c>
      <c r="B975" s="3">
        <v>0</v>
      </c>
      <c r="C975" s="8">
        <v>1</v>
      </c>
      <c r="D975" s="8">
        <v>0</v>
      </c>
      <c r="E975" s="8">
        <v>3</v>
      </c>
      <c r="F975" s="8">
        <v>1</v>
      </c>
      <c r="G975" s="8">
        <v>0</v>
      </c>
      <c r="H975" s="8">
        <v>0</v>
      </c>
      <c r="I975" s="8">
        <v>4</v>
      </c>
      <c r="J975" s="8">
        <v>1</v>
      </c>
      <c r="K975" s="8">
        <v>11</v>
      </c>
      <c r="L975" s="8">
        <v>7</v>
      </c>
      <c r="M975" s="8">
        <v>3</v>
      </c>
      <c r="N975" s="8">
        <v>1</v>
      </c>
      <c r="O975" s="8">
        <v>3</v>
      </c>
      <c r="P975" s="8">
        <v>0</v>
      </c>
      <c r="Q975" s="8">
        <v>0</v>
      </c>
    </row>
    <row r="976" spans="1:17">
      <c r="A976" s="8" t="s">
        <v>2361</v>
      </c>
      <c r="B976" s="3">
        <v>0</v>
      </c>
      <c r="C976" s="8">
        <v>0</v>
      </c>
      <c r="D976" s="8">
        <v>2</v>
      </c>
      <c r="E976" s="8">
        <v>0</v>
      </c>
      <c r="F976" s="8">
        <v>0</v>
      </c>
      <c r="G976" s="8">
        <v>0</v>
      </c>
      <c r="H976" s="8">
        <v>0</v>
      </c>
      <c r="I976" s="8">
        <v>2</v>
      </c>
      <c r="J976" s="8">
        <v>2</v>
      </c>
      <c r="K976" s="8">
        <v>4</v>
      </c>
      <c r="L976" s="8">
        <v>5</v>
      </c>
      <c r="M976" s="8">
        <v>5</v>
      </c>
      <c r="N976" s="8">
        <v>0</v>
      </c>
      <c r="O976" s="8">
        <v>6</v>
      </c>
      <c r="P976" s="8">
        <v>3</v>
      </c>
      <c r="Q976" s="8">
        <v>0</v>
      </c>
    </row>
    <row r="977" spans="1:17">
      <c r="A977" s="8" t="s">
        <v>2362</v>
      </c>
      <c r="B977" s="3">
        <v>0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2</v>
      </c>
      <c r="K977" s="8">
        <v>6</v>
      </c>
      <c r="L977" s="8">
        <v>5</v>
      </c>
      <c r="M977" s="8">
        <v>4</v>
      </c>
      <c r="N977" s="8">
        <v>0</v>
      </c>
      <c r="O977" s="8">
        <v>5</v>
      </c>
      <c r="P977" s="8">
        <v>4</v>
      </c>
      <c r="Q977" s="8">
        <v>0</v>
      </c>
    </row>
    <row r="978" spans="1:17">
      <c r="A978" s="8" t="s">
        <v>2363</v>
      </c>
      <c r="B978" s="3">
        <v>0</v>
      </c>
      <c r="C978" s="8">
        <v>0</v>
      </c>
      <c r="D978" s="8">
        <v>0</v>
      </c>
      <c r="E978" s="8">
        <v>3</v>
      </c>
      <c r="F978" s="8">
        <v>0</v>
      </c>
      <c r="G978" s="8">
        <v>0</v>
      </c>
      <c r="H978" s="8">
        <v>0</v>
      </c>
      <c r="I978" s="8">
        <v>4</v>
      </c>
      <c r="J978" s="8">
        <v>9</v>
      </c>
      <c r="K978" s="8">
        <v>5</v>
      </c>
      <c r="L978" s="8">
        <v>10</v>
      </c>
      <c r="M978" s="8">
        <v>4</v>
      </c>
      <c r="N978" s="8">
        <v>0</v>
      </c>
      <c r="O978" s="8">
        <v>2</v>
      </c>
      <c r="P978" s="8">
        <v>3</v>
      </c>
      <c r="Q978" s="8">
        <v>0</v>
      </c>
    </row>
    <row r="979" spans="1:17">
      <c r="A979" s="8" t="s">
        <v>2364</v>
      </c>
      <c r="B979" s="3">
        <v>0</v>
      </c>
      <c r="C979" s="8">
        <v>1</v>
      </c>
      <c r="D979" s="8">
        <v>0</v>
      </c>
      <c r="E979" s="8">
        <v>1</v>
      </c>
      <c r="F979" s="8">
        <v>0</v>
      </c>
      <c r="G979" s="8">
        <v>0</v>
      </c>
      <c r="H979" s="8">
        <v>0</v>
      </c>
      <c r="I979" s="8">
        <v>2</v>
      </c>
      <c r="J979" s="8">
        <v>1</v>
      </c>
      <c r="K979" s="8">
        <v>4</v>
      </c>
      <c r="L979" s="8">
        <v>7</v>
      </c>
      <c r="M979" s="8">
        <v>4</v>
      </c>
      <c r="N979" s="8">
        <v>0</v>
      </c>
      <c r="O979" s="8">
        <v>8</v>
      </c>
      <c r="P979" s="8">
        <v>7</v>
      </c>
      <c r="Q979" s="8">
        <v>1</v>
      </c>
    </row>
    <row r="980" spans="1:17">
      <c r="A980" s="8" t="s">
        <v>2365</v>
      </c>
      <c r="B980" s="3">
        <v>0</v>
      </c>
      <c r="C980" s="8">
        <v>0</v>
      </c>
      <c r="D980" s="8">
        <v>1</v>
      </c>
      <c r="E980" s="8">
        <v>9</v>
      </c>
      <c r="F980" s="8">
        <v>0</v>
      </c>
      <c r="G980" s="8">
        <v>0</v>
      </c>
      <c r="H980" s="8">
        <v>0</v>
      </c>
      <c r="I980" s="8">
        <v>10</v>
      </c>
      <c r="J980" s="8">
        <v>5</v>
      </c>
      <c r="K980" s="8">
        <v>14</v>
      </c>
      <c r="L980" s="8">
        <v>9</v>
      </c>
      <c r="M980" s="8">
        <v>5</v>
      </c>
      <c r="N980" s="8">
        <v>0</v>
      </c>
      <c r="O980" s="8">
        <v>6</v>
      </c>
      <c r="P980" s="8">
        <v>0</v>
      </c>
      <c r="Q980" s="8">
        <v>0</v>
      </c>
    </row>
    <row r="981" spans="1:17">
      <c r="A981" s="8" t="s">
        <v>2366</v>
      </c>
      <c r="B981" s="3">
        <v>0</v>
      </c>
      <c r="C981" s="8">
        <v>0</v>
      </c>
      <c r="D981" s="8">
        <v>2</v>
      </c>
      <c r="E981" s="8">
        <v>3</v>
      </c>
      <c r="F981" s="8">
        <v>0</v>
      </c>
      <c r="G981" s="8">
        <v>0</v>
      </c>
      <c r="H981" s="8">
        <v>0</v>
      </c>
      <c r="I981" s="8">
        <v>5</v>
      </c>
      <c r="J981" s="8">
        <v>2</v>
      </c>
      <c r="K981" s="8">
        <v>6</v>
      </c>
      <c r="L981" s="8">
        <v>14</v>
      </c>
      <c r="M981" s="8">
        <v>8</v>
      </c>
      <c r="N981" s="8">
        <v>0</v>
      </c>
      <c r="O981" s="8">
        <v>6</v>
      </c>
      <c r="P981" s="8">
        <v>2</v>
      </c>
      <c r="Q98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13"/>
  <sheetViews>
    <sheetView showFormulas="1" topLeftCell="A133" workbookViewId="0">
      <selection activeCell="S21" sqref="S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1207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0</v>
      </c>
      <c r="I2">
        <v>27</v>
      </c>
      <c r="J2">
        <v>0</v>
      </c>
      <c r="K2">
        <v>15</v>
      </c>
      <c r="L2">
        <v>10</v>
      </c>
      <c r="M2">
        <v>8</v>
      </c>
      <c r="N2">
        <v>0</v>
      </c>
      <c r="O2">
        <v>8</v>
      </c>
      <c r="P2">
        <v>0</v>
      </c>
      <c r="Q2">
        <v>0</v>
      </c>
    </row>
    <row r="3" spans="1:17">
      <c r="A3" t="s">
        <v>1208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0</v>
      </c>
      <c r="I3">
        <v>16</v>
      </c>
      <c r="J3">
        <v>0</v>
      </c>
      <c r="K3">
        <v>30</v>
      </c>
      <c r="L3">
        <v>29</v>
      </c>
      <c r="M3">
        <v>6</v>
      </c>
      <c r="N3">
        <v>0</v>
      </c>
      <c r="O3">
        <v>5</v>
      </c>
      <c r="P3">
        <v>0</v>
      </c>
      <c r="Q3">
        <v>0</v>
      </c>
    </row>
    <row r="4" spans="1:17">
      <c r="A4" t="s">
        <v>1209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0</v>
      </c>
      <c r="I4">
        <v>21</v>
      </c>
      <c r="J4">
        <v>0</v>
      </c>
      <c r="K4">
        <v>16</v>
      </c>
      <c r="L4">
        <v>18</v>
      </c>
      <c r="M4">
        <v>10</v>
      </c>
      <c r="N4">
        <v>0</v>
      </c>
      <c r="O4">
        <v>9</v>
      </c>
      <c r="P4">
        <v>0</v>
      </c>
      <c r="Q4">
        <v>0</v>
      </c>
    </row>
    <row r="5" spans="1:17">
      <c r="A5" t="s">
        <v>443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0</v>
      </c>
      <c r="I5">
        <v>12</v>
      </c>
      <c r="J5">
        <v>0</v>
      </c>
      <c r="K5">
        <v>7</v>
      </c>
      <c r="L5">
        <v>7</v>
      </c>
      <c r="M5">
        <v>7</v>
      </c>
      <c r="N5">
        <v>0</v>
      </c>
      <c r="O5">
        <v>4</v>
      </c>
      <c r="P5">
        <v>0</v>
      </c>
      <c r="Q5">
        <v>0</v>
      </c>
    </row>
    <row r="6" spans="1:17">
      <c r="A6" t="s">
        <v>1210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0</v>
      </c>
      <c r="I6">
        <v>13</v>
      </c>
      <c r="J6">
        <v>0</v>
      </c>
      <c r="K6">
        <v>11</v>
      </c>
      <c r="L6">
        <v>9</v>
      </c>
      <c r="M6">
        <v>7</v>
      </c>
      <c r="N6">
        <v>0</v>
      </c>
      <c r="O6">
        <v>8</v>
      </c>
      <c r="P6">
        <v>0</v>
      </c>
      <c r="Q6">
        <v>0</v>
      </c>
    </row>
    <row r="7" spans="1:17">
      <c r="A7" t="s">
        <v>1211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0</v>
      </c>
      <c r="I7">
        <v>9</v>
      </c>
      <c r="J7">
        <v>0</v>
      </c>
      <c r="K7">
        <v>8</v>
      </c>
      <c r="L7">
        <v>8</v>
      </c>
      <c r="M7">
        <v>3</v>
      </c>
      <c r="N7">
        <v>0</v>
      </c>
      <c r="O7">
        <v>17</v>
      </c>
      <c r="P7">
        <v>0</v>
      </c>
      <c r="Q7">
        <v>0</v>
      </c>
    </row>
    <row r="8" spans="1:17">
      <c r="A8" t="s">
        <v>1212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0</v>
      </c>
      <c r="I8">
        <v>13</v>
      </c>
      <c r="J8">
        <v>0</v>
      </c>
      <c r="K8">
        <v>19</v>
      </c>
      <c r="L8">
        <v>25</v>
      </c>
      <c r="M8">
        <v>11</v>
      </c>
      <c r="N8">
        <v>0</v>
      </c>
      <c r="O8">
        <v>3</v>
      </c>
      <c r="P8">
        <v>0</v>
      </c>
      <c r="Q8">
        <v>0</v>
      </c>
    </row>
    <row r="9" spans="1:17">
      <c r="A9" t="s">
        <v>2210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0</v>
      </c>
      <c r="I9">
        <v>20</v>
      </c>
      <c r="J9">
        <v>0</v>
      </c>
      <c r="K9">
        <v>11</v>
      </c>
      <c r="L9">
        <v>50</v>
      </c>
      <c r="M9">
        <v>10</v>
      </c>
      <c r="N9">
        <v>0</v>
      </c>
      <c r="O9">
        <v>3</v>
      </c>
      <c r="P9">
        <v>0</v>
      </c>
      <c r="Q9">
        <v>0</v>
      </c>
    </row>
    <row r="10" spans="1:17">
      <c r="A10" t="s">
        <v>445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2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1213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0</v>
      </c>
      <c r="I11">
        <v>12</v>
      </c>
      <c r="J11">
        <v>0</v>
      </c>
      <c r="K11">
        <v>16</v>
      </c>
      <c r="L11">
        <v>11</v>
      </c>
      <c r="M11">
        <v>3</v>
      </c>
      <c r="N11">
        <v>0</v>
      </c>
      <c r="O11">
        <v>6</v>
      </c>
      <c r="P11">
        <v>0</v>
      </c>
      <c r="Q11">
        <v>1</v>
      </c>
    </row>
    <row r="12" spans="1:17">
      <c r="A12" t="s">
        <v>1214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0</v>
      </c>
      <c r="I12">
        <v>11</v>
      </c>
      <c r="J12">
        <v>0</v>
      </c>
      <c r="K12">
        <v>7</v>
      </c>
      <c r="L12">
        <v>24</v>
      </c>
      <c r="M12">
        <v>8</v>
      </c>
      <c r="N12">
        <v>0</v>
      </c>
      <c r="O12">
        <v>4</v>
      </c>
      <c r="P12">
        <v>0</v>
      </c>
      <c r="Q12">
        <v>0</v>
      </c>
    </row>
    <row r="13" spans="1:17">
      <c r="A13" t="s">
        <v>1215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0</v>
      </c>
      <c r="I13">
        <v>33</v>
      </c>
      <c r="J13">
        <v>0</v>
      </c>
      <c r="K13">
        <v>15</v>
      </c>
      <c r="L13">
        <v>29</v>
      </c>
      <c r="M13">
        <v>14</v>
      </c>
      <c r="N13">
        <v>0</v>
      </c>
      <c r="O13">
        <v>8</v>
      </c>
      <c r="P13">
        <v>0</v>
      </c>
      <c r="Q13">
        <v>0</v>
      </c>
    </row>
    <row r="14" spans="1:17">
      <c r="A14" t="s">
        <v>1216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0</v>
      </c>
      <c r="I14">
        <v>21</v>
      </c>
      <c r="J14">
        <v>0</v>
      </c>
      <c r="K14">
        <v>12</v>
      </c>
      <c r="L14">
        <v>7</v>
      </c>
      <c r="M14">
        <v>3</v>
      </c>
      <c r="N14">
        <v>0</v>
      </c>
      <c r="O14">
        <v>4</v>
      </c>
      <c r="P14">
        <v>0</v>
      </c>
      <c r="Q14">
        <v>0</v>
      </c>
    </row>
    <row r="15" spans="1:17">
      <c r="A15" t="s">
        <v>1313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21</v>
      </c>
      <c r="J15">
        <v>0</v>
      </c>
      <c r="K15">
        <v>7</v>
      </c>
      <c r="L15">
        <v>13</v>
      </c>
      <c r="M15">
        <v>3</v>
      </c>
      <c r="N15">
        <v>0</v>
      </c>
      <c r="O15">
        <v>7</v>
      </c>
      <c r="P15">
        <v>0</v>
      </c>
      <c r="Q15">
        <v>0</v>
      </c>
    </row>
    <row r="16" spans="1:17">
      <c r="A16" t="s">
        <v>1314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0</v>
      </c>
      <c r="I16">
        <v>15</v>
      </c>
      <c r="J16">
        <v>0</v>
      </c>
      <c r="K16">
        <v>13</v>
      </c>
      <c r="L16">
        <v>15</v>
      </c>
      <c r="M16">
        <v>6</v>
      </c>
      <c r="N16">
        <v>0</v>
      </c>
      <c r="O16">
        <v>0</v>
      </c>
      <c r="P16">
        <v>0</v>
      </c>
      <c r="Q16">
        <v>0</v>
      </c>
    </row>
    <row r="17" spans="1:17">
      <c r="A17" t="s">
        <v>448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0</v>
      </c>
      <c r="I17">
        <v>13</v>
      </c>
      <c r="J17">
        <v>0</v>
      </c>
      <c r="K17">
        <v>3</v>
      </c>
      <c r="L17">
        <v>5</v>
      </c>
      <c r="M17">
        <v>1</v>
      </c>
      <c r="N17">
        <v>0</v>
      </c>
      <c r="O17">
        <v>0</v>
      </c>
      <c r="P17">
        <v>0</v>
      </c>
      <c r="Q17">
        <v>0</v>
      </c>
    </row>
    <row r="18" spans="1:17">
      <c r="A18" t="s">
        <v>1315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0</v>
      </c>
      <c r="I18">
        <v>9</v>
      </c>
      <c r="J18">
        <v>0</v>
      </c>
      <c r="K18">
        <v>5</v>
      </c>
      <c r="L18">
        <v>12</v>
      </c>
      <c r="M18">
        <v>5</v>
      </c>
      <c r="N18">
        <v>0</v>
      </c>
      <c r="O18">
        <v>5</v>
      </c>
      <c r="P18">
        <v>0</v>
      </c>
      <c r="Q18">
        <v>0</v>
      </c>
    </row>
    <row r="19" spans="1:17">
      <c r="A19" t="s">
        <v>1217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0</v>
      </c>
      <c r="I19">
        <v>18</v>
      </c>
      <c r="J19">
        <v>0</v>
      </c>
      <c r="K19">
        <v>16</v>
      </c>
      <c r="L19">
        <v>27</v>
      </c>
      <c r="M19">
        <v>15</v>
      </c>
      <c r="N19">
        <v>0</v>
      </c>
      <c r="O19">
        <v>3</v>
      </c>
      <c r="P19">
        <v>0</v>
      </c>
      <c r="Q19">
        <v>0</v>
      </c>
    </row>
    <row r="20" spans="1:17">
      <c r="A20" t="s">
        <v>1562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0</v>
      </c>
      <c r="I20">
        <v>10</v>
      </c>
      <c r="J20">
        <v>0</v>
      </c>
      <c r="K20">
        <v>14</v>
      </c>
      <c r="L20">
        <v>6</v>
      </c>
      <c r="M20">
        <v>6</v>
      </c>
      <c r="N20">
        <v>0</v>
      </c>
      <c r="O20">
        <v>8</v>
      </c>
      <c r="P20">
        <v>0</v>
      </c>
      <c r="Q20">
        <v>0</v>
      </c>
    </row>
    <row r="21" spans="1:17">
      <c r="A21" t="s">
        <v>1218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0</v>
      </c>
      <c r="I21">
        <v>11</v>
      </c>
      <c r="J21">
        <v>0</v>
      </c>
      <c r="K21">
        <v>9</v>
      </c>
      <c r="L21">
        <v>37</v>
      </c>
      <c r="M21">
        <v>12</v>
      </c>
      <c r="N21">
        <v>0</v>
      </c>
      <c r="O21">
        <v>10</v>
      </c>
      <c r="P21">
        <v>0</v>
      </c>
      <c r="Q21">
        <v>0</v>
      </c>
    </row>
    <row r="22" spans="1:17">
      <c r="A22" t="s">
        <v>1219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0</v>
      </c>
      <c r="I22">
        <v>38</v>
      </c>
      <c r="J22">
        <v>0</v>
      </c>
      <c r="K22">
        <v>19</v>
      </c>
      <c r="L22">
        <v>74</v>
      </c>
      <c r="M22">
        <v>18</v>
      </c>
      <c r="N22">
        <v>0</v>
      </c>
      <c r="O22">
        <v>7</v>
      </c>
      <c r="P22">
        <v>0</v>
      </c>
      <c r="Q22">
        <v>0</v>
      </c>
    </row>
    <row r="23" spans="1:17">
      <c r="A23" t="s">
        <v>2211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0</v>
      </c>
      <c r="I23">
        <v>19</v>
      </c>
      <c r="J23">
        <v>0</v>
      </c>
      <c r="K23">
        <v>10</v>
      </c>
      <c r="L23">
        <v>29</v>
      </c>
      <c r="M23">
        <v>8</v>
      </c>
      <c r="N23">
        <v>0</v>
      </c>
      <c r="O23">
        <v>4</v>
      </c>
      <c r="P23">
        <v>0</v>
      </c>
      <c r="Q23">
        <v>0</v>
      </c>
    </row>
    <row r="24" spans="1:17">
      <c r="A24" t="s">
        <v>1220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0</v>
      </c>
      <c r="I24">
        <v>9</v>
      </c>
      <c r="J24">
        <v>0</v>
      </c>
      <c r="K24">
        <v>11</v>
      </c>
      <c r="L24">
        <v>7</v>
      </c>
      <c r="M24">
        <v>3</v>
      </c>
      <c r="N24">
        <v>0</v>
      </c>
      <c r="O24">
        <v>2</v>
      </c>
      <c r="P24">
        <v>0</v>
      </c>
      <c r="Q24">
        <v>0</v>
      </c>
    </row>
    <row r="25" spans="1:17">
      <c r="A25" t="s">
        <v>450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0</v>
      </c>
      <c r="I25">
        <v>27</v>
      </c>
      <c r="J25">
        <v>0</v>
      </c>
      <c r="K25">
        <v>19</v>
      </c>
      <c r="L25">
        <v>23</v>
      </c>
      <c r="M25">
        <v>12</v>
      </c>
      <c r="N25">
        <v>0</v>
      </c>
      <c r="O25">
        <v>6</v>
      </c>
      <c r="P25">
        <v>0</v>
      </c>
      <c r="Q25">
        <v>0</v>
      </c>
    </row>
    <row r="26" spans="1:17">
      <c r="A26" t="s">
        <v>1221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0</v>
      </c>
      <c r="I26">
        <v>13</v>
      </c>
      <c r="J26">
        <v>0</v>
      </c>
      <c r="K26">
        <v>8</v>
      </c>
      <c r="L26">
        <v>2</v>
      </c>
      <c r="M26">
        <v>0</v>
      </c>
      <c r="N26">
        <v>0</v>
      </c>
      <c r="O26">
        <v>6</v>
      </c>
      <c r="P26">
        <v>0</v>
      </c>
      <c r="Q26">
        <v>0</v>
      </c>
    </row>
    <row r="27" spans="1:17">
      <c r="A27" t="s">
        <v>1222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0</v>
      </c>
      <c r="I27">
        <v>12</v>
      </c>
      <c r="J27">
        <v>0</v>
      </c>
      <c r="K27">
        <v>18</v>
      </c>
      <c r="L27">
        <v>15</v>
      </c>
      <c r="M27">
        <v>3</v>
      </c>
      <c r="N27">
        <v>0</v>
      </c>
      <c r="O27">
        <v>4</v>
      </c>
      <c r="P27">
        <v>0</v>
      </c>
      <c r="Q27">
        <v>0</v>
      </c>
    </row>
    <row r="28" spans="1:17">
      <c r="A28" t="s">
        <v>1223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0</v>
      </c>
      <c r="I28">
        <v>17</v>
      </c>
      <c r="J28">
        <v>0</v>
      </c>
      <c r="K28">
        <v>15</v>
      </c>
      <c r="L28">
        <v>18</v>
      </c>
      <c r="M28">
        <v>9</v>
      </c>
      <c r="N28">
        <v>0</v>
      </c>
      <c r="O28">
        <v>3</v>
      </c>
      <c r="P28">
        <v>0</v>
      </c>
      <c r="Q28">
        <v>0</v>
      </c>
    </row>
    <row r="29" spans="1:17">
      <c r="A29" t="s">
        <v>1224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0</v>
      </c>
      <c r="I29">
        <v>12</v>
      </c>
      <c r="J29">
        <v>0</v>
      </c>
      <c r="K29">
        <v>5</v>
      </c>
      <c r="L29">
        <v>14</v>
      </c>
      <c r="M29">
        <v>4</v>
      </c>
      <c r="N29">
        <v>0</v>
      </c>
      <c r="O29">
        <v>1</v>
      </c>
      <c r="P29">
        <v>0</v>
      </c>
      <c r="Q29">
        <v>0</v>
      </c>
    </row>
    <row r="30" spans="1:17">
      <c r="A30" t="s">
        <v>1225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0</v>
      </c>
      <c r="I30">
        <v>17</v>
      </c>
      <c r="J30">
        <v>0</v>
      </c>
      <c r="K30">
        <v>13</v>
      </c>
      <c r="L30">
        <v>14</v>
      </c>
      <c r="M30">
        <v>6</v>
      </c>
      <c r="N30">
        <v>0</v>
      </c>
      <c r="O30">
        <v>9</v>
      </c>
      <c r="P30">
        <v>0</v>
      </c>
      <c r="Q30">
        <v>0</v>
      </c>
    </row>
    <row r="31" spans="1:17">
      <c r="A31" t="s">
        <v>1226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0</v>
      </c>
      <c r="I31">
        <v>18</v>
      </c>
      <c r="J31">
        <v>0</v>
      </c>
      <c r="K31">
        <v>20</v>
      </c>
      <c r="L31">
        <v>27</v>
      </c>
      <c r="M31">
        <v>15</v>
      </c>
      <c r="N31">
        <v>0</v>
      </c>
      <c r="O31">
        <v>10</v>
      </c>
      <c r="P31">
        <v>0</v>
      </c>
      <c r="Q31">
        <v>0</v>
      </c>
    </row>
    <row r="32" spans="1:17">
      <c r="A32" t="s">
        <v>1227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0</v>
      </c>
      <c r="I32">
        <v>8</v>
      </c>
      <c r="J32">
        <v>0</v>
      </c>
      <c r="K32">
        <v>6</v>
      </c>
      <c r="L32">
        <v>7</v>
      </c>
      <c r="M32">
        <v>2</v>
      </c>
      <c r="N32">
        <v>0</v>
      </c>
      <c r="O32">
        <v>6</v>
      </c>
      <c r="P32">
        <v>0</v>
      </c>
      <c r="Q32">
        <v>0</v>
      </c>
    </row>
    <row r="33" spans="1:17">
      <c r="A33" t="s">
        <v>451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0</v>
      </c>
      <c r="I33">
        <v>22</v>
      </c>
      <c r="J33">
        <v>0</v>
      </c>
      <c r="K33">
        <v>14</v>
      </c>
      <c r="L33">
        <v>31</v>
      </c>
      <c r="M33">
        <v>14</v>
      </c>
      <c r="N33">
        <v>0</v>
      </c>
      <c r="O33">
        <v>5</v>
      </c>
      <c r="P33">
        <v>0</v>
      </c>
      <c r="Q33">
        <v>0</v>
      </c>
    </row>
    <row r="34" spans="1:17">
      <c r="A34" t="s">
        <v>1228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0</v>
      </c>
      <c r="I34">
        <v>24</v>
      </c>
      <c r="J34">
        <v>5</v>
      </c>
      <c r="K34">
        <v>24</v>
      </c>
      <c r="L34">
        <v>33</v>
      </c>
      <c r="M34">
        <v>16</v>
      </c>
      <c r="N34">
        <v>0</v>
      </c>
      <c r="O34">
        <v>16</v>
      </c>
      <c r="P34">
        <v>4</v>
      </c>
      <c r="Q34">
        <v>0</v>
      </c>
    </row>
    <row r="35" spans="1:17">
      <c r="A35" t="s">
        <v>1229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</v>
      </c>
      <c r="I35">
        <v>18</v>
      </c>
      <c r="J35">
        <v>5</v>
      </c>
      <c r="K35">
        <v>38</v>
      </c>
      <c r="L35">
        <v>45</v>
      </c>
      <c r="M35">
        <v>12</v>
      </c>
      <c r="N35">
        <v>0</v>
      </c>
      <c r="O35">
        <v>15</v>
      </c>
      <c r="P35">
        <v>5</v>
      </c>
      <c r="Q35">
        <v>0</v>
      </c>
    </row>
    <row r="36" spans="1:17">
      <c r="A36" t="s">
        <v>1230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0</v>
      </c>
      <c r="I36">
        <v>20</v>
      </c>
      <c r="J36">
        <v>7</v>
      </c>
      <c r="K36">
        <v>26</v>
      </c>
      <c r="L36">
        <v>41</v>
      </c>
      <c r="M36">
        <v>19</v>
      </c>
      <c r="N36">
        <v>0</v>
      </c>
      <c r="O36">
        <v>20</v>
      </c>
      <c r="P36">
        <v>9</v>
      </c>
      <c r="Q36">
        <v>0</v>
      </c>
    </row>
    <row r="37" spans="1:17">
      <c r="A37" t="s">
        <v>454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</v>
      </c>
      <c r="I37">
        <v>18</v>
      </c>
      <c r="J37">
        <v>3</v>
      </c>
      <c r="K37">
        <v>21</v>
      </c>
      <c r="L37">
        <v>20</v>
      </c>
      <c r="M37">
        <v>15</v>
      </c>
      <c r="N37">
        <v>0</v>
      </c>
      <c r="O37">
        <v>13</v>
      </c>
      <c r="P37">
        <v>4</v>
      </c>
      <c r="Q37">
        <v>0</v>
      </c>
    </row>
    <row r="38" spans="1:17">
      <c r="A38" t="s">
        <v>1231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0</v>
      </c>
      <c r="I38">
        <v>18</v>
      </c>
      <c r="J38">
        <v>4</v>
      </c>
      <c r="K38">
        <v>27</v>
      </c>
      <c r="L38">
        <v>50</v>
      </c>
      <c r="M38">
        <v>21</v>
      </c>
      <c r="N38">
        <v>0</v>
      </c>
      <c r="O38">
        <v>17</v>
      </c>
      <c r="P38">
        <v>3</v>
      </c>
      <c r="Q38">
        <v>0</v>
      </c>
    </row>
    <row r="39" spans="1:17">
      <c r="A39" t="s">
        <v>1232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0</v>
      </c>
      <c r="I39">
        <v>10</v>
      </c>
      <c r="J39">
        <v>8</v>
      </c>
      <c r="K39">
        <v>14</v>
      </c>
      <c r="L39">
        <v>8</v>
      </c>
      <c r="M39">
        <v>7</v>
      </c>
      <c r="N39">
        <v>0</v>
      </c>
      <c r="O39">
        <v>24</v>
      </c>
      <c r="P39">
        <v>5</v>
      </c>
      <c r="Q39">
        <v>0</v>
      </c>
    </row>
    <row r="40" spans="1:17">
      <c r="A40" t="s">
        <v>1233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0</v>
      </c>
      <c r="I40">
        <v>32</v>
      </c>
      <c r="J40">
        <v>8</v>
      </c>
      <c r="K40">
        <v>29</v>
      </c>
      <c r="L40">
        <v>56</v>
      </c>
      <c r="M40">
        <v>31</v>
      </c>
      <c r="N40">
        <v>0</v>
      </c>
      <c r="O40">
        <v>11</v>
      </c>
      <c r="P40">
        <v>0</v>
      </c>
      <c r="Q40">
        <v>0</v>
      </c>
    </row>
    <row r="41" spans="1:17">
      <c r="A41" t="s">
        <v>2212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0</v>
      </c>
      <c r="I41">
        <v>17</v>
      </c>
      <c r="J41">
        <v>3</v>
      </c>
      <c r="K41">
        <v>14</v>
      </c>
      <c r="L41">
        <v>63</v>
      </c>
      <c r="M41">
        <v>15</v>
      </c>
      <c r="N41">
        <v>0</v>
      </c>
      <c r="O41">
        <v>5</v>
      </c>
      <c r="P41">
        <v>0</v>
      </c>
      <c r="Q41">
        <v>0</v>
      </c>
    </row>
    <row r="42" spans="1:17">
      <c r="A42" t="s">
        <v>456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0</v>
      </c>
      <c r="I42">
        <v>18</v>
      </c>
      <c r="J42">
        <v>5</v>
      </c>
      <c r="K42">
        <v>15</v>
      </c>
      <c r="L42">
        <v>13</v>
      </c>
      <c r="M42">
        <v>9</v>
      </c>
      <c r="N42">
        <v>0</v>
      </c>
      <c r="O42">
        <v>2</v>
      </c>
      <c r="P42">
        <v>1</v>
      </c>
      <c r="Q42">
        <v>0</v>
      </c>
    </row>
    <row r="43" spans="1:17">
      <c r="A43" t="s">
        <v>1234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0</v>
      </c>
      <c r="I43">
        <v>13</v>
      </c>
      <c r="J43">
        <v>4</v>
      </c>
      <c r="K43">
        <v>23</v>
      </c>
      <c r="L43">
        <v>19</v>
      </c>
      <c r="M43">
        <v>10</v>
      </c>
      <c r="N43">
        <v>0</v>
      </c>
      <c r="O43">
        <v>14</v>
      </c>
      <c r="P43">
        <v>3</v>
      </c>
      <c r="Q43">
        <v>1</v>
      </c>
    </row>
    <row r="44" spans="1:17">
      <c r="A44" t="s">
        <v>1235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</v>
      </c>
      <c r="I44">
        <v>11</v>
      </c>
      <c r="J44">
        <v>2</v>
      </c>
      <c r="K44">
        <v>11</v>
      </c>
      <c r="L44">
        <v>43</v>
      </c>
      <c r="M44">
        <v>15</v>
      </c>
      <c r="N44">
        <v>0</v>
      </c>
      <c r="O44">
        <v>7</v>
      </c>
      <c r="P44">
        <v>2</v>
      </c>
      <c r="Q44">
        <v>0</v>
      </c>
    </row>
    <row r="45" spans="1:17">
      <c r="A45" t="s">
        <v>1236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1</v>
      </c>
      <c r="I45">
        <v>35</v>
      </c>
      <c r="J45">
        <v>8</v>
      </c>
      <c r="K45">
        <v>35</v>
      </c>
      <c r="L45">
        <v>53</v>
      </c>
      <c r="M45">
        <v>24</v>
      </c>
      <c r="N45">
        <v>0</v>
      </c>
      <c r="O45">
        <v>13</v>
      </c>
      <c r="P45">
        <v>7</v>
      </c>
      <c r="Q45">
        <v>0</v>
      </c>
    </row>
    <row r="46" spans="1:17">
      <c r="A46" t="s">
        <v>1237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1</v>
      </c>
      <c r="I46">
        <v>20</v>
      </c>
      <c r="J46">
        <v>7</v>
      </c>
      <c r="K46">
        <v>31</v>
      </c>
      <c r="L46">
        <v>19</v>
      </c>
      <c r="M46">
        <v>12</v>
      </c>
      <c r="N46">
        <v>0</v>
      </c>
      <c r="O46">
        <v>10</v>
      </c>
      <c r="P46">
        <v>2</v>
      </c>
      <c r="Q46">
        <v>0</v>
      </c>
    </row>
    <row r="47" spans="1:17">
      <c r="A47" t="s">
        <v>1316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0</v>
      </c>
      <c r="I47">
        <v>20</v>
      </c>
      <c r="J47">
        <v>9</v>
      </c>
      <c r="K47">
        <v>15</v>
      </c>
      <c r="L47">
        <v>28</v>
      </c>
      <c r="M47">
        <v>8</v>
      </c>
      <c r="N47">
        <v>0</v>
      </c>
      <c r="O47">
        <v>14</v>
      </c>
      <c r="P47">
        <v>4</v>
      </c>
      <c r="Q47">
        <v>1</v>
      </c>
    </row>
    <row r="48" spans="1:17">
      <c r="A48" t="s">
        <v>1317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0</v>
      </c>
      <c r="I48">
        <v>15</v>
      </c>
      <c r="J48">
        <v>5</v>
      </c>
      <c r="K48">
        <v>18</v>
      </c>
      <c r="L48">
        <v>21</v>
      </c>
      <c r="M48">
        <v>9</v>
      </c>
      <c r="N48">
        <v>0</v>
      </c>
      <c r="O48">
        <v>7</v>
      </c>
      <c r="P48">
        <v>2</v>
      </c>
      <c r="Q48">
        <v>3</v>
      </c>
    </row>
    <row r="49" spans="1:17">
      <c r="A49" t="s">
        <v>459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</v>
      </c>
      <c r="I49">
        <v>12</v>
      </c>
      <c r="J49">
        <v>1</v>
      </c>
      <c r="K49">
        <v>8</v>
      </c>
      <c r="L49">
        <v>9</v>
      </c>
      <c r="M49">
        <v>4</v>
      </c>
      <c r="N49">
        <v>0</v>
      </c>
      <c r="O49">
        <v>2</v>
      </c>
      <c r="P49">
        <v>0</v>
      </c>
      <c r="Q49">
        <v>0</v>
      </c>
    </row>
    <row r="50" spans="1:17">
      <c r="A50" t="s">
        <v>1318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0</v>
      </c>
      <c r="I50">
        <v>10</v>
      </c>
      <c r="J50">
        <v>3</v>
      </c>
      <c r="K50">
        <v>15</v>
      </c>
      <c r="L50">
        <v>28</v>
      </c>
      <c r="M50">
        <v>10</v>
      </c>
      <c r="N50">
        <v>0</v>
      </c>
      <c r="O50">
        <v>10</v>
      </c>
      <c r="P50">
        <v>2</v>
      </c>
      <c r="Q50">
        <v>0</v>
      </c>
    </row>
    <row r="51" spans="1:17">
      <c r="A51" t="s">
        <v>1238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0</v>
      </c>
      <c r="I51">
        <v>21</v>
      </c>
      <c r="J51">
        <v>5</v>
      </c>
      <c r="K51">
        <v>24</v>
      </c>
      <c r="L51">
        <v>58</v>
      </c>
      <c r="M51">
        <v>27</v>
      </c>
      <c r="N51">
        <v>0</v>
      </c>
      <c r="O51">
        <v>6</v>
      </c>
      <c r="P51">
        <v>3</v>
      </c>
      <c r="Q51">
        <v>0</v>
      </c>
    </row>
    <row r="52" spans="1:17">
      <c r="A52" t="s">
        <v>1563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0</v>
      </c>
      <c r="I52">
        <v>9</v>
      </c>
      <c r="J52">
        <v>3</v>
      </c>
      <c r="K52">
        <v>12</v>
      </c>
      <c r="L52">
        <v>10</v>
      </c>
      <c r="M52">
        <v>6</v>
      </c>
      <c r="N52">
        <v>0</v>
      </c>
      <c r="O52">
        <v>5</v>
      </c>
      <c r="P52">
        <v>1</v>
      </c>
      <c r="Q52">
        <v>0</v>
      </c>
    </row>
    <row r="53" spans="1:17">
      <c r="A53" t="s">
        <v>1239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0</v>
      </c>
      <c r="I53">
        <v>22</v>
      </c>
      <c r="J53">
        <v>8</v>
      </c>
      <c r="K53">
        <v>24</v>
      </c>
      <c r="L53">
        <v>69</v>
      </c>
      <c r="M53">
        <v>29</v>
      </c>
      <c r="N53">
        <v>0</v>
      </c>
      <c r="O53">
        <v>21</v>
      </c>
      <c r="P53">
        <v>11</v>
      </c>
      <c r="Q53">
        <v>0</v>
      </c>
    </row>
    <row r="54" spans="1:17">
      <c r="A54" t="s">
        <v>1240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0</v>
      </c>
      <c r="I54">
        <v>34</v>
      </c>
      <c r="J54">
        <v>4</v>
      </c>
      <c r="K54">
        <v>43</v>
      </c>
      <c r="L54">
        <v>127</v>
      </c>
      <c r="M54">
        <v>30</v>
      </c>
      <c r="N54">
        <v>0</v>
      </c>
      <c r="O54">
        <v>15</v>
      </c>
      <c r="P54">
        <v>2</v>
      </c>
      <c r="Q54">
        <v>0</v>
      </c>
    </row>
    <row r="55" spans="1:17">
      <c r="A55" t="s">
        <v>2213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0</v>
      </c>
      <c r="I55">
        <v>35</v>
      </c>
      <c r="J55">
        <v>6</v>
      </c>
      <c r="K55">
        <v>44</v>
      </c>
      <c r="L55">
        <v>77</v>
      </c>
      <c r="M55">
        <v>24</v>
      </c>
      <c r="N55">
        <v>0</v>
      </c>
      <c r="O55">
        <v>12</v>
      </c>
      <c r="P55">
        <v>3</v>
      </c>
      <c r="Q55">
        <v>0</v>
      </c>
    </row>
    <row r="56" spans="1:17">
      <c r="A56" t="s">
        <v>1241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0</v>
      </c>
      <c r="I56">
        <v>10</v>
      </c>
      <c r="J56">
        <v>6</v>
      </c>
      <c r="K56">
        <v>27</v>
      </c>
      <c r="L56">
        <v>22</v>
      </c>
      <c r="M56">
        <v>10</v>
      </c>
      <c r="N56">
        <v>0</v>
      </c>
      <c r="O56">
        <v>12</v>
      </c>
      <c r="P56">
        <v>2</v>
      </c>
      <c r="Q56">
        <v>0</v>
      </c>
    </row>
    <row r="57" spans="1:17">
      <c r="A57" t="s">
        <v>461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0</v>
      </c>
      <c r="I57">
        <v>28</v>
      </c>
      <c r="J57">
        <v>6</v>
      </c>
      <c r="K57">
        <v>30</v>
      </c>
      <c r="L57">
        <v>42</v>
      </c>
      <c r="M57">
        <v>17</v>
      </c>
      <c r="N57">
        <v>0</v>
      </c>
      <c r="O57">
        <v>18</v>
      </c>
      <c r="P57">
        <v>10</v>
      </c>
      <c r="Q57">
        <v>0</v>
      </c>
    </row>
    <row r="58" spans="1:17">
      <c r="A58" t="s">
        <v>1242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</v>
      </c>
      <c r="I58">
        <v>12</v>
      </c>
      <c r="J58">
        <v>3</v>
      </c>
      <c r="K58">
        <v>13</v>
      </c>
      <c r="L58">
        <v>7</v>
      </c>
      <c r="M58">
        <v>5</v>
      </c>
      <c r="N58">
        <v>0</v>
      </c>
      <c r="O58">
        <v>10</v>
      </c>
      <c r="P58">
        <v>4</v>
      </c>
      <c r="Q58">
        <v>0</v>
      </c>
    </row>
    <row r="59" spans="1:17">
      <c r="A59" t="s">
        <v>1243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0</v>
      </c>
      <c r="I59">
        <v>12</v>
      </c>
      <c r="J59">
        <v>7</v>
      </c>
      <c r="K59">
        <v>28</v>
      </c>
      <c r="L59">
        <v>36</v>
      </c>
      <c r="M59">
        <v>17</v>
      </c>
      <c r="N59">
        <v>0</v>
      </c>
      <c r="O59">
        <v>13</v>
      </c>
      <c r="P59">
        <v>0</v>
      </c>
      <c r="Q59">
        <v>0</v>
      </c>
    </row>
    <row r="60" spans="1:17">
      <c r="A60" t="s">
        <v>1244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0</v>
      </c>
      <c r="I60">
        <v>24</v>
      </c>
      <c r="J60">
        <v>5</v>
      </c>
      <c r="K60">
        <v>24</v>
      </c>
      <c r="L60">
        <v>55</v>
      </c>
      <c r="M60">
        <v>21</v>
      </c>
      <c r="N60">
        <v>0</v>
      </c>
      <c r="O60">
        <v>9</v>
      </c>
      <c r="P60">
        <v>0</v>
      </c>
      <c r="Q60">
        <v>0</v>
      </c>
    </row>
    <row r="61" spans="1:17">
      <c r="A61" t="s">
        <v>1245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0</v>
      </c>
      <c r="I61">
        <v>16</v>
      </c>
      <c r="J61">
        <v>3</v>
      </c>
      <c r="K61">
        <v>10</v>
      </c>
      <c r="L61">
        <v>27</v>
      </c>
      <c r="M61">
        <v>11</v>
      </c>
      <c r="N61">
        <v>0</v>
      </c>
      <c r="O61">
        <v>2</v>
      </c>
      <c r="P61">
        <v>4</v>
      </c>
      <c r="Q61">
        <v>0</v>
      </c>
    </row>
    <row r="62" spans="1:17">
      <c r="A62" t="s">
        <v>1246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0</v>
      </c>
      <c r="I62">
        <v>17</v>
      </c>
      <c r="J62">
        <v>4</v>
      </c>
      <c r="K62">
        <v>18</v>
      </c>
      <c r="L62">
        <v>26</v>
      </c>
      <c r="M62">
        <v>10</v>
      </c>
      <c r="N62">
        <v>0</v>
      </c>
      <c r="O62">
        <v>19</v>
      </c>
      <c r="P62">
        <v>1</v>
      </c>
      <c r="Q62">
        <v>0</v>
      </c>
    </row>
    <row r="63" spans="1:17">
      <c r="A63" t="s">
        <v>1247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2</v>
      </c>
      <c r="I63">
        <v>12</v>
      </c>
      <c r="J63">
        <v>4</v>
      </c>
      <c r="K63">
        <v>24</v>
      </c>
      <c r="L63">
        <v>33</v>
      </c>
      <c r="M63">
        <v>16</v>
      </c>
      <c r="N63">
        <v>0</v>
      </c>
      <c r="O63">
        <v>17</v>
      </c>
      <c r="P63">
        <v>2</v>
      </c>
      <c r="Q63">
        <v>0</v>
      </c>
    </row>
    <row r="64" spans="1:17">
      <c r="A64" t="s">
        <v>1248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1</v>
      </c>
      <c r="I64">
        <v>9</v>
      </c>
      <c r="J64">
        <v>2</v>
      </c>
      <c r="K64">
        <v>12</v>
      </c>
      <c r="L64">
        <v>9</v>
      </c>
      <c r="M64">
        <v>3</v>
      </c>
      <c r="N64">
        <v>0</v>
      </c>
      <c r="O64">
        <v>12</v>
      </c>
      <c r="P64">
        <v>5</v>
      </c>
      <c r="Q64">
        <v>0</v>
      </c>
    </row>
    <row r="65" spans="1:17">
      <c r="A65" t="s">
        <v>462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0</v>
      </c>
      <c r="I65">
        <v>18</v>
      </c>
      <c r="J65">
        <v>6</v>
      </c>
      <c r="K65">
        <v>29</v>
      </c>
      <c r="L65">
        <v>49</v>
      </c>
      <c r="M65">
        <v>23</v>
      </c>
      <c r="N65">
        <v>0</v>
      </c>
      <c r="O65">
        <v>13</v>
      </c>
      <c r="P65">
        <v>1</v>
      </c>
      <c r="Q65">
        <v>0</v>
      </c>
    </row>
    <row r="66" spans="1:17">
      <c r="A66" t="s">
        <v>1249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1</v>
      </c>
      <c r="I66">
        <v>21</v>
      </c>
      <c r="J66">
        <v>6</v>
      </c>
      <c r="K66">
        <v>27</v>
      </c>
      <c r="L66">
        <v>32</v>
      </c>
      <c r="M66">
        <v>17</v>
      </c>
      <c r="N66">
        <v>0</v>
      </c>
      <c r="O66">
        <v>24</v>
      </c>
      <c r="P66">
        <v>3</v>
      </c>
      <c r="Q66">
        <v>1</v>
      </c>
    </row>
    <row r="67" spans="1:17">
      <c r="A67" t="s">
        <v>1250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1</v>
      </c>
      <c r="I67">
        <v>22</v>
      </c>
      <c r="J67">
        <v>7</v>
      </c>
      <c r="K67">
        <v>32</v>
      </c>
      <c r="L67">
        <v>59</v>
      </c>
      <c r="M67">
        <v>10</v>
      </c>
      <c r="N67">
        <v>0</v>
      </c>
      <c r="O67">
        <v>11</v>
      </c>
      <c r="P67">
        <v>2</v>
      </c>
      <c r="Q67">
        <v>0</v>
      </c>
    </row>
    <row r="68" spans="1:17">
      <c r="A68" t="s">
        <v>1251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0</v>
      </c>
      <c r="I68">
        <v>21</v>
      </c>
      <c r="J68">
        <v>4</v>
      </c>
      <c r="K68">
        <v>26</v>
      </c>
      <c r="L68">
        <v>42</v>
      </c>
      <c r="M68">
        <v>20</v>
      </c>
      <c r="N68">
        <v>0</v>
      </c>
      <c r="O68">
        <v>20</v>
      </c>
      <c r="P68">
        <v>4</v>
      </c>
      <c r="Q68">
        <v>0</v>
      </c>
    </row>
    <row r="69" spans="1:17">
      <c r="A69" t="s">
        <v>465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0</v>
      </c>
      <c r="I69">
        <v>21</v>
      </c>
      <c r="J69">
        <v>4</v>
      </c>
      <c r="K69">
        <v>15</v>
      </c>
      <c r="L69">
        <v>38</v>
      </c>
      <c r="M69">
        <v>15</v>
      </c>
      <c r="N69">
        <v>0</v>
      </c>
      <c r="O69">
        <v>12</v>
      </c>
      <c r="P69">
        <v>2</v>
      </c>
      <c r="Q69">
        <v>3</v>
      </c>
    </row>
    <row r="70" spans="1:17">
      <c r="A70" t="s">
        <v>1252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0</v>
      </c>
      <c r="I70">
        <v>18</v>
      </c>
      <c r="J70">
        <v>7</v>
      </c>
      <c r="K70">
        <v>26</v>
      </c>
      <c r="L70">
        <v>29</v>
      </c>
      <c r="M70">
        <v>14</v>
      </c>
      <c r="N70">
        <v>0</v>
      </c>
      <c r="O70">
        <v>13</v>
      </c>
      <c r="P70">
        <v>2</v>
      </c>
      <c r="Q70">
        <v>0</v>
      </c>
    </row>
    <row r="71" spans="1:17">
      <c r="A71" t="s">
        <v>1253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0</v>
      </c>
      <c r="I71">
        <v>12</v>
      </c>
      <c r="J71">
        <v>4</v>
      </c>
      <c r="K71">
        <v>20</v>
      </c>
      <c r="L71">
        <v>4</v>
      </c>
      <c r="M71">
        <v>7</v>
      </c>
      <c r="N71">
        <v>0</v>
      </c>
      <c r="O71">
        <v>16</v>
      </c>
      <c r="P71">
        <v>5</v>
      </c>
      <c r="Q71">
        <v>1</v>
      </c>
    </row>
    <row r="72" spans="1:17">
      <c r="A72" t="s">
        <v>1254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0</v>
      </c>
      <c r="I72">
        <v>26</v>
      </c>
      <c r="J72">
        <v>13</v>
      </c>
      <c r="K72">
        <v>22</v>
      </c>
      <c r="L72">
        <v>66</v>
      </c>
      <c r="M72">
        <v>37</v>
      </c>
      <c r="N72">
        <v>0</v>
      </c>
      <c r="O72">
        <v>11</v>
      </c>
      <c r="P72">
        <v>7</v>
      </c>
      <c r="Q72">
        <v>0</v>
      </c>
    </row>
    <row r="73" spans="1:17">
      <c r="A73" t="s">
        <v>2214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</v>
      </c>
      <c r="I73">
        <v>18</v>
      </c>
      <c r="J73">
        <v>2</v>
      </c>
      <c r="K73">
        <v>20</v>
      </c>
      <c r="L73">
        <v>52</v>
      </c>
      <c r="M73">
        <v>10</v>
      </c>
      <c r="N73">
        <v>0</v>
      </c>
      <c r="O73">
        <v>11</v>
      </c>
      <c r="P73">
        <v>1</v>
      </c>
      <c r="Q73">
        <v>0</v>
      </c>
    </row>
    <row r="74" spans="1:17">
      <c r="A74" t="s">
        <v>467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0</v>
      </c>
      <c r="I74">
        <v>15</v>
      </c>
      <c r="J74">
        <v>3</v>
      </c>
      <c r="K74">
        <v>10</v>
      </c>
      <c r="L74">
        <v>15</v>
      </c>
      <c r="M74">
        <v>7</v>
      </c>
      <c r="N74">
        <v>0</v>
      </c>
      <c r="O74">
        <v>9</v>
      </c>
      <c r="P74">
        <v>1</v>
      </c>
      <c r="Q74">
        <v>0</v>
      </c>
    </row>
    <row r="75" spans="1:17">
      <c r="A75" t="s">
        <v>1255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2</v>
      </c>
      <c r="I75">
        <v>11</v>
      </c>
      <c r="J75">
        <v>5</v>
      </c>
      <c r="K75">
        <v>23</v>
      </c>
      <c r="L75">
        <v>35</v>
      </c>
      <c r="M75">
        <v>14</v>
      </c>
      <c r="N75">
        <v>0</v>
      </c>
      <c r="O75">
        <v>13</v>
      </c>
      <c r="P75">
        <v>3</v>
      </c>
      <c r="Q75">
        <v>1</v>
      </c>
    </row>
    <row r="76" spans="1:17">
      <c r="A76" t="s">
        <v>1256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4</v>
      </c>
      <c r="J76">
        <v>1</v>
      </c>
      <c r="K76">
        <v>11</v>
      </c>
      <c r="L76">
        <v>31</v>
      </c>
      <c r="M76">
        <v>7</v>
      </c>
      <c r="N76">
        <v>0</v>
      </c>
      <c r="O76">
        <v>8</v>
      </c>
      <c r="P76">
        <v>2</v>
      </c>
      <c r="Q76">
        <v>0</v>
      </c>
    </row>
    <row r="77" spans="1:17">
      <c r="A77" t="s">
        <v>1257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1</v>
      </c>
      <c r="I77">
        <v>33</v>
      </c>
      <c r="J77">
        <v>9</v>
      </c>
      <c r="K77">
        <v>34</v>
      </c>
      <c r="L77">
        <v>47</v>
      </c>
      <c r="M77">
        <v>21</v>
      </c>
      <c r="N77">
        <v>0</v>
      </c>
      <c r="O77">
        <v>16</v>
      </c>
      <c r="P77">
        <v>6</v>
      </c>
      <c r="Q77">
        <v>0</v>
      </c>
    </row>
    <row r="78" spans="1:17">
      <c r="A78" t="s">
        <v>1258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1</v>
      </c>
      <c r="I78">
        <v>20</v>
      </c>
      <c r="J78">
        <v>4</v>
      </c>
      <c r="K78">
        <v>38</v>
      </c>
      <c r="L78">
        <v>31</v>
      </c>
      <c r="M78">
        <v>14</v>
      </c>
      <c r="N78">
        <v>0</v>
      </c>
      <c r="O78">
        <v>17</v>
      </c>
      <c r="P78">
        <v>11</v>
      </c>
      <c r="Q78">
        <v>0</v>
      </c>
    </row>
    <row r="79" spans="1:17">
      <c r="A79" t="s">
        <v>1319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0</v>
      </c>
      <c r="I79">
        <v>21</v>
      </c>
      <c r="J79">
        <v>5</v>
      </c>
      <c r="K79">
        <v>17</v>
      </c>
      <c r="L79">
        <v>39</v>
      </c>
      <c r="M79">
        <v>11</v>
      </c>
      <c r="N79">
        <v>0</v>
      </c>
      <c r="O79">
        <v>7</v>
      </c>
      <c r="P79">
        <v>4</v>
      </c>
      <c r="Q79">
        <v>1</v>
      </c>
    </row>
    <row r="80" spans="1:17">
      <c r="A80" t="s">
        <v>1320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0</v>
      </c>
      <c r="I80">
        <v>13</v>
      </c>
      <c r="J80">
        <v>10</v>
      </c>
      <c r="K80">
        <v>22</v>
      </c>
      <c r="L80">
        <v>11</v>
      </c>
      <c r="M80">
        <v>7</v>
      </c>
      <c r="N80">
        <v>0</v>
      </c>
      <c r="O80">
        <v>5</v>
      </c>
      <c r="P80">
        <v>3</v>
      </c>
      <c r="Q80">
        <v>0</v>
      </c>
    </row>
    <row r="81" spans="1:17">
      <c r="A81" t="s">
        <v>470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0</v>
      </c>
      <c r="I81">
        <v>5</v>
      </c>
      <c r="J81">
        <v>0</v>
      </c>
      <c r="K81">
        <v>6</v>
      </c>
      <c r="L81">
        <v>7</v>
      </c>
      <c r="M81">
        <v>1</v>
      </c>
      <c r="N81">
        <v>0</v>
      </c>
      <c r="O81">
        <v>4</v>
      </c>
      <c r="P81">
        <v>0</v>
      </c>
      <c r="Q81">
        <v>0</v>
      </c>
    </row>
    <row r="82" spans="1:17">
      <c r="A82" t="s">
        <v>1321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0</v>
      </c>
      <c r="I82">
        <v>10</v>
      </c>
      <c r="J82">
        <v>5</v>
      </c>
      <c r="K82">
        <v>12</v>
      </c>
      <c r="L82">
        <v>38</v>
      </c>
      <c r="M82">
        <v>7</v>
      </c>
      <c r="N82">
        <v>0</v>
      </c>
      <c r="O82">
        <v>13</v>
      </c>
      <c r="P82">
        <v>3</v>
      </c>
      <c r="Q82">
        <v>0</v>
      </c>
    </row>
    <row r="83" spans="1:17">
      <c r="A83" t="s">
        <v>1259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1</v>
      </c>
      <c r="I83">
        <v>23</v>
      </c>
      <c r="J83">
        <v>2</v>
      </c>
      <c r="K83">
        <v>26</v>
      </c>
      <c r="L83">
        <v>44</v>
      </c>
      <c r="M83">
        <v>19</v>
      </c>
      <c r="N83">
        <v>0</v>
      </c>
      <c r="O83">
        <v>11</v>
      </c>
      <c r="P83">
        <v>2</v>
      </c>
      <c r="Q83">
        <v>0</v>
      </c>
    </row>
    <row r="84" spans="1:17">
      <c r="A84" t="s">
        <v>1564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</v>
      </c>
      <c r="I84">
        <v>13</v>
      </c>
      <c r="J84">
        <v>9</v>
      </c>
      <c r="K84">
        <v>20</v>
      </c>
      <c r="L84">
        <v>22</v>
      </c>
      <c r="M84">
        <v>8</v>
      </c>
      <c r="N84">
        <v>0</v>
      </c>
      <c r="O84">
        <v>12</v>
      </c>
      <c r="P84">
        <v>5</v>
      </c>
      <c r="Q84">
        <v>0</v>
      </c>
    </row>
    <row r="85" spans="1:17">
      <c r="A85" t="s">
        <v>1260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1</v>
      </c>
      <c r="I85">
        <v>24</v>
      </c>
      <c r="J85">
        <v>6</v>
      </c>
      <c r="K85">
        <v>24</v>
      </c>
      <c r="L85">
        <v>58</v>
      </c>
      <c r="M85">
        <v>32</v>
      </c>
      <c r="N85">
        <v>0</v>
      </c>
      <c r="O85">
        <v>15</v>
      </c>
      <c r="P85">
        <v>6</v>
      </c>
      <c r="Q85">
        <v>0</v>
      </c>
    </row>
    <row r="86" spans="1:17">
      <c r="A86" t="s">
        <v>1261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2</v>
      </c>
      <c r="I86">
        <v>31</v>
      </c>
      <c r="J86">
        <v>4</v>
      </c>
      <c r="K86">
        <v>33</v>
      </c>
      <c r="L86">
        <v>129</v>
      </c>
      <c r="M86">
        <v>24</v>
      </c>
      <c r="N86">
        <v>0</v>
      </c>
      <c r="O86">
        <v>20</v>
      </c>
      <c r="P86">
        <v>3</v>
      </c>
      <c r="Q86">
        <v>0</v>
      </c>
    </row>
    <row r="87" spans="1:17">
      <c r="A87" t="s">
        <v>2215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1</v>
      </c>
      <c r="I87">
        <v>28</v>
      </c>
      <c r="J87">
        <v>5</v>
      </c>
      <c r="K87">
        <v>23</v>
      </c>
      <c r="L87">
        <v>92</v>
      </c>
      <c r="M87">
        <v>21</v>
      </c>
      <c r="N87">
        <v>0</v>
      </c>
      <c r="O87">
        <v>18</v>
      </c>
      <c r="P87">
        <v>3</v>
      </c>
      <c r="Q87">
        <v>0</v>
      </c>
    </row>
    <row r="88" spans="1:17">
      <c r="A88" t="s">
        <v>1262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0</v>
      </c>
      <c r="I88">
        <v>13</v>
      </c>
      <c r="J88">
        <v>7</v>
      </c>
      <c r="K88">
        <v>29</v>
      </c>
      <c r="L88">
        <v>32</v>
      </c>
      <c r="M88">
        <v>19</v>
      </c>
      <c r="N88">
        <v>0</v>
      </c>
      <c r="O88">
        <v>16</v>
      </c>
      <c r="P88">
        <v>4</v>
      </c>
      <c r="Q88">
        <v>0</v>
      </c>
    </row>
    <row r="89" spans="1:17">
      <c r="A89" t="s">
        <v>472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1</v>
      </c>
      <c r="I89">
        <v>29</v>
      </c>
      <c r="J89">
        <v>12</v>
      </c>
      <c r="K89">
        <v>35</v>
      </c>
      <c r="L89">
        <v>61</v>
      </c>
      <c r="M89">
        <v>21</v>
      </c>
      <c r="N89">
        <v>0</v>
      </c>
      <c r="O89">
        <v>14</v>
      </c>
      <c r="P89">
        <v>7</v>
      </c>
      <c r="Q89">
        <v>0</v>
      </c>
    </row>
    <row r="90" spans="1:17">
      <c r="A90" t="s">
        <v>1263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</v>
      </c>
      <c r="I90">
        <v>12</v>
      </c>
      <c r="J90">
        <v>4</v>
      </c>
      <c r="K90">
        <v>6</v>
      </c>
      <c r="L90">
        <v>20</v>
      </c>
      <c r="M90">
        <v>8</v>
      </c>
      <c r="N90">
        <v>0</v>
      </c>
      <c r="O90">
        <v>9</v>
      </c>
      <c r="P90">
        <v>2</v>
      </c>
      <c r="Q90">
        <v>0</v>
      </c>
    </row>
    <row r="91" spans="1:17">
      <c r="A91" t="s">
        <v>1264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2</v>
      </c>
      <c r="I91">
        <v>8</v>
      </c>
      <c r="J91">
        <v>5</v>
      </c>
      <c r="K91">
        <v>24</v>
      </c>
      <c r="L91">
        <v>42</v>
      </c>
      <c r="M91">
        <v>16</v>
      </c>
      <c r="N91">
        <v>0</v>
      </c>
      <c r="O91">
        <v>8</v>
      </c>
      <c r="P91">
        <v>4</v>
      </c>
      <c r="Q91">
        <v>0</v>
      </c>
    </row>
    <row r="92" spans="1:17">
      <c r="A92" t="s">
        <v>1265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0</v>
      </c>
      <c r="I92">
        <v>20</v>
      </c>
      <c r="J92">
        <v>8</v>
      </c>
      <c r="K92">
        <v>28</v>
      </c>
      <c r="L92">
        <v>38</v>
      </c>
      <c r="M92">
        <v>22</v>
      </c>
      <c r="N92">
        <v>0</v>
      </c>
      <c r="O92">
        <v>12</v>
      </c>
      <c r="P92">
        <v>4</v>
      </c>
      <c r="Q92">
        <v>0</v>
      </c>
    </row>
    <row r="93" spans="1:17">
      <c r="A93" t="s">
        <v>1266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0</v>
      </c>
      <c r="I93">
        <v>9</v>
      </c>
      <c r="J93">
        <v>1</v>
      </c>
      <c r="K93">
        <v>7</v>
      </c>
      <c r="L93">
        <v>36</v>
      </c>
      <c r="M93">
        <v>6</v>
      </c>
      <c r="N93">
        <v>0</v>
      </c>
      <c r="O93">
        <v>9</v>
      </c>
      <c r="P93">
        <v>1</v>
      </c>
      <c r="Q93">
        <v>0</v>
      </c>
    </row>
    <row r="94" spans="1:17">
      <c r="A94" t="s">
        <v>1267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0</v>
      </c>
      <c r="I94">
        <v>22</v>
      </c>
      <c r="J94">
        <v>5</v>
      </c>
      <c r="K94">
        <v>13</v>
      </c>
      <c r="L94">
        <v>26</v>
      </c>
      <c r="M94">
        <v>9</v>
      </c>
      <c r="N94">
        <v>0</v>
      </c>
      <c r="O94">
        <v>12</v>
      </c>
      <c r="P94">
        <v>3</v>
      </c>
      <c r="Q94">
        <v>0</v>
      </c>
    </row>
    <row r="95" spans="1:17">
      <c r="A95" t="s">
        <v>1268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</v>
      </c>
      <c r="I95">
        <v>15</v>
      </c>
      <c r="J95">
        <v>5</v>
      </c>
      <c r="K95">
        <v>21</v>
      </c>
      <c r="L95">
        <v>38</v>
      </c>
      <c r="M95">
        <v>11</v>
      </c>
      <c r="N95">
        <v>0</v>
      </c>
      <c r="O95">
        <v>16</v>
      </c>
      <c r="P95">
        <v>1</v>
      </c>
      <c r="Q95">
        <v>0</v>
      </c>
    </row>
    <row r="96" spans="1:17">
      <c r="A96" t="s">
        <v>1269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0</v>
      </c>
      <c r="I96">
        <v>9</v>
      </c>
      <c r="J96">
        <v>3</v>
      </c>
      <c r="K96">
        <v>12</v>
      </c>
      <c r="L96">
        <v>6</v>
      </c>
      <c r="M96">
        <v>3</v>
      </c>
      <c r="N96">
        <v>0</v>
      </c>
      <c r="O96">
        <v>10</v>
      </c>
      <c r="P96">
        <v>8</v>
      </c>
      <c r="Q96">
        <v>1</v>
      </c>
    </row>
    <row r="97" spans="1:17">
      <c r="A97" t="s">
        <v>473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</v>
      </c>
      <c r="I97">
        <v>15</v>
      </c>
      <c r="J97">
        <v>7</v>
      </c>
      <c r="K97">
        <v>22</v>
      </c>
      <c r="L97">
        <v>41</v>
      </c>
      <c r="M97">
        <v>16</v>
      </c>
      <c r="N97">
        <v>0</v>
      </c>
      <c r="O97">
        <v>10</v>
      </c>
      <c r="P97">
        <v>1</v>
      </c>
      <c r="Q97">
        <v>0</v>
      </c>
    </row>
    <row r="98" spans="1:17">
      <c r="A98" t="s">
        <v>1270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</v>
      </c>
      <c r="I98">
        <v>19</v>
      </c>
      <c r="J98">
        <v>4</v>
      </c>
      <c r="K98">
        <v>23</v>
      </c>
      <c r="L98">
        <v>34</v>
      </c>
      <c r="M98">
        <v>16</v>
      </c>
      <c r="N98">
        <v>0</v>
      </c>
      <c r="O98">
        <v>18</v>
      </c>
      <c r="P98">
        <v>4</v>
      </c>
      <c r="Q98">
        <v>0</v>
      </c>
    </row>
    <row r="99" spans="1:17">
      <c r="A99" t="s">
        <v>1271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0</v>
      </c>
      <c r="I99">
        <v>25</v>
      </c>
      <c r="J99">
        <v>7</v>
      </c>
      <c r="K99">
        <v>20</v>
      </c>
      <c r="L99">
        <v>60</v>
      </c>
      <c r="M99">
        <v>12</v>
      </c>
      <c r="N99">
        <v>0</v>
      </c>
      <c r="O99">
        <v>12</v>
      </c>
      <c r="P99">
        <v>4</v>
      </c>
      <c r="Q99">
        <v>0</v>
      </c>
    </row>
    <row r="100" spans="1:17">
      <c r="A100" t="s">
        <v>1272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0</v>
      </c>
      <c r="I100">
        <v>25</v>
      </c>
      <c r="J100">
        <v>4</v>
      </c>
      <c r="K100">
        <v>35</v>
      </c>
      <c r="L100">
        <v>30</v>
      </c>
      <c r="M100">
        <v>16</v>
      </c>
      <c r="N100">
        <v>2</v>
      </c>
      <c r="O100">
        <v>17</v>
      </c>
      <c r="P100">
        <v>4</v>
      </c>
      <c r="Q100">
        <v>0</v>
      </c>
    </row>
    <row r="101" spans="1:17">
      <c r="A101" t="s">
        <v>476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0</v>
      </c>
      <c r="I101">
        <v>18</v>
      </c>
      <c r="J101">
        <v>1</v>
      </c>
      <c r="K101">
        <v>17</v>
      </c>
      <c r="L101">
        <v>15</v>
      </c>
      <c r="M101">
        <v>9</v>
      </c>
      <c r="N101">
        <v>0</v>
      </c>
      <c r="O101">
        <v>12</v>
      </c>
      <c r="P101">
        <v>0</v>
      </c>
      <c r="Q101">
        <v>0</v>
      </c>
    </row>
    <row r="102" spans="1:17">
      <c r="A102" t="s">
        <v>1273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0</v>
      </c>
      <c r="I102">
        <v>16</v>
      </c>
      <c r="J102">
        <v>9</v>
      </c>
      <c r="K102">
        <v>18</v>
      </c>
      <c r="L102">
        <v>32</v>
      </c>
      <c r="M102">
        <v>17</v>
      </c>
      <c r="N102">
        <v>1</v>
      </c>
      <c r="O102">
        <v>7</v>
      </c>
      <c r="P102">
        <v>2</v>
      </c>
      <c r="Q102">
        <v>0</v>
      </c>
    </row>
    <row r="103" spans="1:17">
      <c r="A103" t="s">
        <v>1274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0</v>
      </c>
      <c r="I103">
        <v>13</v>
      </c>
      <c r="J103">
        <v>9</v>
      </c>
      <c r="K103">
        <v>13</v>
      </c>
      <c r="L103">
        <v>11</v>
      </c>
      <c r="M103">
        <v>8</v>
      </c>
      <c r="N103">
        <v>0</v>
      </c>
      <c r="O103">
        <v>15</v>
      </c>
      <c r="P103">
        <v>7</v>
      </c>
      <c r="Q103">
        <v>0</v>
      </c>
    </row>
    <row r="104" spans="1:17">
      <c r="A104" t="s">
        <v>1275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0</v>
      </c>
      <c r="I104">
        <v>31</v>
      </c>
      <c r="J104">
        <v>8</v>
      </c>
      <c r="K104">
        <v>22</v>
      </c>
      <c r="L104">
        <v>55</v>
      </c>
      <c r="M104">
        <v>39</v>
      </c>
      <c r="N104">
        <v>0</v>
      </c>
      <c r="O104">
        <v>7</v>
      </c>
      <c r="P104">
        <v>3</v>
      </c>
      <c r="Q104">
        <v>0</v>
      </c>
    </row>
    <row r="105" spans="1:17">
      <c r="A105" t="s">
        <v>2216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0</v>
      </c>
      <c r="I105">
        <v>19</v>
      </c>
      <c r="J105">
        <v>4</v>
      </c>
      <c r="K105">
        <v>20</v>
      </c>
      <c r="L105">
        <v>32</v>
      </c>
      <c r="M105">
        <v>14</v>
      </c>
      <c r="N105">
        <v>2</v>
      </c>
      <c r="O105">
        <v>9</v>
      </c>
      <c r="P105">
        <v>1</v>
      </c>
      <c r="Q105">
        <v>3</v>
      </c>
    </row>
    <row r="106" spans="1:17">
      <c r="A106" t="s">
        <v>478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0</v>
      </c>
      <c r="I106">
        <v>25</v>
      </c>
      <c r="J106">
        <v>1</v>
      </c>
      <c r="K106">
        <v>7</v>
      </c>
      <c r="L106">
        <v>17</v>
      </c>
      <c r="M106">
        <v>7</v>
      </c>
      <c r="N106">
        <v>2</v>
      </c>
      <c r="O106">
        <v>5</v>
      </c>
      <c r="P106">
        <v>2</v>
      </c>
      <c r="Q106">
        <v>0</v>
      </c>
    </row>
    <row r="107" spans="1:17">
      <c r="A107" t="s">
        <v>1276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0</v>
      </c>
      <c r="I107">
        <v>16</v>
      </c>
      <c r="J107">
        <v>7</v>
      </c>
      <c r="K107">
        <v>36</v>
      </c>
      <c r="L107">
        <v>43</v>
      </c>
      <c r="M107">
        <v>26</v>
      </c>
      <c r="N107">
        <v>0</v>
      </c>
      <c r="O107">
        <v>13</v>
      </c>
      <c r="P107">
        <v>1</v>
      </c>
      <c r="Q107">
        <v>2</v>
      </c>
    </row>
    <row r="108" spans="1:17">
      <c r="A108" t="s">
        <v>1277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6</v>
      </c>
      <c r="J108">
        <v>1</v>
      </c>
      <c r="K108">
        <v>11</v>
      </c>
      <c r="L108">
        <v>25</v>
      </c>
      <c r="M108">
        <v>5</v>
      </c>
      <c r="N108">
        <v>0</v>
      </c>
      <c r="O108">
        <v>7</v>
      </c>
      <c r="P108">
        <v>2</v>
      </c>
      <c r="Q108">
        <v>0</v>
      </c>
    </row>
    <row r="109" spans="1:17">
      <c r="A109" t="s">
        <v>1278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0</v>
      </c>
      <c r="I109">
        <v>34</v>
      </c>
      <c r="J109">
        <v>2</v>
      </c>
      <c r="K109">
        <v>33</v>
      </c>
      <c r="L109">
        <v>42</v>
      </c>
      <c r="M109">
        <v>16</v>
      </c>
      <c r="N109">
        <v>0</v>
      </c>
      <c r="O109">
        <v>21</v>
      </c>
      <c r="P109">
        <v>6</v>
      </c>
      <c r="Q109">
        <v>0</v>
      </c>
    </row>
    <row r="110" spans="1:17">
      <c r="A110" t="s">
        <v>1279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0</v>
      </c>
      <c r="I110">
        <v>26</v>
      </c>
      <c r="J110">
        <v>4</v>
      </c>
      <c r="K110">
        <v>30</v>
      </c>
      <c r="L110">
        <v>39</v>
      </c>
      <c r="M110">
        <v>19</v>
      </c>
      <c r="N110">
        <v>0</v>
      </c>
      <c r="O110">
        <v>15</v>
      </c>
      <c r="P110">
        <v>1</v>
      </c>
      <c r="Q110">
        <v>1</v>
      </c>
    </row>
    <row r="111" spans="1:17">
      <c r="A111" t="s">
        <v>1322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0</v>
      </c>
      <c r="I111">
        <v>16</v>
      </c>
      <c r="J111">
        <v>2</v>
      </c>
      <c r="K111">
        <v>15</v>
      </c>
      <c r="L111">
        <v>33</v>
      </c>
      <c r="M111">
        <v>5</v>
      </c>
      <c r="N111">
        <v>0</v>
      </c>
      <c r="O111">
        <v>11</v>
      </c>
      <c r="P111">
        <v>1</v>
      </c>
      <c r="Q111">
        <v>0</v>
      </c>
    </row>
    <row r="112" spans="1:17">
      <c r="A112" t="s">
        <v>1323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</v>
      </c>
      <c r="I112">
        <v>14</v>
      </c>
      <c r="J112">
        <v>3</v>
      </c>
      <c r="K112">
        <v>14</v>
      </c>
      <c r="L112">
        <v>14</v>
      </c>
      <c r="M112">
        <v>6</v>
      </c>
      <c r="N112">
        <v>0</v>
      </c>
      <c r="O112">
        <v>4</v>
      </c>
      <c r="P112">
        <v>1</v>
      </c>
      <c r="Q112">
        <v>0</v>
      </c>
    </row>
    <row r="113" spans="1:17">
      <c r="A113" t="s">
        <v>481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2</v>
      </c>
      <c r="K113">
        <v>7</v>
      </c>
      <c r="L113">
        <v>20</v>
      </c>
      <c r="M113">
        <v>0</v>
      </c>
      <c r="N113">
        <v>0</v>
      </c>
      <c r="O113">
        <v>1</v>
      </c>
      <c r="P113">
        <v>0</v>
      </c>
      <c r="Q113">
        <v>0</v>
      </c>
    </row>
    <row r="114" spans="1:17">
      <c r="A114" t="s">
        <v>1324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0</v>
      </c>
      <c r="I114">
        <v>13</v>
      </c>
      <c r="J114">
        <v>4</v>
      </c>
      <c r="K114">
        <v>18</v>
      </c>
      <c r="L114">
        <v>39</v>
      </c>
      <c r="M114">
        <v>9</v>
      </c>
      <c r="N114">
        <v>0</v>
      </c>
      <c r="O114">
        <v>6</v>
      </c>
      <c r="P114">
        <v>1</v>
      </c>
      <c r="Q114">
        <v>0</v>
      </c>
    </row>
    <row r="115" spans="1:17">
      <c r="A115" t="s">
        <v>1280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0</v>
      </c>
      <c r="I115">
        <v>20</v>
      </c>
      <c r="J115">
        <v>0</v>
      </c>
      <c r="K115">
        <v>18</v>
      </c>
      <c r="L115">
        <v>46</v>
      </c>
      <c r="M115">
        <v>16</v>
      </c>
      <c r="N115">
        <v>0</v>
      </c>
      <c r="O115">
        <v>8</v>
      </c>
      <c r="P115">
        <v>2</v>
      </c>
      <c r="Q115">
        <v>0</v>
      </c>
    </row>
    <row r="116" spans="1:17">
      <c r="A116" t="s">
        <v>1565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0</v>
      </c>
      <c r="I116">
        <v>8</v>
      </c>
      <c r="J116">
        <v>4</v>
      </c>
      <c r="K116">
        <v>17</v>
      </c>
      <c r="L116">
        <v>33</v>
      </c>
      <c r="M116">
        <v>9</v>
      </c>
      <c r="N116">
        <v>0</v>
      </c>
      <c r="O116">
        <v>9</v>
      </c>
      <c r="P116">
        <v>5</v>
      </c>
      <c r="Q116">
        <v>0</v>
      </c>
    </row>
    <row r="117" spans="1:17">
      <c r="A117" t="s">
        <v>1281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0</v>
      </c>
      <c r="I117">
        <v>22</v>
      </c>
      <c r="J117">
        <v>6</v>
      </c>
      <c r="K117">
        <v>34</v>
      </c>
      <c r="L117">
        <v>43</v>
      </c>
      <c r="M117">
        <v>28</v>
      </c>
      <c r="N117">
        <v>1</v>
      </c>
      <c r="O117">
        <v>29</v>
      </c>
      <c r="P117">
        <v>12</v>
      </c>
      <c r="Q117">
        <v>0</v>
      </c>
    </row>
    <row r="118" spans="1:17">
      <c r="A118" t="s">
        <v>1282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0</v>
      </c>
      <c r="I118">
        <v>35</v>
      </c>
      <c r="J118">
        <v>7</v>
      </c>
      <c r="K118">
        <v>43</v>
      </c>
      <c r="L118">
        <v>96</v>
      </c>
      <c r="M118">
        <v>38</v>
      </c>
      <c r="N118">
        <v>2</v>
      </c>
      <c r="O118">
        <v>23</v>
      </c>
      <c r="P118">
        <v>2</v>
      </c>
      <c r="Q118">
        <v>3</v>
      </c>
    </row>
    <row r="119" spans="1:17">
      <c r="A119" t="s">
        <v>2217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0</v>
      </c>
      <c r="I119">
        <v>41</v>
      </c>
      <c r="J119">
        <v>4</v>
      </c>
      <c r="K119">
        <v>30</v>
      </c>
      <c r="L119">
        <v>81</v>
      </c>
      <c r="M119">
        <v>31</v>
      </c>
      <c r="N119">
        <v>2</v>
      </c>
      <c r="O119">
        <v>19</v>
      </c>
      <c r="P119">
        <v>3</v>
      </c>
      <c r="Q119">
        <v>0</v>
      </c>
    </row>
    <row r="120" spans="1:17">
      <c r="A120" t="s">
        <v>1283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0</v>
      </c>
      <c r="I120">
        <v>16</v>
      </c>
      <c r="J120">
        <v>7</v>
      </c>
      <c r="K120">
        <v>32</v>
      </c>
      <c r="L120">
        <v>33</v>
      </c>
      <c r="M120">
        <v>16</v>
      </c>
      <c r="N120">
        <v>0</v>
      </c>
      <c r="O120">
        <v>15</v>
      </c>
      <c r="P120">
        <v>4</v>
      </c>
      <c r="Q120">
        <v>0</v>
      </c>
    </row>
    <row r="121" spans="1:17">
      <c r="A121" t="s">
        <v>483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0</v>
      </c>
      <c r="I121">
        <v>25</v>
      </c>
      <c r="J121">
        <v>6</v>
      </c>
      <c r="K121">
        <v>22</v>
      </c>
      <c r="L121">
        <v>70</v>
      </c>
      <c r="M121">
        <v>32</v>
      </c>
      <c r="N121">
        <v>0</v>
      </c>
      <c r="O121">
        <v>14</v>
      </c>
      <c r="P121">
        <v>4</v>
      </c>
      <c r="Q121">
        <v>0</v>
      </c>
    </row>
    <row r="122" spans="1:17">
      <c r="A122" t="s">
        <v>1284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0</v>
      </c>
      <c r="I122">
        <v>11</v>
      </c>
      <c r="J122">
        <v>0</v>
      </c>
      <c r="K122">
        <v>17</v>
      </c>
      <c r="L122">
        <v>15</v>
      </c>
      <c r="M122">
        <v>3</v>
      </c>
      <c r="N122">
        <v>0</v>
      </c>
      <c r="O122">
        <v>11</v>
      </c>
      <c r="P122">
        <v>0</v>
      </c>
      <c r="Q122">
        <v>0</v>
      </c>
    </row>
    <row r="123" spans="1:17">
      <c r="A123" t="s">
        <v>1285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0</v>
      </c>
      <c r="I123">
        <v>13</v>
      </c>
      <c r="J123">
        <v>4</v>
      </c>
      <c r="K123">
        <v>18</v>
      </c>
      <c r="L123">
        <v>57</v>
      </c>
      <c r="M123">
        <v>18</v>
      </c>
      <c r="N123">
        <v>0</v>
      </c>
      <c r="O123">
        <v>8</v>
      </c>
      <c r="P123">
        <v>0</v>
      </c>
      <c r="Q123">
        <v>0</v>
      </c>
    </row>
    <row r="124" spans="1:17">
      <c r="A124" t="s">
        <v>1286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0</v>
      </c>
      <c r="I124">
        <v>18</v>
      </c>
      <c r="J124">
        <v>7</v>
      </c>
      <c r="K124">
        <v>31</v>
      </c>
      <c r="L124">
        <v>56</v>
      </c>
      <c r="M124">
        <v>23</v>
      </c>
      <c r="N124">
        <v>0</v>
      </c>
      <c r="O124">
        <v>11</v>
      </c>
      <c r="P124">
        <v>3</v>
      </c>
      <c r="Q124">
        <v>0</v>
      </c>
    </row>
    <row r="125" spans="1:17">
      <c r="A125" t="s">
        <v>1287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0</v>
      </c>
      <c r="I125">
        <v>10</v>
      </c>
      <c r="J125">
        <v>1</v>
      </c>
      <c r="K125">
        <v>4</v>
      </c>
      <c r="L125">
        <v>34</v>
      </c>
      <c r="M125">
        <v>10</v>
      </c>
      <c r="N125">
        <v>0</v>
      </c>
      <c r="O125">
        <v>4</v>
      </c>
      <c r="P125">
        <v>3</v>
      </c>
      <c r="Q125">
        <v>0</v>
      </c>
    </row>
    <row r="126" spans="1:17">
      <c r="A126" t="s">
        <v>1288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0</v>
      </c>
      <c r="I126">
        <v>26</v>
      </c>
      <c r="J126">
        <v>5</v>
      </c>
      <c r="K126">
        <v>19</v>
      </c>
      <c r="L126">
        <v>32</v>
      </c>
      <c r="M126">
        <v>16</v>
      </c>
      <c r="N126">
        <v>0</v>
      </c>
      <c r="O126">
        <v>10</v>
      </c>
      <c r="P126">
        <v>5</v>
      </c>
      <c r="Q126">
        <v>0</v>
      </c>
    </row>
    <row r="127" spans="1:17">
      <c r="A127" t="s">
        <v>1289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0</v>
      </c>
      <c r="I127">
        <v>18</v>
      </c>
      <c r="J127">
        <v>3</v>
      </c>
      <c r="K127">
        <v>23</v>
      </c>
      <c r="L127">
        <v>48</v>
      </c>
      <c r="M127">
        <v>15</v>
      </c>
      <c r="N127">
        <v>0</v>
      </c>
      <c r="O127">
        <v>18</v>
      </c>
      <c r="P127">
        <v>3</v>
      </c>
      <c r="Q127">
        <v>0</v>
      </c>
    </row>
    <row r="128" spans="1:17">
      <c r="A128" t="s">
        <v>1290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0</v>
      </c>
      <c r="I128">
        <v>8</v>
      </c>
      <c r="J128">
        <v>3</v>
      </c>
      <c r="K128">
        <v>13</v>
      </c>
      <c r="L128">
        <v>8</v>
      </c>
      <c r="M128">
        <v>4</v>
      </c>
      <c r="N128">
        <v>0</v>
      </c>
      <c r="O128">
        <v>12</v>
      </c>
      <c r="P128">
        <v>6</v>
      </c>
      <c r="Q128">
        <v>0</v>
      </c>
    </row>
    <row r="129" spans="1:17">
      <c r="A129" t="s">
        <v>484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0</v>
      </c>
      <c r="I129">
        <v>14</v>
      </c>
      <c r="J129">
        <v>2</v>
      </c>
      <c r="K129">
        <v>25</v>
      </c>
      <c r="L129">
        <v>47</v>
      </c>
      <c r="M129">
        <v>14</v>
      </c>
      <c r="N129">
        <v>0</v>
      </c>
      <c r="O129">
        <v>17</v>
      </c>
      <c r="P129">
        <v>1</v>
      </c>
      <c r="Q129">
        <v>0</v>
      </c>
    </row>
    <row r="130" spans="1:17">
      <c r="A130" t="s">
        <v>1291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1</v>
      </c>
      <c r="I130">
        <v>23</v>
      </c>
      <c r="J130">
        <v>13</v>
      </c>
      <c r="K130">
        <v>20</v>
      </c>
      <c r="L130">
        <v>21</v>
      </c>
      <c r="M130">
        <v>19</v>
      </c>
      <c r="N130">
        <v>2</v>
      </c>
      <c r="O130">
        <v>22</v>
      </c>
      <c r="P130">
        <v>9</v>
      </c>
      <c r="Q130">
        <v>0</v>
      </c>
    </row>
    <row r="131" spans="1:17">
      <c r="A131" t="s">
        <v>1292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0</v>
      </c>
      <c r="I131">
        <v>22</v>
      </c>
      <c r="J131">
        <v>9</v>
      </c>
      <c r="K131">
        <v>17</v>
      </c>
      <c r="L131">
        <v>26</v>
      </c>
      <c r="M131">
        <v>8</v>
      </c>
      <c r="N131">
        <v>1</v>
      </c>
      <c r="O131">
        <v>12</v>
      </c>
      <c r="P131">
        <v>3</v>
      </c>
      <c r="Q131">
        <v>0</v>
      </c>
    </row>
    <row r="132" spans="1:17">
      <c r="A132" t="s">
        <v>1293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0</v>
      </c>
      <c r="I132">
        <v>22</v>
      </c>
      <c r="J132">
        <v>9</v>
      </c>
      <c r="K132">
        <v>25</v>
      </c>
      <c r="L132">
        <v>30</v>
      </c>
      <c r="M132">
        <v>15</v>
      </c>
      <c r="N132">
        <v>4</v>
      </c>
      <c r="O132">
        <v>15</v>
      </c>
      <c r="P132">
        <v>7</v>
      </c>
      <c r="Q132">
        <v>0</v>
      </c>
    </row>
    <row r="133" spans="1:17">
      <c r="A133" t="s">
        <v>880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0</v>
      </c>
      <c r="I133">
        <v>12</v>
      </c>
      <c r="J133">
        <v>5</v>
      </c>
      <c r="K133">
        <v>12</v>
      </c>
      <c r="L133">
        <v>18</v>
      </c>
      <c r="M133">
        <v>13</v>
      </c>
      <c r="N133">
        <v>0</v>
      </c>
      <c r="O133">
        <v>5</v>
      </c>
      <c r="P133">
        <v>0</v>
      </c>
      <c r="Q133">
        <v>0</v>
      </c>
    </row>
    <row r="134" spans="1:17">
      <c r="A134" t="s">
        <v>1294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0</v>
      </c>
      <c r="I134">
        <v>25</v>
      </c>
      <c r="J134">
        <v>7</v>
      </c>
      <c r="K134">
        <v>25</v>
      </c>
      <c r="L134">
        <v>34</v>
      </c>
      <c r="M134">
        <v>13</v>
      </c>
      <c r="N134">
        <v>4</v>
      </c>
      <c r="O134">
        <v>15</v>
      </c>
      <c r="P134">
        <v>9</v>
      </c>
      <c r="Q134">
        <v>0</v>
      </c>
    </row>
    <row r="135" spans="1:17">
      <c r="A135" t="s">
        <v>1295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0</v>
      </c>
      <c r="I135">
        <v>12</v>
      </c>
      <c r="J135">
        <v>6</v>
      </c>
      <c r="K135">
        <v>10</v>
      </c>
      <c r="L135">
        <v>10</v>
      </c>
      <c r="M135">
        <v>5</v>
      </c>
      <c r="N135">
        <v>0</v>
      </c>
      <c r="O135">
        <v>14</v>
      </c>
      <c r="P135">
        <v>6</v>
      </c>
      <c r="Q135">
        <v>0</v>
      </c>
    </row>
    <row r="136" spans="1:17">
      <c r="A136" t="s">
        <v>1296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0</v>
      </c>
      <c r="I136">
        <v>28</v>
      </c>
      <c r="J136">
        <v>14</v>
      </c>
      <c r="K136">
        <v>30</v>
      </c>
      <c r="L136">
        <v>34</v>
      </c>
      <c r="M136">
        <v>22</v>
      </c>
      <c r="N136">
        <v>0</v>
      </c>
      <c r="O136">
        <v>16</v>
      </c>
      <c r="P136">
        <v>5</v>
      </c>
      <c r="Q136">
        <v>0</v>
      </c>
    </row>
    <row r="137" spans="1:17">
      <c r="A137" t="s">
        <v>2218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0</v>
      </c>
      <c r="I137">
        <v>21</v>
      </c>
      <c r="J137">
        <v>5</v>
      </c>
      <c r="K137">
        <v>20</v>
      </c>
      <c r="L137">
        <v>38</v>
      </c>
      <c r="M137">
        <v>18</v>
      </c>
      <c r="N137">
        <v>1</v>
      </c>
      <c r="O137">
        <v>9</v>
      </c>
      <c r="P137">
        <v>1</v>
      </c>
      <c r="Q137">
        <v>0</v>
      </c>
    </row>
    <row r="138" spans="1:17">
      <c r="A138" t="s">
        <v>878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0</v>
      </c>
      <c r="I138">
        <v>20</v>
      </c>
      <c r="J138">
        <v>6</v>
      </c>
      <c r="K138">
        <v>6</v>
      </c>
      <c r="L138">
        <v>8</v>
      </c>
      <c r="M138">
        <v>7</v>
      </c>
      <c r="N138">
        <v>3</v>
      </c>
      <c r="O138">
        <v>10</v>
      </c>
      <c r="P138">
        <v>5</v>
      </c>
      <c r="Q138">
        <v>0</v>
      </c>
    </row>
    <row r="139" spans="1:17">
      <c r="A139" t="s">
        <v>1297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0</v>
      </c>
      <c r="I139">
        <v>19</v>
      </c>
      <c r="J139">
        <v>6</v>
      </c>
      <c r="K139">
        <v>26</v>
      </c>
      <c r="L139">
        <v>36</v>
      </c>
      <c r="M139">
        <v>19</v>
      </c>
      <c r="N139">
        <v>1</v>
      </c>
      <c r="O139">
        <v>12</v>
      </c>
      <c r="P139">
        <v>2</v>
      </c>
      <c r="Q139">
        <v>1</v>
      </c>
    </row>
    <row r="140" spans="1:17">
      <c r="A140" t="s">
        <v>1298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0</v>
      </c>
      <c r="I140">
        <v>6</v>
      </c>
      <c r="J140">
        <v>4</v>
      </c>
      <c r="K140">
        <v>11</v>
      </c>
      <c r="L140">
        <v>34</v>
      </c>
      <c r="M140">
        <v>15</v>
      </c>
      <c r="N140">
        <v>1</v>
      </c>
      <c r="O140">
        <v>5</v>
      </c>
      <c r="P140">
        <v>2</v>
      </c>
      <c r="Q140">
        <v>0</v>
      </c>
    </row>
    <row r="141" spans="1:17">
      <c r="A141" t="s">
        <v>1299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0</v>
      </c>
      <c r="I141">
        <v>32</v>
      </c>
      <c r="J141">
        <v>13</v>
      </c>
      <c r="K141">
        <v>31</v>
      </c>
      <c r="L141">
        <v>57</v>
      </c>
      <c r="M141">
        <v>30</v>
      </c>
      <c r="N141">
        <v>1</v>
      </c>
      <c r="O141">
        <v>21</v>
      </c>
      <c r="P141">
        <v>11</v>
      </c>
      <c r="Q141">
        <v>0</v>
      </c>
    </row>
    <row r="142" spans="1:17">
      <c r="A142" t="s">
        <v>1300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1</v>
      </c>
      <c r="I142">
        <v>23</v>
      </c>
      <c r="J142">
        <v>7</v>
      </c>
      <c r="K142">
        <v>23</v>
      </c>
      <c r="L142">
        <v>31</v>
      </c>
      <c r="M142">
        <v>14</v>
      </c>
      <c r="N142">
        <v>2</v>
      </c>
      <c r="O142">
        <v>19</v>
      </c>
      <c r="P142">
        <v>7</v>
      </c>
      <c r="Q142">
        <v>0</v>
      </c>
    </row>
    <row r="143" spans="1:17">
      <c r="A143" t="s">
        <v>1325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0</v>
      </c>
      <c r="I143">
        <v>14</v>
      </c>
      <c r="J143">
        <v>6</v>
      </c>
      <c r="K143">
        <v>13</v>
      </c>
      <c r="L143">
        <v>22</v>
      </c>
      <c r="M143">
        <v>11</v>
      </c>
      <c r="N143">
        <v>1</v>
      </c>
      <c r="O143">
        <v>9</v>
      </c>
      <c r="P143">
        <v>7</v>
      </c>
      <c r="Q143">
        <v>0</v>
      </c>
    </row>
    <row r="144" spans="1:17">
      <c r="A144" t="s">
        <v>1326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0</v>
      </c>
      <c r="I144">
        <v>16</v>
      </c>
      <c r="J144">
        <v>2</v>
      </c>
      <c r="K144">
        <v>9</v>
      </c>
      <c r="L144">
        <v>20</v>
      </c>
      <c r="M144">
        <v>8</v>
      </c>
      <c r="N144">
        <v>3</v>
      </c>
      <c r="O144">
        <v>6</v>
      </c>
      <c r="P144">
        <v>2</v>
      </c>
      <c r="Q144">
        <v>0</v>
      </c>
    </row>
    <row r="145" spans="1:17">
      <c r="A145" t="s">
        <v>800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4</v>
      </c>
      <c r="J145">
        <v>0</v>
      </c>
      <c r="K145">
        <v>3</v>
      </c>
      <c r="L145">
        <v>17</v>
      </c>
      <c r="M145">
        <v>6</v>
      </c>
      <c r="N145">
        <v>0</v>
      </c>
      <c r="O145">
        <v>1</v>
      </c>
      <c r="P145">
        <v>0</v>
      </c>
      <c r="Q145">
        <v>0</v>
      </c>
    </row>
    <row r="146" spans="1:17">
      <c r="A146" t="s">
        <v>1327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0</v>
      </c>
      <c r="I146">
        <v>14</v>
      </c>
      <c r="J146">
        <v>9</v>
      </c>
      <c r="K146">
        <v>16</v>
      </c>
      <c r="L146">
        <v>27</v>
      </c>
      <c r="M146">
        <v>7</v>
      </c>
      <c r="N146">
        <v>2</v>
      </c>
      <c r="O146">
        <v>9</v>
      </c>
      <c r="P146">
        <v>5</v>
      </c>
      <c r="Q146">
        <v>0</v>
      </c>
    </row>
    <row r="147" spans="1:17">
      <c r="A147" t="s">
        <v>1301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0</v>
      </c>
      <c r="I147">
        <v>21</v>
      </c>
      <c r="J147">
        <v>3</v>
      </c>
      <c r="K147">
        <v>8</v>
      </c>
      <c r="L147">
        <v>60</v>
      </c>
      <c r="M147">
        <v>22</v>
      </c>
      <c r="N147">
        <v>0</v>
      </c>
      <c r="O147">
        <v>13</v>
      </c>
      <c r="P147">
        <v>8</v>
      </c>
      <c r="Q147">
        <v>0</v>
      </c>
    </row>
    <row r="148" spans="1:17">
      <c r="A148" t="s">
        <v>1566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1</v>
      </c>
      <c r="I148">
        <v>8</v>
      </c>
      <c r="J148">
        <v>6</v>
      </c>
      <c r="K148">
        <v>15</v>
      </c>
      <c r="L148">
        <v>25</v>
      </c>
      <c r="M148">
        <v>8</v>
      </c>
      <c r="N148">
        <v>1</v>
      </c>
      <c r="O148">
        <v>12</v>
      </c>
      <c r="P148">
        <v>5</v>
      </c>
      <c r="Q148">
        <v>0</v>
      </c>
    </row>
    <row r="149" spans="1:17">
      <c r="A149" t="s">
        <v>1302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0</v>
      </c>
      <c r="I149">
        <v>24</v>
      </c>
      <c r="J149">
        <v>13</v>
      </c>
      <c r="K149">
        <v>19</v>
      </c>
      <c r="L149">
        <v>27</v>
      </c>
      <c r="M149">
        <v>17</v>
      </c>
      <c r="N149">
        <v>2</v>
      </c>
      <c r="O149">
        <v>25</v>
      </c>
      <c r="P149">
        <v>10</v>
      </c>
      <c r="Q149">
        <v>0</v>
      </c>
    </row>
    <row r="150" spans="1:17">
      <c r="A150" t="s">
        <v>1303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0</v>
      </c>
      <c r="I150">
        <v>42</v>
      </c>
      <c r="J150">
        <v>10</v>
      </c>
      <c r="K150">
        <v>44</v>
      </c>
      <c r="L150">
        <v>76</v>
      </c>
      <c r="M150">
        <v>37</v>
      </c>
      <c r="N150">
        <v>4</v>
      </c>
      <c r="O150">
        <v>19</v>
      </c>
      <c r="P150">
        <v>5</v>
      </c>
      <c r="Q150">
        <v>0</v>
      </c>
    </row>
    <row r="151" spans="1:17">
      <c r="A151" s="8" t="s">
        <v>2219</v>
      </c>
      <c r="B151" s="3">
        <v>0</v>
      </c>
      <c r="C151" s="8">
        <v>0</v>
      </c>
      <c r="D151" s="8">
        <v>12</v>
      </c>
      <c r="E151" s="8">
        <v>14</v>
      </c>
      <c r="F151" s="8">
        <v>0</v>
      </c>
      <c r="G151" s="8">
        <v>0</v>
      </c>
      <c r="H151" s="8">
        <v>0</v>
      </c>
      <c r="I151" s="8">
        <v>41</v>
      </c>
      <c r="J151" s="8">
        <v>11</v>
      </c>
      <c r="K151" s="8">
        <v>30</v>
      </c>
      <c r="L151" s="8">
        <v>46</v>
      </c>
      <c r="M151" s="8">
        <v>26</v>
      </c>
      <c r="N151" s="8">
        <v>6</v>
      </c>
      <c r="O151" s="8">
        <v>20</v>
      </c>
      <c r="P151" s="8">
        <v>9</v>
      </c>
      <c r="Q151" s="8">
        <v>0</v>
      </c>
    </row>
    <row r="152" spans="1:17">
      <c r="A152" s="8" t="s">
        <v>1304</v>
      </c>
      <c r="B152" s="3">
        <v>0</v>
      </c>
      <c r="C152" s="8">
        <v>1</v>
      </c>
      <c r="D152" s="8">
        <v>8</v>
      </c>
      <c r="E152" s="8">
        <v>9</v>
      </c>
      <c r="F152" s="8">
        <v>1</v>
      </c>
      <c r="G152" s="8">
        <v>0</v>
      </c>
      <c r="H152" s="8">
        <v>0</v>
      </c>
      <c r="I152" s="8">
        <v>20</v>
      </c>
      <c r="J152" s="8">
        <v>7</v>
      </c>
      <c r="K152" s="8">
        <v>29</v>
      </c>
      <c r="L152" s="8">
        <v>34</v>
      </c>
      <c r="M152" s="8">
        <v>23</v>
      </c>
      <c r="N152" s="8">
        <v>1</v>
      </c>
      <c r="O152" s="8">
        <v>9</v>
      </c>
      <c r="P152" s="8">
        <v>4</v>
      </c>
      <c r="Q152" s="8">
        <v>0</v>
      </c>
    </row>
    <row r="153" spans="1:17">
      <c r="A153" s="8" t="s">
        <v>802</v>
      </c>
      <c r="B153" s="3">
        <v>0</v>
      </c>
      <c r="C153" s="8">
        <v>2</v>
      </c>
      <c r="D153" s="8">
        <v>5</v>
      </c>
      <c r="E153" s="8">
        <v>9</v>
      </c>
      <c r="F153" s="8">
        <v>1</v>
      </c>
      <c r="G153" s="8">
        <v>0</v>
      </c>
      <c r="H153" s="8">
        <v>0</v>
      </c>
      <c r="I153" s="8">
        <v>20</v>
      </c>
      <c r="J153" s="8">
        <v>9</v>
      </c>
      <c r="K153" s="8">
        <v>10</v>
      </c>
      <c r="L153" s="8">
        <v>48</v>
      </c>
      <c r="M153" s="8">
        <v>20</v>
      </c>
      <c r="N153" s="8">
        <v>1</v>
      </c>
      <c r="O153" s="8">
        <v>15</v>
      </c>
      <c r="P153" s="8">
        <v>4</v>
      </c>
      <c r="Q153" s="8">
        <v>0</v>
      </c>
    </row>
    <row r="154" spans="1:17">
      <c r="A154" s="8" t="s">
        <v>1305</v>
      </c>
      <c r="B154" s="3">
        <v>0</v>
      </c>
      <c r="C154" s="8">
        <v>1</v>
      </c>
      <c r="D154" s="8">
        <v>4</v>
      </c>
      <c r="E154" s="8">
        <v>4</v>
      </c>
      <c r="F154" s="8">
        <v>0</v>
      </c>
      <c r="G154" s="8">
        <v>0</v>
      </c>
      <c r="H154" s="8">
        <v>0</v>
      </c>
      <c r="I154" s="8">
        <v>12</v>
      </c>
      <c r="J154" s="8">
        <v>2</v>
      </c>
      <c r="K154" s="8">
        <v>4</v>
      </c>
      <c r="L154" s="8">
        <v>13</v>
      </c>
      <c r="M154" s="8">
        <v>8</v>
      </c>
      <c r="N154" s="8">
        <v>0</v>
      </c>
      <c r="O154" s="8">
        <v>2</v>
      </c>
      <c r="P154" s="8">
        <v>2</v>
      </c>
      <c r="Q154" s="8">
        <v>0</v>
      </c>
    </row>
    <row r="155" spans="1:17">
      <c r="A155" s="8" t="s">
        <v>1306</v>
      </c>
      <c r="B155" s="3">
        <v>0</v>
      </c>
      <c r="C155" s="8">
        <v>1</v>
      </c>
      <c r="D155" s="8">
        <v>2</v>
      </c>
      <c r="E155" s="8">
        <v>5</v>
      </c>
      <c r="F155" s="8">
        <v>1</v>
      </c>
      <c r="G155" s="8">
        <v>0</v>
      </c>
      <c r="H155" s="8">
        <v>0</v>
      </c>
      <c r="I155" s="8">
        <v>15</v>
      </c>
      <c r="J155" s="8">
        <v>3</v>
      </c>
      <c r="K155" s="8">
        <v>14</v>
      </c>
      <c r="L155" s="8">
        <v>41</v>
      </c>
      <c r="M155" s="8">
        <v>13</v>
      </c>
      <c r="N155" s="8">
        <v>0</v>
      </c>
      <c r="O155" s="8">
        <v>7</v>
      </c>
      <c r="P155" s="8">
        <v>3</v>
      </c>
      <c r="Q155" s="8">
        <v>0</v>
      </c>
    </row>
    <row r="156" spans="1:17">
      <c r="A156" s="8" t="s">
        <v>1307</v>
      </c>
      <c r="B156" s="3">
        <v>0</v>
      </c>
      <c r="C156" s="8">
        <v>0</v>
      </c>
      <c r="D156" s="8">
        <v>2</v>
      </c>
      <c r="E156" s="8">
        <v>6</v>
      </c>
      <c r="F156" s="8">
        <v>0</v>
      </c>
      <c r="G156" s="8">
        <v>1</v>
      </c>
      <c r="H156" s="8">
        <v>1</v>
      </c>
      <c r="I156" s="8">
        <v>13</v>
      </c>
      <c r="J156" s="8">
        <v>5</v>
      </c>
      <c r="K156" s="8">
        <v>10</v>
      </c>
      <c r="L156" s="8">
        <v>53</v>
      </c>
      <c r="M156" s="8">
        <v>15</v>
      </c>
      <c r="N156" s="8">
        <v>0</v>
      </c>
      <c r="O156" s="8">
        <v>9</v>
      </c>
      <c r="P156" s="8">
        <v>1</v>
      </c>
      <c r="Q156" s="8">
        <v>0</v>
      </c>
    </row>
    <row r="157" spans="1:17">
      <c r="A157" s="8" t="s">
        <v>1308</v>
      </c>
      <c r="B157" s="3">
        <v>0</v>
      </c>
      <c r="C157" s="8">
        <v>0</v>
      </c>
      <c r="D157" s="8">
        <v>4</v>
      </c>
      <c r="E157" s="8">
        <v>5</v>
      </c>
      <c r="F157" s="8">
        <v>0</v>
      </c>
      <c r="G157" s="8">
        <v>0</v>
      </c>
      <c r="H157" s="8">
        <v>0</v>
      </c>
      <c r="I157" s="8">
        <v>10</v>
      </c>
      <c r="J157" s="8">
        <v>1</v>
      </c>
      <c r="K157" s="8">
        <v>4</v>
      </c>
      <c r="L157" s="8">
        <v>23</v>
      </c>
      <c r="M157" s="8">
        <v>13</v>
      </c>
      <c r="N157" s="8">
        <v>0</v>
      </c>
      <c r="O157" s="8">
        <v>9</v>
      </c>
      <c r="P157" s="8">
        <v>3</v>
      </c>
      <c r="Q157" s="8">
        <v>0</v>
      </c>
    </row>
    <row r="158" spans="1:17">
      <c r="A158" s="8" t="s">
        <v>1309</v>
      </c>
      <c r="B158" s="3">
        <v>0</v>
      </c>
      <c r="C158" s="8">
        <v>0</v>
      </c>
      <c r="D158" s="8">
        <v>2</v>
      </c>
      <c r="E158" s="8">
        <v>5</v>
      </c>
      <c r="F158" s="8">
        <v>0</v>
      </c>
      <c r="G158" s="8">
        <v>0</v>
      </c>
      <c r="H158" s="8">
        <v>0</v>
      </c>
      <c r="I158" s="8">
        <v>18</v>
      </c>
      <c r="J158" s="8">
        <v>3</v>
      </c>
      <c r="K158" s="8">
        <v>10</v>
      </c>
      <c r="L158" s="8">
        <v>20</v>
      </c>
      <c r="M158" s="8">
        <v>14</v>
      </c>
      <c r="N158" s="8">
        <v>1</v>
      </c>
      <c r="O158" s="8">
        <v>8</v>
      </c>
      <c r="P158" s="8">
        <v>2</v>
      </c>
      <c r="Q158" s="8">
        <v>0</v>
      </c>
    </row>
    <row r="159" spans="1:17">
      <c r="A159" s="8" t="s">
        <v>1310</v>
      </c>
      <c r="B159" s="3">
        <v>1</v>
      </c>
      <c r="C159" s="8">
        <v>2</v>
      </c>
      <c r="D159" s="8">
        <v>5</v>
      </c>
      <c r="E159" s="8">
        <v>9</v>
      </c>
      <c r="F159" s="8">
        <v>1</v>
      </c>
      <c r="G159" s="8">
        <v>0</v>
      </c>
      <c r="H159" s="8">
        <v>0</v>
      </c>
      <c r="I159" s="8">
        <v>17</v>
      </c>
      <c r="J159" s="8">
        <v>6</v>
      </c>
      <c r="K159" s="8">
        <v>17</v>
      </c>
      <c r="L159" s="8">
        <v>28</v>
      </c>
      <c r="M159" s="8">
        <v>11</v>
      </c>
      <c r="N159" s="8">
        <v>1</v>
      </c>
      <c r="O159" s="8">
        <v>11</v>
      </c>
      <c r="P159" s="8">
        <v>6</v>
      </c>
      <c r="Q159" s="8">
        <v>1</v>
      </c>
    </row>
    <row r="160" spans="1:17">
      <c r="A160" s="8" t="s">
        <v>1311</v>
      </c>
      <c r="B160" s="3">
        <v>1</v>
      </c>
      <c r="C160" s="8">
        <v>0</v>
      </c>
      <c r="D160" s="8">
        <v>2</v>
      </c>
      <c r="E160" s="8">
        <v>4</v>
      </c>
      <c r="F160" s="8">
        <v>1</v>
      </c>
      <c r="G160" s="8">
        <v>0</v>
      </c>
      <c r="H160" s="8">
        <v>0</v>
      </c>
      <c r="I160" s="8">
        <v>7</v>
      </c>
      <c r="J160" s="8">
        <v>3</v>
      </c>
      <c r="K160" s="8">
        <v>17</v>
      </c>
      <c r="L160" s="8">
        <v>10</v>
      </c>
      <c r="M160" s="8">
        <v>3</v>
      </c>
      <c r="N160" s="8">
        <v>2</v>
      </c>
      <c r="O160" s="8">
        <v>11</v>
      </c>
      <c r="P160" s="8">
        <v>4</v>
      </c>
      <c r="Q160" s="8">
        <v>0</v>
      </c>
    </row>
    <row r="161" spans="1:17">
      <c r="A161" s="8" t="s">
        <v>803</v>
      </c>
      <c r="B161" s="3">
        <v>0</v>
      </c>
      <c r="C161" s="8">
        <v>1</v>
      </c>
      <c r="D161" s="8">
        <v>2</v>
      </c>
      <c r="E161" s="8">
        <v>0</v>
      </c>
      <c r="F161" s="8">
        <v>1</v>
      </c>
      <c r="G161" s="8">
        <v>1</v>
      </c>
      <c r="H161" s="8">
        <v>1</v>
      </c>
      <c r="I161" s="8">
        <v>5</v>
      </c>
      <c r="J161" s="8">
        <v>3</v>
      </c>
      <c r="K161" s="8">
        <v>25</v>
      </c>
      <c r="L161" s="8">
        <v>44</v>
      </c>
      <c r="M161" s="8">
        <v>13</v>
      </c>
      <c r="N161" s="8">
        <v>3</v>
      </c>
      <c r="O161" s="8">
        <v>12</v>
      </c>
      <c r="P161" s="8">
        <v>1</v>
      </c>
      <c r="Q161" s="8">
        <v>0</v>
      </c>
    </row>
    <row r="162" spans="1:17">
      <c r="A162" s="8" t="s">
        <v>1518</v>
      </c>
      <c r="B162" s="3">
        <v>0</v>
      </c>
      <c r="C162" s="8">
        <v>0</v>
      </c>
      <c r="D162" s="8">
        <v>3</v>
      </c>
      <c r="E162" s="8">
        <v>10</v>
      </c>
      <c r="F162" s="8">
        <v>0</v>
      </c>
      <c r="G162" s="8">
        <v>1</v>
      </c>
      <c r="H162" s="8">
        <v>0</v>
      </c>
      <c r="I162" s="8">
        <v>18</v>
      </c>
      <c r="J162" s="8">
        <v>10</v>
      </c>
      <c r="K162" s="8">
        <v>25</v>
      </c>
      <c r="L162" s="8">
        <v>14</v>
      </c>
      <c r="M162" s="8">
        <v>19</v>
      </c>
      <c r="N162" s="8">
        <v>0</v>
      </c>
      <c r="O162" s="8">
        <v>15</v>
      </c>
      <c r="P162" s="8">
        <v>6</v>
      </c>
      <c r="Q162" s="8">
        <v>0</v>
      </c>
    </row>
    <row r="163" spans="1:17">
      <c r="A163" s="8" t="s">
        <v>1519</v>
      </c>
      <c r="B163" s="3">
        <v>1</v>
      </c>
      <c r="C163" s="8">
        <v>2</v>
      </c>
      <c r="D163" s="8">
        <v>5</v>
      </c>
      <c r="E163" s="8">
        <v>11</v>
      </c>
      <c r="F163" s="8">
        <v>2</v>
      </c>
      <c r="G163" s="8">
        <v>1</v>
      </c>
      <c r="H163" s="8">
        <v>1</v>
      </c>
      <c r="I163" s="8">
        <v>29</v>
      </c>
      <c r="J163" s="8">
        <v>11</v>
      </c>
      <c r="K163" s="8">
        <v>26</v>
      </c>
      <c r="L163" s="8">
        <v>39</v>
      </c>
      <c r="M163" s="8">
        <v>20</v>
      </c>
      <c r="N163" s="8">
        <v>6</v>
      </c>
      <c r="O163" s="8">
        <v>16</v>
      </c>
      <c r="P163" s="8">
        <v>6</v>
      </c>
      <c r="Q163" s="8">
        <v>1</v>
      </c>
    </row>
    <row r="164" spans="1:17">
      <c r="A164" s="8" t="s">
        <v>1440</v>
      </c>
      <c r="B164" s="3">
        <v>2</v>
      </c>
      <c r="C164" s="8">
        <v>3</v>
      </c>
      <c r="D164" s="8">
        <v>4</v>
      </c>
      <c r="E164" s="8">
        <v>4</v>
      </c>
      <c r="F164" s="8">
        <v>0</v>
      </c>
      <c r="G164" s="8">
        <v>0</v>
      </c>
      <c r="H164" s="8">
        <v>0</v>
      </c>
      <c r="I164" s="8">
        <v>18</v>
      </c>
      <c r="J164" s="8">
        <v>9</v>
      </c>
      <c r="K164" s="8">
        <v>32</v>
      </c>
      <c r="L164" s="8">
        <v>35</v>
      </c>
      <c r="M164" s="8">
        <v>22</v>
      </c>
      <c r="N164" s="8">
        <v>0</v>
      </c>
      <c r="O164" s="8">
        <v>16</v>
      </c>
      <c r="P164" s="8">
        <v>5</v>
      </c>
      <c r="Q164" s="8">
        <v>0</v>
      </c>
    </row>
    <row r="165" spans="1:17">
      <c r="A165" s="8" t="s">
        <v>1427</v>
      </c>
      <c r="B165" s="3">
        <v>1</v>
      </c>
      <c r="C165" s="8">
        <v>0</v>
      </c>
      <c r="D165" s="8">
        <v>5</v>
      </c>
      <c r="E165" s="8">
        <v>8</v>
      </c>
      <c r="F165" s="8">
        <v>0</v>
      </c>
      <c r="G165" s="8">
        <v>0</v>
      </c>
      <c r="H165" s="8">
        <v>0</v>
      </c>
      <c r="I165" s="8">
        <v>17</v>
      </c>
      <c r="J165" s="8">
        <v>1</v>
      </c>
      <c r="K165" s="8">
        <v>17</v>
      </c>
      <c r="L165" s="8">
        <v>31</v>
      </c>
      <c r="M165" s="8">
        <v>21</v>
      </c>
      <c r="N165" s="8">
        <v>1</v>
      </c>
      <c r="O165" s="8">
        <v>10</v>
      </c>
      <c r="P165" s="8">
        <v>3</v>
      </c>
      <c r="Q165" s="8">
        <v>0</v>
      </c>
    </row>
    <row r="166" spans="1:17">
      <c r="A166" s="8" t="s">
        <v>1520</v>
      </c>
      <c r="B166" s="3">
        <v>0</v>
      </c>
      <c r="C166" s="8">
        <v>2</v>
      </c>
      <c r="D166" s="8">
        <v>5</v>
      </c>
      <c r="E166" s="8">
        <v>7</v>
      </c>
      <c r="F166" s="8">
        <v>1</v>
      </c>
      <c r="G166" s="8">
        <v>2</v>
      </c>
      <c r="H166" s="8">
        <v>2</v>
      </c>
      <c r="I166" s="8">
        <v>23</v>
      </c>
      <c r="J166" s="8">
        <v>9</v>
      </c>
      <c r="K166" s="8">
        <v>22</v>
      </c>
      <c r="L166" s="8">
        <v>48</v>
      </c>
      <c r="M166" s="8">
        <v>19</v>
      </c>
      <c r="N166" s="8">
        <v>0</v>
      </c>
      <c r="O166" s="8">
        <v>13</v>
      </c>
      <c r="P166" s="8">
        <v>6</v>
      </c>
      <c r="Q166" s="8">
        <v>1</v>
      </c>
    </row>
    <row r="167" spans="1:17">
      <c r="A167" s="8" t="s">
        <v>1521</v>
      </c>
      <c r="B167" s="3">
        <v>0</v>
      </c>
      <c r="C167" s="8">
        <v>0</v>
      </c>
      <c r="D167" s="8">
        <v>2</v>
      </c>
      <c r="E167" s="8">
        <v>11</v>
      </c>
      <c r="F167" s="8">
        <v>0</v>
      </c>
      <c r="G167" s="8">
        <v>1</v>
      </c>
      <c r="H167" s="8">
        <v>1</v>
      </c>
      <c r="I167" s="8">
        <v>13</v>
      </c>
      <c r="J167" s="8">
        <v>6</v>
      </c>
      <c r="K167" s="8">
        <v>18</v>
      </c>
      <c r="L167" s="8">
        <v>15</v>
      </c>
      <c r="M167" s="8">
        <v>8</v>
      </c>
      <c r="N167" s="8">
        <v>0</v>
      </c>
      <c r="O167" s="8">
        <v>19</v>
      </c>
      <c r="P167" s="8">
        <v>3</v>
      </c>
      <c r="Q167" s="8">
        <v>0</v>
      </c>
    </row>
    <row r="168" spans="1:17">
      <c r="A168" s="8" t="s">
        <v>1522</v>
      </c>
      <c r="B168" s="3">
        <v>1</v>
      </c>
      <c r="C168" s="8">
        <v>2</v>
      </c>
      <c r="D168" s="8">
        <v>4</v>
      </c>
      <c r="E168" s="8">
        <v>11</v>
      </c>
      <c r="F168" s="8">
        <v>2</v>
      </c>
      <c r="G168" s="8">
        <v>1</v>
      </c>
      <c r="H168" s="8">
        <v>1</v>
      </c>
      <c r="I168" s="8">
        <v>28</v>
      </c>
      <c r="J168" s="8">
        <v>12</v>
      </c>
      <c r="K168" s="8">
        <v>37</v>
      </c>
      <c r="L168" s="8">
        <v>40</v>
      </c>
      <c r="M168" s="8">
        <v>27</v>
      </c>
      <c r="N168" s="8">
        <v>0</v>
      </c>
      <c r="O168" s="8">
        <v>11</v>
      </c>
      <c r="P168" s="8">
        <v>5</v>
      </c>
      <c r="Q168" s="8">
        <v>0</v>
      </c>
    </row>
    <row r="169" spans="1:17">
      <c r="A169" s="8" t="s">
        <v>2220</v>
      </c>
      <c r="B169" s="3">
        <v>1</v>
      </c>
      <c r="C169" s="8">
        <v>1</v>
      </c>
      <c r="D169" s="8">
        <v>4</v>
      </c>
      <c r="E169" s="8">
        <v>9</v>
      </c>
      <c r="F169" s="8">
        <v>1</v>
      </c>
      <c r="G169" s="8">
        <v>1</v>
      </c>
      <c r="H169" s="8">
        <v>1</v>
      </c>
      <c r="I169" s="8">
        <v>24</v>
      </c>
      <c r="J169" s="8">
        <v>13</v>
      </c>
      <c r="K169" s="8">
        <v>30</v>
      </c>
      <c r="L169" s="8">
        <v>35</v>
      </c>
      <c r="M169" s="8">
        <v>16</v>
      </c>
      <c r="N169" s="8">
        <v>2</v>
      </c>
      <c r="O169" s="8">
        <v>12</v>
      </c>
      <c r="P169" s="8">
        <v>4</v>
      </c>
      <c r="Q169" s="8">
        <v>0</v>
      </c>
    </row>
    <row r="170" spans="1:17">
      <c r="A170" s="8" t="s">
        <v>1571</v>
      </c>
      <c r="B170" s="3">
        <v>0</v>
      </c>
      <c r="C170" s="8">
        <v>0</v>
      </c>
      <c r="D170" s="8">
        <v>10</v>
      </c>
      <c r="E170" s="8">
        <v>14</v>
      </c>
      <c r="F170" s="8">
        <v>0</v>
      </c>
      <c r="G170" s="8">
        <v>0</v>
      </c>
      <c r="H170" s="8">
        <v>0</v>
      </c>
      <c r="I170" s="8">
        <v>28</v>
      </c>
      <c r="J170" s="8">
        <v>9</v>
      </c>
      <c r="K170" s="8">
        <v>9</v>
      </c>
      <c r="L170" s="8">
        <v>13</v>
      </c>
      <c r="M170" s="8">
        <v>8</v>
      </c>
      <c r="N170" s="8">
        <v>4</v>
      </c>
      <c r="O170" s="8">
        <v>6</v>
      </c>
      <c r="P170" s="8">
        <v>2</v>
      </c>
      <c r="Q170" s="8">
        <v>0</v>
      </c>
    </row>
    <row r="171" spans="1:17">
      <c r="A171" s="8" t="s">
        <v>1523</v>
      </c>
      <c r="B171" s="3">
        <v>0</v>
      </c>
      <c r="C171" s="8">
        <v>0</v>
      </c>
      <c r="D171" s="8">
        <v>4</v>
      </c>
      <c r="E171" s="8">
        <v>7</v>
      </c>
      <c r="F171" s="8">
        <v>1</v>
      </c>
      <c r="G171" s="8">
        <v>0</v>
      </c>
      <c r="H171" s="8">
        <v>0</v>
      </c>
      <c r="I171" s="8">
        <v>19</v>
      </c>
      <c r="J171" s="8">
        <v>3</v>
      </c>
      <c r="K171" s="8">
        <v>32</v>
      </c>
      <c r="L171" s="8">
        <v>45</v>
      </c>
      <c r="M171" s="8">
        <v>25</v>
      </c>
      <c r="N171" s="8">
        <v>4</v>
      </c>
      <c r="O171" s="8">
        <v>18</v>
      </c>
      <c r="P171" s="8">
        <v>2</v>
      </c>
      <c r="Q171" s="8">
        <v>1</v>
      </c>
    </row>
    <row r="172" spans="1:17">
      <c r="A172" s="8" t="s">
        <v>1524</v>
      </c>
      <c r="B172" s="3">
        <v>0</v>
      </c>
      <c r="C172" s="8">
        <v>0</v>
      </c>
      <c r="D172" s="8">
        <v>0</v>
      </c>
      <c r="E172" s="8">
        <v>1</v>
      </c>
      <c r="F172" s="8">
        <v>0</v>
      </c>
      <c r="G172" s="8">
        <v>0</v>
      </c>
      <c r="H172" s="8">
        <v>0</v>
      </c>
      <c r="I172" s="8">
        <v>10</v>
      </c>
      <c r="J172" s="8">
        <v>1</v>
      </c>
      <c r="K172" s="8">
        <v>8</v>
      </c>
      <c r="L172" s="8">
        <v>31</v>
      </c>
      <c r="M172" s="8">
        <v>15</v>
      </c>
      <c r="N172" s="8">
        <v>0</v>
      </c>
      <c r="O172" s="8">
        <v>10</v>
      </c>
      <c r="P172" s="8">
        <v>3</v>
      </c>
      <c r="Q172" s="8">
        <v>1</v>
      </c>
    </row>
    <row r="173" spans="1:17">
      <c r="A173" s="8" t="s">
        <v>1525</v>
      </c>
      <c r="B173" s="3">
        <v>0</v>
      </c>
      <c r="C173" s="8">
        <v>0</v>
      </c>
      <c r="D173" s="8">
        <v>11</v>
      </c>
      <c r="E173" s="8">
        <v>5</v>
      </c>
      <c r="F173" s="8">
        <v>0</v>
      </c>
      <c r="G173" s="8">
        <v>0</v>
      </c>
      <c r="H173" s="8">
        <v>0</v>
      </c>
      <c r="I173" s="8">
        <v>27</v>
      </c>
      <c r="J173" s="8">
        <v>11</v>
      </c>
      <c r="K173" s="8">
        <v>54</v>
      </c>
      <c r="L173" s="8">
        <v>34</v>
      </c>
      <c r="M173" s="8">
        <v>19</v>
      </c>
      <c r="N173" s="8">
        <v>3</v>
      </c>
      <c r="O173" s="8">
        <v>23</v>
      </c>
      <c r="P173" s="8">
        <v>12</v>
      </c>
      <c r="Q173" s="8">
        <v>2</v>
      </c>
    </row>
    <row r="174" spans="1:17">
      <c r="A174" s="8" t="s">
        <v>1526</v>
      </c>
      <c r="B174" s="3">
        <v>0</v>
      </c>
      <c r="C174" s="8">
        <v>0</v>
      </c>
      <c r="D174" s="8">
        <v>11</v>
      </c>
      <c r="E174" s="8">
        <v>9</v>
      </c>
      <c r="F174" s="8">
        <v>0</v>
      </c>
      <c r="G174" s="8">
        <v>0</v>
      </c>
      <c r="H174" s="8">
        <v>0</v>
      </c>
      <c r="I174" s="8">
        <v>22</v>
      </c>
      <c r="J174" s="8">
        <v>8</v>
      </c>
      <c r="K174" s="8">
        <v>31</v>
      </c>
      <c r="L174" s="8">
        <v>33</v>
      </c>
      <c r="M174" s="8">
        <v>21</v>
      </c>
      <c r="N174" s="8">
        <v>0</v>
      </c>
      <c r="O174" s="8">
        <v>19</v>
      </c>
      <c r="P174" s="8">
        <v>10</v>
      </c>
      <c r="Q174" s="8">
        <v>1</v>
      </c>
    </row>
    <row r="175" spans="1:17">
      <c r="A175" s="8" t="s">
        <v>1527</v>
      </c>
      <c r="B175" s="3">
        <v>0</v>
      </c>
      <c r="C175" s="8">
        <v>2</v>
      </c>
      <c r="D175" s="8">
        <v>5</v>
      </c>
      <c r="E175" s="8">
        <v>1</v>
      </c>
      <c r="F175" s="8">
        <v>1</v>
      </c>
      <c r="G175" s="8">
        <v>0</v>
      </c>
      <c r="H175" s="8">
        <v>0</v>
      </c>
      <c r="I175" s="8">
        <v>11</v>
      </c>
      <c r="J175" s="8">
        <v>7</v>
      </c>
      <c r="K175" s="8">
        <v>16</v>
      </c>
      <c r="L175" s="8">
        <v>41</v>
      </c>
      <c r="M175" s="8">
        <v>14</v>
      </c>
      <c r="N175" s="8">
        <v>0</v>
      </c>
      <c r="O175" s="8">
        <v>12</v>
      </c>
      <c r="P175" s="8">
        <v>5</v>
      </c>
      <c r="Q175" s="8">
        <v>0</v>
      </c>
    </row>
    <row r="176" spans="1:17">
      <c r="A176" s="8" t="s">
        <v>1441</v>
      </c>
      <c r="B176" s="3">
        <v>0</v>
      </c>
      <c r="C176" s="8">
        <v>0</v>
      </c>
      <c r="D176" s="8">
        <v>7</v>
      </c>
      <c r="E176" s="8">
        <v>4</v>
      </c>
      <c r="F176" s="8">
        <v>1</v>
      </c>
      <c r="G176" s="8">
        <v>1</v>
      </c>
      <c r="H176" s="8">
        <v>1</v>
      </c>
      <c r="I176" s="8">
        <v>11</v>
      </c>
      <c r="J176" s="8">
        <v>3</v>
      </c>
      <c r="K176" s="8">
        <v>21</v>
      </c>
      <c r="L176" s="8">
        <v>21</v>
      </c>
      <c r="M176" s="8">
        <v>7</v>
      </c>
      <c r="N176" s="8">
        <v>0</v>
      </c>
      <c r="O176" s="8">
        <v>5</v>
      </c>
      <c r="P176" s="8">
        <v>4</v>
      </c>
      <c r="Q176" s="8">
        <v>0</v>
      </c>
    </row>
    <row r="177" spans="1:17">
      <c r="A177" s="8" t="s">
        <v>1444</v>
      </c>
      <c r="B177" s="3">
        <v>0</v>
      </c>
      <c r="C177" s="8">
        <v>0</v>
      </c>
      <c r="D177" s="8">
        <v>1</v>
      </c>
      <c r="E177" s="8">
        <v>1</v>
      </c>
      <c r="F177" s="8">
        <v>0</v>
      </c>
      <c r="G177" s="8">
        <v>0</v>
      </c>
      <c r="H177" s="8">
        <v>0</v>
      </c>
      <c r="I177" s="8">
        <v>3</v>
      </c>
      <c r="J177" s="8">
        <v>3</v>
      </c>
      <c r="K177" s="8">
        <v>8</v>
      </c>
      <c r="L177" s="8">
        <v>14</v>
      </c>
      <c r="M177" s="8">
        <v>9</v>
      </c>
      <c r="N177" s="8">
        <v>0</v>
      </c>
      <c r="O177" s="8">
        <v>1</v>
      </c>
      <c r="P177" s="8">
        <v>1</v>
      </c>
      <c r="Q177" s="8">
        <v>0</v>
      </c>
    </row>
    <row r="178" spans="1:17">
      <c r="A178" s="8" t="s">
        <v>1442</v>
      </c>
      <c r="B178" s="3">
        <v>0</v>
      </c>
      <c r="C178" s="8">
        <v>2</v>
      </c>
      <c r="D178" s="8">
        <v>5</v>
      </c>
      <c r="E178" s="8">
        <v>1</v>
      </c>
      <c r="F178" s="8">
        <v>1</v>
      </c>
      <c r="G178" s="8">
        <v>0</v>
      </c>
      <c r="H178" s="8">
        <v>0</v>
      </c>
      <c r="I178" s="8">
        <v>16</v>
      </c>
      <c r="J178" s="8">
        <v>8</v>
      </c>
      <c r="K178" s="8">
        <v>25</v>
      </c>
      <c r="L178" s="8">
        <v>49</v>
      </c>
      <c r="M178" s="8">
        <v>28</v>
      </c>
      <c r="N178" s="8">
        <v>0</v>
      </c>
      <c r="O178" s="8">
        <v>11</v>
      </c>
      <c r="P178" s="8">
        <v>8</v>
      </c>
      <c r="Q178" s="8">
        <v>0</v>
      </c>
    </row>
    <row r="179" spans="1:17">
      <c r="A179" s="8" t="s">
        <v>1528</v>
      </c>
      <c r="B179" s="3">
        <v>0</v>
      </c>
      <c r="C179" s="8">
        <v>0</v>
      </c>
      <c r="D179" s="8">
        <v>3</v>
      </c>
      <c r="E179" s="8">
        <v>14</v>
      </c>
      <c r="F179" s="8">
        <v>0</v>
      </c>
      <c r="G179" s="8">
        <v>0</v>
      </c>
      <c r="H179" s="8">
        <v>0</v>
      </c>
      <c r="I179" s="8">
        <v>21</v>
      </c>
      <c r="J179" s="8">
        <v>8</v>
      </c>
      <c r="K179" s="8">
        <v>28</v>
      </c>
      <c r="L179" s="8">
        <v>41</v>
      </c>
      <c r="M179" s="8">
        <v>24</v>
      </c>
      <c r="N179" s="8">
        <v>0</v>
      </c>
      <c r="O179" s="8">
        <v>8</v>
      </c>
      <c r="P179" s="8">
        <v>6</v>
      </c>
      <c r="Q179" s="8">
        <v>0</v>
      </c>
    </row>
    <row r="180" spans="1:17">
      <c r="A180" s="8" t="s">
        <v>1567</v>
      </c>
      <c r="B180" s="3">
        <v>0</v>
      </c>
      <c r="C180" s="8">
        <v>2</v>
      </c>
      <c r="D180" s="8">
        <v>3</v>
      </c>
      <c r="E180" s="8">
        <v>4</v>
      </c>
      <c r="F180" s="8">
        <v>0</v>
      </c>
      <c r="G180" s="8">
        <v>0</v>
      </c>
      <c r="H180" s="8">
        <v>0</v>
      </c>
      <c r="I180" s="8">
        <v>10</v>
      </c>
      <c r="J180" s="8">
        <v>8</v>
      </c>
      <c r="K180" s="8">
        <v>26</v>
      </c>
      <c r="L180" s="8">
        <v>23</v>
      </c>
      <c r="M180" s="8">
        <v>11</v>
      </c>
      <c r="N180" s="8">
        <v>1</v>
      </c>
      <c r="O180" s="8">
        <v>10</v>
      </c>
      <c r="P180" s="8">
        <v>6</v>
      </c>
      <c r="Q180" s="8">
        <v>0</v>
      </c>
    </row>
    <row r="181" spans="1:17">
      <c r="A181" s="8" t="s">
        <v>1529</v>
      </c>
      <c r="B181" s="3">
        <v>0</v>
      </c>
      <c r="C181" s="8">
        <v>0</v>
      </c>
      <c r="D181" s="8">
        <v>5</v>
      </c>
      <c r="E181" s="8">
        <v>16</v>
      </c>
      <c r="F181" s="8">
        <v>0</v>
      </c>
      <c r="G181" s="8">
        <v>1</v>
      </c>
      <c r="H181" s="8">
        <v>1</v>
      </c>
      <c r="I181" s="8">
        <v>31</v>
      </c>
      <c r="J181" s="8">
        <v>13</v>
      </c>
      <c r="K181" s="8">
        <v>35</v>
      </c>
      <c r="L181" s="8">
        <v>37</v>
      </c>
      <c r="M181" s="8">
        <v>33</v>
      </c>
      <c r="N181" s="8">
        <v>2</v>
      </c>
      <c r="O181" s="8">
        <v>22</v>
      </c>
      <c r="P181" s="8">
        <v>7</v>
      </c>
      <c r="Q181" s="8">
        <v>1</v>
      </c>
    </row>
    <row r="182" spans="1:17">
      <c r="A182" s="8" t="s">
        <v>1443</v>
      </c>
      <c r="B182" s="3">
        <v>1</v>
      </c>
      <c r="C182" s="8">
        <v>2</v>
      </c>
      <c r="D182" s="8">
        <v>10</v>
      </c>
      <c r="E182" s="8">
        <v>14</v>
      </c>
      <c r="F182" s="8">
        <v>2</v>
      </c>
      <c r="G182" s="8">
        <v>1</v>
      </c>
      <c r="H182" s="8">
        <v>1</v>
      </c>
      <c r="I182" s="8">
        <v>46</v>
      </c>
      <c r="J182" s="8">
        <v>17</v>
      </c>
      <c r="K182" s="8">
        <v>61</v>
      </c>
      <c r="L182" s="8">
        <v>94</v>
      </c>
      <c r="M182" s="8">
        <v>30</v>
      </c>
      <c r="N182" s="8">
        <v>2</v>
      </c>
      <c r="O182" s="8">
        <v>21</v>
      </c>
      <c r="P182" s="8">
        <v>7</v>
      </c>
      <c r="Q182" s="8">
        <v>0</v>
      </c>
    </row>
    <row r="183" spans="1:17">
      <c r="A183" s="8" t="s">
        <v>2221</v>
      </c>
      <c r="B183" s="3">
        <v>0</v>
      </c>
      <c r="C183" s="8">
        <v>1</v>
      </c>
      <c r="D183" s="8">
        <v>16</v>
      </c>
      <c r="E183" s="8">
        <v>19</v>
      </c>
      <c r="F183" s="8">
        <v>1</v>
      </c>
      <c r="G183" s="8">
        <v>0</v>
      </c>
      <c r="H183" s="8">
        <v>0</v>
      </c>
      <c r="I183" s="8">
        <v>50</v>
      </c>
      <c r="J183" s="8">
        <v>13</v>
      </c>
      <c r="K183" s="8">
        <v>40</v>
      </c>
      <c r="L183" s="8">
        <v>72</v>
      </c>
      <c r="M183" s="8">
        <v>22</v>
      </c>
      <c r="N183" s="8">
        <v>4</v>
      </c>
      <c r="O183" s="8">
        <v>15</v>
      </c>
      <c r="P183" s="8">
        <v>5</v>
      </c>
      <c r="Q183" s="8">
        <v>0</v>
      </c>
    </row>
    <row r="184" spans="1:17">
      <c r="A184" s="8" t="s">
        <v>1530</v>
      </c>
      <c r="B184" s="3">
        <v>0</v>
      </c>
      <c r="C184" s="8">
        <v>1</v>
      </c>
      <c r="D184" s="8">
        <v>9</v>
      </c>
      <c r="E184" s="8">
        <v>7</v>
      </c>
      <c r="F184" s="8">
        <v>1</v>
      </c>
      <c r="G184" s="8">
        <v>1</v>
      </c>
      <c r="H184" s="8">
        <v>1</v>
      </c>
      <c r="I184" s="8">
        <v>19</v>
      </c>
      <c r="J184" s="8">
        <v>11</v>
      </c>
      <c r="K184" s="8">
        <v>28</v>
      </c>
      <c r="L184" s="8">
        <v>26</v>
      </c>
      <c r="M184" s="8">
        <v>16</v>
      </c>
      <c r="N184" s="8">
        <v>2</v>
      </c>
      <c r="O184" s="8">
        <v>15</v>
      </c>
      <c r="P184" s="8">
        <v>3</v>
      </c>
      <c r="Q184" s="8">
        <v>0</v>
      </c>
    </row>
    <row r="185" spans="1:17">
      <c r="A185" s="8" t="s">
        <v>1432</v>
      </c>
      <c r="B185" s="3">
        <v>0</v>
      </c>
      <c r="C185" s="8">
        <v>1</v>
      </c>
      <c r="D185" s="8">
        <v>7</v>
      </c>
      <c r="E185" s="8">
        <v>11</v>
      </c>
      <c r="F185" s="8">
        <v>0</v>
      </c>
      <c r="G185" s="8">
        <v>1</v>
      </c>
      <c r="H185" s="8">
        <v>1</v>
      </c>
      <c r="I185" s="8">
        <v>24</v>
      </c>
      <c r="J185" s="8">
        <v>10</v>
      </c>
      <c r="K185" s="8">
        <v>26</v>
      </c>
      <c r="L185" s="8">
        <v>46</v>
      </c>
      <c r="M185" s="8">
        <v>25</v>
      </c>
      <c r="N185" s="8">
        <v>0</v>
      </c>
      <c r="O185" s="8">
        <v>17</v>
      </c>
      <c r="P185" s="8">
        <v>8</v>
      </c>
      <c r="Q185" s="8">
        <v>0</v>
      </c>
    </row>
    <row r="186" spans="1:17">
      <c r="A186" s="8" t="s">
        <v>1531</v>
      </c>
      <c r="B186" s="3">
        <v>0</v>
      </c>
      <c r="C186" s="8">
        <v>1</v>
      </c>
      <c r="D186" s="8">
        <v>4</v>
      </c>
      <c r="E186" s="8">
        <v>2</v>
      </c>
      <c r="F186" s="8">
        <v>0</v>
      </c>
      <c r="G186" s="8">
        <v>0</v>
      </c>
      <c r="H186" s="8">
        <v>0</v>
      </c>
      <c r="I186" s="8">
        <v>8</v>
      </c>
      <c r="J186" s="8">
        <v>3</v>
      </c>
      <c r="K186" s="8">
        <v>12</v>
      </c>
      <c r="L186" s="8">
        <v>13</v>
      </c>
      <c r="M186" s="8">
        <v>4</v>
      </c>
      <c r="N186" s="8">
        <v>0</v>
      </c>
      <c r="O186" s="8">
        <v>9</v>
      </c>
      <c r="P186" s="8">
        <v>2</v>
      </c>
      <c r="Q186" s="8">
        <v>0</v>
      </c>
    </row>
    <row r="187" spans="1:17">
      <c r="A187" s="8" t="s">
        <v>1532</v>
      </c>
      <c r="B187" s="3">
        <v>0</v>
      </c>
      <c r="C187" s="8">
        <v>0</v>
      </c>
      <c r="D187" s="8">
        <v>1</v>
      </c>
      <c r="E187" s="8">
        <v>3</v>
      </c>
      <c r="F187" s="8">
        <v>0</v>
      </c>
      <c r="G187" s="8">
        <v>1</v>
      </c>
      <c r="H187" s="8">
        <v>1</v>
      </c>
      <c r="I187" s="8">
        <v>11</v>
      </c>
      <c r="J187" s="8">
        <v>4</v>
      </c>
      <c r="K187" s="8">
        <v>24</v>
      </c>
      <c r="L187" s="8">
        <v>34</v>
      </c>
      <c r="M187" s="8">
        <v>14</v>
      </c>
      <c r="N187" s="8">
        <v>0</v>
      </c>
      <c r="O187" s="8">
        <v>7</v>
      </c>
      <c r="P187" s="8">
        <v>3</v>
      </c>
      <c r="Q187" s="8">
        <v>1</v>
      </c>
    </row>
    <row r="188" spans="1:17">
      <c r="A188" s="8" t="s">
        <v>1533</v>
      </c>
      <c r="B188" s="3">
        <v>0</v>
      </c>
      <c r="C188" s="8">
        <v>1</v>
      </c>
      <c r="D188" s="8">
        <v>2</v>
      </c>
      <c r="E188" s="8">
        <v>6</v>
      </c>
      <c r="F188" s="8">
        <v>0</v>
      </c>
      <c r="G188" s="8">
        <v>0</v>
      </c>
      <c r="H188" s="8">
        <v>0</v>
      </c>
      <c r="I188" s="8">
        <v>15</v>
      </c>
      <c r="J188" s="8">
        <v>8</v>
      </c>
      <c r="K188" s="8">
        <v>30</v>
      </c>
      <c r="L188" s="8">
        <v>53</v>
      </c>
      <c r="M188" s="8">
        <v>16</v>
      </c>
      <c r="N188" s="8">
        <v>0</v>
      </c>
      <c r="O188" s="8">
        <v>12</v>
      </c>
      <c r="P188" s="8">
        <v>0</v>
      </c>
      <c r="Q188" s="8">
        <v>0</v>
      </c>
    </row>
    <row r="189" spans="1:17">
      <c r="A189" s="8" t="s">
        <v>1534</v>
      </c>
      <c r="B189" s="3">
        <v>0</v>
      </c>
      <c r="C189" s="8">
        <v>0</v>
      </c>
      <c r="D189" s="8">
        <v>4</v>
      </c>
      <c r="E189" s="8">
        <v>6</v>
      </c>
      <c r="F189" s="8">
        <v>0</v>
      </c>
      <c r="G189" s="8">
        <v>0</v>
      </c>
      <c r="H189" s="8">
        <v>0</v>
      </c>
      <c r="I189" s="8">
        <v>10</v>
      </c>
      <c r="J189" s="8">
        <v>2</v>
      </c>
      <c r="K189" s="8">
        <v>8</v>
      </c>
      <c r="L189" s="8">
        <v>21</v>
      </c>
      <c r="M189" s="8">
        <v>10</v>
      </c>
      <c r="N189" s="8">
        <v>0</v>
      </c>
      <c r="O189" s="8">
        <v>4</v>
      </c>
      <c r="P189" s="8">
        <v>3</v>
      </c>
      <c r="Q189" s="8">
        <v>0</v>
      </c>
    </row>
    <row r="190" spans="1:17">
      <c r="A190" s="8" t="s">
        <v>1535</v>
      </c>
      <c r="B190" s="3">
        <v>0</v>
      </c>
      <c r="C190" s="8">
        <v>0</v>
      </c>
      <c r="D190" s="8">
        <v>5</v>
      </c>
      <c r="E190" s="8">
        <v>2</v>
      </c>
      <c r="F190" s="8">
        <v>0</v>
      </c>
      <c r="G190" s="8">
        <v>0</v>
      </c>
      <c r="H190" s="8">
        <v>0</v>
      </c>
      <c r="I190" s="8">
        <v>23</v>
      </c>
      <c r="J190" s="8">
        <v>8</v>
      </c>
      <c r="K190" s="8">
        <v>26</v>
      </c>
      <c r="L190" s="8">
        <v>15</v>
      </c>
      <c r="M190" s="8">
        <v>8</v>
      </c>
      <c r="N190" s="8">
        <v>2</v>
      </c>
      <c r="O190" s="8">
        <v>10</v>
      </c>
      <c r="P190" s="8">
        <v>6</v>
      </c>
      <c r="Q190" s="8">
        <v>0</v>
      </c>
    </row>
    <row r="191" spans="1:17">
      <c r="A191" s="8" t="s">
        <v>1536</v>
      </c>
      <c r="B191" s="3">
        <v>3</v>
      </c>
      <c r="C191" s="8">
        <v>1</v>
      </c>
      <c r="D191" s="8">
        <v>3</v>
      </c>
      <c r="E191" s="8">
        <v>8</v>
      </c>
      <c r="F191" s="8">
        <v>4</v>
      </c>
      <c r="G191" s="8">
        <v>0</v>
      </c>
      <c r="H191" s="8">
        <v>0</v>
      </c>
      <c r="I191" s="8">
        <v>15</v>
      </c>
      <c r="J191" s="8">
        <v>8</v>
      </c>
      <c r="K191" s="8">
        <v>31</v>
      </c>
      <c r="L191" s="8">
        <v>40</v>
      </c>
      <c r="M191" s="8">
        <v>17</v>
      </c>
      <c r="N191" s="8">
        <v>0</v>
      </c>
      <c r="O191" s="8">
        <v>14</v>
      </c>
      <c r="P191" s="8">
        <v>4</v>
      </c>
      <c r="Q191" s="8">
        <v>0</v>
      </c>
    </row>
    <row r="192" spans="1:17">
      <c r="A192" s="8" t="s">
        <v>1537</v>
      </c>
      <c r="B192" s="3">
        <v>0</v>
      </c>
      <c r="C192" s="8">
        <v>0</v>
      </c>
      <c r="D192" s="8">
        <v>2</v>
      </c>
      <c r="E192" s="8">
        <v>5</v>
      </c>
      <c r="F192" s="8">
        <v>0</v>
      </c>
      <c r="G192" s="8">
        <v>1</v>
      </c>
      <c r="H192" s="8">
        <v>1</v>
      </c>
      <c r="I192" s="8">
        <v>7</v>
      </c>
      <c r="J192" s="8">
        <v>2</v>
      </c>
      <c r="K192" s="8">
        <v>13</v>
      </c>
      <c r="L192" s="8">
        <v>7</v>
      </c>
      <c r="M192" s="8">
        <v>4</v>
      </c>
      <c r="N192" s="8">
        <v>1</v>
      </c>
      <c r="O192" s="8">
        <v>13</v>
      </c>
      <c r="P192" s="8">
        <v>9</v>
      </c>
      <c r="Q192" s="8">
        <v>2</v>
      </c>
    </row>
    <row r="193" spans="1:17">
      <c r="A193" s="8" t="s">
        <v>1433</v>
      </c>
      <c r="B193" s="3">
        <v>0</v>
      </c>
      <c r="C193" s="8">
        <v>2</v>
      </c>
      <c r="D193" s="8">
        <v>3</v>
      </c>
      <c r="E193" s="8">
        <v>2</v>
      </c>
      <c r="F193" s="8">
        <v>1</v>
      </c>
      <c r="G193" s="8">
        <v>0</v>
      </c>
      <c r="H193" s="8">
        <v>0</v>
      </c>
      <c r="I193" s="8">
        <v>9</v>
      </c>
      <c r="J193" s="8">
        <v>3</v>
      </c>
      <c r="K193" s="8">
        <v>17</v>
      </c>
      <c r="L193" s="8">
        <v>58</v>
      </c>
      <c r="M193" s="8">
        <v>18</v>
      </c>
      <c r="N193" s="8">
        <v>0</v>
      </c>
      <c r="O193" s="8">
        <v>15</v>
      </c>
      <c r="P193" s="8">
        <v>4</v>
      </c>
      <c r="Q193" s="8">
        <v>0</v>
      </c>
    </row>
    <row r="194" spans="1:17">
      <c r="A194" s="8" t="s">
        <v>1716</v>
      </c>
      <c r="B194" s="3">
        <v>0</v>
      </c>
      <c r="C194" s="8">
        <v>2</v>
      </c>
      <c r="D194" s="8">
        <v>3</v>
      </c>
      <c r="E194" s="8">
        <v>10</v>
      </c>
      <c r="F194" s="8">
        <v>0</v>
      </c>
      <c r="G194" s="8">
        <v>0</v>
      </c>
      <c r="H194" s="8">
        <v>1</v>
      </c>
      <c r="I194" s="8">
        <v>22</v>
      </c>
      <c r="J194" s="8">
        <v>7</v>
      </c>
      <c r="K194" s="8">
        <v>23</v>
      </c>
      <c r="L194" s="8">
        <v>32</v>
      </c>
      <c r="M194" s="8">
        <v>22</v>
      </c>
      <c r="N194" s="8">
        <v>2</v>
      </c>
      <c r="O194" s="8">
        <v>18</v>
      </c>
      <c r="P194" s="8">
        <v>3</v>
      </c>
      <c r="Q194" s="8">
        <v>0</v>
      </c>
    </row>
    <row r="195" spans="1:17">
      <c r="A195" s="8" t="s">
        <v>1717</v>
      </c>
      <c r="B195" s="3">
        <v>1</v>
      </c>
      <c r="C195" s="8">
        <v>1</v>
      </c>
      <c r="D195" s="8">
        <v>5</v>
      </c>
      <c r="E195" s="8">
        <v>12</v>
      </c>
      <c r="F195" s="8">
        <v>0</v>
      </c>
      <c r="G195" s="8">
        <v>1</v>
      </c>
      <c r="H195" s="8">
        <v>1</v>
      </c>
      <c r="I195" s="8">
        <v>23</v>
      </c>
      <c r="J195" s="8">
        <v>10</v>
      </c>
      <c r="K195" s="8">
        <v>20</v>
      </c>
      <c r="L195" s="8">
        <v>35</v>
      </c>
      <c r="M195" s="8">
        <v>11</v>
      </c>
      <c r="N195" s="8">
        <v>5</v>
      </c>
      <c r="O195" s="8">
        <v>12</v>
      </c>
      <c r="P195" s="8">
        <v>6</v>
      </c>
      <c r="Q195" s="8">
        <v>0</v>
      </c>
    </row>
    <row r="196" spans="1:17">
      <c r="A196" s="8" t="s">
        <v>1718</v>
      </c>
      <c r="B196" s="3">
        <v>2</v>
      </c>
      <c r="C196" s="8">
        <v>1</v>
      </c>
      <c r="D196" s="8">
        <v>3</v>
      </c>
      <c r="E196" s="8">
        <v>7</v>
      </c>
      <c r="F196" s="8">
        <v>0</v>
      </c>
      <c r="G196" s="8">
        <v>1</v>
      </c>
      <c r="H196" s="8">
        <v>0</v>
      </c>
      <c r="I196" s="8">
        <v>15</v>
      </c>
      <c r="J196" s="8">
        <v>13</v>
      </c>
      <c r="K196" s="8">
        <v>31</v>
      </c>
      <c r="L196" s="8">
        <v>33</v>
      </c>
      <c r="M196" s="8">
        <v>18</v>
      </c>
      <c r="N196" s="8">
        <v>0</v>
      </c>
      <c r="O196" s="8">
        <v>14</v>
      </c>
      <c r="P196" s="8">
        <v>5</v>
      </c>
      <c r="Q196" s="8">
        <v>0</v>
      </c>
    </row>
    <row r="197" spans="1:17">
      <c r="A197" s="8" t="s">
        <v>1719</v>
      </c>
      <c r="B197" s="3">
        <v>0</v>
      </c>
      <c r="C197" s="8">
        <v>0</v>
      </c>
      <c r="D197" s="8">
        <v>5</v>
      </c>
      <c r="E197" s="8">
        <v>9</v>
      </c>
      <c r="F197" s="8">
        <v>0</v>
      </c>
      <c r="G197" s="8">
        <v>1</v>
      </c>
      <c r="H197" s="8">
        <v>0</v>
      </c>
      <c r="I197" s="8">
        <v>22</v>
      </c>
      <c r="J197" s="8">
        <v>4</v>
      </c>
      <c r="K197" s="8">
        <v>22</v>
      </c>
      <c r="L197" s="8">
        <v>22</v>
      </c>
      <c r="M197" s="8">
        <v>11</v>
      </c>
      <c r="N197" s="8">
        <v>2</v>
      </c>
      <c r="O197" s="8">
        <v>12</v>
      </c>
      <c r="P197" s="8">
        <v>2</v>
      </c>
      <c r="Q197" s="8">
        <v>0</v>
      </c>
    </row>
    <row r="198" spans="1:17">
      <c r="A198" s="8" t="s">
        <v>1720</v>
      </c>
      <c r="B198" s="3">
        <v>0</v>
      </c>
      <c r="C198" s="8">
        <v>2</v>
      </c>
      <c r="D198" s="8">
        <v>4</v>
      </c>
      <c r="E198" s="8">
        <v>13</v>
      </c>
      <c r="F198" s="8">
        <v>0</v>
      </c>
      <c r="G198" s="8">
        <v>1</v>
      </c>
      <c r="H198" s="8">
        <v>1</v>
      </c>
      <c r="I198" s="8">
        <v>20</v>
      </c>
      <c r="J198" s="8">
        <v>10</v>
      </c>
      <c r="K198" s="8">
        <v>22</v>
      </c>
      <c r="L198" s="8">
        <v>32</v>
      </c>
      <c r="M198" s="8">
        <v>14</v>
      </c>
      <c r="N198" s="8">
        <v>3</v>
      </c>
      <c r="O198" s="8">
        <v>11</v>
      </c>
      <c r="P198" s="8">
        <v>2</v>
      </c>
      <c r="Q198" s="8">
        <v>0</v>
      </c>
    </row>
    <row r="199" spans="1:17">
      <c r="A199" s="8" t="s">
        <v>1618</v>
      </c>
      <c r="B199" s="3">
        <v>0</v>
      </c>
      <c r="C199" s="8">
        <v>0</v>
      </c>
      <c r="D199" s="8">
        <v>3</v>
      </c>
      <c r="E199" s="8">
        <v>11</v>
      </c>
      <c r="F199" s="8">
        <v>0</v>
      </c>
      <c r="G199" s="8">
        <v>0</v>
      </c>
      <c r="H199" s="8">
        <v>0</v>
      </c>
      <c r="I199" s="8">
        <v>14</v>
      </c>
      <c r="J199" s="8">
        <v>6</v>
      </c>
      <c r="K199" s="8">
        <v>16</v>
      </c>
      <c r="L199" s="8">
        <v>9</v>
      </c>
      <c r="M199" s="8">
        <v>3</v>
      </c>
      <c r="N199" s="8">
        <v>2</v>
      </c>
      <c r="O199" s="8">
        <v>19</v>
      </c>
      <c r="P199" s="8">
        <v>9</v>
      </c>
      <c r="Q199" s="8">
        <v>0</v>
      </c>
    </row>
    <row r="200" spans="1:17">
      <c r="A200" s="8" t="s">
        <v>1721</v>
      </c>
      <c r="B200" s="3">
        <v>1</v>
      </c>
      <c r="C200" s="8">
        <v>1</v>
      </c>
      <c r="D200" s="8">
        <v>1</v>
      </c>
      <c r="E200" s="8">
        <v>13</v>
      </c>
      <c r="F200" s="8">
        <v>2</v>
      </c>
      <c r="G200" s="8">
        <v>2</v>
      </c>
      <c r="H200" s="8">
        <v>1</v>
      </c>
      <c r="I200" s="8">
        <v>25</v>
      </c>
      <c r="J200" s="8">
        <v>9</v>
      </c>
      <c r="K200" s="8">
        <v>36</v>
      </c>
      <c r="L200" s="8">
        <v>32</v>
      </c>
      <c r="M200" s="8">
        <v>27</v>
      </c>
      <c r="N200" s="8">
        <v>0</v>
      </c>
      <c r="O200" s="8">
        <v>10</v>
      </c>
      <c r="P200" s="8">
        <v>3</v>
      </c>
      <c r="Q200" s="8">
        <v>0</v>
      </c>
    </row>
    <row r="201" spans="1:17">
      <c r="A201" s="8" t="s">
        <v>2222</v>
      </c>
      <c r="B201" s="3">
        <v>1</v>
      </c>
      <c r="C201" s="8">
        <v>2</v>
      </c>
      <c r="D201" s="8">
        <v>3</v>
      </c>
      <c r="E201" s="8">
        <v>11</v>
      </c>
      <c r="F201" s="8">
        <v>2</v>
      </c>
      <c r="G201" s="8">
        <v>0</v>
      </c>
      <c r="H201" s="8">
        <v>0</v>
      </c>
      <c r="I201" s="8">
        <v>20</v>
      </c>
      <c r="J201" s="8">
        <v>5</v>
      </c>
      <c r="K201" s="8">
        <v>18</v>
      </c>
      <c r="L201" s="8">
        <v>29</v>
      </c>
      <c r="M201" s="8">
        <v>8</v>
      </c>
      <c r="N201" s="8">
        <v>2</v>
      </c>
      <c r="O201" s="8">
        <v>8</v>
      </c>
      <c r="P201" s="8">
        <v>4</v>
      </c>
      <c r="Q201" s="8">
        <v>0</v>
      </c>
    </row>
    <row r="202" spans="1:17">
      <c r="A202" s="8" t="s">
        <v>1722</v>
      </c>
      <c r="B202" s="3">
        <v>0</v>
      </c>
      <c r="C202" s="8">
        <v>0</v>
      </c>
      <c r="D202" s="8">
        <v>11</v>
      </c>
      <c r="E202" s="8">
        <v>14</v>
      </c>
      <c r="F202" s="8">
        <v>0</v>
      </c>
      <c r="G202" s="8">
        <v>0</v>
      </c>
      <c r="H202" s="8">
        <v>0</v>
      </c>
      <c r="I202" s="8">
        <v>25</v>
      </c>
      <c r="J202" s="8">
        <v>7</v>
      </c>
      <c r="K202" s="8">
        <v>11</v>
      </c>
      <c r="L202" s="8">
        <v>8</v>
      </c>
      <c r="M202" s="8">
        <v>2</v>
      </c>
      <c r="N202" s="8">
        <v>2</v>
      </c>
      <c r="O202" s="8">
        <v>3</v>
      </c>
      <c r="P202" s="8">
        <v>3</v>
      </c>
      <c r="Q202" s="8">
        <v>0</v>
      </c>
    </row>
    <row r="203" spans="1:17">
      <c r="A203" s="8" t="s">
        <v>1723</v>
      </c>
      <c r="B203" s="3">
        <v>0</v>
      </c>
      <c r="C203" s="8">
        <v>0</v>
      </c>
      <c r="D203" s="8">
        <v>6</v>
      </c>
      <c r="E203" s="8">
        <v>7</v>
      </c>
      <c r="F203" s="8">
        <v>0</v>
      </c>
      <c r="G203" s="8">
        <v>0</v>
      </c>
      <c r="H203" s="8">
        <v>0</v>
      </c>
      <c r="I203" s="8">
        <v>20</v>
      </c>
      <c r="J203" s="8">
        <v>8</v>
      </c>
      <c r="K203" s="8">
        <v>36</v>
      </c>
      <c r="L203" s="8">
        <v>27</v>
      </c>
      <c r="M203" s="8">
        <v>16</v>
      </c>
      <c r="N203" s="8">
        <v>2</v>
      </c>
      <c r="O203" s="8">
        <v>13</v>
      </c>
      <c r="P203" s="8">
        <v>3</v>
      </c>
      <c r="Q203" s="8">
        <v>0</v>
      </c>
    </row>
    <row r="204" spans="1:17">
      <c r="A204" s="8" t="s">
        <v>1619</v>
      </c>
      <c r="B204" s="3">
        <v>0</v>
      </c>
      <c r="C204" s="8">
        <v>0</v>
      </c>
      <c r="D204" s="8">
        <v>0</v>
      </c>
      <c r="E204" s="8">
        <v>1</v>
      </c>
      <c r="F204" s="8">
        <v>0</v>
      </c>
      <c r="G204" s="8">
        <v>0</v>
      </c>
      <c r="H204" s="8">
        <v>0</v>
      </c>
      <c r="I204" s="8">
        <v>6</v>
      </c>
      <c r="J204" s="8">
        <v>1</v>
      </c>
      <c r="K204" s="8">
        <v>7</v>
      </c>
      <c r="L204" s="8">
        <v>22</v>
      </c>
      <c r="M204" s="8">
        <v>6</v>
      </c>
      <c r="N204" s="8">
        <v>1</v>
      </c>
      <c r="O204" s="8">
        <v>3</v>
      </c>
      <c r="P204" s="8">
        <v>0</v>
      </c>
      <c r="Q204" s="8">
        <v>0</v>
      </c>
    </row>
    <row r="205" spans="1:17">
      <c r="A205" s="8" t="s">
        <v>1620</v>
      </c>
      <c r="B205" s="3">
        <v>0</v>
      </c>
      <c r="C205" s="8">
        <v>1</v>
      </c>
      <c r="D205" s="8">
        <v>13</v>
      </c>
      <c r="E205" s="8">
        <v>7</v>
      </c>
      <c r="F205" s="8">
        <v>2</v>
      </c>
      <c r="G205" s="8">
        <v>0</v>
      </c>
      <c r="H205" s="8">
        <v>0</v>
      </c>
      <c r="I205" s="8">
        <v>33</v>
      </c>
      <c r="J205" s="8">
        <v>16</v>
      </c>
      <c r="K205" s="8">
        <v>49</v>
      </c>
      <c r="L205" s="8">
        <v>39</v>
      </c>
      <c r="M205" s="8">
        <v>29</v>
      </c>
      <c r="N205" s="8">
        <v>6</v>
      </c>
      <c r="O205" s="8">
        <v>21</v>
      </c>
      <c r="P205" s="8">
        <v>12</v>
      </c>
      <c r="Q205" s="8">
        <v>0</v>
      </c>
    </row>
    <row r="206" spans="1:17">
      <c r="A206" s="8" t="s">
        <v>1621</v>
      </c>
      <c r="B206" s="3">
        <v>0</v>
      </c>
      <c r="C206" s="8">
        <v>0</v>
      </c>
      <c r="D206" s="8">
        <v>10</v>
      </c>
      <c r="E206" s="8">
        <v>7</v>
      </c>
      <c r="F206" s="8">
        <v>0</v>
      </c>
      <c r="G206" s="8">
        <v>0</v>
      </c>
      <c r="H206" s="8">
        <v>0</v>
      </c>
      <c r="I206" s="8">
        <v>24</v>
      </c>
      <c r="J206" s="8">
        <v>14</v>
      </c>
      <c r="K206" s="8">
        <v>34</v>
      </c>
      <c r="L206" s="8">
        <v>30</v>
      </c>
      <c r="M206" s="8">
        <v>16</v>
      </c>
      <c r="N206" s="8">
        <v>3</v>
      </c>
      <c r="O206" s="8">
        <v>10</v>
      </c>
      <c r="P206" s="8">
        <v>6</v>
      </c>
      <c r="Q206" s="8">
        <v>0</v>
      </c>
    </row>
    <row r="207" spans="1:17">
      <c r="A207" s="8" t="s">
        <v>1724</v>
      </c>
      <c r="B207" s="3">
        <v>0</v>
      </c>
      <c r="C207" s="8">
        <v>2</v>
      </c>
      <c r="D207" s="8">
        <v>5</v>
      </c>
      <c r="E207" s="8">
        <v>3</v>
      </c>
      <c r="F207" s="8">
        <v>2</v>
      </c>
      <c r="G207" s="8">
        <v>1</v>
      </c>
      <c r="H207" s="8">
        <v>1</v>
      </c>
      <c r="I207" s="8">
        <v>12</v>
      </c>
      <c r="J207" s="8">
        <v>12</v>
      </c>
      <c r="K207" s="8">
        <v>14</v>
      </c>
      <c r="L207" s="8">
        <v>31</v>
      </c>
      <c r="M207" s="8">
        <v>12</v>
      </c>
      <c r="N207" s="8">
        <v>1</v>
      </c>
      <c r="O207" s="8">
        <v>9</v>
      </c>
      <c r="P207" s="8">
        <v>8</v>
      </c>
      <c r="Q207" s="8">
        <v>0</v>
      </c>
    </row>
    <row r="208" spans="1:17">
      <c r="A208" s="8" t="s">
        <v>1725</v>
      </c>
      <c r="B208" s="3">
        <v>0</v>
      </c>
      <c r="C208" s="8">
        <v>0</v>
      </c>
      <c r="D208" s="8">
        <v>7</v>
      </c>
      <c r="E208" s="8">
        <v>3</v>
      </c>
      <c r="F208" s="8">
        <v>0</v>
      </c>
      <c r="G208" s="8">
        <v>1</v>
      </c>
      <c r="H208" s="8">
        <v>1</v>
      </c>
      <c r="I208" s="8">
        <v>12</v>
      </c>
      <c r="J208" s="8">
        <v>6</v>
      </c>
      <c r="K208" s="8">
        <v>17</v>
      </c>
      <c r="L208" s="8">
        <v>15</v>
      </c>
      <c r="M208" s="8">
        <v>5</v>
      </c>
      <c r="N208" s="8">
        <v>3</v>
      </c>
      <c r="O208" s="8">
        <v>3</v>
      </c>
      <c r="P208" s="8">
        <v>2</v>
      </c>
      <c r="Q208" s="8">
        <v>0</v>
      </c>
    </row>
    <row r="209" spans="1:17">
      <c r="A209" s="8" t="s">
        <v>1726</v>
      </c>
      <c r="B209" s="3">
        <v>1</v>
      </c>
      <c r="C209" s="8">
        <v>1</v>
      </c>
      <c r="D209" s="8">
        <v>5</v>
      </c>
      <c r="E209" s="8">
        <v>2</v>
      </c>
      <c r="F209" s="8">
        <v>2</v>
      </c>
      <c r="G209" s="8">
        <v>1</v>
      </c>
      <c r="H209" s="8">
        <v>1</v>
      </c>
      <c r="I209" s="8">
        <v>15</v>
      </c>
      <c r="J209" s="8">
        <v>14</v>
      </c>
      <c r="K209" s="8">
        <v>30</v>
      </c>
      <c r="L209" s="8">
        <v>25</v>
      </c>
      <c r="M209" s="8">
        <v>14</v>
      </c>
      <c r="N209" s="8">
        <v>5</v>
      </c>
      <c r="O209" s="8">
        <v>12</v>
      </c>
      <c r="P209" s="8">
        <v>4</v>
      </c>
      <c r="Q209" s="8">
        <v>0</v>
      </c>
    </row>
    <row r="210" spans="1:17">
      <c r="A210" s="8" t="s">
        <v>1727</v>
      </c>
      <c r="B210" s="3">
        <v>0</v>
      </c>
      <c r="C210" s="8">
        <v>0</v>
      </c>
      <c r="D210" s="8">
        <v>2</v>
      </c>
      <c r="E210" s="8">
        <v>12</v>
      </c>
      <c r="F210" s="8">
        <v>0</v>
      </c>
      <c r="G210" s="8">
        <v>0</v>
      </c>
      <c r="H210" s="8">
        <v>0</v>
      </c>
      <c r="I210" s="8">
        <v>19</v>
      </c>
      <c r="J210" s="8">
        <v>4</v>
      </c>
      <c r="K210" s="8">
        <v>20</v>
      </c>
      <c r="L210" s="8">
        <v>49</v>
      </c>
      <c r="M210" s="8">
        <v>21</v>
      </c>
      <c r="N210" s="8">
        <v>1</v>
      </c>
      <c r="O210" s="8">
        <v>16</v>
      </c>
      <c r="P210" s="8">
        <v>7</v>
      </c>
      <c r="Q210" s="8">
        <v>0</v>
      </c>
    </row>
    <row r="211" spans="1:17">
      <c r="A211" s="8" t="s">
        <v>1728</v>
      </c>
      <c r="B211" s="3">
        <v>0</v>
      </c>
      <c r="C211" s="8">
        <v>1</v>
      </c>
      <c r="D211" s="8">
        <v>3</v>
      </c>
      <c r="E211" s="8">
        <v>6</v>
      </c>
      <c r="F211" s="8">
        <v>1</v>
      </c>
      <c r="G211" s="8">
        <v>0</v>
      </c>
      <c r="H211" s="8">
        <v>0</v>
      </c>
      <c r="I211" s="8">
        <v>12</v>
      </c>
      <c r="J211" s="8">
        <v>4</v>
      </c>
      <c r="K211" s="8">
        <v>21</v>
      </c>
      <c r="L211" s="8">
        <v>34</v>
      </c>
      <c r="M211" s="8">
        <v>18</v>
      </c>
      <c r="N211" s="8">
        <v>0</v>
      </c>
      <c r="O211" s="8">
        <v>13</v>
      </c>
      <c r="P211" s="8">
        <v>7</v>
      </c>
      <c r="Q211" s="8">
        <v>0</v>
      </c>
    </row>
    <row r="212" spans="1:17">
      <c r="A212" s="8" t="s">
        <v>1729</v>
      </c>
      <c r="B212" s="3">
        <v>0</v>
      </c>
      <c r="C212" s="8">
        <v>0</v>
      </c>
      <c r="D212" s="8">
        <v>6</v>
      </c>
      <c r="E212" s="8">
        <v>12</v>
      </c>
      <c r="F212" s="8">
        <v>0</v>
      </c>
      <c r="G212" s="8">
        <v>0</v>
      </c>
      <c r="H212" s="8">
        <v>0</v>
      </c>
      <c r="I212" s="8">
        <v>26</v>
      </c>
      <c r="J212" s="8">
        <v>7</v>
      </c>
      <c r="K212" s="8">
        <v>35</v>
      </c>
      <c r="L212" s="8">
        <v>47</v>
      </c>
      <c r="M212" s="8">
        <v>20</v>
      </c>
      <c r="N212" s="8">
        <v>1</v>
      </c>
      <c r="O212" s="8">
        <v>31</v>
      </c>
      <c r="P212" s="8">
        <v>7</v>
      </c>
      <c r="Q212" s="8">
        <v>0</v>
      </c>
    </row>
    <row r="213" spans="1:17">
      <c r="A213" s="8" t="s">
        <v>1730</v>
      </c>
      <c r="B213" s="3">
        <v>2</v>
      </c>
      <c r="C213" s="8">
        <v>3</v>
      </c>
      <c r="D213" s="8">
        <v>13</v>
      </c>
      <c r="E213" s="8">
        <v>12</v>
      </c>
      <c r="F213" s="8">
        <v>2</v>
      </c>
      <c r="G213" s="8">
        <v>1</v>
      </c>
      <c r="H213" s="8">
        <v>0</v>
      </c>
      <c r="I213" s="8">
        <v>43</v>
      </c>
      <c r="J213" s="8">
        <v>16</v>
      </c>
      <c r="K213" s="8">
        <v>44</v>
      </c>
      <c r="L213" s="8">
        <v>71</v>
      </c>
      <c r="M213" s="8">
        <v>29</v>
      </c>
      <c r="N213" s="8">
        <v>3</v>
      </c>
      <c r="O213" s="8">
        <v>20</v>
      </c>
      <c r="P213" s="8">
        <v>5</v>
      </c>
      <c r="Q213" s="8">
        <v>1</v>
      </c>
    </row>
    <row r="214" spans="1:17">
      <c r="A214" s="8" t="s">
        <v>2223</v>
      </c>
      <c r="B214" s="3">
        <v>1</v>
      </c>
      <c r="C214" s="8">
        <v>1</v>
      </c>
      <c r="D214" s="8">
        <v>21</v>
      </c>
      <c r="E214" s="8">
        <v>15</v>
      </c>
      <c r="F214" s="8">
        <v>0</v>
      </c>
      <c r="G214" s="8">
        <v>1</v>
      </c>
      <c r="H214" s="8">
        <v>0</v>
      </c>
      <c r="I214" s="8">
        <v>48</v>
      </c>
      <c r="J214" s="8">
        <v>18</v>
      </c>
      <c r="K214" s="8">
        <v>37</v>
      </c>
      <c r="L214" s="8">
        <v>50</v>
      </c>
      <c r="M214" s="8">
        <v>23</v>
      </c>
      <c r="N214" s="8">
        <v>3</v>
      </c>
      <c r="O214" s="8">
        <v>15</v>
      </c>
      <c r="P214" s="8">
        <v>4</v>
      </c>
      <c r="Q214" s="8">
        <v>1</v>
      </c>
    </row>
    <row r="215" spans="1:17">
      <c r="A215" s="8" t="s">
        <v>1622</v>
      </c>
      <c r="B215" s="3">
        <v>0</v>
      </c>
      <c r="C215" s="8">
        <v>0</v>
      </c>
      <c r="D215" s="8">
        <v>7</v>
      </c>
      <c r="E215" s="8">
        <v>5</v>
      </c>
      <c r="F215" s="8">
        <v>0</v>
      </c>
      <c r="G215" s="8">
        <v>1</v>
      </c>
      <c r="H215" s="8">
        <v>1</v>
      </c>
      <c r="I215" s="8">
        <v>16</v>
      </c>
      <c r="J215" s="8">
        <v>11</v>
      </c>
      <c r="K215" s="8">
        <v>26</v>
      </c>
      <c r="L215" s="8">
        <v>20</v>
      </c>
      <c r="M215" s="8">
        <v>11</v>
      </c>
      <c r="N215" s="8">
        <v>3</v>
      </c>
      <c r="O215" s="8">
        <v>15</v>
      </c>
      <c r="P215" s="8">
        <v>7</v>
      </c>
      <c r="Q215" s="8">
        <v>0</v>
      </c>
    </row>
    <row r="216" spans="1:17">
      <c r="A216" s="8" t="s">
        <v>1630</v>
      </c>
      <c r="B216" s="3">
        <v>0</v>
      </c>
      <c r="C216" s="8">
        <v>3</v>
      </c>
      <c r="D216" s="8">
        <v>6</v>
      </c>
      <c r="E216" s="8">
        <v>10</v>
      </c>
      <c r="F216" s="8">
        <v>1</v>
      </c>
      <c r="G216" s="8">
        <v>0</v>
      </c>
      <c r="H216" s="8">
        <v>0</v>
      </c>
      <c r="I216" s="8">
        <v>19</v>
      </c>
      <c r="J216" s="8">
        <v>3</v>
      </c>
      <c r="K216" s="8">
        <v>24</v>
      </c>
      <c r="L216" s="8">
        <v>43</v>
      </c>
      <c r="M216" s="8">
        <v>25</v>
      </c>
      <c r="N216" s="8">
        <v>1</v>
      </c>
      <c r="O216" s="8">
        <v>11</v>
      </c>
      <c r="P216" s="8">
        <v>6</v>
      </c>
      <c r="Q216" s="8">
        <v>0</v>
      </c>
    </row>
    <row r="217" spans="1:17">
      <c r="A217" s="8" t="s">
        <v>1731</v>
      </c>
      <c r="B217" s="3">
        <v>0</v>
      </c>
      <c r="C217" s="8">
        <v>2</v>
      </c>
      <c r="D217" s="8">
        <v>3</v>
      </c>
      <c r="E217" s="8">
        <v>5</v>
      </c>
      <c r="F217" s="8">
        <v>1</v>
      </c>
      <c r="G217" s="8">
        <v>0</v>
      </c>
      <c r="H217" s="8">
        <v>0</v>
      </c>
      <c r="I217" s="8">
        <v>11</v>
      </c>
      <c r="J217" s="8">
        <v>6</v>
      </c>
      <c r="K217" s="8">
        <v>16</v>
      </c>
      <c r="L217" s="8">
        <v>12</v>
      </c>
      <c r="M217" s="8">
        <v>7</v>
      </c>
      <c r="N217" s="8">
        <v>2</v>
      </c>
      <c r="O217" s="8">
        <v>8</v>
      </c>
      <c r="P217" s="8">
        <v>2</v>
      </c>
      <c r="Q217" s="8">
        <v>0</v>
      </c>
    </row>
    <row r="218" spans="1:17">
      <c r="A218" s="8" t="s">
        <v>1732</v>
      </c>
      <c r="B218" s="3">
        <v>0</v>
      </c>
      <c r="C218" s="8">
        <v>0</v>
      </c>
      <c r="D218" s="8">
        <v>2</v>
      </c>
      <c r="E218" s="8">
        <v>3</v>
      </c>
      <c r="F218" s="8">
        <v>0</v>
      </c>
      <c r="G218" s="8">
        <v>0</v>
      </c>
      <c r="H218" s="8">
        <v>0</v>
      </c>
      <c r="I218" s="8">
        <v>10</v>
      </c>
      <c r="J218" s="8">
        <v>8</v>
      </c>
      <c r="K218" s="8">
        <v>20</v>
      </c>
      <c r="L218" s="8">
        <v>33</v>
      </c>
      <c r="M218" s="8">
        <v>17</v>
      </c>
      <c r="N218" s="8">
        <v>0</v>
      </c>
      <c r="O218" s="8">
        <v>16</v>
      </c>
      <c r="P218" s="8">
        <v>2</v>
      </c>
      <c r="Q218" s="8">
        <v>0</v>
      </c>
    </row>
    <row r="219" spans="1:17">
      <c r="A219" s="8" t="s">
        <v>1623</v>
      </c>
      <c r="B219" s="3">
        <v>0</v>
      </c>
      <c r="C219" s="8">
        <v>0</v>
      </c>
      <c r="D219" s="8">
        <v>2</v>
      </c>
      <c r="E219" s="8">
        <v>9</v>
      </c>
      <c r="F219" s="8">
        <v>0</v>
      </c>
      <c r="G219" s="8">
        <v>0</v>
      </c>
      <c r="H219" s="8">
        <v>0</v>
      </c>
      <c r="I219" s="8">
        <v>20</v>
      </c>
      <c r="J219" s="8">
        <v>6</v>
      </c>
      <c r="K219" s="8">
        <v>27</v>
      </c>
      <c r="L219" s="8">
        <v>45</v>
      </c>
      <c r="M219" s="8">
        <v>25</v>
      </c>
      <c r="N219" s="8">
        <v>0</v>
      </c>
      <c r="O219" s="8">
        <v>12</v>
      </c>
      <c r="P219" s="8">
        <v>1</v>
      </c>
      <c r="Q219" s="8">
        <v>0</v>
      </c>
    </row>
    <row r="220" spans="1:17">
      <c r="A220" s="8" t="s">
        <v>1624</v>
      </c>
      <c r="B220" s="3">
        <v>0</v>
      </c>
      <c r="C220" s="8">
        <v>0</v>
      </c>
      <c r="D220" s="8">
        <v>2</v>
      </c>
      <c r="E220" s="8">
        <v>4</v>
      </c>
      <c r="F220" s="8">
        <v>0</v>
      </c>
      <c r="G220" s="8">
        <v>0</v>
      </c>
      <c r="H220" s="8">
        <v>0</v>
      </c>
      <c r="I220" s="8">
        <v>6</v>
      </c>
      <c r="J220" s="8">
        <v>1</v>
      </c>
      <c r="K220" s="8">
        <v>7</v>
      </c>
      <c r="L220" s="8">
        <v>29</v>
      </c>
      <c r="M220" s="8">
        <v>10</v>
      </c>
      <c r="N220" s="8">
        <v>0</v>
      </c>
      <c r="O220" s="8">
        <v>7</v>
      </c>
      <c r="P220" s="8">
        <v>4</v>
      </c>
      <c r="Q220" s="8">
        <v>0</v>
      </c>
    </row>
    <row r="221" spans="1:17">
      <c r="A221" s="8" t="s">
        <v>1733</v>
      </c>
      <c r="B221" s="3">
        <v>1</v>
      </c>
      <c r="C221" s="8">
        <v>0</v>
      </c>
      <c r="D221" s="8">
        <v>2</v>
      </c>
      <c r="E221" s="8">
        <v>6</v>
      </c>
      <c r="F221" s="8">
        <v>0</v>
      </c>
      <c r="G221" s="8">
        <v>0</v>
      </c>
      <c r="H221" s="8">
        <v>0</v>
      </c>
      <c r="I221" s="8">
        <v>23</v>
      </c>
      <c r="J221" s="8">
        <v>5</v>
      </c>
      <c r="K221" s="8">
        <v>13</v>
      </c>
      <c r="L221" s="8">
        <v>14</v>
      </c>
      <c r="M221" s="8">
        <v>6</v>
      </c>
      <c r="N221" s="8">
        <v>0</v>
      </c>
      <c r="O221" s="8">
        <v>11</v>
      </c>
      <c r="P221" s="8">
        <v>5</v>
      </c>
      <c r="Q221" s="8">
        <v>0</v>
      </c>
    </row>
    <row r="222" spans="1:17">
      <c r="A222" s="8" t="s">
        <v>1625</v>
      </c>
      <c r="B222" s="3">
        <v>0</v>
      </c>
      <c r="C222" s="8">
        <v>1</v>
      </c>
      <c r="D222" s="8">
        <v>3</v>
      </c>
      <c r="E222" s="8">
        <v>5</v>
      </c>
      <c r="F222" s="8">
        <v>1</v>
      </c>
      <c r="G222" s="8">
        <v>3</v>
      </c>
      <c r="H222" s="8">
        <v>3</v>
      </c>
      <c r="I222" s="8">
        <v>9</v>
      </c>
      <c r="J222" s="8">
        <v>8</v>
      </c>
      <c r="K222" s="8">
        <v>26</v>
      </c>
      <c r="L222" s="8">
        <v>26</v>
      </c>
      <c r="M222" s="8">
        <v>17</v>
      </c>
      <c r="N222" s="8">
        <v>1</v>
      </c>
      <c r="O222" s="8">
        <v>9</v>
      </c>
      <c r="P222" s="8">
        <v>4</v>
      </c>
      <c r="Q222" s="8">
        <v>0</v>
      </c>
    </row>
    <row r="223" spans="1:17">
      <c r="A223" s="8" t="s">
        <v>1734</v>
      </c>
      <c r="B223" s="3">
        <v>0</v>
      </c>
      <c r="C223" s="8">
        <v>0</v>
      </c>
      <c r="D223" s="8">
        <v>2</v>
      </c>
      <c r="E223" s="8">
        <v>2</v>
      </c>
      <c r="F223" s="8">
        <v>0</v>
      </c>
      <c r="G223" s="8">
        <v>0</v>
      </c>
      <c r="H223" s="8">
        <v>0</v>
      </c>
      <c r="I223" s="8">
        <v>4</v>
      </c>
      <c r="J223" s="8">
        <v>5</v>
      </c>
      <c r="K223" s="8">
        <v>14</v>
      </c>
      <c r="L223" s="8">
        <v>17</v>
      </c>
      <c r="M223" s="8">
        <v>8</v>
      </c>
      <c r="N223" s="8">
        <v>0</v>
      </c>
      <c r="O223" s="8">
        <v>10</v>
      </c>
      <c r="P223" s="8">
        <v>2</v>
      </c>
      <c r="Q223" s="8">
        <v>0</v>
      </c>
    </row>
    <row r="224" spans="1:17">
      <c r="A224" s="8" t="s">
        <v>1735</v>
      </c>
      <c r="B224" s="3">
        <v>0</v>
      </c>
      <c r="C224" s="8">
        <v>1</v>
      </c>
      <c r="D224" s="8">
        <v>3</v>
      </c>
      <c r="E224" s="8">
        <v>8</v>
      </c>
      <c r="F224" s="8">
        <v>1</v>
      </c>
      <c r="G224" s="8">
        <v>1</v>
      </c>
      <c r="H224" s="8">
        <v>1</v>
      </c>
      <c r="I224" s="8">
        <v>16</v>
      </c>
      <c r="J224" s="8">
        <v>8</v>
      </c>
      <c r="K224" s="8">
        <v>29</v>
      </c>
      <c r="L224" s="8">
        <v>35</v>
      </c>
      <c r="M224" s="8">
        <v>17</v>
      </c>
      <c r="N224" s="8">
        <v>5</v>
      </c>
      <c r="O224" s="8">
        <v>18</v>
      </c>
      <c r="P224" s="8">
        <v>10</v>
      </c>
      <c r="Q224" s="8">
        <v>0</v>
      </c>
    </row>
    <row r="225" spans="1:17">
      <c r="A225" s="8" t="s">
        <v>1841</v>
      </c>
      <c r="B225" s="3">
        <v>0</v>
      </c>
      <c r="C225" s="8">
        <v>2</v>
      </c>
      <c r="D225" s="8">
        <v>4</v>
      </c>
      <c r="E225" s="8">
        <v>10</v>
      </c>
      <c r="F225" s="8">
        <v>2</v>
      </c>
      <c r="G225" s="8">
        <v>0</v>
      </c>
      <c r="H225" s="8">
        <v>0</v>
      </c>
      <c r="I225" s="8">
        <v>29</v>
      </c>
      <c r="J225" s="8">
        <v>9</v>
      </c>
      <c r="K225" s="8">
        <v>28</v>
      </c>
      <c r="L225" s="8">
        <v>24</v>
      </c>
      <c r="M225" s="8">
        <v>21</v>
      </c>
      <c r="N225" s="8">
        <v>0</v>
      </c>
      <c r="O225" s="8">
        <v>27</v>
      </c>
      <c r="P225" s="8">
        <v>8</v>
      </c>
      <c r="Q225" s="8">
        <v>4</v>
      </c>
    </row>
    <row r="226" spans="1:17">
      <c r="A226" s="8" t="s">
        <v>1842</v>
      </c>
      <c r="B226" s="3">
        <v>1</v>
      </c>
      <c r="C226" s="8">
        <v>1</v>
      </c>
      <c r="D226" s="8">
        <v>8</v>
      </c>
      <c r="E226" s="8">
        <v>8</v>
      </c>
      <c r="F226" s="8">
        <v>0</v>
      </c>
      <c r="G226" s="8">
        <v>0</v>
      </c>
      <c r="H226" s="8">
        <v>0</v>
      </c>
      <c r="I226" s="8">
        <v>24</v>
      </c>
      <c r="J226" s="8">
        <v>5</v>
      </c>
      <c r="K226" s="8">
        <v>29</v>
      </c>
      <c r="L226" s="8">
        <v>31</v>
      </c>
      <c r="M226" s="8">
        <v>12</v>
      </c>
      <c r="N226" s="8">
        <v>3</v>
      </c>
      <c r="O226" s="8">
        <v>15</v>
      </c>
      <c r="P226" s="8">
        <v>2</v>
      </c>
      <c r="Q226" s="8">
        <v>1</v>
      </c>
    </row>
    <row r="227" spans="1:17">
      <c r="A227" s="8" t="s">
        <v>1843</v>
      </c>
      <c r="B227" s="3">
        <v>0</v>
      </c>
      <c r="C227" s="8">
        <v>3</v>
      </c>
      <c r="D227" s="8">
        <v>4</v>
      </c>
      <c r="E227" s="8">
        <v>6</v>
      </c>
      <c r="F227" s="8">
        <v>0</v>
      </c>
      <c r="G227" s="8">
        <v>0</v>
      </c>
      <c r="H227" s="8">
        <v>1</v>
      </c>
      <c r="I227" s="8">
        <v>15</v>
      </c>
      <c r="J227" s="8">
        <v>10</v>
      </c>
      <c r="K227" s="8">
        <v>45</v>
      </c>
      <c r="L227" s="8">
        <v>25</v>
      </c>
      <c r="M227" s="8">
        <v>17</v>
      </c>
      <c r="N227" s="8">
        <v>4</v>
      </c>
      <c r="O227" s="8">
        <v>16</v>
      </c>
      <c r="P227" s="8">
        <v>9</v>
      </c>
      <c r="Q227" s="8">
        <v>0</v>
      </c>
    </row>
    <row r="228" spans="1:17">
      <c r="A228" s="8" t="s">
        <v>1844</v>
      </c>
      <c r="B228" s="3">
        <v>0</v>
      </c>
      <c r="C228" s="8">
        <v>0</v>
      </c>
      <c r="D228" s="8">
        <v>6</v>
      </c>
      <c r="E228" s="8">
        <v>6</v>
      </c>
      <c r="F228" s="8">
        <v>0</v>
      </c>
      <c r="G228" s="8">
        <v>0</v>
      </c>
      <c r="H228" s="8">
        <v>0</v>
      </c>
      <c r="I228" s="8">
        <v>23</v>
      </c>
      <c r="J228" s="8">
        <v>4</v>
      </c>
      <c r="K228" s="8">
        <v>13</v>
      </c>
      <c r="L228" s="8">
        <v>19</v>
      </c>
      <c r="M228" s="8">
        <v>12</v>
      </c>
      <c r="N228" s="8">
        <v>0</v>
      </c>
      <c r="O228" s="8">
        <v>14</v>
      </c>
      <c r="P228" s="8">
        <v>4</v>
      </c>
      <c r="Q228" s="8">
        <v>0</v>
      </c>
    </row>
    <row r="229" spans="1:17">
      <c r="A229" s="8" t="s">
        <v>1845</v>
      </c>
      <c r="B229" s="3">
        <v>1</v>
      </c>
      <c r="C229" s="8">
        <v>1</v>
      </c>
      <c r="D229" s="8">
        <v>2</v>
      </c>
      <c r="E229" s="8">
        <v>6</v>
      </c>
      <c r="F229" s="8">
        <v>1</v>
      </c>
      <c r="G229" s="8">
        <v>0</v>
      </c>
      <c r="H229" s="8">
        <v>0</v>
      </c>
      <c r="I229" s="8">
        <v>17</v>
      </c>
      <c r="J229" s="8">
        <v>4</v>
      </c>
      <c r="K229" s="8">
        <v>29</v>
      </c>
      <c r="L229" s="8">
        <v>38</v>
      </c>
      <c r="M229" s="8">
        <v>17</v>
      </c>
      <c r="N229" s="8">
        <v>1</v>
      </c>
      <c r="O229" s="8">
        <v>14</v>
      </c>
      <c r="P229" s="8">
        <v>5</v>
      </c>
      <c r="Q229" s="8">
        <v>0</v>
      </c>
    </row>
    <row r="230" spans="1:17">
      <c r="A230" s="8" t="s">
        <v>1846</v>
      </c>
      <c r="B230" s="3">
        <v>0</v>
      </c>
      <c r="C230" s="8">
        <v>0</v>
      </c>
      <c r="D230" s="8">
        <v>5</v>
      </c>
      <c r="E230" s="8">
        <v>8</v>
      </c>
      <c r="F230" s="8">
        <v>0</v>
      </c>
      <c r="G230" s="8">
        <v>0</v>
      </c>
      <c r="H230" s="8">
        <v>0</v>
      </c>
      <c r="I230" s="8">
        <v>13</v>
      </c>
      <c r="J230" s="8">
        <v>6</v>
      </c>
      <c r="K230" s="8">
        <v>19</v>
      </c>
      <c r="L230" s="8">
        <v>10</v>
      </c>
      <c r="M230" s="8">
        <v>6</v>
      </c>
      <c r="N230" s="8">
        <v>1</v>
      </c>
      <c r="O230" s="8">
        <v>12</v>
      </c>
      <c r="P230" s="8">
        <v>10</v>
      </c>
      <c r="Q230" s="8">
        <v>0</v>
      </c>
    </row>
    <row r="231" spans="1:17">
      <c r="A231" s="8" t="s">
        <v>1847</v>
      </c>
      <c r="B231" s="3">
        <v>0</v>
      </c>
      <c r="C231" s="8">
        <v>0</v>
      </c>
      <c r="D231" s="8">
        <v>5</v>
      </c>
      <c r="E231" s="8">
        <v>8</v>
      </c>
      <c r="F231" s="8">
        <v>0</v>
      </c>
      <c r="G231" s="8">
        <v>2</v>
      </c>
      <c r="H231" s="8">
        <v>3</v>
      </c>
      <c r="I231" s="8">
        <v>20</v>
      </c>
      <c r="J231" s="8">
        <v>12</v>
      </c>
      <c r="K231" s="8">
        <v>29</v>
      </c>
      <c r="L231" s="8">
        <v>33</v>
      </c>
      <c r="M231" s="8">
        <v>20</v>
      </c>
      <c r="N231" s="8">
        <v>0</v>
      </c>
      <c r="O231" s="8">
        <v>17</v>
      </c>
      <c r="P231" s="8">
        <v>7</v>
      </c>
      <c r="Q231" s="8">
        <v>0</v>
      </c>
    </row>
    <row r="232" spans="1:17">
      <c r="A232" s="8" t="s">
        <v>2224</v>
      </c>
      <c r="B232" s="3">
        <v>2</v>
      </c>
      <c r="C232" s="8">
        <v>1</v>
      </c>
      <c r="D232" s="8">
        <v>3</v>
      </c>
      <c r="E232" s="8">
        <v>10</v>
      </c>
      <c r="F232" s="8">
        <v>2</v>
      </c>
      <c r="G232" s="8">
        <v>0</v>
      </c>
      <c r="H232" s="8">
        <v>0</v>
      </c>
      <c r="I232" s="8">
        <v>18</v>
      </c>
      <c r="J232" s="8">
        <v>6</v>
      </c>
      <c r="K232" s="8">
        <v>24</v>
      </c>
      <c r="L232" s="8">
        <v>36</v>
      </c>
      <c r="M232" s="8">
        <v>17</v>
      </c>
      <c r="N232" s="8">
        <v>0</v>
      </c>
      <c r="O232" s="8">
        <v>9</v>
      </c>
      <c r="P232" s="8">
        <v>2</v>
      </c>
      <c r="Q232" s="8">
        <v>0</v>
      </c>
    </row>
    <row r="233" spans="1:17">
      <c r="A233" s="8" t="s">
        <v>1848</v>
      </c>
      <c r="B233" s="3">
        <v>0</v>
      </c>
      <c r="C233" s="8">
        <v>2</v>
      </c>
      <c r="D233" s="8">
        <v>8</v>
      </c>
      <c r="E233" s="8">
        <v>11</v>
      </c>
      <c r="F233" s="8">
        <v>0</v>
      </c>
      <c r="G233" s="8">
        <v>0</v>
      </c>
      <c r="H233" s="8">
        <v>0</v>
      </c>
      <c r="I233" s="8">
        <v>27</v>
      </c>
      <c r="J233" s="8">
        <v>6</v>
      </c>
      <c r="K233" s="8">
        <v>11</v>
      </c>
      <c r="L233" s="8">
        <v>17</v>
      </c>
      <c r="M233" s="8">
        <v>8</v>
      </c>
      <c r="N233" s="8">
        <v>0</v>
      </c>
      <c r="O233" s="8">
        <v>4</v>
      </c>
      <c r="P233" s="8">
        <v>2</v>
      </c>
      <c r="Q233" s="8">
        <v>0</v>
      </c>
    </row>
    <row r="234" spans="1:17">
      <c r="A234" s="8" t="s">
        <v>1849</v>
      </c>
      <c r="B234" s="3">
        <v>0</v>
      </c>
      <c r="C234" s="8">
        <v>0</v>
      </c>
      <c r="D234" s="8">
        <v>9</v>
      </c>
      <c r="E234" s="8">
        <v>7</v>
      </c>
      <c r="F234" s="8">
        <v>2</v>
      </c>
      <c r="G234" s="8">
        <v>0</v>
      </c>
      <c r="H234" s="8">
        <v>0</v>
      </c>
      <c r="I234" s="8">
        <v>19</v>
      </c>
      <c r="J234" s="8">
        <v>13</v>
      </c>
      <c r="K234" s="8">
        <v>31</v>
      </c>
      <c r="L234" s="8">
        <v>29</v>
      </c>
      <c r="M234" s="8">
        <v>9</v>
      </c>
      <c r="N234" s="8">
        <v>4</v>
      </c>
      <c r="O234" s="8">
        <v>17</v>
      </c>
      <c r="P234" s="8">
        <v>2</v>
      </c>
      <c r="Q234" s="8">
        <v>0</v>
      </c>
    </row>
    <row r="235" spans="1:17">
      <c r="A235" s="8" t="s">
        <v>1850</v>
      </c>
      <c r="B235" s="3">
        <v>0</v>
      </c>
      <c r="C235" s="8">
        <v>0</v>
      </c>
      <c r="D235" s="8">
        <v>0</v>
      </c>
      <c r="E235" s="8">
        <v>1</v>
      </c>
      <c r="F235" s="8">
        <v>0</v>
      </c>
      <c r="G235" s="8">
        <v>0</v>
      </c>
      <c r="H235" s="8">
        <v>0</v>
      </c>
      <c r="I235" s="8">
        <v>5</v>
      </c>
      <c r="J235" s="8">
        <v>3</v>
      </c>
      <c r="K235" s="8">
        <v>14</v>
      </c>
      <c r="L235" s="8">
        <v>36</v>
      </c>
      <c r="M235" s="8">
        <v>16</v>
      </c>
      <c r="N235" s="8">
        <v>1</v>
      </c>
      <c r="O235" s="8">
        <v>8</v>
      </c>
      <c r="P235" s="8">
        <v>1</v>
      </c>
      <c r="Q235" s="8">
        <v>0</v>
      </c>
    </row>
    <row r="236" spans="1:17">
      <c r="A236" s="8" t="s">
        <v>1851</v>
      </c>
      <c r="B236" s="3">
        <v>0</v>
      </c>
      <c r="C236" s="8">
        <v>1</v>
      </c>
      <c r="D236" s="8">
        <v>12</v>
      </c>
      <c r="E236" s="8">
        <v>11</v>
      </c>
      <c r="F236" s="8">
        <v>0</v>
      </c>
      <c r="G236" s="8">
        <v>1</v>
      </c>
      <c r="H236" s="8">
        <v>1</v>
      </c>
      <c r="I236" s="8">
        <v>34</v>
      </c>
      <c r="J236" s="8">
        <v>13</v>
      </c>
      <c r="K236" s="8">
        <v>37</v>
      </c>
      <c r="L236" s="8">
        <v>34</v>
      </c>
      <c r="M236" s="8">
        <v>26</v>
      </c>
      <c r="N236" s="8">
        <v>5</v>
      </c>
      <c r="O236" s="8">
        <v>24</v>
      </c>
      <c r="P236" s="8">
        <v>11</v>
      </c>
      <c r="Q236" s="8">
        <v>1</v>
      </c>
    </row>
    <row r="237" spans="1:17">
      <c r="A237" s="8" t="s">
        <v>1852</v>
      </c>
      <c r="B237" s="3">
        <v>0</v>
      </c>
      <c r="C237" s="8">
        <v>2</v>
      </c>
      <c r="D237" s="8">
        <v>10</v>
      </c>
      <c r="E237" s="8">
        <v>7</v>
      </c>
      <c r="F237" s="8">
        <v>0</v>
      </c>
      <c r="G237" s="8">
        <v>0</v>
      </c>
      <c r="H237" s="8">
        <v>0</v>
      </c>
      <c r="I237" s="8">
        <v>19</v>
      </c>
      <c r="J237" s="8">
        <v>16</v>
      </c>
      <c r="K237" s="8">
        <v>29</v>
      </c>
      <c r="L237" s="8">
        <v>33</v>
      </c>
      <c r="M237" s="8">
        <v>19</v>
      </c>
      <c r="N237" s="8">
        <v>1</v>
      </c>
      <c r="O237" s="8">
        <v>15</v>
      </c>
      <c r="P237" s="8">
        <v>10</v>
      </c>
      <c r="Q237" s="8">
        <v>2</v>
      </c>
    </row>
    <row r="238" spans="1:17">
      <c r="A238" s="8" t="s">
        <v>1853</v>
      </c>
      <c r="B238" s="3">
        <v>0</v>
      </c>
      <c r="C238" s="8">
        <v>1</v>
      </c>
      <c r="D238" s="8">
        <v>6</v>
      </c>
      <c r="E238" s="8">
        <v>5</v>
      </c>
      <c r="F238" s="8">
        <v>0</v>
      </c>
      <c r="G238" s="8">
        <v>2</v>
      </c>
      <c r="H238" s="8">
        <v>2</v>
      </c>
      <c r="I238" s="8">
        <v>16</v>
      </c>
      <c r="J238" s="8">
        <v>10</v>
      </c>
      <c r="K238" s="8">
        <v>20</v>
      </c>
      <c r="L238" s="8">
        <v>39</v>
      </c>
      <c r="M238" s="8">
        <v>12</v>
      </c>
      <c r="N238" s="8">
        <v>0</v>
      </c>
      <c r="O238" s="8">
        <v>10</v>
      </c>
      <c r="P238" s="8">
        <v>6</v>
      </c>
      <c r="Q238" s="8">
        <v>0</v>
      </c>
    </row>
    <row r="239" spans="1:17">
      <c r="A239" s="8" t="s">
        <v>1854</v>
      </c>
      <c r="B239" s="3">
        <v>0</v>
      </c>
      <c r="C239" s="8">
        <v>0</v>
      </c>
      <c r="D239" s="8">
        <v>5</v>
      </c>
      <c r="E239" s="8">
        <v>6</v>
      </c>
      <c r="F239" s="8">
        <v>0</v>
      </c>
      <c r="G239" s="8">
        <v>0</v>
      </c>
      <c r="H239" s="8">
        <v>0</v>
      </c>
      <c r="I239" s="8">
        <v>12</v>
      </c>
      <c r="J239" s="8">
        <v>12</v>
      </c>
      <c r="K239" s="8">
        <v>20</v>
      </c>
      <c r="L239" s="8">
        <v>14</v>
      </c>
      <c r="M239" s="8">
        <v>6</v>
      </c>
      <c r="N239" s="8">
        <v>4</v>
      </c>
      <c r="O239" s="8">
        <v>8</v>
      </c>
      <c r="P239" s="8">
        <v>1</v>
      </c>
      <c r="Q239" s="8">
        <v>0</v>
      </c>
    </row>
    <row r="240" spans="1:17">
      <c r="A240" s="8" t="s">
        <v>1855</v>
      </c>
      <c r="B240" s="3">
        <v>0</v>
      </c>
      <c r="C240" s="8">
        <v>0</v>
      </c>
      <c r="D240" s="8">
        <v>5</v>
      </c>
      <c r="E240" s="8">
        <v>4</v>
      </c>
      <c r="F240" s="8">
        <v>0</v>
      </c>
      <c r="G240" s="8">
        <v>2</v>
      </c>
      <c r="H240" s="8">
        <v>1</v>
      </c>
      <c r="I240" s="8">
        <v>13</v>
      </c>
      <c r="J240" s="8">
        <v>13</v>
      </c>
      <c r="K240" s="8">
        <v>33</v>
      </c>
      <c r="L240" s="8">
        <v>22</v>
      </c>
      <c r="M240" s="8">
        <v>13</v>
      </c>
      <c r="N240" s="8">
        <v>3</v>
      </c>
      <c r="O240" s="8">
        <v>11</v>
      </c>
      <c r="P240" s="8">
        <v>6</v>
      </c>
      <c r="Q240" s="8">
        <v>1</v>
      </c>
    </row>
    <row r="241" spans="1:17">
      <c r="A241" s="8" t="s">
        <v>1856</v>
      </c>
      <c r="B241" s="3">
        <v>0</v>
      </c>
      <c r="C241" s="8">
        <v>0</v>
      </c>
      <c r="D241" s="8">
        <v>2</v>
      </c>
      <c r="E241" s="8">
        <v>14</v>
      </c>
      <c r="F241" s="8">
        <v>0</v>
      </c>
      <c r="G241" s="8">
        <v>0</v>
      </c>
      <c r="H241" s="8">
        <v>0</v>
      </c>
      <c r="I241" s="8">
        <v>21</v>
      </c>
      <c r="J241" s="8">
        <v>7</v>
      </c>
      <c r="K241" s="8">
        <v>19</v>
      </c>
      <c r="L241" s="8">
        <v>40</v>
      </c>
      <c r="M241" s="8">
        <v>22</v>
      </c>
      <c r="N241" s="8">
        <v>3</v>
      </c>
      <c r="O241" s="8">
        <v>15</v>
      </c>
      <c r="P241" s="8">
        <v>1</v>
      </c>
      <c r="Q241" s="8">
        <v>2</v>
      </c>
    </row>
    <row r="242" spans="1:17">
      <c r="A242" s="8" t="s">
        <v>1857</v>
      </c>
      <c r="B242" s="3">
        <v>0</v>
      </c>
      <c r="C242" s="8">
        <v>1</v>
      </c>
      <c r="D242" s="8">
        <v>3</v>
      </c>
      <c r="E242" s="8">
        <v>8</v>
      </c>
      <c r="F242" s="8">
        <v>0</v>
      </c>
      <c r="G242" s="8">
        <v>0</v>
      </c>
      <c r="H242" s="8">
        <v>0</v>
      </c>
      <c r="I242" s="8">
        <v>14</v>
      </c>
      <c r="J242" s="8">
        <v>8</v>
      </c>
      <c r="K242" s="8">
        <v>16</v>
      </c>
      <c r="L242" s="8">
        <v>19</v>
      </c>
      <c r="M242" s="8">
        <v>8</v>
      </c>
      <c r="N242" s="8">
        <v>0</v>
      </c>
      <c r="O242" s="8">
        <v>13</v>
      </c>
      <c r="P242" s="8">
        <v>7</v>
      </c>
      <c r="Q242" s="8">
        <v>0</v>
      </c>
    </row>
    <row r="243" spans="1:17">
      <c r="A243" s="8" t="s">
        <v>1858</v>
      </c>
      <c r="B243" s="3">
        <v>0</v>
      </c>
      <c r="C243" s="8">
        <v>0</v>
      </c>
      <c r="D243" s="8">
        <v>4</v>
      </c>
      <c r="E243" s="8">
        <v>17</v>
      </c>
      <c r="F243" s="8">
        <v>0</v>
      </c>
      <c r="G243" s="8">
        <v>0</v>
      </c>
      <c r="H243" s="8">
        <v>0</v>
      </c>
      <c r="I243" s="8">
        <v>24</v>
      </c>
      <c r="J243" s="8">
        <v>8</v>
      </c>
      <c r="K243" s="8">
        <v>39</v>
      </c>
      <c r="L243" s="8">
        <v>34</v>
      </c>
      <c r="M243" s="8">
        <v>21</v>
      </c>
      <c r="N243" s="8">
        <v>3</v>
      </c>
      <c r="O243" s="8">
        <v>22</v>
      </c>
      <c r="P243" s="8">
        <v>5</v>
      </c>
      <c r="Q243" s="8">
        <v>0</v>
      </c>
    </row>
    <row r="244" spans="1:17">
      <c r="A244" s="8" t="s">
        <v>1859</v>
      </c>
      <c r="B244" s="3">
        <v>2</v>
      </c>
      <c r="C244" s="8">
        <v>2</v>
      </c>
      <c r="D244" s="8">
        <v>12</v>
      </c>
      <c r="E244" s="8">
        <v>15</v>
      </c>
      <c r="F244" s="8">
        <v>2</v>
      </c>
      <c r="G244" s="8">
        <v>0</v>
      </c>
      <c r="H244" s="8">
        <v>1</v>
      </c>
      <c r="I244" s="8">
        <v>39</v>
      </c>
      <c r="J244" s="8">
        <v>17</v>
      </c>
      <c r="K244" s="8">
        <v>56</v>
      </c>
      <c r="L244" s="8">
        <v>80</v>
      </c>
      <c r="M244" s="8">
        <v>36</v>
      </c>
      <c r="N244" s="8">
        <v>2</v>
      </c>
      <c r="O244" s="8">
        <v>19</v>
      </c>
      <c r="P244" s="8">
        <v>5</v>
      </c>
      <c r="Q244" s="8">
        <v>0</v>
      </c>
    </row>
    <row r="245" spans="1:17">
      <c r="A245" s="8" t="s">
        <v>2225</v>
      </c>
      <c r="B245" s="3">
        <v>0</v>
      </c>
      <c r="C245" s="8">
        <v>3</v>
      </c>
      <c r="D245" s="8">
        <v>17</v>
      </c>
      <c r="E245" s="8">
        <v>16</v>
      </c>
      <c r="F245" s="8">
        <v>0</v>
      </c>
      <c r="G245" s="8">
        <v>0</v>
      </c>
      <c r="H245" s="8">
        <v>1</v>
      </c>
      <c r="I245" s="8">
        <v>48</v>
      </c>
      <c r="J245" s="8">
        <v>17</v>
      </c>
      <c r="K245" s="8">
        <v>43</v>
      </c>
      <c r="L245" s="8">
        <v>61</v>
      </c>
      <c r="M245" s="8">
        <v>27</v>
      </c>
      <c r="N245" s="8">
        <v>2</v>
      </c>
      <c r="O245" s="8">
        <v>14</v>
      </c>
      <c r="P245" s="8">
        <v>5</v>
      </c>
      <c r="Q245" s="8">
        <v>0</v>
      </c>
    </row>
    <row r="246" spans="1:17">
      <c r="A246" s="8" t="s">
        <v>1860</v>
      </c>
      <c r="B246" s="3">
        <v>0</v>
      </c>
      <c r="C246" s="8">
        <v>0</v>
      </c>
      <c r="D246" s="8">
        <v>10</v>
      </c>
      <c r="E246" s="8">
        <v>2</v>
      </c>
      <c r="F246" s="8">
        <v>0</v>
      </c>
      <c r="G246" s="8">
        <v>0</v>
      </c>
      <c r="H246" s="8">
        <v>0</v>
      </c>
      <c r="I246" s="8">
        <v>14</v>
      </c>
      <c r="J246" s="8">
        <v>10</v>
      </c>
      <c r="K246" s="8">
        <v>25</v>
      </c>
      <c r="L246" s="8">
        <v>23</v>
      </c>
      <c r="M246" s="8">
        <v>18</v>
      </c>
      <c r="N246" s="8">
        <v>0</v>
      </c>
      <c r="O246" s="8">
        <v>19</v>
      </c>
      <c r="P246" s="8">
        <v>2</v>
      </c>
      <c r="Q246" s="8">
        <v>0</v>
      </c>
    </row>
    <row r="247" spans="1:17">
      <c r="A247" s="8" t="s">
        <v>1861</v>
      </c>
      <c r="B247" s="3">
        <v>1</v>
      </c>
      <c r="C247" s="8">
        <v>1</v>
      </c>
      <c r="D247" s="8">
        <v>8</v>
      </c>
      <c r="E247" s="8">
        <v>3</v>
      </c>
      <c r="F247" s="8">
        <v>1</v>
      </c>
      <c r="G247" s="8">
        <v>0</v>
      </c>
      <c r="H247" s="8">
        <v>0</v>
      </c>
      <c r="I247" s="8">
        <v>20</v>
      </c>
      <c r="J247" s="8">
        <v>8</v>
      </c>
      <c r="K247" s="8">
        <v>30</v>
      </c>
      <c r="L247" s="8">
        <v>52</v>
      </c>
      <c r="M247" s="8">
        <v>26</v>
      </c>
      <c r="N247" s="8">
        <v>0</v>
      </c>
      <c r="O247" s="8">
        <v>15</v>
      </c>
      <c r="P247" s="8">
        <v>3</v>
      </c>
      <c r="Q247" s="8">
        <v>1</v>
      </c>
    </row>
    <row r="248" spans="1:17">
      <c r="A248" s="8" t="s">
        <v>1862</v>
      </c>
      <c r="B248" s="3">
        <v>0</v>
      </c>
      <c r="C248" s="8">
        <v>3</v>
      </c>
      <c r="D248" s="8">
        <v>2</v>
      </c>
      <c r="E248" s="8">
        <v>4</v>
      </c>
      <c r="F248" s="8">
        <v>1</v>
      </c>
      <c r="G248" s="8">
        <v>0</v>
      </c>
      <c r="H248" s="8">
        <v>0</v>
      </c>
      <c r="I248" s="8">
        <v>9</v>
      </c>
      <c r="J248" s="8">
        <v>2</v>
      </c>
      <c r="K248" s="8">
        <v>15</v>
      </c>
      <c r="L248" s="8">
        <v>14</v>
      </c>
      <c r="M248" s="8">
        <v>8</v>
      </c>
      <c r="N248" s="8">
        <v>0</v>
      </c>
      <c r="O248" s="8">
        <v>13</v>
      </c>
      <c r="P248" s="8">
        <v>3</v>
      </c>
      <c r="Q248" s="8">
        <v>2</v>
      </c>
    </row>
    <row r="249" spans="1:17">
      <c r="A249" s="8" t="s">
        <v>1863</v>
      </c>
      <c r="B249" s="3">
        <v>0</v>
      </c>
      <c r="C249" s="8">
        <v>0</v>
      </c>
      <c r="D249" s="8">
        <v>4</v>
      </c>
      <c r="E249" s="8">
        <v>6</v>
      </c>
      <c r="F249" s="8">
        <v>0</v>
      </c>
      <c r="G249" s="8">
        <v>0</v>
      </c>
      <c r="H249" s="8">
        <v>0</v>
      </c>
      <c r="I249" s="8">
        <v>13</v>
      </c>
      <c r="J249" s="8">
        <v>4</v>
      </c>
      <c r="K249" s="8">
        <v>12</v>
      </c>
      <c r="L249" s="8">
        <v>34</v>
      </c>
      <c r="M249" s="8">
        <v>13</v>
      </c>
      <c r="N249" s="8">
        <v>0</v>
      </c>
      <c r="O249" s="8">
        <v>13</v>
      </c>
      <c r="P249" s="8">
        <v>2</v>
      </c>
      <c r="Q249" s="8">
        <v>0</v>
      </c>
    </row>
    <row r="250" spans="1:17">
      <c r="A250" s="8" t="s">
        <v>1864</v>
      </c>
      <c r="B250" s="3">
        <v>0</v>
      </c>
      <c r="C250" s="8">
        <v>0</v>
      </c>
      <c r="D250" s="8">
        <v>2</v>
      </c>
      <c r="E250" s="8">
        <v>6</v>
      </c>
      <c r="F250" s="8">
        <v>0</v>
      </c>
      <c r="G250" s="8">
        <v>0</v>
      </c>
      <c r="H250" s="8">
        <v>0</v>
      </c>
      <c r="I250" s="8">
        <v>20</v>
      </c>
      <c r="J250" s="8">
        <v>5</v>
      </c>
      <c r="K250" s="8">
        <v>27</v>
      </c>
      <c r="L250" s="8">
        <v>37</v>
      </c>
      <c r="M250" s="8">
        <v>13</v>
      </c>
      <c r="N250" s="8">
        <v>1</v>
      </c>
      <c r="O250" s="8">
        <v>8</v>
      </c>
      <c r="P250" s="8">
        <v>3</v>
      </c>
      <c r="Q250" s="8">
        <v>0</v>
      </c>
    </row>
    <row r="251" spans="1:17">
      <c r="A251" s="8" t="s">
        <v>1865</v>
      </c>
      <c r="B251" s="3">
        <v>0</v>
      </c>
      <c r="C251" s="8">
        <v>0</v>
      </c>
      <c r="D251" s="8">
        <v>2</v>
      </c>
      <c r="E251" s="8">
        <v>7</v>
      </c>
      <c r="F251" s="8">
        <v>0</v>
      </c>
      <c r="G251" s="8">
        <v>0</v>
      </c>
      <c r="H251" s="8">
        <v>0</v>
      </c>
      <c r="I251" s="8">
        <v>9</v>
      </c>
      <c r="J251" s="8">
        <v>1</v>
      </c>
      <c r="K251" s="8">
        <v>8</v>
      </c>
      <c r="L251" s="8">
        <v>25</v>
      </c>
      <c r="M251" s="8">
        <v>7</v>
      </c>
      <c r="N251" s="8">
        <v>0</v>
      </c>
      <c r="O251" s="8">
        <v>7</v>
      </c>
      <c r="P251" s="8">
        <v>1</v>
      </c>
      <c r="Q251" s="8">
        <v>0</v>
      </c>
    </row>
    <row r="252" spans="1:17">
      <c r="A252" s="8" t="s">
        <v>1866</v>
      </c>
      <c r="B252" s="3">
        <v>1</v>
      </c>
      <c r="C252" s="8">
        <v>1</v>
      </c>
      <c r="D252" s="8">
        <v>2</v>
      </c>
      <c r="E252" s="8">
        <v>6</v>
      </c>
      <c r="F252" s="8">
        <v>1</v>
      </c>
      <c r="G252" s="8">
        <v>0</v>
      </c>
      <c r="H252" s="8">
        <v>0</v>
      </c>
      <c r="I252" s="8">
        <v>20</v>
      </c>
      <c r="J252" s="8">
        <v>6</v>
      </c>
      <c r="K252" s="8">
        <v>17</v>
      </c>
      <c r="L252" s="8">
        <v>13</v>
      </c>
      <c r="M252" s="8">
        <v>8</v>
      </c>
      <c r="N252" s="8">
        <v>0</v>
      </c>
      <c r="O252" s="8">
        <v>14</v>
      </c>
      <c r="P252" s="8">
        <v>3</v>
      </c>
      <c r="Q252" s="8">
        <v>0</v>
      </c>
    </row>
    <row r="253" spans="1:17">
      <c r="A253" s="8" t="s">
        <v>1867</v>
      </c>
      <c r="B253" s="3">
        <v>0</v>
      </c>
      <c r="C253" s="8">
        <v>0</v>
      </c>
      <c r="D253" s="8">
        <v>2</v>
      </c>
      <c r="E253" s="8">
        <v>4</v>
      </c>
      <c r="F253" s="8">
        <v>0</v>
      </c>
      <c r="G253" s="8">
        <v>0</v>
      </c>
      <c r="H253" s="8">
        <v>0</v>
      </c>
      <c r="I253" s="8">
        <v>6</v>
      </c>
      <c r="J253" s="8">
        <v>7</v>
      </c>
      <c r="K253" s="8">
        <v>23</v>
      </c>
      <c r="L253" s="8">
        <v>31</v>
      </c>
      <c r="M253" s="8">
        <v>11</v>
      </c>
      <c r="N253" s="8">
        <v>1</v>
      </c>
      <c r="O253" s="8">
        <v>17</v>
      </c>
      <c r="P253" s="8">
        <v>4</v>
      </c>
      <c r="Q253" s="8">
        <v>0</v>
      </c>
    </row>
    <row r="254" spans="1:17">
      <c r="A254" s="8" t="s">
        <v>1868</v>
      </c>
      <c r="B254" s="3">
        <v>0</v>
      </c>
      <c r="C254" s="8">
        <v>0</v>
      </c>
      <c r="D254" s="8">
        <v>2</v>
      </c>
      <c r="E254" s="8">
        <v>3</v>
      </c>
      <c r="F254" s="8">
        <v>0</v>
      </c>
      <c r="G254" s="8">
        <v>0</v>
      </c>
      <c r="H254" s="8">
        <v>0</v>
      </c>
      <c r="I254" s="8">
        <v>5</v>
      </c>
      <c r="J254" s="8">
        <v>5</v>
      </c>
      <c r="K254" s="8">
        <v>14</v>
      </c>
      <c r="L254" s="8">
        <v>14</v>
      </c>
      <c r="M254" s="8">
        <v>8</v>
      </c>
      <c r="N254" s="8">
        <v>0</v>
      </c>
      <c r="O254" s="8">
        <v>11</v>
      </c>
      <c r="P254" s="8">
        <v>6</v>
      </c>
      <c r="Q254" s="8">
        <v>0</v>
      </c>
    </row>
    <row r="255" spans="1:17">
      <c r="A255" s="8" t="s">
        <v>1869</v>
      </c>
      <c r="B255" s="3">
        <v>0</v>
      </c>
      <c r="C255" s="8">
        <v>1</v>
      </c>
      <c r="D255" s="8">
        <v>6</v>
      </c>
      <c r="E255" s="8">
        <v>10</v>
      </c>
      <c r="F255" s="8">
        <v>1</v>
      </c>
      <c r="G255" s="8">
        <v>1</v>
      </c>
      <c r="H255" s="8">
        <v>1</v>
      </c>
      <c r="I255" s="8">
        <v>21</v>
      </c>
      <c r="J255" s="8">
        <v>8</v>
      </c>
      <c r="K255" s="8">
        <v>33</v>
      </c>
      <c r="L255" s="8">
        <v>37</v>
      </c>
      <c r="M255" s="8">
        <v>25</v>
      </c>
      <c r="N255" s="8">
        <v>0</v>
      </c>
      <c r="O255" s="8">
        <v>18</v>
      </c>
      <c r="P255" s="8">
        <v>12</v>
      </c>
      <c r="Q255" s="8">
        <v>0</v>
      </c>
    </row>
    <row r="256" spans="1:17">
      <c r="A256" s="8" t="s">
        <v>2226</v>
      </c>
      <c r="B256" s="3">
        <v>0</v>
      </c>
      <c r="C256" s="8">
        <v>0</v>
      </c>
      <c r="D256" s="8">
        <v>6</v>
      </c>
      <c r="E256" s="8">
        <v>10</v>
      </c>
      <c r="F256" s="8">
        <v>0</v>
      </c>
      <c r="G256" s="8">
        <v>2</v>
      </c>
      <c r="H256" s="8">
        <v>2</v>
      </c>
      <c r="I256" s="8">
        <v>23</v>
      </c>
      <c r="J256" s="8">
        <v>8</v>
      </c>
      <c r="K256" s="8">
        <v>23</v>
      </c>
      <c r="L256" s="8">
        <v>15</v>
      </c>
      <c r="M256" s="8">
        <v>10</v>
      </c>
      <c r="N256" s="8">
        <v>3</v>
      </c>
      <c r="O256" s="8">
        <v>25</v>
      </c>
      <c r="P256" s="8">
        <v>6</v>
      </c>
      <c r="Q256" s="8">
        <v>2</v>
      </c>
    </row>
    <row r="257" spans="1:17">
      <c r="A257" s="8" t="s">
        <v>2227</v>
      </c>
      <c r="B257" s="3">
        <v>0</v>
      </c>
      <c r="C257" s="8">
        <v>0</v>
      </c>
      <c r="D257" s="8">
        <v>5</v>
      </c>
      <c r="E257" s="8">
        <v>7</v>
      </c>
      <c r="F257" s="8">
        <v>1</v>
      </c>
      <c r="G257" s="8">
        <v>0</v>
      </c>
      <c r="H257" s="8">
        <v>0</v>
      </c>
      <c r="I257" s="8">
        <v>14</v>
      </c>
      <c r="J257" s="8">
        <v>6</v>
      </c>
      <c r="K257" s="8">
        <v>18</v>
      </c>
      <c r="L257" s="8">
        <v>12</v>
      </c>
      <c r="M257" s="8">
        <v>14</v>
      </c>
      <c r="N257" s="8">
        <v>0</v>
      </c>
      <c r="O257" s="8">
        <v>8</v>
      </c>
      <c r="P257" s="8">
        <v>1</v>
      </c>
      <c r="Q257" s="8">
        <v>0</v>
      </c>
    </row>
    <row r="258" spans="1:17">
      <c r="A258" s="8" t="s">
        <v>2228</v>
      </c>
      <c r="B258" s="3">
        <v>1</v>
      </c>
      <c r="C258" s="8">
        <v>2</v>
      </c>
      <c r="D258" s="8">
        <v>6</v>
      </c>
      <c r="E258" s="8">
        <v>7</v>
      </c>
      <c r="F258" s="8">
        <v>1</v>
      </c>
      <c r="G258" s="8">
        <v>0</v>
      </c>
      <c r="H258" s="8">
        <v>0</v>
      </c>
      <c r="I258" s="8">
        <v>19</v>
      </c>
      <c r="J258" s="8">
        <v>8</v>
      </c>
      <c r="K258" s="8">
        <v>31</v>
      </c>
      <c r="L258" s="8">
        <v>23</v>
      </c>
      <c r="M258" s="8">
        <v>18</v>
      </c>
      <c r="N258" s="8">
        <v>1</v>
      </c>
      <c r="O258" s="8">
        <v>17</v>
      </c>
      <c r="P258" s="8">
        <v>2</v>
      </c>
      <c r="Q258" s="8">
        <v>0</v>
      </c>
    </row>
    <row r="259" spans="1:17">
      <c r="A259" s="8" t="s">
        <v>2229</v>
      </c>
      <c r="B259" s="3">
        <v>0</v>
      </c>
      <c r="C259" s="8">
        <v>0</v>
      </c>
      <c r="D259" s="8">
        <v>5</v>
      </c>
      <c r="E259" s="8">
        <v>10</v>
      </c>
      <c r="F259" s="8">
        <v>0</v>
      </c>
      <c r="G259" s="8">
        <v>0</v>
      </c>
      <c r="H259" s="8">
        <v>1</v>
      </c>
      <c r="I259" s="8">
        <v>23</v>
      </c>
      <c r="J259" s="8">
        <v>4</v>
      </c>
      <c r="K259" s="8">
        <v>10</v>
      </c>
      <c r="L259" s="8">
        <v>19</v>
      </c>
      <c r="M259" s="8">
        <v>14</v>
      </c>
      <c r="N259" s="8">
        <v>0</v>
      </c>
      <c r="O259" s="8">
        <v>9</v>
      </c>
      <c r="P259" s="8">
        <v>3</v>
      </c>
      <c r="Q259" s="8">
        <v>0</v>
      </c>
    </row>
    <row r="260" spans="1:17">
      <c r="A260" s="8" t="s">
        <v>2230</v>
      </c>
      <c r="B260" s="3">
        <v>0</v>
      </c>
      <c r="C260" s="8">
        <v>0</v>
      </c>
      <c r="D260" s="8">
        <v>7</v>
      </c>
      <c r="E260" s="8">
        <v>6</v>
      </c>
      <c r="F260" s="8">
        <v>0</v>
      </c>
      <c r="G260" s="8">
        <v>1</v>
      </c>
      <c r="H260" s="8">
        <v>1</v>
      </c>
      <c r="I260" s="8">
        <v>19</v>
      </c>
      <c r="J260" s="8">
        <v>5</v>
      </c>
      <c r="K260" s="8">
        <v>21</v>
      </c>
      <c r="L260" s="8">
        <v>25</v>
      </c>
      <c r="M260" s="8">
        <v>14</v>
      </c>
      <c r="N260" s="8">
        <v>2</v>
      </c>
      <c r="O260" s="8">
        <v>7</v>
      </c>
      <c r="P260" s="8">
        <v>2</v>
      </c>
      <c r="Q260" s="8">
        <v>0</v>
      </c>
    </row>
    <row r="261" spans="1:17">
      <c r="A261" s="8" t="s">
        <v>2231</v>
      </c>
      <c r="B261" s="3">
        <v>0</v>
      </c>
      <c r="C261" s="8">
        <v>0</v>
      </c>
      <c r="D261" s="8">
        <v>5</v>
      </c>
      <c r="E261" s="8">
        <v>9</v>
      </c>
      <c r="F261" s="8">
        <v>0</v>
      </c>
      <c r="G261" s="8">
        <v>0</v>
      </c>
      <c r="H261" s="8">
        <v>0</v>
      </c>
      <c r="I261" s="8">
        <v>15</v>
      </c>
      <c r="J261" s="8">
        <v>5</v>
      </c>
      <c r="K261" s="8">
        <v>17</v>
      </c>
      <c r="L261" s="8">
        <v>9</v>
      </c>
      <c r="M261" s="8">
        <v>5</v>
      </c>
      <c r="N261" s="8">
        <v>0</v>
      </c>
      <c r="O261" s="8">
        <v>15</v>
      </c>
      <c r="P261" s="8">
        <v>4</v>
      </c>
      <c r="Q261" s="8">
        <v>0</v>
      </c>
    </row>
    <row r="262" spans="1:17">
      <c r="A262" s="8" t="s">
        <v>2232</v>
      </c>
      <c r="B262" s="3">
        <v>0</v>
      </c>
      <c r="C262" s="8">
        <v>1</v>
      </c>
      <c r="D262" s="8">
        <v>7</v>
      </c>
      <c r="E262" s="8">
        <v>8</v>
      </c>
      <c r="F262" s="8">
        <v>0</v>
      </c>
      <c r="G262" s="8">
        <v>0</v>
      </c>
      <c r="H262" s="8">
        <v>0</v>
      </c>
      <c r="I262" s="8">
        <v>20</v>
      </c>
      <c r="J262" s="8">
        <v>11</v>
      </c>
      <c r="K262" s="8">
        <v>25</v>
      </c>
      <c r="L262" s="8">
        <v>46</v>
      </c>
      <c r="M262" s="8">
        <v>26</v>
      </c>
      <c r="N262" s="8">
        <v>1</v>
      </c>
      <c r="O262" s="8">
        <v>20</v>
      </c>
      <c r="P262" s="8">
        <v>11</v>
      </c>
      <c r="Q262" s="8">
        <v>0</v>
      </c>
    </row>
    <row r="263" spans="1:17">
      <c r="A263" s="8" t="s">
        <v>2233</v>
      </c>
      <c r="B263" s="3">
        <v>1</v>
      </c>
      <c r="C263" s="8">
        <v>0</v>
      </c>
      <c r="D263" s="8">
        <v>6</v>
      </c>
      <c r="E263" s="8">
        <v>7</v>
      </c>
      <c r="F263" s="8">
        <v>3</v>
      </c>
      <c r="G263" s="8">
        <v>1</v>
      </c>
      <c r="H263" s="8">
        <v>1</v>
      </c>
      <c r="I263" s="8">
        <v>19</v>
      </c>
      <c r="J263" s="8">
        <v>7</v>
      </c>
      <c r="K263" s="8">
        <v>24</v>
      </c>
      <c r="L263" s="8">
        <v>91</v>
      </c>
      <c r="M263" s="8">
        <v>28</v>
      </c>
      <c r="N263" s="8">
        <v>0</v>
      </c>
      <c r="O263" s="8">
        <v>10</v>
      </c>
      <c r="P263" s="8">
        <v>2</v>
      </c>
      <c r="Q263" s="8">
        <v>1</v>
      </c>
    </row>
    <row r="264" spans="1:17">
      <c r="A264" s="8" t="s">
        <v>2234</v>
      </c>
      <c r="B264" s="3">
        <v>0</v>
      </c>
      <c r="C264" s="8">
        <v>0</v>
      </c>
      <c r="D264" s="8">
        <v>8</v>
      </c>
      <c r="E264" s="8">
        <v>8</v>
      </c>
      <c r="F264" s="8">
        <v>0</v>
      </c>
      <c r="G264" s="8">
        <v>0</v>
      </c>
      <c r="H264" s="8">
        <v>0</v>
      </c>
      <c r="I264" s="8">
        <v>18</v>
      </c>
      <c r="J264" s="8">
        <v>2</v>
      </c>
      <c r="K264" s="8">
        <v>27</v>
      </c>
      <c r="L264" s="8">
        <v>36</v>
      </c>
      <c r="M264" s="8">
        <v>17</v>
      </c>
      <c r="N264" s="8">
        <v>2</v>
      </c>
      <c r="O264" s="8">
        <v>15</v>
      </c>
      <c r="P264" s="8">
        <v>3</v>
      </c>
      <c r="Q264" s="8">
        <v>0</v>
      </c>
    </row>
    <row r="265" spans="1:17">
      <c r="A265" s="8" t="s">
        <v>2235</v>
      </c>
      <c r="B265" s="3">
        <v>0</v>
      </c>
      <c r="C265" s="8">
        <v>0</v>
      </c>
      <c r="D265" s="8">
        <v>0</v>
      </c>
      <c r="E265" s="8">
        <v>6</v>
      </c>
      <c r="F265" s="8">
        <v>0</v>
      </c>
      <c r="G265" s="8">
        <v>0</v>
      </c>
      <c r="H265" s="8">
        <v>0</v>
      </c>
      <c r="I265" s="8">
        <v>12</v>
      </c>
      <c r="J265" s="8">
        <v>10</v>
      </c>
      <c r="K265" s="8">
        <v>27</v>
      </c>
      <c r="L265" s="8">
        <v>63</v>
      </c>
      <c r="M265" s="8">
        <v>25</v>
      </c>
      <c r="N265" s="8">
        <v>3</v>
      </c>
      <c r="O265" s="8">
        <v>12</v>
      </c>
      <c r="P265" s="8">
        <v>5</v>
      </c>
      <c r="Q265" s="8">
        <v>0</v>
      </c>
    </row>
    <row r="266" spans="1:17">
      <c r="A266" s="8" t="s">
        <v>2236</v>
      </c>
      <c r="B266" s="3">
        <v>0</v>
      </c>
      <c r="C266" s="8">
        <v>0</v>
      </c>
      <c r="D266" s="8">
        <v>15</v>
      </c>
      <c r="E266" s="8">
        <v>9</v>
      </c>
      <c r="F266" s="8">
        <v>1</v>
      </c>
      <c r="G266" s="8">
        <v>0</v>
      </c>
      <c r="H266" s="8">
        <v>0</v>
      </c>
      <c r="I266" s="8">
        <v>31</v>
      </c>
      <c r="J266" s="8">
        <v>10</v>
      </c>
      <c r="K266" s="8">
        <v>30</v>
      </c>
      <c r="L266" s="8">
        <v>21</v>
      </c>
      <c r="M266" s="8">
        <v>15</v>
      </c>
      <c r="N266" s="8">
        <v>2</v>
      </c>
      <c r="O266" s="8">
        <v>19</v>
      </c>
      <c r="P266" s="8">
        <v>7</v>
      </c>
      <c r="Q266" s="8">
        <v>0</v>
      </c>
    </row>
    <row r="267" spans="1:17">
      <c r="A267" s="8" t="s">
        <v>2237</v>
      </c>
      <c r="B267" s="3">
        <v>0</v>
      </c>
      <c r="C267" s="8">
        <v>2</v>
      </c>
      <c r="D267" s="8">
        <v>11</v>
      </c>
      <c r="E267" s="8">
        <v>12</v>
      </c>
      <c r="F267" s="8">
        <v>1</v>
      </c>
      <c r="G267" s="8">
        <v>0</v>
      </c>
      <c r="H267" s="8">
        <v>0</v>
      </c>
      <c r="I267" s="8">
        <v>26</v>
      </c>
      <c r="J267" s="8">
        <v>10</v>
      </c>
      <c r="K267" s="8">
        <v>30</v>
      </c>
      <c r="L267" s="8">
        <v>26</v>
      </c>
      <c r="M267" s="8">
        <v>8</v>
      </c>
      <c r="N267" s="8">
        <v>1</v>
      </c>
      <c r="O267" s="8">
        <v>13</v>
      </c>
      <c r="P267" s="8">
        <v>5</v>
      </c>
      <c r="Q267" s="8">
        <v>0</v>
      </c>
    </row>
    <row r="268" spans="1:17">
      <c r="A268" s="8" t="s">
        <v>2238</v>
      </c>
      <c r="B268" s="3">
        <v>1</v>
      </c>
      <c r="C268" s="8">
        <v>0</v>
      </c>
      <c r="D268" s="8">
        <v>6</v>
      </c>
      <c r="E268" s="8">
        <v>7</v>
      </c>
      <c r="F268" s="8">
        <v>1</v>
      </c>
      <c r="G268" s="8">
        <v>0</v>
      </c>
      <c r="H268" s="8">
        <v>0</v>
      </c>
      <c r="I268" s="8">
        <v>16</v>
      </c>
      <c r="J268" s="8">
        <v>6</v>
      </c>
      <c r="K268" s="8">
        <v>17</v>
      </c>
      <c r="L268" s="8">
        <v>25</v>
      </c>
      <c r="M268" s="8">
        <v>12</v>
      </c>
      <c r="N268" s="8">
        <v>0</v>
      </c>
      <c r="O268" s="8">
        <v>11</v>
      </c>
      <c r="P268" s="8">
        <v>10</v>
      </c>
      <c r="Q268" s="8">
        <v>0</v>
      </c>
    </row>
    <row r="269" spans="1:17">
      <c r="A269" s="8" t="s">
        <v>2239</v>
      </c>
      <c r="B269" s="3">
        <v>0</v>
      </c>
      <c r="C269" s="8">
        <v>1</v>
      </c>
      <c r="D269" s="8">
        <v>6</v>
      </c>
      <c r="E269" s="8">
        <v>5</v>
      </c>
      <c r="F269" s="8">
        <v>0</v>
      </c>
      <c r="G269" s="8">
        <v>0</v>
      </c>
      <c r="H269" s="8">
        <v>0</v>
      </c>
      <c r="I269" s="8">
        <v>12</v>
      </c>
      <c r="J269" s="8">
        <v>12</v>
      </c>
      <c r="K269" s="8">
        <v>16</v>
      </c>
      <c r="L269" s="8">
        <v>23</v>
      </c>
      <c r="M269" s="8">
        <v>9</v>
      </c>
      <c r="N269" s="8">
        <v>0</v>
      </c>
      <c r="O269" s="8">
        <v>9</v>
      </c>
      <c r="P269" s="8">
        <v>1</v>
      </c>
      <c r="Q269" s="8">
        <v>0</v>
      </c>
    </row>
    <row r="270" spans="1:17">
      <c r="A270" s="8" t="s">
        <v>2240</v>
      </c>
      <c r="B270" s="3">
        <v>0</v>
      </c>
      <c r="C270" s="8">
        <v>2</v>
      </c>
      <c r="D270" s="8">
        <v>6</v>
      </c>
      <c r="E270" s="8">
        <v>5</v>
      </c>
      <c r="F270" s="8">
        <v>0</v>
      </c>
      <c r="G270" s="8">
        <v>0</v>
      </c>
      <c r="H270" s="8">
        <v>0</v>
      </c>
      <c r="I270" s="8">
        <v>13</v>
      </c>
      <c r="J270" s="8">
        <v>8</v>
      </c>
      <c r="K270" s="8">
        <v>25</v>
      </c>
      <c r="L270" s="8">
        <v>32</v>
      </c>
      <c r="M270" s="8">
        <v>10</v>
      </c>
      <c r="N270" s="8">
        <v>1</v>
      </c>
      <c r="O270" s="8">
        <v>13</v>
      </c>
      <c r="P270" s="8">
        <v>7</v>
      </c>
      <c r="Q270" s="8">
        <v>0</v>
      </c>
    </row>
    <row r="271" spans="1:17">
      <c r="A271" s="8" t="s">
        <v>2241</v>
      </c>
      <c r="B271" s="3">
        <v>0</v>
      </c>
      <c r="C271" s="8">
        <v>0</v>
      </c>
      <c r="D271" s="8">
        <v>3</v>
      </c>
      <c r="E271" s="8">
        <v>7</v>
      </c>
      <c r="F271" s="8">
        <v>0</v>
      </c>
      <c r="G271" s="8">
        <v>0</v>
      </c>
      <c r="H271" s="8">
        <v>0</v>
      </c>
      <c r="I271" s="8">
        <v>24</v>
      </c>
      <c r="J271" s="8">
        <v>5</v>
      </c>
      <c r="K271" s="8">
        <v>18</v>
      </c>
      <c r="L271" s="8">
        <v>47</v>
      </c>
      <c r="M271" s="8">
        <v>23</v>
      </c>
      <c r="N271" s="8">
        <v>6</v>
      </c>
      <c r="O271" s="8">
        <v>9</v>
      </c>
      <c r="P271" s="8">
        <v>2</v>
      </c>
      <c r="Q271" s="8">
        <v>0</v>
      </c>
    </row>
    <row r="272" spans="1:17">
      <c r="A272" s="8" t="s">
        <v>2242</v>
      </c>
      <c r="B272" s="3">
        <v>0</v>
      </c>
      <c r="C272" s="8">
        <v>1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11</v>
      </c>
      <c r="J272" s="8">
        <v>3</v>
      </c>
      <c r="K272" s="8">
        <v>14</v>
      </c>
      <c r="L272" s="8">
        <v>22</v>
      </c>
      <c r="M272" s="8">
        <v>8</v>
      </c>
      <c r="N272" s="8">
        <v>1</v>
      </c>
      <c r="O272" s="8">
        <v>14</v>
      </c>
      <c r="P272" s="8">
        <v>5</v>
      </c>
      <c r="Q272" s="8">
        <v>0</v>
      </c>
    </row>
    <row r="273" spans="1:17">
      <c r="A273" s="8" t="s">
        <v>2243</v>
      </c>
      <c r="B273" s="3">
        <v>0</v>
      </c>
      <c r="C273" s="8">
        <v>0</v>
      </c>
      <c r="D273" s="8">
        <v>9</v>
      </c>
      <c r="E273" s="8">
        <v>11</v>
      </c>
      <c r="F273" s="8">
        <v>0</v>
      </c>
      <c r="G273" s="8">
        <v>0</v>
      </c>
      <c r="H273" s="8">
        <v>0</v>
      </c>
      <c r="I273" s="8">
        <v>22</v>
      </c>
      <c r="J273" s="8">
        <v>8</v>
      </c>
      <c r="K273" s="8">
        <v>27</v>
      </c>
      <c r="L273" s="8">
        <v>40</v>
      </c>
      <c r="M273" s="8">
        <v>23</v>
      </c>
      <c r="N273" s="8">
        <v>2</v>
      </c>
      <c r="O273" s="8">
        <v>29</v>
      </c>
      <c r="P273" s="8">
        <v>9</v>
      </c>
      <c r="Q273" s="8">
        <v>0</v>
      </c>
    </row>
    <row r="274" spans="1:17">
      <c r="A274" s="8" t="s">
        <v>2244</v>
      </c>
      <c r="B274" s="3">
        <v>0</v>
      </c>
      <c r="C274" s="8">
        <v>6</v>
      </c>
      <c r="D274" s="8">
        <v>14</v>
      </c>
      <c r="E274" s="8">
        <v>14</v>
      </c>
      <c r="F274" s="8">
        <v>1</v>
      </c>
      <c r="G274" s="8">
        <v>0</v>
      </c>
      <c r="H274" s="8">
        <v>0</v>
      </c>
      <c r="I274" s="8">
        <v>41</v>
      </c>
      <c r="J274" s="8">
        <v>12</v>
      </c>
      <c r="K274" s="8">
        <v>28</v>
      </c>
      <c r="L274" s="8">
        <v>53</v>
      </c>
      <c r="M274" s="8">
        <v>26</v>
      </c>
      <c r="N274" s="8">
        <v>2</v>
      </c>
      <c r="O274" s="8">
        <v>14</v>
      </c>
      <c r="P274" s="8">
        <v>5</v>
      </c>
      <c r="Q274" s="8">
        <v>0</v>
      </c>
    </row>
    <row r="275" spans="1:17">
      <c r="A275" s="8" t="s">
        <v>2245</v>
      </c>
      <c r="B275" s="3">
        <v>0</v>
      </c>
      <c r="C275" s="8">
        <v>1</v>
      </c>
      <c r="D275" s="8">
        <v>10</v>
      </c>
      <c r="E275" s="8">
        <v>5</v>
      </c>
      <c r="F275" s="8">
        <v>1</v>
      </c>
      <c r="G275" s="8">
        <v>0</v>
      </c>
      <c r="H275" s="8">
        <v>0</v>
      </c>
      <c r="I275" s="8">
        <v>12</v>
      </c>
      <c r="J275" s="8">
        <v>10</v>
      </c>
      <c r="K275" s="8">
        <v>27</v>
      </c>
      <c r="L275" s="8">
        <v>25</v>
      </c>
      <c r="M275" s="8">
        <v>15</v>
      </c>
      <c r="N275" s="8">
        <v>2</v>
      </c>
      <c r="O275" s="8">
        <v>17</v>
      </c>
      <c r="P275" s="8">
        <v>4</v>
      </c>
      <c r="Q275" s="8">
        <v>0</v>
      </c>
    </row>
    <row r="276" spans="1:17">
      <c r="A276" s="8" t="s">
        <v>2246</v>
      </c>
      <c r="B276" s="3">
        <v>0</v>
      </c>
      <c r="C276" s="8">
        <v>2</v>
      </c>
      <c r="D276" s="8">
        <v>7</v>
      </c>
      <c r="E276" s="8">
        <v>7</v>
      </c>
      <c r="F276" s="8">
        <v>0</v>
      </c>
      <c r="G276" s="8">
        <v>1</v>
      </c>
      <c r="H276" s="8">
        <v>1</v>
      </c>
      <c r="I276" s="8">
        <v>18</v>
      </c>
      <c r="J276" s="8">
        <v>11</v>
      </c>
      <c r="K276" s="8">
        <v>24</v>
      </c>
      <c r="L276" s="8">
        <v>37</v>
      </c>
      <c r="M276" s="8">
        <v>16</v>
      </c>
      <c r="N276" s="8">
        <v>0</v>
      </c>
      <c r="O276" s="8">
        <v>12</v>
      </c>
      <c r="P276" s="8">
        <v>6</v>
      </c>
      <c r="Q276" s="8">
        <v>0</v>
      </c>
    </row>
    <row r="277" spans="1:17">
      <c r="A277" s="8" t="s">
        <v>2247</v>
      </c>
      <c r="B277" s="3">
        <v>0</v>
      </c>
      <c r="C277" s="8">
        <v>0</v>
      </c>
      <c r="D277" s="8">
        <v>3</v>
      </c>
      <c r="E277" s="8">
        <v>4</v>
      </c>
      <c r="F277" s="8">
        <v>0</v>
      </c>
      <c r="G277" s="8">
        <v>1</v>
      </c>
      <c r="H277" s="8">
        <v>1</v>
      </c>
      <c r="I277" s="8">
        <v>7</v>
      </c>
      <c r="J277" s="8">
        <v>2</v>
      </c>
      <c r="K277" s="8">
        <v>13</v>
      </c>
      <c r="L277" s="8">
        <v>18</v>
      </c>
      <c r="M277" s="8">
        <v>6</v>
      </c>
      <c r="N277" s="8">
        <v>3</v>
      </c>
      <c r="O277" s="8">
        <v>10</v>
      </c>
      <c r="P277" s="8">
        <v>2</v>
      </c>
      <c r="Q277" s="8">
        <v>0</v>
      </c>
    </row>
    <row r="278" spans="1:17">
      <c r="A278" s="8" t="s">
        <v>2248</v>
      </c>
      <c r="B278" s="3">
        <v>0</v>
      </c>
      <c r="C278" s="8">
        <v>0</v>
      </c>
      <c r="D278" s="8">
        <v>3</v>
      </c>
      <c r="E278" s="8">
        <v>6</v>
      </c>
      <c r="F278" s="8">
        <v>0</v>
      </c>
      <c r="G278" s="8">
        <v>0</v>
      </c>
      <c r="H278" s="8">
        <v>0</v>
      </c>
      <c r="I278" s="8">
        <v>13</v>
      </c>
      <c r="J278" s="8">
        <v>5</v>
      </c>
      <c r="K278" s="8">
        <v>20</v>
      </c>
      <c r="L278" s="8">
        <v>33</v>
      </c>
      <c r="M278" s="8">
        <v>13</v>
      </c>
      <c r="N278" s="8">
        <v>1</v>
      </c>
      <c r="O278" s="8">
        <v>16</v>
      </c>
      <c r="P278" s="8">
        <v>4</v>
      </c>
      <c r="Q278" s="8">
        <v>0</v>
      </c>
    </row>
    <row r="279" spans="1:17">
      <c r="A279" s="8" t="s">
        <v>2249</v>
      </c>
      <c r="B279" s="3">
        <v>0</v>
      </c>
      <c r="C279" s="8">
        <v>0</v>
      </c>
      <c r="D279" s="8">
        <v>3</v>
      </c>
      <c r="E279" s="8">
        <v>15</v>
      </c>
      <c r="F279" s="8">
        <v>0</v>
      </c>
      <c r="G279" s="8">
        <v>0</v>
      </c>
      <c r="H279" s="8">
        <v>0</v>
      </c>
      <c r="I279" s="8">
        <v>26</v>
      </c>
      <c r="J279" s="8">
        <v>10</v>
      </c>
      <c r="K279" s="8">
        <v>39</v>
      </c>
      <c r="L279" s="8">
        <v>28</v>
      </c>
      <c r="M279" s="8">
        <v>17</v>
      </c>
      <c r="N279" s="8">
        <v>1</v>
      </c>
      <c r="O279" s="8">
        <v>18</v>
      </c>
      <c r="P279" s="8">
        <v>4</v>
      </c>
      <c r="Q279" s="8">
        <v>0</v>
      </c>
    </row>
    <row r="280" spans="1:17">
      <c r="A280" s="8" t="s">
        <v>2250</v>
      </c>
      <c r="B280" s="3">
        <v>0</v>
      </c>
      <c r="C280" s="8">
        <v>0</v>
      </c>
      <c r="D280" s="8">
        <v>3</v>
      </c>
      <c r="E280" s="8">
        <v>5</v>
      </c>
      <c r="F280" s="8">
        <v>0</v>
      </c>
      <c r="G280" s="8">
        <v>0</v>
      </c>
      <c r="H280" s="8">
        <v>0</v>
      </c>
      <c r="I280" s="8">
        <v>8</v>
      </c>
      <c r="J280" s="8">
        <v>0</v>
      </c>
      <c r="K280" s="8">
        <v>6</v>
      </c>
      <c r="L280" s="8">
        <v>34</v>
      </c>
      <c r="M280" s="8">
        <v>9</v>
      </c>
      <c r="N280" s="8">
        <v>0</v>
      </c>
      <c r="O280" s="8">
        <v>10</v>
      </c>
      <c r="P280" s="8">
        <v>4</v>
      </c>
      <c r="Q280" s="8">
        <v>0</v>
      </c>
    </row>
    <row r="281" spans="1:17">
      <c r="A281" s="8" t="s">
        <v>2251</v>
      </c>
      <c r="B281" s="3">
        <v>0</v>
      </c>
      <c r="C281" s="8">
        <v>1</v>
      </c>
      <c r="D281" s="8">
        <v>4</v>
      </c>
      <c r="E281" s="8">
        <v>4</v>
      </c>
      <c r="F281" s="8">
        <v>1</v>
      </c>
      <c r="G281" s="8">
        <v>1</v>
      </c>
      <c r="H281" s="8">
        <v>1</v>
      </c>
      <c r="I281" s="8">
        <v>18</v>
      </c>
      <c r="J281" s="8">
        <v>5</v>
      </c>
      <c r="K281" s="8">
        <v>18</v>
      </c>
      <c r="L281" s="8">
        <v>15</v>
      </c>
      <c r="M281" s="8">
        <v>4</v>
      </c>
      <c r="N281" s="8">
        <v>0</v>
      </c>
      <c r="O281" s="8">
        <v>11</v>
      </c>
      <c r="P281" s="8">
        <v>3</v>
      </c>
      <c r="Q281" s="8">
        <v>0</v>
      </c>
    </row>
    <row r="282" spans="1:17">
      <c r="A282" s="8" t="s">
        <v>2252</v>
      </c>
      <c r="B282" s="3">
        <v>0</v>
      </c>
      <c r="C282" s="8">
        <v>0</v>
      </c>
      <c r="D282" s="8">
        <v>3</v>
      </c>
      <c r="E282" s="8">
        <v>1</v>
      </c>
      <c r="F282" s="8">
        <v>0</v>
      </c>
      <c r="G282" s="8">
        <v>0</v>
      </c>
      <c r="H282" s="8">
        <v>0</v>
      </c>
      <c r="I282" s="8">
        <v>6</v>
      </c>
      <c r="J282" s="8">
        <v>3</v>
      </c>
      <c r="K282" s="8">
        <v>21</v>
      </c>
      <c r="L282" s="8">
        <v>24</v>
      </c>
      <c r="M282" s="8">
        <v>10</v>
      </c>
      <c r="N282" s="8">
        <v>0</v>
      </c>
      <c r="O282" s="8">
        <v>19</v>
      </c>
      <c r="P282" s="8">
        <v>11</v>
      </c>
      <c r="Q282" s="8">
        <v>0</v>
      </c>
    </row>
    <row r="283" spans="1:17">
      <c r="A283" s="8" t="s">
        <v>2253</v>
      </c>
      <c r="B283" s="3">
        <v>0</v>
      </c>
      <c r="C283" s="8">
        <v>0</v>
      </c>
      <c r="D283" s="8">
        <v>3</v>
      </c>
      <c r="E283" s="8">
        <v>3</v>
      </c>
      <c r="F283" s="8">
        <v>0</v>
      </c>
      <c r="G283" s="8">
        <v>0</v>
      </c>
      <c r="H283" s="8">
        <v>0</v>
      </c>
      <c r="I283" s="8">
        <v>6</v>
      </c>
      <c r="J283" s="8">
        <v>0</v>
      </c>
      <c r="K283" s="8">
        <v>9</v>
      </c>
      <c r="L283" s="8">
        <v>12</v>
      </c>
      <c r="M283" s="8">
        <v>4</v>
      </c>
      <c r="N283" s="8">
        <v>0</v>
      </c>
      <c r="O283" s="8">
        <v>12</v>
      </c>
      <c r="P283" s="8">
        <v>6</v>
      </c>
      <c r="Q283" s="8">
        <v>0</v>
      </c>
    </row>
    <row r="284" spans="1:17">
      <c r="A284" s="8" t="s">
        <v>2254</v>
      </c>
      <c r="B284" s="3">
        <v>0</v>
      </c>
      <c r="C284" s="8">
        <v>1</v>
      </c>
      <c r="D284" s="8">
        <v>7</v>
      </c>
      <c r="E284" s="8">
        <v>10</v>
      </c>
      <c r="F284" s="8">
        <v>0</v>
      </c>
      <c r="G284" s="8">
        <v>1</v>
      </c>
      <c r="H284" s="8">
        <v>1</v>
      </c>
      <c r="I284" s="8">
        <v>22</v>
      </c>
      <c r="J284" s="8">
        <v>7</v>
      </c>
      <c r="K284" s="8">
        <v>25</v>
      </c>
      <c r="L284" s="8">
        <v>25</v>
      </c>
      <c r="M284" s="8">
        <v>8</v>
      </c>
      <c r="N284" s="8">
        <v>3</v>
      </c>
      <c r="O284" s="8">
        <v>16</v>
      </c>
      <c r="P284" s="8">
        <v>7</v>
      </c>
      <c r="Q284" s="8">
        <v>0</v>
      </c>
    </row>
    <row r="285" spans="1:17">
      <c r="A285" s="8" t="s">
        <v>2367</v>
      </c>
      <c r="B285" s="3">
        <v>0</v>
      </c>
      <c r="C285" s="8">
        <v>0</v>
      </c>
      <c r="D285" s="8">
        <v>3</v>
      </c>
      <c r="E285" s="8">
        <v>8</v>
      </c>
      <c r="F285" s="8">
        <v>0</v>
      </c>
      <c r="G285" s="8">
        <v>0</v>
      </c>
      <c r="H285" s="8">
        <v>0</v>
      </c>
      <c r="I285" s="8">
        <v>17</v>
      </c>
      <c r="J285" s="8">
        <v>11</v>
      </c>
      <c r="K285" s="8">
        <v>27</v>
      </c>
      <c r="L285" s="8">
        <v>20</v>
      </c>
      <c r="M285" s="8">
        <v>18</v>
      </c>
      <c r="N285" s="8">
        <v>2</v>
      </c>
      <c r="O285" s="8">
        <v>17</v>
      </c>
      <c r="P285" s="8">
        <v>5</v>
      </c>
      <c r="Q285" s="8">
        <v>0</v>
      </c>
    </row>
    <row r="286" spans="1:17">
      <c r="A286" s="8" t="s">
        <v>2368</v>
      </c>
      <c r="B286" s="3">
        <v>1</v>
      </c>
      <c r="C286" s="8">
        <v>1</v>
      </c>
      <c r="D286" s="8">
        <v>3</v>
      </c>
      <c r="E286" s="8">
        <v>3</v>
      </c>
      <c r="F286" s="8">
        <v>0</v>
      </c>
      <c r="G286" s="8">
        <v>0</v>
      </c>
      <c r="H286" s="8">
        <v>0</v>
      </c>
      <c r="I286" s="8">
        <v>12</v>
      </c>
      <c r="J286" s="8">
        <v>9</v>
      </c>
      <c r="K286" s="8">
        <v>9</v>
      </c>
      <c r="L286" s="8">
        <v>21</v>
      </c>
      <c r="M286" s="8">
        <v>13</v>
      </c>
      <c r="N286" s="8">
        <v>1</v>
      </c>
      <c r="O286" s="8">
        <v>6</v>
      </c>
      <c r="P286" s="8">
        <v>4</v>
      </c>
      <c r="Q286" s="8">
        <v>1</v>
      </c>
    </row>
    <row r="287" spans="1:17">
      <c r="A287" s="8" t="s">
        <v>2369</v>
      </c>
      <c r="B287" s="3">
        <v>0</v>
      </c>
      <c r="C287" s="8">
        <v>3</v>
      </c>
      <c r="D287" s="8">
        <v>4</v>
      </c>
      <c r="E287" s="8">
        <v>9</v>
      </c>
      <c r="F287" s="8">
        <v>1</v>
      </c>
      <c r="G287" s="8">
        <v>0</v>
      </c>
      <c r="H287" s="8">
        <v>0</v>
      </c>
      <c r="I287" s="8">
        <v>23</v>
      </c>
      <c r="J287" s="8">
        <v>8</v>
      </c>
      <c r="K287" s="8">
        <v>30</v>
      </c>
      <c r="L287" s="8">
        <v>43</v>
      </c>
      <c r="M287" s="8">
        <v>19</v>
      </c>
      <c r="N287" s="8">
        <v>1</v>
      </c>
      <c r="O287" s="8">
        <v>16</v>
      </c>
      <c r="P287" s="8">
        <v>4</v>
      </c>
      <c r="Q287" s="8">
        <v>0</v>
      </c>
    </row>
    <row r="288" spans="1:17">
      <c r="A288" s="8" t="s">
        <v>2370</v>
      </c>
      <c r="B288" s="3">
        <v>0</v>
      </c>
      <c r="C288" s="8">
        <v>0</v>
      </c>
      <c r="D288" s="8">
        <v>4</v>
      </c>
      <c r="E288" s="8">
        <v>8</v>
      </c>
      <c r="F288" s="8">
        <v>0</v>
      </c>
      <c r="G288" s="8">
        <v>0</v>
      </c>
      <c r="H288" s="8">
        <v>0</v>
      </c>
      <c r="I288" s="8">
        <v>19</v>
      </c>
      <c r="J288" s="8">
        <v>6</v>
      </c>
      <c r="K288" s="8">
        <v>15</v>
      </c>
      <c r="L288" s="8">
        <v>29</v>
      </c>
      <c r="M288" s="8">
        <v>24</v>
      </c>
      <c r="N288" s="8">
        <v>0</v>
      </c>
      <c r="O288" s="8">
        <v>11</v>
      </c>
      <c r="P288" s="8">
        <v>3</v>
      </c>
      <c r="Q288" s="8">
        <v>0</v>
      </c>
    </row>
    <row r="289" spans="1:17">
      <c r="A289" s="8" t="s">
        <v>2371</v>
      </c>
      <c r="B289" s="3">
        <v>0</v>
      </c>
      <c r="C289" s="8">
        <v>0</v>
      </c>
      <c r="D289" s="8">
        <v>8</v>
      </c>
      <c r="E289" s="8">
        <v>6</v>
      </c>
      <c r="F289" s="8">
        <v>0</v>
      </c>
      <c r="G289" s="8">
        <v>0</v>
      </c>
      <c r="H289" s="8">
        <v>0</v>
      </c>
      <c r="I289" s="8">
        <v>19</v>
      </c>
      <c r="J289" s="8">
        <v>3</v>
      </c>
      <c r="K289" s="8">
        <v>26</v>
      </c>
      <c r="L289" s="8">
        <v>50</v>
      </c>
      <c r="M289" s="8">
        <v>23</v>
      </c>
      <c r="N289" s="8">
        <v>0</v>
      </c>
      <c r="O289" s="8">
        <v>10</v>
      </c>
      <c r="P289" s="8">
        <v>1</v>
      </c>
      <c r="Q289" s="8">
        <v>1</v>
      </c>
    </row>
    <row r="290" spans="1:17">
      <c r="A290" s="8" t="s">
        <v>2372</v>
      </c>
      <c r="B290" s="3">
        <v>1</v>
      </c>
      <c r="C290" s="8">
        <v>0</v>
      </c>
      <c r="D290" s="8">
        <v>4</v>
      </c>
      <c r="E290" s="8">
        <v>9</v>
      </c>
      <c r="F290" s="8">
        <v>0</v>
      </c>
      <c r="G290" s="8">
        <v>0</v>
      </c>
      <c r="H290" s="8">
        <v>0</v>
      </c>
      <c r="I290" s="8">
        <v>14</v>
      </c>
      <c r="J290" s="8">
        <v>5</v>
      </c>
      <c r="K290" s="8">
        <v>19</v>
      </c>
      <c r="L290" s="8">
        <v>11</v>
      </c>
      <c r="M290" s="8">
        <v>6</v>
      </c>
      <c r="N290" s="8">
        <v>1</v>
      </c>
      <c r="O290" s="8">
        <v>18</v>
      </c>
      <c r="P290" s="8">
        <v>8</v>
      </c>
      <c r="Q290" s="8">
        <v>0</v>
      </c>
    </row>
    <row r="291" spans="1:17">
      <c r="A291" s="8" t="s">
        <v>2373</v>
      </c>
      <c r="B291" s="3">
        <v>1</v>
      </c>
      <c r="C291" s="8">
        <v>1</v>
      </c>
      <c r="D291" s="8">
        <v>2</v>
      </c>
      <c r="E291" s="8">
        <v>15</v>
      </c>
      <c r="F291" s="8">
        <v>2</v>
      </c>
      <c r="G291" s="8">
        <v>0</v>
      </c>
      <c r="H291" s="8">
        <v>0</v>
      </c>
      <c r="I291" s="8">
        <v>26</v>
      </c>
      <c r="J291" s="8">
        <v>8</v>
      </c>
      <c r="K291" s="8">
        <v>31</v>
      </c>
      <c r="L291" s="8">
        <v>39</v>
      </c>
      <c r="M291" s="8">
        <v>28</v>
      </c>
      <c r="N291" s="8">
        <v>2</v>
      </c>
      <c r="O291" s="8">
        <v>14</v>
      </c>
      <c r="P291" s="8">
        <v>3</v>
      </c>
      <c r="Q291" s="8">
        <v>0</v>
      </c>
    </row>
    <row r="292" spans="1:17">
      <c r="A292" s="8" t="s">
        <v>2374</v>
      </c>
      <c r="B292" s="3">
        <v>0</v>
      </c>
      <c r="C292" s="8">
        <v>0</v>
      </c>
      <c r="D292" s="8">
        <v>3</v>
      </c>
      <c r="E292" s="8">
        <v>8</v>
      </c>
      <c r="F292" s="8">
        <v>0</v>
      </c>
      <c r="G292" s="8">
        <v>1</v>
      </c>
      <c r="H292" s="8">
        <v>1</v>
      </c>
      <c r="I292" s="8">
        <v>14</v>
      </c>
      <c r="J292" s="8">
        <v>2</v>
      </c>
      <c r="K292" s="8">
        <v>16</v>
      </c>
      <c r="L292" s="8">
        <v>62</v>
      </c>
      <c r="M292" s="8">
        <v>20</v>
      </c>
      <c r="N292" s="8">
        <v>0</v>
      </c>
      <c r="O292" s="8">
        <v>7</v>
      </c>
      <c r="P292" s="8">
        <v>5</v>
      </c>
      <c r="Q292" s="8">
        <v>0</v>
      </c>
    </row>
    <row r="293" spans="1:17">
      <c r="A293" s="8" t="s">
        <v>2375</v>
      </c>
      <c r="B293" s="3">
        <v>0</v>
      </c>
      <c r="C293" s="8">
        <v>0</v>
      </c>
      <c r="D293" s="8">
        <v>7</v>
      </c>
      <c r="E293" s="8">
        <v>11</v>
      </c>
      <c r="F293" s="8">
        <v>0</v>
      </c>
      <c r="G293" s="8">
        <v>0</v>
      </c>
      <c r="H293" s="8">
        <v>0</v>
      </c>
      <c r="I293" s="8">
        <v>25</v>
      </c>
      <c r="J293" s="8">
        <v>7</v>
      </c>
      <c r="K293" s="8">
        <v>37</v>
      </c>
      <c r="L293" s="8">
        <v>30</v>
      </c>
      <c r="M293" s="8">
        <v>16</v>
      </c>
      <c r="N293" s="8">
        <v>1</v>
      </c>
      <c r="O293" s="8">
        <v>14</v>
      </c>
      <c r="P293" s="8">
        <v>5</v>
      </c>
      <c r="Q293" s="8">
        <v>0</v>
      </c>
    </row>
    <row r="294" spans="1:17">
      <c r="A294" s="8" t="s">
        <v>2376</v>
      </c>
      <c r="B294" s="3">
        <v>0</v>
      </c>
      <c r="C294" s="8">
        <v>1</v>
      </c>
      <c r="D294" s="8">
        <v>2</v>
      </c>
      <c r="E294" s="8">
        <v>6</v>
      </c>
      <c r="F294" s="8">
        <v>0</v>
      </c>
      <c r="G294" s="8">
        <v>0</v>
      </c>
      <c r="H294" s="8">
        <v>0</v>
      </c>
      <c r="I294" s="8">
        <v>20</v>
      </c>
      <c r="J294" s="8">
        <v>14</v>
      </c>
      <c r="K294" s="8">
        <v>28</v>
      </c>
      <c r="L294" s="8">
        <v>63</v>
      </c>
      <c r="M294" s="8">
        <v>29</v>
      </c>
      <c r="N294" s="8">
        <v>2</v>
      </c>
      <c r="O294" s="8">
        <v>10</v>
      </c>
      <c r="P294" s="8">
        <v>4</v>
      </c>
      <c r="Q294" s="8">
        <v>1</v>
      </c>
    </row>
    <row r="295" spans="1:17">
      <c r="A295" s="8" t="s">
        <v>2377</v>
      </c>
      <c r="B295" s="3">
        <v>0</v>
      </c>
      <c r="C295" s="8">
        <v>1</v>
      </c>
      <c r="D295" s="8">
        <v>7</v>
      </c>
      <c r="E295" s="8">
        <v>12</v>
      </c>
      <c r="F295" s="8">
        <v>1</v>
      </c>
      <c r="G295" s="8">
        <v>0</v>
      </c>
      <c r="H295" s="8">
        <v>0</v>
      </c>
      <c r="I295" s="8">
        <v>25</v>
      </c>
      <c r="J295" s="8">
        <v>10</v>
      </c>
      <c r="K295" s="8">
        <v>28</v>
      </c>
      <c r="L295" s="8">
        <v>48</v>
      </c>
      <c r="M295" s="8">
        <v>22</v>
      </c>
      <c r="N295" s="8">
        <v>0</v>
      </c>
      <c r="O295" s="8">
        <v>15</v>
      </c>
      <c r="P295" s="8">
        <v>11</v>
      </c>
      <c r="Q295" s="8">
        <v>0</v>
      </c>
    </row>
    <row r="296" spans="1:17">
      <c r="A296" s="8" t="s">
        <v>2378</v>
      </c>
      <c r="B296" s="3">
        <v>0</v>
      </c>
      <c r="C296" s="8">
        <v>0</v>
      </c>
      <c r="D296" s="8">
        <v>7</v>
      </c>
      <c r="E296" s="8">
        <v>18</v>
      </c>
      <c r="F296" s="8">
        <v>0</v>
      </c>
      <c r="G296" s="8">
        <v>0</v>
      </c>
      <c r="H296" s="8">
        <v>0</v>
      </c>
      <c r="I296" s="8">
        <v>27</v>
      </c>
      <c r="J296" s="8">
        <v>10</v>
      </c>
      <c r="K296" s="8">
        <v>31</v>
      </c>
      <c r="L296" s="8">
        <v>26</v>
      </c>
      <c r="M296" s="8">
        <v>27</v>
      </c>
      <c r="N296" s="8">
        <v>0</v>
      </c>
      <c r="O296" s="8">
        <v>16</v>
      </c>
      <c r="P296" s="8">
        <v>11</v>
      </c>
      <c r="Q296" s="8">
        <v>0</v>
      </c>
    </row>
    <row r="297" spans="1:17">
      <c r="A297" s="8" t="s">
        <v>2379</v>
      </c>
      <c r="B297" s="3">
        <v>1</v>
      </c>
      <c r="C297" s="8">
        <v>0</v>
      </c>
      <c r="D297" s="8">
        <v>6</v>
      </c>
      <c r="E297" s="8">
        <v>8</v>
      </c>
      <c r="F297" s="8">
        <v>1</v>
      </c>
      <c r="G297" s="8">
        <v>1</v>
      </c>
      <c r="H297" s="8">
        <v>1</v>
      </c>
      <c r="I297" s="8">
        <v>17</v>
      </c>
      <c r="J297" s="8">
        <v>7</v>
      </c>
      <c r="K297" s="8">
        <v>17</v>
      </c>
      <c r="L297" s="8">
        <v>22</v>
      </c>
      <c r="M297" s="8">
        <v>11</v>
      </c>
      <c r="N297" s="8">
        <v>0</v>
      </c>
      <c r="O297" s="8">
        <v>13</v>
      </c>
      <c r="P297" s="8">
        <v>7</v>
      </c>
      <c r="Q297" s="8">
        <v>1</v>
      </c>
    </row>
    <row r="298" spans="1:17">
      <c r="A298" s="8" t="s">
        <v>2380</v>
      </c>
      <c r="B298" s="3">
        <v>1</v>
      </c>
      <c r="C298" s="8">
        <v>1</v>
      </c>
      <c r="D298" s="8">
        <v>5</v>
      </c>
      <c r="E298" s="8">
        <v>4</v>
      </c>
      <c r="F298" s="8">
        <v>1</v>
      </c>
      <c r="G298" s="8">
        <v>0</v>
      </c>
      <c r="H298" s="8">
        <v>0</v>
      </c>
      <c r="I298" s="8">
        <v>12</v>
      </c>
      <c r="J298" s="8">
        <v>12</v>
      </c>
      <c r="K298" s="8">
        <v>21</v>
      </c>
      <c r="L298" s="8">
        <v>18</v>
      </c>
      <c r="M298" s="8">
        <v>7</v>
      </c>
      <c r="N298" s="8">
        <v>0</v>
      </c>
      <c r="O298" s="8">
        <v>8</v>
      </c>
      <c r="P298" s="8">
        <v>2</v>
      </c>
      <c r="Q298" s="8">
        <v>0</v>
      </c>
    </row>
    <row r="299" spans="1:17">
      <c r="A299" s="8" t="s">
        <v>2381</v>
      </c>
      <c r="B299" s="3">
        <v>0</v>
      </c>
      <c r="C299" s="8">
        <v>1</v>
      </c>
      <c r="D299" s="8">
        <v>7</v>
      </c>
      <c r="E299" s="8">
        <v>8</v>
      </c>
      <c r="F299" s="8">
        <v>0</v>
      </c>
      <c r="G299" s="8">
        <v>0</v>
      </c>
      <c r="H299" s="8">
        <v>1</v>
      </c>
      <c r="I299" s="8">
        <v>16</v>
      </c>
      <c r="J299" s="8">
        <v>11</v>
      </c>
      <c r="K299" s="8">
        <v>28</v>
      </c>
      <c r="L299" s="8">
        <v>36</v>
      </c>
      <c r="M299" s="8">
        <v>20</v>
      </c>
      <c r="N299" s="8">
        <v>4</v>
      </c>
      <c r="O299" s="8">
        <v>20</v>
      </c>
      <c r="P299" s="8">
        <v>8</v>
      </c>
      <c r="Q299" s="8">
        <v>0</v>
      </c>
    </row>
    <row r="300" spans="1:17">
      <c r="A300" s="8" t="s">
        <v>2382</v>
      </c>
      <c r="B300" s="3">
        <v>0</v>
      </c>
      <c r="C300" s="8">
        <v>0</v>
      </c>
      <c r="D300" s="8">
        <v>3</v>
      </c>
      <c r="E300" s="8">
        <v>10</v>
      </c>
      <c r="F300" s="8">
        <v>0</v>
      </c>
      <c r="G300" s="8">
        <v>0</v>
      </c>
      <c r="H300" s="8">
        <v>0</v>
      </c>
      <c r="I300" s="8">
        <v>14</v>
      </c>
      <c r="J300" s="8">
        <v>10</v>
      </c>
      <c r="K300" s="8">
        <v>26</v>
      </c>
      <c r="L300" s="8">
        <v>42</v>
      </c>
      <c r="M300" s="8">
        <v>27</v>
      </c>
      <c r="N300" s="8">
        <v>1</v>
      </c>
      <c r="O300" s="8">
        <v>11</v>
      </c>
      <c r="P300" s="8">
        <v>2</v>
      </c>
      <c r="Q300" s="8">
        <v>0</v>
      </c>
    </row>
    <row r="301" spans="1:17">
      <c r="A301" s="8" t="s">
        <v>2383</v>
      </c>
      <c r="B301" s="3">
        <v>1</v>
      </c>
      <c r="C301" s="8">
        <v>2</v>
      </c>
      <c r="D301" s="8">
        <v>1</v>
      </c>
      <c r="E301" s="8">
        <v>2</v>
      </c>
      <c r="F301" s="8">
        <v>2</v>
      </c>
      <c r="G301" s="8">
        <v>0</v>
      </c>
      <c r="H301" s="8">
        <v>0</v>
      </c>
      <c r="I301" s="8">
        <v>6</v>
      </c>
      <c r="J301" s="8">
        <v>5</v>
      </c>
      <c r="K301" s="8">
        <v>18</v>
      </c>
      <c r="L301" s="8">
        <v>19</v>
      </c>
      <c r="M301" s="8">
        <v>6</v>
      </c>
      <c r="N301" s="8">
        <v>0</v>
      </c>
      <c r="O301" s="8">
        <v>12</v>
      </c>
      <c r="P301" s="8">
        <v>2</v>
      </c>
      <c r="Q301" s="8">
        <v>1</v>
      </c>
    </row>
    <row r="302" spans="1:17">
      <c r="A302" s="8" t="s">
        <v>2384</v>
      </c>
      <c r="B302" s="3">
        <v>0</v>
      </c>
      <c r="C302" s="8">
        <v>0</v>
      </c>
      <c r="D302" s="8">
        <v>8</v>
      </c>
      <c r="E302" s="8">
        <v>14</v>
      </c>
      <c r="F302" s="8">
        <v>0</v>
      </c>
      <c r="G302" s="8">
        <v>0</v>
      </c>
      <c r="H302" s="8">
        <v>0</v>
      </c>
      <c r="I302" s="8">
        <v>28</v>
      </c>
      <c r="J302" s="8">
        <v>8</v>
      </c>
      <c r="K302" s="8">
        <v>40</v>
      </c>
      <c r="L302" s="8">
        <v>41</v>
      </c>
      <c r="M302" s="8">
        <v>31</v>
      </c>
      <c r="N302" s="8">
        <v>1</v>
      </c>
      <c r="O302" s="8">
        <v>23</v>
      </c>
      <c r="P302" s="8">
        <v>7</v>
      </c>
      <c r="Q302" s="8">
        <v>1</v>
      </c>
    </row>
    <row r="303" spans="1:17">
      <c r="A303" s="8" t="s">
        <v>2385</v>
      </c>
      <c r="B303" s="3">
        <v>2</v>
      </c>
      <c r="C303" s="8">
        <v>3</v>
      </c>
      <c r="D303" s="8">
        <v>7</v>
      </c>
      <c r="E303" s="8">
        <v>9</v>
      </c>
      <c r="F303" s="8">
        <v>1</v>
      </c>
      <c r="G303" s="8">
        <v>1</v>
      </c>
      <c r="H303" s="8">
        <v>0</v>
      </c>
      <c r="I303" s="8">
        <v>36</v>
      </c>
      <c r="J303" s="8">
        <v>14</v>
      </c>
      <c r="K303" s="8">
        <v>32</v>
      </c>
      <c r="L303" s="8">
        <v>52</v>
      </c>
      <c r="M303" s="8">
        <v>28</v>
      </c>
      <c r="N303" s="8">
        <v>6</v>
      </c>
      <c r="O303" s="8">
        <v>20</v>
      </c>
      <c r="P303" s="8">
        <v>11</v>
      </c>
      <c r="Q303" s="8">
        <v>1</v>
      </c>
    </row>
    <row r="304" spans="1:17">
      <c r="A304" s="8" t="s">
        <v>2386</v>
      </c>
      <c r="B304" s="3">
        <v>0</v>
      </c>
      <c r="C304" s="8">
        <v>1</v>
      </c>
      <c r="D304" s="8">
        <v>6</v>
      </c>
      <c r="E304" s="8">
        <v>3</v>
      </c>
      <c r="F304" s="8">
        <v>1</v>
      </c>
      <c r="G304" s="8">
        <v>0</v>
      </c>
      <c r="H304" s="8">
        <v>0</v>
      </c>
      <c r="I304" s="8">
        <v>10</v>
      </c>
      <c r="J304" s="8">
        <v>3</v>
      </c>
      <c r="K304" s="8">
        <v>20</v>
      </c>
      <c r="L304" s="8">
        <v>25</v>
      </c>
      <c r="M304" s="8">
        <v>9</v>
      </c>
      <c r="N304" s="8">
        <v>1</v>
      </c>
      <c r="O304" s="8">
        <v>11</v>
      </c>
      <c r="P304" s="8">
        <v>4</v>
      </c>
      <c r="Q304" s="8">
        <v>0</v>
      </c>
    </row>
    <row r="305" spans="1:17">
      <c r="A305" s="8" t="s">
        <v>2387</v>
      </c>
      <c r="B305" s="3">
        <v>1</v>
      </c>
      <c r="C305" s="8">
        <v>1</v>
      </c>
      <c r="D305" s="8">
        <v>6</v>
      </c>
      <c r="E305" s="8">
        <v>8</v>
      </c>
      <c r="F305" s="8">
        <v>1</v>
      </c>
      <c r="G305" s="8">
        <v>0</v>
      </c>
      <c r="H305" s="8">
        <v>0</v>
      </c>
      <c r="I305" s="8">
        <v>19</v>
      </c>
      <c r="J305" s="8">
        <v>7</v>
      </c>
      <c r="K305" s="8">
        <v>24</v>
      </c>
      <c r="L305" s="8">
        <v>57</v>
      </c>
      <c r="M305" s="8">
        <v>27</v>
      </c>
      <c r="N305" s="8">
        <v>1</v>
      </c>
      <c r="O305" s="8">
        <v>15</v>
      </c>
      <c r="P305" s="8">
        <v>4</v>
      </c>
      <c r="Q305" s="8">
        <v>0</v>
      </c>
    </row>
    <row r="306" spans="1:17">
      <c r="A306" s="8" t="s">
        <v>2388</v>
      </c>
      <c r="B306" s="3">
        <v>0</v>
      </c>
      <c r="C306" s="8">
        <v>0</v>
      </c>
      <c r="D306" s="8">
        <v>10</v>
      </c>
      <c r="E306" s="8">
        <v>2</v>
      </c>
      <c r="F306" s="8">
        <v>0</v>
      </c>
      <c r="G306" s="8">
        <v>0</v>
      </c>
      <c r="H306" s="8">
        <v>0</v>
      </c>
      <c r="I306" s="8">
        <v>14</v>
      </c>
      <c r="J306" s="8">
        <v>9</v>
      </c>
      <c r="K306" s="8">
        <v>19</v>
      </c>
      <c r="L306" s="8">
        <v>21</v>
      </c>
      <c r="M306" s="8">
        <v>13</v>
      </c>
      <c r="N306" s="8">
        <v>3</v>
      </c>
      <c r="O306" s="8">
        <v>8</v>
      </c>
      <c r="P306" s="8">
        <v>3</v>
      </c>
      <c r="Q306" s="8">
        <v>0</v>
      </c>
    </row>
    <row r="307" spans="1:17">
      <c r="A307" s="8" t="s">
        <v>2389</v>
      </c>
      <c r="B307" s="3">
        <v>0</v>
      </c>
      <c r="C307" s="8">
        <v>2</v>
      </c>
      <c r="D307" s="8">
        <v>3</v>
      </c>
      <c r="E307" s="8">
        <v>3</v>
      </c>
      <c r="F307" s="8">
        <v>0</v>
      </c>
      <c r="G307" s="8">
        <v>0</v>
      </c>
      <c r="H307" s="8">
        <v>0</v>
      </c>
      <c r="I307" s="8">
        <v>10</v>
      </c>
      <c r="J307" s="8">
        <v>3</v>
      </c>
      <c r="K307" s="8">
        <v>15</v>
      </c>
      <c r="L307" s="8">
        <v>41</v>
      </c>
      <c r="M307" s="8">
        <v>17</v>
      </c>
      <c r="N307" s="8">
        <v>1</v>
      </c>
      <c r="O307" s="8">
        <v>13</v>
      </c>
      <c r="P307" s="8">
        <v>2</v>
      </c>
      <c r="Q307" s="8">
        <v>0</v>
      </c>
    </row>
    <row r="308" spans="1:17">
      <c r="A308" s="8" t="s">
        <v>2390</v>
      </c>
      <c r="B308" s="3">
        <v>0</v>
      </c>
      <c r="C308" s="8">
        <v>0</v>
      </c>
      <c r="D308" s="8">
        <v>9</v>
      </c>
      <c r="E308" s="8">
        <v>15</v>
      </c>
      <c r="F308" s="8">
        <v>1</v>
      </c>
      <c r="G308" s="8">
        <v>0</v>
      </c>
      <c r="H308" s="8">
        <v>0</v>
      </c>
      <c r="I308" s="8">
        <v>34</v>
      </c>
      <c r="J308" s="8">
        <v>5</v>
      </c>
      <c r="K308" s="8">
        <v>32</v>
      </c>
      <c r="L308" s="8">
        <v>39</v>
      </c>
      <c r="M308" s="8">
        <v>12</v>
      </c>
      <c r="N308" s="8">
        <v>1</v>
      </c>
      <c r="O308" s="8">
        <v>15</v>
      </c>
      <c r="P308" s="8">
        <v>2</v>
      </c>
      <c r="Q308" s="8">
        <v>0</v>
      </c>
    </row>
    <row r="309" spans="1:17">
      <c r="A309" s="8" t="s">
        <v>2391</v>
      </c>
      <c r="B309" s="3">
        <v>0</v>
      </c>
      <c r="C309" s="8">
        <v>0</v>
      </c>
      <c r="D309" s="8">
        <v>3</v>
      </c>
      <c r="E309" s="8">
        <v>5</v>
      </c>
      <c r="F309" s="8">
        <v>0</v>
      </c>
      <c r="G309" s="8">
        <v>0</v>
      </c>
      <c r="H309" s="8">
        <v>0</v>
      </c>
      <c r="I309" s="8">
        <v>8</v>
      </c>
      <c r="J309" s="8">
        <v>3</v>
      </c>
      <c r="K309" s="8">
        <v>7</v>
      </c>
      <c r="L309" s="8">
        <v>26</v>
      </c>
      <c r="M309" s="8">
        <v>7</v>
      </c>
      <c r="N309" s="8">
        <v>0</v>
      </c>
      <c r="O309" s="8">
        <v>11</v>
      </c>
      <c r="P309" s="8">
        <v>3</v>
      </c>
      <c r="Q309" s="8">
        <v>0</v>
      </c>
    </row>
    <row r="310" spans="1:17">
      <c r="A310" s="8" t="s">
        <v>2392</v>
      </c>
      <c r="B310" s="3">
        <v>0</v>
      </c>
      <c r="C310" s="8">
        <v>0</v>
      </c>
      <c r="D310" s="8">
        <v>4</v>
      </c>
      <c r="E310" s="8">
        <v>4</v>
      </c>
      <c r="F310" s="8">
        <v>1</v>
      </c>
      <c r="G310" s="8">
        <v>1</v>
      </c>
      <c r="H310" s="8">
        <v>1</v>
      </c>
      <c r="I310" s="8">
        <v>14</v>
      </c>
      <c r="J310" s="8">
        <v>5</v>
      </c>
      <c r="K310" s="8">
        <v>21</v>
      </c>
      <c r="L310" s="8">
        <v>29</v>
      </c>
      <c r="M310" s="8">
        <v>10</v>
      </c>
      <c r="N310" s="8">
        <v>0</v>
      </c>
      <c r="O310" s="8">
        <v>12</v>
      </c>
      <c r="P310" s="8">
        <v>3</v>
      </c>
      <c r="Q310" s="8">
        <v>0</v>
      </c>
    </row>
    <row r="311" spans="1:17">
      <c r="A311" s="8" t="s">
        <v>2393</v>
      </c>
      <c r="B311" s="3">
        <v>0</v>
      </c>
      <c r="C311" s="8">
        <v>2</v>
      </c>
      <c r="D311" s="8">
        <v>4</v>
      </c>
      <c r="E311" s="8">
        <v>4</v>
      </c>
      <c r="F311" s="8">
        <v>1</v>
      </c>
      <c r="G311" s="8">
        <v>0</v>
      </c>
      <c r="H311" s="8">
        <v>0</v>
      </c>
      <c r="I311" s="8">
        <v>10</v>
      </c>
      <c r="J311" s="8">
        <v>8</v>
      </c>
      <c r="K311" s="8">
        <v>28</v>
      </c>
      <c r="L311" s="8">
        <v>24</v>
      </c>
      <c r="M311" s="8">
        <v>18</v>
      </c>
      <c r="N311" s="8">
        <v>1</v>
      </c>
      <c r="O311" s="8">
        <v>17</v>
      </c>
      <c r="P311" s="8">
        <v>11</v>
      </c>
      <c r="Q311" s="8">
        <v>0</v>
      </c>
    </row>
    <row r="312" spans="1:17">
      <c r="A312" s="8" t="s">
        <v>2394</v>
      </c>
      <c r="B312" s="3">
        <v>0</v>
      </c>
      <c r="C312" s="8">
        <v>1</v>
      </c>
      <c r="D312" s="8">
        <v>0</v>
      </c>
      <c r="E312" s="8">
        <v>4</v>
      </c>
      <c r="F312" s="8">
        <v>0</v>
      </c>
      <c r="G312" s="8">
        <v>0</v>
      </c>
      <c r="H312" s="8">
        <v>0</v>
      </c>
      <c r="I312" s="8">
        <v>6</v>
      </c>
      <c r="J312" s="8">
        <v>10</v>
      </c>
      <c r="K312" s="8">
        <v>9</v>
      </c>
      <c r="L312" s="8">
        <v>17</v>
      </c>
      <c r="M312" s="8">
        <v>8</v>
      </c>
      <c r="N312" s="8">
        <v>0</v>
      </c>
      <c r="O312" s="8">
        <v>10</v>
      </c>
      <c r="P312" s="8">
        <v>10</v>
      </c>
      <c r="Q312" s="8">
        <v>1</v>
      </c>
    </row>
    <row r="313" spans="1:17">
      <c r="A313" s="8" t="s">
        <v>2395</v>
      </c>
      <c r="B313" s="3">
        <v>0</v>
      </c>
      <c r="C313" s="8">
        <v>0</v>
      </c>
      <c r="D313" s="8">
        <v>8</v>
      </c>
      <c r="E313" s="8">
        <v>12</v>
      </c>
      <c r="F313" s="8">
        <v>1</v>
      </c>
      <c r="G313" s="8">
        <v>0</v>
      </c>
      <c r="H313" s="8">
        <v>0</v>
      </c>
      <c r="I313" s="8">
        <v>21</v>
      </c>
      <c r="J313" s="8">
        <v>9</v>
      </c>
      <c r="K313" s="8">
        <v>30</v>
      </c>
      <c r="L313" s="8">
        <v>31</v>
      </c>
      <c r="M313" s="8">
        <v>17</v>
      </c>
      <c r="N313" s="8">
        <v>0</v>
      </c>
      <c r="O313" s="8">
        <v>17</v>
      </c>
      <c r="P313" s="8">
        <v>8</v>
      </c>
      <c r="Q313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01"/>
  <sheetViews>
    <sheetView topLeftCell="A16" workbookViewId="0">
      <selection activeCell="S21" sqref="S21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1328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1</v>
      </c>
      <c r="I2">
        <v>72</v>
      </c>
      <c r="J2">
        <v>11</v>
      </c>
      <c r="K2">
        <v>66</v>
      </c>
      <c r="L2">
        <v>75</v>
      </c>
      <c r="M2">
        <v>41</v>
      </c>
      <c r="N2">
        <v>0</v>
      </c>
      <c r="O2">
        <v>48</v>
      </c>
      <c r="P2">
        <v>7</v>
      </c>
      <c r="Q2">
        <v>1</v>
      </c>
    </row>
    <row r="3" spans="1:17">
      <c r="A3" t="s">
        <v>1329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2</v>
      </c>
      <c r="I3">
        <v>56</v>
      </c>
      <c r="J3">
        <v>12</v>
      </c>
      <c r="K3">
        <v>100</v>
      </c>
      <c r="L3">
        <v>133</v>
      </c>
      <c r="M3">
        <v>28</v>
      </c>
      <c r="N3">
        <v>0</v>
      </c>
      <c r="O3">
        <v>31</v>
      </c>
      <c r="P3">
        <v>7</v>
      </c>
      <c r="Q3">
        <v>0</v>
      </c>
    </row>
    <row r="4" spans="1:17">
      <c r="A4" t="s">
        <v>1330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0</v>
      </c>
      <c r="I4">
        <v>62</v>
      </c>
      <c r="J4">
        <v>11</v>
      </c>
      <c r="K4">
        <v>68</v>
      </c>
      <c r="L4">
        <v>101</v>
      </c>
      <c r="M4">
        <v>49</v>
      </c>
      <c r="N4">
        <v>0</v>
      </c>
      <c r="O4">
        <v>49</v>
      </c>
      <c r="P4">
        <v>13</v>
      </c>
      <c r="Q4">
        <v>0</v>
      </c>
    </row>
    <row r="5" spans="1:17">
      <c r="A5" t="s">
        <v>487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1</v>
      </c>
      <c r="I5">
        <v>51</v>
      </c>
      <c r="J5">
        <v>7</v>
      </c>
      <c r="K5">
        <v>43</v>
      </c>
      <c r="L5">
        <v>65</v>
      </c>
      <c r="M5">
        <v>37</v>
      </c>
      <c r="N5">
        <v>0</v>
      </c>
      <c r="O5">
        <v>29</v>
      </c>
      <c r="P5">
        <v>6</v>
      </c>
      <c r="Q5">
        <v>3</v>
      </c>
    </row>
    <row r="6" spans="1:17">
      <c r="A6" t="s">
        <v>1331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0</v>
      </c>
      <c r="I6">
        <v>49</v>
      </c>
      <c r="J6">
        <v>11</v>
      </c>
      <c r="K6">
        <v>64</v>
      </c>
      <c r="L6">
        <v>88</v>
      </c>
      <c r="M6">
        <v>42</v>
      </c>
      <c r="N6">
        <v>0</v>
      </c>
      <c r="O6">
        <v>38</v>
      </c>
      <c r="P6">
        <v>5</v>
      </c>
      <c r="Q6">
        <v>0</v>
      </c>
    </row>
    <row r="7" spans="1:17">
      <c r="A7" t="s">
        <v>1332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0</v>
      </c>
      <c r="I7">
        <v>31</v>
      </c>
      <c r="J7">
        <v>12</v>
      </c>
      <c r="K7">
        <v>42</v>
      </c>
      <c r="L7">
        <v>20</v>
      </c>
      <c r="M7">
        <v>17</v>
      </c>
      <c r="N7">
        <v>0</v>
      </c>
      <c r="O7">
        <v>57</v>
      </c>
      <c r="P7">
        <v>10</v>
      </c>
      <c r="Q7">
        <v>1</v>
      </c>
    </row>
    <row r="8" spans="1:17">
      <c r="A8" t="s">
        <v>1333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0</v>
      </c>
      <c r="I8">
        <v>71</v>
      </c>
      <c r="J8">
        <v>21</v>
      </c>
      <c r="K8">
        <v>70</v>
      </c>
      <c r="L8">
        <v>147</v>
      </c>
      <c r="M8">
        <v>79</v>
      </c>
      <c r="N8">
        <v>0</v>
      </c>
      <c r="O8">
        <v>25</v>
      </c>
      <c r="P8">
        <v>7</v>
      </c>
      <c r="Q8">
        <v>0</v>
      </c>
    </row>
    <row r="9" spans="1:17">
      <c r="A9" t="s">
        <v>2255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1</v>
      </c>
      <c r="I9">
        <v>55</v>
      </c>
      <c r="J9">
        <v>5</v>
      </c>
      <c r="K9">
        <v>45</v>
      </c>
      <c r="L9">
        <v>165</v>
      </c>
      <c r="M9">
        <v>35</v>
      </c>
      <c r="N9">
        <v>0</v>
      </c>
      <c r="O9">
        <v>19</v>
      </c>
      <c r="P9">
        <v>1</v>
      </c>
      <c r="Q9">
        <v>0</v>
      </c>
    </row>
    <row r="10" spans="1:17">
      <c r="A10" t="s">
        <v>489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0</v>
      </c>
      <c r="I10">
        <v>34</v>
      </c>
      <c r="J10">
        <v>8</v>
      </c>
      <c r="K10">
        <v>27</v>
      </c>
      <c r="L10">
        <v>33</v>
      </c>
      <c r="M10">
        <v>16</v>
      </c>
      <c r="N10">
        <v>0</v>
      </c>
      <c r="O10">
        <v>11</v>
      </c>
      <c r="P10">
        <v>2</v>
      </c>
      <c r="Q10">
        <v>0</v>
      </c>
    </row>
    <row r="11" spans="1:17">
      <c r="A11" t="s">
        <v>1334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2</v>
      </c>
      <c r="I11">
        <v>36</v>
      </c>
      <c r="J11">
        <v>9</v>
      </c>
      <c r="K11">
        <v>62</v>
      </c>
      <c r="L11">
        <v>65</v>
      </c>
      <c r="M11">
        <v>27</v>
      </c>
      <c r="N11">
        <v>0</v>
      </c>
      <c r="O11">
        <v>33</v>
      </c>
      <c r="P11">
        <v>6</v>
      </c>
      <c r="Q11">
        <v>3</v>
      </c>
    </row>
    <row r="12" spans="1:17">
      <c r="A12" t="s">
        <v>1335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1</v>
      </c>
      <c r="I12">
        <v>26</v>
      </c>
      <c r="J12">
        <v>3</v>
      </c>
      <c r="K12">
        <v>29</v>
      </c>
      <c r="L12">
        <v>98</v>
      </c>
      <c r="M12">
        <v>30</v>
      </c>
      <c r="N12">
        <v>0</v>
      </c>
      <c r="O12">
        <v>19</v>
      </c>
      <c r="P12">
        <v>4</v>
      </c>
      <c r="Q12">
        <v>0</v>
      </c>
    </row>
    <row r="13" spans="1:17">
      <c r="A13" t="s">
        <v>1336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2</v>
      </c>
      <c r="I13">
        <v>101</v>
      </c>
      <c r="J13">
        <v>17</v>
      </c>
      <c r="K13">
        <v>84</v>
      </c>
      <c r="L13">
        <v>129</v>
      </c>
      <c r="M13">
        <v>59</v>
      </c>
      <c r="N13">
        <v>0</v>
      </c>
      <c r="O13">
        <v>37</v>
      </c>
      <c r="P13">
        <v>13</v>
      </c>
      <c r="Q13">
        <v>0</v>
      </c>
    </row>
    <row r="14" spans="1:17">
      <c r="A14" t="s">
        <v>1337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2</v>
      </c>
      <c r="I14">
        <v>61</v>
      </c>
      <c r="J14">
        <v>11</v>
      </c>
      <c r="K14">
        <v>81</v>
      </c>
      <c r="L14">
        <v>57</v>
      </c>
      <c r="M14">
        <v>29</v>
      </c>
      <c r="N14">
        <v>0</v>
      </c>
      <c r="O14">
        <v>31</v>
      </c>
      <c r="P14">
        <v>13</v>
      </c>
      <c r="Q14">
        <v>0</v>
      </c>
    </row>
    <row r="15" spans="1:17">
      <c r="A15" t="s">
        <v>491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0</v>
      </c>
      <c r="I15">
        <v>105</v>
      </c>
      <c r="J15">
        <v>29</v>
      </c>
      <c r="K15">
        <v>92</v>
      </c>
      <c r="L15">
        <v>127</v>
      </c>
      <c r="M15">
        <v>44</v>
      </c>
      <c r="N15">
        <v>0</v>
      </c>
      <c r="O15">
        <v>40</v>
      </c>
      <c r="P15">
        <v>13</v>
      </c>
      <c r="Q15">
        <v>5</v>
      </c>
    </row>
    <row r="16" spans="1:17">
      <c r="A16" t="s">
        <v>1338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0</v>
      </c>
      <c r="I16">
        <v>62</v>
      </c>
      <c r="J16">
        <v>14</v>
      </c>
      <c r="K16">
        <v>39</v>
      </c>
      <c r="L16">
        <v>80</v>
      </c>
      <c r="M16">
        <v>22</v>
      </c>
      <c r="N16">
        <v>0</v>
      </c>
      <c r="O16">
        <v>28</v>
      </c>
      <c r="P16">
        <v>8</v>
      </c>
      <c r="Q16">
        <v>2</v>
      </c>
    </row>
    <row r="17" spans="1:17">
      <c r="A17" t="s">
        <v>1339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0</v>
      </c>
      <c r="I17">
        <v>43</v>
      </c>
      <c r="J17">
        <v>15</v>
      </c>
      <c r="K17">
        <v>53</v>
      </c>
      <c r="L17">
        <v>47</v>
      </c>
      <c r="M17">
        <v>22</v>
      </c>
      <c r="N17">
        <v>0</v>
      </c>
      <c r="O17">
        <v>12</v>
      </c>
      <c r="P17">
        <v>5</v>
      </c>
      <c r="Q17">
        <v>3</v>
      </c>
    </row>
    <row r="18" spans="1:17">
      <c r="A18" t="s">
        <v>492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1</v>
      </c>
      <c r="I18">
        <v>30</v>
      </c>
      <c r="J18">
        <v>1</v>
      </c>
      <c r="K18">
        <v>17</v>
      </c>
      <c r="L18">
        <v>21</v>
      </c>
      <c r="M18">
        <v>6</v>
      </c>
      <c r="N18">
        <v>0</v>
      </c>
      <c r="O18">
        <v>6</v>
      </c>
      <c r="P18">
        <v>0</v>
      </c>
      <c r="Q18">
        <v>0</v>
      </c>
    </row>
    <row r="19" spans="1:17">
      <c r="A19" t="s">
        <v>1340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0</v>
      </c>
      <c r="I19">
        <v>29</v>
      </c>
      <c r="J19">
        <v>8</v>
      </c>
      <c r="K19">
        <v>32</v>
      </c>
      <c r="L19">
        <v>78</v>
      </c>
      <c r="M19">
        <v>22</v>
      </c>
      <c r="N19">
        <v>0</v>
      </c>
      <c r="O19">
        <v>28</v>
      </c>
      <c r="P19">
        <v>5</v>
      </c>
      <c r="Q19">
        <v>0</v>
      </c>
    </row>
    <row r="20" spans="1:17">
      <c r="A20" t="s">
        <v>1341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1</v>
      </c>
      <c r="I20">
        <v>62</v>
      </c>
      <c r="J20">
        <v>7</v>
      </c>
      <c r="K20">
        <v>66</v>
      </c>
      <c r="L20">
        <v>129</v>
      </c>
      <c r="M20">
        <v>61</v>
      </c>
      <c r="N20">
        <v>0</v>
      </c>
      <c r="O20">
        <v>20</v>
      </c>
      <c r="P20">
        <v>5</v>
      </c>
      <c r="Q20">
        <v>0</v>
      </c>
    </row>
    <row r="21" spans="1:17">
      <c r="A21" t="s">
        <v>1342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0</v>
      </c>
      <c r="I21">
        <v>5</v>
      </c>
      <c r="J21">
        <v>0</v>
      </c>
      <c r="K21">
        <v>7</v>
      </c>
      <c r="L21">
        <v>13</v>
      </c>
      <c r="M21">
        <v>6</v>
      </c>
      <c r="N21">
        <v>0</v>
      </c>
      <c r="O21">
        <v>1</v>
      </c>
      <c r="P21">
        <v>0</v>
      </c>
      <c r="Q21">
        <v>0</v>
      </c>
    </row>
    <row r="22" spans="1:17">
      <c r="A22" t="s">
        <v>1343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0</v>
      </c>
      <c r="I22">
        <v>17</v>
      </c>
      <c r="J22">
        <v>1</v>
      </c>
      <c r="K22">
        <v>10</v>
      </c>
      <c r="L22">
        <v>32</v>
      </c>
      <c r="M22">
        <v>8</v>
      </c>
      <c r="N22">
        <v>0</v>
      </c>
      <c r="O22">
        <v>4</v>
      </c>
      <c r="P22">
        <v>1</v>
      </c>
      <c r="Q22">
        <v>0</v>
      </c>
    </row>
    <row r="23" spans="1:17">
      <c r="A23" t="s">
        <v>1344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</v>
      </c>
      <c r="I23">
        <v>16</v>
      </c>
      <c r="J23">
        <v>3</v>
      </c>
      <c r="K23">
        <v>25</v>
      </c>
      <c r="L23">
        <v>41</v>
      </c>
      <c r="M23">
        <v>18</v>
      </c>
      <c r="N23">
        <v>0</v>
      </c>
      <c r="O23">
        <v>12</v>
      </c>
      <c r="P23">
        <v>4</v>
      </c>
      <c r="Q23">
        <v>0</v>
      </c>
    </row>
    <row r="24" spans="1:17">
      <c r="A24" t="s">
        <v>1568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1</v>
      </c>
      <c r="I24">
        <v>32</v>
      </c>
      <c r="J24">
        <v>12</v>
      </c>
      <c r="K24">
        <v>46</v>
      </c>
      <c r="L24">
        <v>38</v>
      </c>
      <c r="M24">
        <v>20</v>
      </c>
      <c r="N24">
        <v>0</v>
      </c>
      <c r="O24">
        <v>25</v>
      </c>
      <c r="P24">
        <v>6</v>
      </c>
      <c r="Q24">
        <v>0</v>
      </c>
    </row>
    <row r="25" spans="1:17">
      <c r="A25" t="s">
        <v>1345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1</v>
      </c>
      <c r="I25">
        <v>57</v>
      </c>
      <c r="J25">
        <v>14</v>
      </c>
      <c r="K25">
        <v>57</v>
      </c>
      <c r="L25">
        <v>164</v>
      </c>
      <c r="M25">
        <v>73</v>
      </c>
      <c r="N25">
        <v>0</v>
      </c>
      <c r="O25">
        <v>46</v>
      </c>
      <c r="P25">
        <v>17</v>
      </c>
      <c r="Q25">
        <v>0</v>
      </c>
    </row>
    <row r="26" spans="1:17">
      <c r="A26" t="s">
        <v>1346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2</v>
      </c>
      <c r="I26">
        <v>103</v>
      </c>
      <c r="J26">
        <v>8</v>
      </c>
      <c r="K26">
        <v>95</v>
      </c>
      <c r="L26">
        <v>330</v>
      </c>
      <c r="M26">
        <v>72</v>
      </c>
      <c r="N26">
        <v>0</v>
      </c>
      <c r="O26">
        <v>42</v>
      </c>
      <c r="P26">
        <v>5</v>
      </c>
      <c r="Q26">
        <v>0</v>
      </c>
    </row>
    <row r="27" spans="1:17">
      <c r="A27" t="s">
        <v>2256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1</v>
      </c>
      <c r="I27">
        <v>82</v>
      </c>
      <c r="J27">
        <v>11</v>
      </c>
      <c r="K27">
        <v>77</v>
      </c>
      <c r="L27">
        <v>198</v>
      </c>
      <c r="M27">
        <v>53</v>
      </c>
      <c r="N27">
        <v>0</v>
      </c>
      <c r="O27">
        <v>34</v>
      </c>
      <c r="P27">
        <v>6</v>
      </c>
      <c r="Q27">
        <v>0</v>
      </c>
    </row>
    <row r="28" spans="1:17">
      <c r="A28" t="s">
        <v>1347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0</v>
      </c>
      <c r="I28">
        <v>32</v>
      </c>
      <c r="J28">
        <v>13</v>
      </c>
      <c r="K28">
        <v>67</v>
      </c>
      <c r="L28">
        <v>61</v>
      </c>
      <c r="M28">
        <v>32</v>
      </c>
      <c r="N28">
        <v>0</v>
      </c>
      <c r="O28">
        <v>30</v>
      </c>
      <c r="P28">
        <v>6</v>
      </c>
      <c r="Q28">
        <v>0</v>
      </c>
    </row>
    <row r="29" spans="1:17">
      <c r="A29" t="s">
        <v>494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1</v>
      </c>
      <c r="I29">
        <v>84</v>
      </c>
      <c r="J29">
        <v>18</v>
      </c>
      <c r="K29">
        <v>84</v>
      </c>
      <c r="L29">
        <v>126</v>
      </c>
      <c r="M29">
        <v>50</v>
      </c>
      <c r="N29">
        <v>0</v>
      </c>
      <c r="O29">
        <v>38</v>
      </c>
      <c r="P29">
        <v>17</v>
      </c>
      <c r="Q29">
        <v>0</v>
      </c>
    </row>
    <row r="30" spans="1:17">
      <c r="A30" t="s">
        <v>1348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2</v>
      </c>
      <c r="I30">
        <v>37</v>
      </c>
      <c r="J30">
        <v>7</v>
      </c>
      <c r="K30">
        <v>27</v>
      </c>
      <c r="L30">
        <v>29</v>
      </c>
      <c r="M30">
        <v>13</v>
      </c>
      <c r="N30">
        <v>0</v>
      </c>
      <c r="O30">
        <v>25</v>
      </c>
      <c r="P30">
        <v>6</v>
      </c>
      <c r="Q30">
        <v>0</v>
      </c>
    </row>
    <row r="31" spans="1:17">
      <c r="A31" t="s">
        <v>1349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2</v>
      </c>
      <c r="I31">
        <v>32</v>
      </c>
      <c r="J31">
        <v>12</v>
      </c>
      <c r="K31">
        <v>70</v>
      </c>
      <c r="L31">
        <v>93</v>
      </c>
      <c r="M31">
        <v>36</v>
      </c>
      <c r="N31">
        <v>0</v>
      </c>
      <c r="O31">
        <v>25</v>
      </c>
      <c r="P31">
        <v>4</v>
      </c>
      <c r="Q31">
        <v>0</v>
      </c>
    </row>
    <row r="32" spans="1:17">
      <c r="A32" t="s">
        <v>1350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0</v>
      </c>
      <c r="I32">
        <v>61</v>
      </c>
      <c r="J32">
        <v>13</v>
      </c>
      <c r="K32">
        <v>67</v>
      </c>
      <c r="L32">
        <v>111</v>
      </c>
      <c r="M32">
        <v>52</v>
      </c>
      <c r="N32">
        <v>0</v>
      </c>
      <c r="O32">
        <v>24</v>
      </c>
      <c r="P32">
        <v>4</v>
      </c>
      <c r="Q32">
        <v>0</v>
      </c>
    </row>
    <row r="33" spans="1:17">
      <c r="A33" t="s">
        <v>1351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0</v>
      </c>
      <c r="I33">
        <v>37</v>
      </c>
      <c r="J33">
        <v>4</v>
      </c>
      <c r="K33">
        <v>22</v>
      </c>
      <c r="L33">
        <v>77</v>
      </c>
      <c r="M33">
        <v>21</v>
      </c>
      <c r="N33">
        <v>0</v>
      </c>
      <c r="O33">
        <v>12</v>
      </c>
      <c r="P33">
        <v>5</v>
      </c>
      <c r="Q33">
        <v>0</v>
      </c>
    </row>
    <row r="34" spans="1:17">
      <c r="A34" t="s">
        <v>1352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0</v>
      </c>
      <c r="I34">
        <v>56</v>
      </c>
      <c r="J34">
        <v>9</v>
      </c>
      <c r="K34">
        <v>44</v>
      </c>
      <c r="L34">
        <v>66</v>
      </c>
      <c r="M34">
        <v>25</v>
      </c>
      <c r="N34">
        <v>0</v>
      </c>
      <c r="O34">
        <v>40</v>
      </c>
      <c r="P34">
        <v>4</v>
      </c>
      <c r="Q34">
        <v>0</v>
      </c>
    </row>
    <row r="35" spans="1:17">
      <c r="A35" t="s">
        <v>1353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3</v>
      </c>
      <c r="I35">
        <v>45</v>
      </c>
      <c r="J35">
        <v>9</v>
      </c>
      <c r="K35">
        <v>65</v>
      </c>
      <c r="L35">
        <v>98</v>
      </c>
      <c r="M35">
        <v>42</v>
      </c>
      <c r="N35">
        <v>0</v>
      </c>
      <c r="O35">
        <v>43</v>
      </c>
      <c r="P35">
        <v>3</v>
      </c>
      <c r="Q35">
        <v>0</v>
      </c>
    </row>
    <row r="36" spans="1:17">
      <c r="A36" t="s">
        <v>1354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1</v>
      </c>
      <c r="I36">
        <v>26</v>
      </c>
      <c r="J36">
        <v>5</v>
      </c>
      <c r="K36">
        <v>30</v>
      </c>
      <c r="L36">
        <v>22</v>
      </c>
      <c r="M36">
        <v>8</v>
      </c>
      <c r="N36">
        <v>0</v>
      </c>
      <c r="O36">
        <v>28</v>
      </c>
      <c r="P36">
        <v>13</v>
      </c>
      <c r="Q36">
        <v>1</v>
      </c>
    </row>
    <row r="37" spans="1:17">
      <c r="A37" t="s">
        <v>495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1</v>
      </c>
      <c r="I37">
        <v>55</v>
      </c>
      <c r="J37">
        <v>13</v>
      </c>
      <c r="K37">
        <v>65</v>
      </c>
      <c r="L37">
        <v>121</v>
      </c>
      <c r="M37">
        <v>53</v>
      </c>
      <c r="N37">
        <v>0</v>
      </c>
      <c r="O37">
        <v>28</v>
      </c>
      <c r="P37">
        <v>2</v>
      </c>
      <c r="Q37">
        <v>0</v>
      </c>
    </row>
    <row r="38" spans="1:17">
      <c r="A38" t="s">
        <v>1355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3</v>
      </c>
      <c r="I38">
        <v>82</v>
      </c>
      <c r="J38">
        <v>34</v>
      </c>
      <c r="K38">
        <v>91</v>
      </c>
      <c r="L38">
        <v>101</v>
      </c>
      <c r="M38">
        <v>76</v>
      </c>
      <c r="N38">
        <v>4</v>
      </c>
      <c r="O38">
        <v>73</v>
      </c>
      <c r="P38">
        <v>22</v>
      </c>
      <c r="Q38">
        <v>0</v>
      </c>
    </row>
    <row r="39" spans="1:17">
      <c r="A39" t="s">
        <v>1356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2</v>
      </c>
      <c r="I39">
        <v>99</v>
      </c>
      <c r="J39">
        <v>37</v>
      </c>
      <c r="K39">
        <v>83</v>
      </c>
      <c r="L39">
        <v>160</v>
      </c>
      <c r="M39">
        <v>51</v>
      </c>
      <c r="N39">
        <v>12</v>
      </c>
      <c r="O39">
        <v>52</v>
      </c>
      <c r="P39">
        <v>19</v>
      </c>
      <c r="Q39">
        <v>1</v>
      </c>
    </row>
    <row r="40" spans="1:17">
      <c r="A40" t="s">
        <v>1357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0</v>
      </c>
      <c r="I40">
        <v>80</v>
      </c>
      <c r="J40">
        <v>35</v>
      </c>
      <c r="K40">
        <v>123</v>
      </c>
      <c r="L40">
        <v>128</v>
      </c>
      <c r="M40">
        <v>71</v>
      </c>
      <c r="N40">
        <v>6</v>
      </c>
      <c r="O40">
        <v>62</v>
      </c>
      <c r="P40">
        <v>21</v>
      </c>
      <c r="Q40">
        <v>0</v>
      </c>
    </row>
    <row r="41" spans="1:17">
      <c r="A41" t="s">
        <v>498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0</v>
      </c>
      <c r="I41">
        <v>69</v>
      </c>
      <c r="J41">
        <v>11</v>
      </c>
      <c r="K41">
        <v>68</v>
      </c>
      <c r="L41">
        <v>86</v>
      </c>
      <c r="M41">
        <v>54</v>
      </c>
      <c r="N41">
        <v>3</v>
      </c>
      <c r="O41">
        <v>39</v>
      </c>
      <c r="P41">
        <v>5</v>
      </c>
      <c r="Q41">
        <v>0</v>
      </c>
    </row>
    <row r="42" spans="1:17">
      <c r="A42" t="s">
        <v>1358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3</v>
      </c>
      <c r="I42">
        <v>84</v>
      </c>
      <c r="J42">
        <v>35</v>
      </c>
      <c r="K42">
        <v>87</v>
      </c>
      <c r="L42">
        <v>146</v>
      </c>
      <c r="M42">
        <v>63</v>
      </c>
      <c r="N42">
        <v>8</v>
      </c>
      <c r="O42">
        <v>46</v>
      </c>
      <c r="P42">
        <v>19</v>
      </c>
      <c r="Q42">
        <v>1</v>
      </c>
    </row>
    <row r="43" spans="1:17">
      <c r="A43" t="s">
        <v>1359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1</v>
      </c>
      <c r="I43">
        <v>52</v>
      </c>
      <c r="J43">
        <v>27</v>
      </c>
      <c r="K43">
        <v>57</v>
      </c>
      <c r="L43">
        <v>45</v>
      </c>
      <c r="M43">
        <v>24</v>
      </c>
      <c r="N43">
        <v>2</v>
      </c>
      <c r="O43">
        <v>67</v>
      </c>
      <c r="P43">
        <v>25</v>
      </c>
      <c r="Q43">
        <v>0</v>
      </c>
    </row>
    <row r="44" spans="1:17">
      <c r="A44" t="s">
        <v>1360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2</v>
      </c>
      <c r="I44">
        <v>112</v>
      </c>
      <c r="J44">
        <v>43</v>
      </c>
      <c r="K44">
        <v>125</v>
      </c>
      <c r="L44">
        <v>161</v>
      </c>
      <c r="M44">
        <v>115</v>
      </c>
      <c r="N44">
        <v>0</v>
      </c>
      <c r="O44">
        <v>44</v>
      </c>
      <c r="P44">
        <v>16</v>
      </c>
      <c r="Q44">
        <v>0</v>
      </c>
    </row>
    <row r="45" spans="1:17">
      <c r="A45" t="s">
        <v>2257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1</v>
      </c>
      <c r="I45">
        <v>84</v>
      </c>
      <c r="J45">
        <v>27</v>
      </c>
      <c r="K45">
        <v>88</v>
      </c>
      <c r="L45">
        <v>134</v>
      </c>
      <c r="M45">
        <v>56</v>
      </c>
      <c r="N45">
        <v>7</v>
      </c>
      <c r="O45">
        <v>38</v>
      </c>
      <c r="P45">
        <v>10</v>
      </c>
      <c r="Q45">
        <v>3</v>
      </c>
    </row>
    <row r="46" spans="1:17">
      <c r="A46" t="s">
        <v>57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0</v>
      </c>
      <c r="I46">
        <v>98</v>
      </c>
      <c r="J46">
        <v>23</v>
      </c>
      <c r="K46">
        <v>33</v>
      </c>
      <c r="L46">
        <v>46</v>
      </c>
      <c r="M46">
        <v>24</v>
      </c>
      <c r="N46">
        <v>11</v>
      </c>
      <c r="O46">
        <v>24</v>
      </c>
      <c r="P46">
        <v>12</v>
      </c>
      <c r="Q46">
        <v>0</v>
      </c>
    </row>
    <row r="47" spans="1:17">
      <c r="A47" t="s">
        <v>1361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0</v>
      </c>
      <c r="I47">
        <v>74</v>
      </c>
      <c r="J47">
        <v>24</v>
      </c>
      <c r="K47">
        <v>130</v>
      </c>
      <c r="L47">
        <v>151</v>
      </c>
      <c r="M47">
        <v>86</v>
      </c>
      <c r="N47">
        <v>7</v>
      </c>
      <c r="O47">
        <v>56</v>
      </c>
      <c r="P47">
        <v>8</v>
      </c>
      <c r="Q47">
        <v>4</v>
      </c>
    </row>
    <row r="48" spans="1:17">
      <c r="A48" t="s">
        <v>1362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0</v>
      </c>
      <c r="I48">
        <v>28</v>
      </c>
      <c r="J48">
        <v>7</v>
      </c>
      <c r="K48">
        <v>37</v>
      </c>
      <c r="L48">
        <v>112</v>
      </c>
      <c r="M48">
        <v>41</v>
      </c>
      <c r="N48">
        <v>2</v>
      </c>
      <c r="O48">
        <v>25</v>
      </c>
      <c r="P48">
        <v>7</v>
      </c>
      <c r="Q48">
        <v>1</v>
      </c>
    </row>
    <row r="49" spans="1:17">
      <c r="A49" t="s">
        <v>1363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0</v>
      </c>
      <c r="I49">
        <v>126</v>
      </c>
      <c r="J49">
        <v>42</v>
      </c>
      <c r="K49">
        <v>167</v>
      </c>
      <c r="L49">
        <v>172</v>
      </c>
      <c r="M49">
        <v>94</v>
      </c>
      <c r="N49">
        <v>10</v>
      </c>
      <c r="O49">
        <v>86</v>
      </c>
      <c r="P49">
        <v>41</v>
      </c>
      <c r="Q49">
        <v>2</v>
      </c>
    </row>
    <row r="50" spans="1:17">
      <c r="A50" t="s">
        <v>1364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1</v>
      </c>
      <c r="I50">
        <v>95</v>
      </c>
      <c r="J50">
        <v>33</v>
      </c>
      <c r="K50">
        <v>118</v>
      </c>
      <c r="L50">
        <v>133</v>
      </c>
      <c r="M50">
        <v>70</v>
      </c>
      <c r="N50">
        <v>5</v>
      </c>
      <c r="O50">
        <v>63</v>
      </c>
      <c r="P50">
        <v>24</v>
      </c>
      <c r="Q50">
        <v>2</v>
      </c>
    </row>
    <row r="51" spans="1:17">
      <c r="A51" t="s">
        <v>501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1</v>
      </c>
      <c r="I51">
        <v>60</v>
      </c>
      <c r="J51">
        <v>13</v>
      </c>
      <c r="K51">
        <v>51</v>
      </c>
      <c r="L51">
        <v>89</v>
      </c>
      <c r="M51">
        <v>30</v>
      </c>
      <c r="N51">
        <v>4</v>
      </c>
      <c r="O51">
        <v>30</v>
      </c>
      <c r="P51">
        <v>11</v>
      </c>
      <c r="Q51">
        <v>0</v>
      </c>
    </row>
    <row r="52" spans="1:17">
      <c r="A52" t="s">
        <v>1365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1</v>
      </c>
      <c r="I52">
        <v>53</v>
      </c>
      <c r="J52">
        <v>27</v>
      </c>
      <c r="K52">
        <v>58</v>
      </c>
      <c r="L52">
        <v>127</v>
      </c>
      <c r="M52">
        <v>42</v>
      </c>
      <c r="N52">
        <v>2</v>
      </c>
      <c r="O52">
        <v>41</v>
      </c>
      <c r="P52">
        <v>21</v>
      </c>
      <c r="Q52">
        <v>0</v>
      </c>
    </row>
    <row r="53" spans="1:17">
      <c r="A53" t="s">
        <v>1366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3</v>
      </c>
      <c r="I53">
        <v>53</v>
      </c>
      <c r="J53">
        <v>14</v>
      </c>
      <c r="K53">
        <v>61</v>
      </c>
      <c r="L53">
        <v>70</v>
      </c>
      <c r="M53">
        <v>26</v>
      </c>
      <c r="N53">
        <v>6</v>
      </c>
      <c r="O53">
        <v>18</v>
      </c>
      <c r="P53">
        <v>9</v>
      </c>
      <c r="Q53">
        <v>0</v>
      </c>
    </row>
    <row r="54" spans="1:17">
      <c r="A54" t="s">
        <v>502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0</v>
      </c>
      <c r="I54">
        <v>11</v>
      </c>
      <c r="J54">
        <v>5</v>
      </c>
      <c r="K54">
        <v>18</v>
      </c>
      <c r="L54">
        <v>51</v>
      </c>
      <c r="M54">
        <v>15</v>
      </c>
      <c r="N54">
        <v>0</v>
      </c>
      <c r="O54">
        <v>3</v>
      </c>
      <c r="P54">
        <v>1</v>
      </c>
      <c r="Q54">
        <v>0</v>
      </c>
    </row>
    <row r="55" spans="1:17">
      <c r="A55" t="s">
        <v>1367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1</v>
      </c>
      <c r="I55">
        <v>58</v>
      </c>
      <c r="J55">
        <v>35</v>
      </c>
      <c r="K55">
        <v>89</v>
      </c>
      <c r="L55">
        <v>140</v>
      </c>
      <c r="M55">
        <v>58</v>
      </c>
      <c r="N55">
        <v>7</v>
      </c>
      <c r="O55">
        <v>38</v>
      </c>
      <c r="P55">
        <v>18</v>
      </c>
      <c r="Q55">
        <v>0</v>
      </c>
    </row>
    <row r="56" spans="1:17">
      <c r="A56" t="s">
        <v>1368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0</v>
      </c>
      <c r="I56">
        <v>81</v>
      </c>
      <c r="J56">
        <v>15</v>
      </c>
      <c r="K56">
        <v>74</v>
      </c>
      <c r="L56">
        <v>196</v>
      </c>
      <c r="M56">
        <v>83</v>
      </c>
      <c r="N56">
        <v>1</v>
      </c>
      <c r="O56">
        <v>45</v>
      </c>
      <c r="P56">
        <v>23</v>
      </c>
      <c r="Q56">
        <v>0</v>
      </c>
    </row>
    <row r="57" spans="1:17">
      <c r="A57" t="s">
        <v>1569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1</v>
      </c>
      <c r="I57">
        <v>38</v>
      </c>
      <c r="J57">
        <v>22</v>
      </c>
      <c r="K57">
        <v>79</v>
      </c>
      <c r="L57">
        <v>115</v>
      </c>
      <c r="M57">
        <v>46</v>
      </c>
      <c r="N57">
        <v>2</v>
      </c>
      <c r="O57">
        <v>44</v>
      </c>
      <c r="P57">
        <v>23</v>
      </c>
      <c r="Q57">
        <v>0</v>
      </c>
    </row>
    <row r="58" spans="1:17">
      <c r="A58" t="s">
        <v>1369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</v>
      </c>
      <c r="I58">
        <v>103</v>
      </c>
      <c r="J58">
        <v>39</v>
      </c>
      <c r="K58">
        <v>123</v>
      </c>
      <c r="L58">
        <v>154</v>
      </c>
      <c r="M58">
        <v>98</v>
      </c>
      <c r="N58">
        <v>6</v>
      </c>
      <c r="O58">
        <v>107</v>
      </c>
      <c r="P58">
        <v>36</v>
      </c>
      <c r="Q58">
        <v>1</v>
      </c>
    </row>
    <row r="59" spans="1:17">
      <c r="A59" t="s">
        <v>1370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</v>
      </c>
      <c r="I59">
        <v>166</v>
      </c>
      <c r="J59">
        <v>50</v>
      </c>
      <c r="K59">
        <v>192</v>
      </c>
      <c r="L59">
        <v>337</v>
      </c>
      <c r="M59">
        <v>134</v>
      </c>
      <c r="N59">
        <v>11</v>
      </c>
      <c r="O59">
        <v>83</v>
      </c>
      <c r="P59">
        <v>19</v>
      </c>
      <c r="Q59">
        <v>4</v>
      </c>
    </row>
    <row r="60" spans="1:17">
      <c r="A60" t="s">
        <v>2258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0</v>
      </c>
      <c r="I60">
        <v>180</v>
      </c>
      <c r="J60">
        <v>46</v>
      </c>
      <c r="K60">
        <v>137</v>
      </c>
      <c r="L60">
        <v>249</v>
      </c>
      <c r="M60">
        <v>102</v>
      </c>
      <c r="N60">
        <v>15</v>
      </c>
      <c r="O60">
        <v>69</v>
      </c>
      <c r="P60">
        <v>21</v>
      </c>
      <c r="Q60">
        <v>1</v>
      </c>
    </row>
    <row r="61" spans="1:17">
      <c r="A61" t="s">
        <v>1371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2</v>
      </c>
      <c r="I61">
        <v>71</v>
      </c>
      <c r="J61">
        <v>36</v>
      </c>
      <c r="K61">
        <v>115</v>
      </c>
      <c r="L61">
        <v>113</v>
      </c>
      <c r="M61">
        <v>66</v>
      </c>
      <c r="N61">
        <v>6</v>
      </c>
      <c r="O61">
        <v>54</v>
      </c>
      <c r="P61">
        <v>18</v>
      </c>
      <c r="Q61">
        <v>0</v>
      </c>
    </row>
    <row r="62" spans="1:17">
      <c r="A62" t="s">
        <v>504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1</v>
      </c>
      <c r="I62">
        <v>88</v>
      </c>
      <c r="J62">
        <v>28</v>
      </c>
      <c r="K62">
        <v>82</v>
      </c>
      <c r="L62">
        <v>207</v>
      </c>
      <c r="M62">
        <v>102</v>
      </c>
      <c r="N62">
        <v>2</v>
      </c>
      <c r="O62">
        <v>57</v>
      </c>
      <c r="P62">
        <v>22</v>
      </c>
      <c r="Q62">
        <v>0</v>
      </c>
    </row>
    <row r="63" spans="1:17">
      <c r="A63" t="s">
        <v>1372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0</v>
      </c>
      <c r="I63">
        <v>42</v>
      </c>
      <c r="J63">
        <v>11</v>
      </c>
      <c r="K63">
        <v>49</v>
      </c>
      <c r="L63">
        <v>53</v>
      </c>
      <c r="M63">
        <v>22</v>
      </c>
      <c r="N63">
        <v>2</v>
      </c>
      <c r="O63">
        <v>30</v>
      </c>
      <c r="P63">
        <v>6</v>
      </c>
      <c r="Q63">
        <v>0</v>
      </c>
    </row>
    <row r="64" spans="1:17">
      <c r="A64" t="s">
        <v>1373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1</v>
      </c>
      <c r="I64">
        <v>49</v>
      </c>
      <c r="J64">
        <v>19</v>
      </c>
      <c r="K64">
        <v>76</v>
      </c>
      <c r="L64">
        <v>165</v>
      </c>
      <c r="M64">
        <v>62</v>
      </c>
      <c r="N64">
        <v>0</v>
      </c>
      <c r="O64">
        <v>38</v>
      </c>
      <c r="P64">
        <v>8</v>
      </c>
      <c r="Q64">
        <v>1</v>
      </c>
    </row>
    <row r="65" spans="1:17">
      <c r="A65" t="s">
        <v>1374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1</v>
      </c>
      <c r="I65">
        <v>66</v>
      </c>
      <c r="J65">
        <v>26</v>
      </c>
      <c r="K65">
        <v>98</v>
      </c>
      <c r="L65">
        <v>207</v>
      </c>
      <c r="M65">
        <v>79</v>
      </c>
      <c r="N65">
        <v>0</v>
      </c>
      <c r="O65">
        <v>44</v>
      </c>
      <c r="P65">
        <v>5</v>
      </c>
      <c r="Q65">
        <v>0</v>
      </c>
    </row>
    <row r="66" spans="1:17">
      <c r="A66" s="8" t="s">
        <v>1375</v>
      </c>
      <c r="B66" s="3">
        <v>0</v>
      </c>
      <c r="C66" s="8">
        <v>0</v>
      </c>
      <c r="D66" s="8">
        <v>14</v>
      </c>
      <c r="E66" s="8">
        <v>20</v>
      </c>
      <c r="F66" s="8">
        <v>0</v>
      </c>
      <c r="G66" s="8">
        <v>0</v>
      </c>
      <c r="H66" s="8">
        <v>0</v>
      </c>
      <c r="I66" s="8">
        <v>36</v>
      </c>
      <c r="J66" s="8">
        <v>5</v>
      </c>
      <c r="K66" s="8">
        <v>23</v>
      </c>
      <c r="L66" s="8">
        <v>107</v>
      </c>
      <c r="M66" s="8">
        <v>43</v>
      </c>
      <c r="N66" s="8">
        <v>0</v>
      </c>
      <c r="O66" s="8">
        <v>24</v>
      </c>
      <c r="P66" s="8">
        <v>13</v>
      </c>
      <c r="Q66" s="8">
        <v>0</v>
      </c>
    </row>
    <row r="67" spans="1:17">
      <c r="A67" s="8" t="s">
        <v>1376</v>
      </c>
      <c r="B67" s="3">
        <v>1</v>
      </c>
      <c r="C67" s="8">
        <v>0</v>
      </c>
      <c r="D67" s="8">
        <v>13</v>
      </c>
      <c r="E67" s="8">
        <v>20</v>
      </c>
      <c r="F67" s="8">
        <v>0</v>
      </c>
      <c r="G67" s="8">
        <v>0</v>
      </c>
      <c r="H67" s="8">
        <v>0</v>
      </c>
      <c r="I67" s="8">
        <v>90</v>
      </c>
      <c r="J67" s="8">
        <v>21</v>
      </c>
      <c r="K67" s="8">
        <v>68</v>
      </c>
      <c r="L67" s="8">
        <v>81</v>
      </c>
      <c r="M67" s="8">
        <v>44</v>
      </c>
      <c r="N67" s="8">
        <v>3</v>
      </c>
      <c r="O67" s="8">
        <v>39</v>
      </c>
      <c r="P67" s="8">
        <v>18</v>
      </c>
      <c r="Q67" s="8">
        <v>0</v>
      </c>
    </row>
    <row r="68" spans="1:17">
      <c r="A68" s="8" t="s">
        <v>1377</v>
      </c>
      <c r="B68" s="3">
        <v>4</v>
      </c>
      <c r="C68" s="8">
        <v>5</v>
      </c>
      <c r="D68" s="8">
        <v>19</v>
      </c>
      <c r="E68" s="8">
        <v>31</v>
      </c>
      <c r="F68" s="8">
        <v>6</v>
      </c>
      <c r="G68" s="8">
        <v>3</v>
      </c>
      <c r="H68" s="8">
        <v>3</v>
      </c>
      <c r="I68" s="8">
        <v>59</v>
      </c>
      <c r="J68" s="8">
        <v>25</v>
      </c>
      <c r="K68" s="8">
        <v>97</v>
      </c>
      <c r="L68" s="8">
        <v>142</v>
      </c>
      <c r="M68" s="8">
        <v>60</v>
      </c>
      <c r="N68" s="8">
        <v>2</v>
      </c>
      <c r="O68" s="8">
        <v>52</v>
      </c>
      <c r="P68" s="8">
        <v>17</v>
      </c>
      <c r="Q68" s="8">
        <v>1</v>
      </c>
    </row>
    <row r="69" spans="1:17">
      <c r="A69" s="8" t="s">
        <v>1378</v>
      </c>
      <c r="B69" s="3">
        <v>2</v>
      </c>
      <c r="C69" s="8">
        <v>1</v>
      </c>
      <c r="D69" s="8">
        <v>8</v>
      </c>
      <c r="E69" s="8">
        <v>15</v>
      </c>
      <c r="F69" s="8">
        <v>1</v>
      </c>
      <c r="G69" s="8">
        <v>1</v>
      </c>
      <c r="H69" s="8">
        <v>1</v>
      </c>
      <c r="I69" s="8">
        <v>26</v>
      </c>
      <c r="J69" s="8">
        <v>13</v>
      </c>
      <c r="K69" s="8">
        <v>57</v>
      </c>
      <c r="L69" s="8">
        <v>42</v>
      </c>
      <c r="M69" s="8">
        <v>19</v>
      </c>
      <c r="N69" s="8">
        <v>3</v>
      </c>
      <c r="O69" s="8">
        <v>46</v>
      </c>
      <c r="P69" s="8">
        <v>21</v>
      </c>
      <c r="Q69" s="8">
        <v>2</v>
      </c>
    </row>
    <row r="70" spans="1:17">
      <c r="A70" s="8" t="s">
        <v>505</v>
      </c>
      <c r="B70" s="3">
        <v>0</v>
      </c>
      <c r="C70" s="8">
        <v>4</v>
      </c>
      <c r="D70" s="8">
        <v>13</v>
      </c>
      <c r="E70" s="8">
        <v>15</v>
      </c>
      <c r="F70" s="8">
        <v>3</v>
      </c>
      <c r="G70" s="8">
        <v>2</v>
      </c>
      <c r="H70" s="8">
        <v>2</v>
      </c>
      <c r="I70" s="8">
        <v>44</v>
      </c>
      <c r="J70" s="8">
        <v>16</v>
      </c>
      <c r="K70" s="8">
        <v>96</v>
      </c>
      <c r="L70" s="8">
        <v>184</v>
      </c>
      <c r="M70" s="8">
        <v>62</v>
      </c>
      <c r="N70" s="8">
        <v>8</v>
      </c>
      <c r="O70" s="8">
        <v>62</v>
      </c>
      <c r="P70" s="8">
        <v>16</v>
      </c>
      <c r="Q70" s="8">
        <v>0</v>
      </c>
    </row>
    <row r="71" spans="1:17">
      <c r="A71" s="8" t="s">
        <v>1870</v>
      </c>
      <c r="B71" s="3">
        <v>0</v>
      </c>
      <c r="C71" s="8">
        <v>2</v>
      </c>
      <c r="D71" s="8">
        <v>13</v>
      </c>
      <c r="E71" s="8">
        <v>28</v>
      </c>
      <c r="F71" s="8">
        <v>2</v>
      </c>
      <c r="G71" s="8">
        <v>2</v>
      </c>
      <c r="H71" s="8">
        <v>2</v>
      </c>
      <c r="I71" s="8">
        <v>69</v>
      </c>
      <c r="J71" s="8">
        <v>28</v>
      </c>
      <c r="K71" s="8">
        <v>78</v>
      </c>
      <c r="L71" s="8">
        <v>59</v>
      </c>
      <c r="M71" s="8">
        <v>49</v>
      </c>
      <c r="N71" s="8">
        <v>5</v>
      </c>
      <c r="O71" s="8">
        <v>69</v>
      </c>
      <c r="P71" s="8">
        <v>19</v>
      </c>
      <c r="Q71" s="8">
        <v>6</v>
      </c>
    </row>
    <row r="72" spans="1:17">
      <c r="A72" s="8" t="s">
        <v>1871</v>
      </c>
      <c r="B72" s="3">
        <v>2</v>
      </c>
      <c r="C72" s="8">
        <v>2</v>
      </c>
      <c r="D72" s="8">
        <v>16</v>
      </c>
      <c r="E72" s="8">
        <v>18</v>
      </c>
      <c r="F72" s="8">
        <v>1</v>
      </c>
      <c r="G72" s="8">
        <v>0</v>
      </c>
      <c r="H72" s="8">
        <v>0</v>
      </c>
      <c r="I72" s="8">
        <v>50</v>
      </c>
      <c r="J72" s="8">
        <v>20</v>
      </c>
      <c r="K72" s="8">
        <v>56</v>
      </c>
      <c r="L72" s="8">
        <v>64</v>
      </c>
      <c r="M72" s="8">
        <v>39</v>
      </c>
      <c r="N72" s="8">
        <v>4</v>
      </c>
      <c r="O72" s="8">
        <v>29</v>
      </c>
      <c r="P72" s="8">
        <v>7</v>
      </c>
      <c r="Q72" s="8">
        <v>2</v>
      </c>
    </row>
    <row r="73" spans="1:17">
      <c r="A73" s="8" t="s">
        <v>1872</v>
      </c>
      <c r="B73" s="3">
        <v>1</v>
      </c>
      <c r="C73" s="8">
        <v>8</v>
      </c>
      <c r="D73" s="8">
        <v>14</v>
      </c>
      <c r="E73" s="8">
        <v>22</v>
      </c>
      <c r="F73" s="8">
        <v>2</v>
      </c>
      <c r="G73" s="8">
        <v>0</v>
      </c>
      <c r="H73" s="8">
        <v>1</v>
      </c>
      <c r="I73" s="8">
        <v>57</v>
      </c>
      <c r="J73" s="8">
        <v>26</v>
      </c>
      <c r="K73" s="8">
        <v>106</v>
      </c>
      <c r="L73" s="8">
        <v>91</v>
      </c>
      <c r="M73" s="8">
        <v>54</v>
      </c>
      <c r="N73" s="8">
        <v>6</v>
      </c>
      <c r="O73" s="8">
        <v>49</v>
      </c>
      <c r="P73" s="8">
        <v>15</v>
      </c>
      <c r="Q73" s="8">
        <v>0</v>
      </c>
    </row>
    <row r="74" spans="1:17">
      <c r="A74" s="8" t="s">
        <v>1873</v>
      </c>
      <c r="B74" s="3">
        <v>0</v>
      </c>
      <c r="C74" s="8">
        <v>0</v>
      </c>
      <c r="D74" s="8">
        <v>15</v>
      </c>
      <c r="E74" s="8">
        <v>24</v>
      </c>
      <c r="F74" s="8">
        <v>0</v>
      </c>
      <c r="G74" s="8">
        <v>0</v>
      </c>
      <c r="H74" s="8">
        <v>1</v>
      </c>
      <c r="I74" s="8">
        <v>65</v>
      </c>
      <c r="J74" s="8">
        <v>14</v>
      </c>
      <c r="K74" s="8">
        <v>38</v>
      </c>
      <c r="L74" s="8">
        <v>67</v>
      </c>
      <c r="M74" s="8">
        <v>50</v>
      </c>
      <c r="N74" s="8">
        <v>0</v>
      </c>
      <c r="O74" s="8">
        <v>34</v>
      </c>
      <c r="P74" s="8">
        <v>10</v>
      </c>
      <c r="Q74" s="8">
        <v>0</v>
      </c>
    </row>
    <row r="75" spans="1:17">
      <c r="A75" s="8" t="s">
        <v>1874</v>
      </c>
      <c r="B75" s="3">
        <v>1</v>
      </c>
      <c r="C75" s="8">
        <v>1</v>
      </c>
      <c r="D75" s="8">
        <v>17</v>
      </c>
      <c r="E75" s="8">
        <v>18</v>
      </c>
      <c r="F75" s="8">
        <v>1</v>
      </c>
      <c r="G75" s="8">
        <v>1</v>
      </c>
      <c r="H75" s="8">
        <v>1</v>
      </c>
      <c r="I75" s="8">
        <v>55</v>
      </c>
      <c r="J75" s="8">
        <v>12</v>
      </c>
      <c r="K75" s="8">
        <v>76</v>
      </c>
      <c r="L75" s="8">
        <v>113</v>
      </c>
      <c r="M75" s="8">
        <v>54</v>
      </c>
      <c r="N75" s="8">
        <v>3</v>
      </c>
      <c r="O75" s="8">
        <v>31</v>
      </c>
      <c r="P75" s="8">
        <v>8</v>
      </c>
      <c r="Q75" s="8">
        <v>1</v>
      </c>
    </row>
    <row r="76" spans="1:17">
      <c r="A76" s="8" t="s">
        <v>1875</v>
      </c>
      <c r="B76" s="3">
        <v>1</v>
      </c>
      <c r="C76" s="8">
        <v>0</v>
      </c>
      <c r="D76" s="8">
        <v>14</v>
      </c>
      <c r="E76" s="8">
        <v>26</v>
      </c>
      <c r="F76" s="8">
        <v>0</v>
      </c>
      <c r="G76" s="8">
        <v>0</v>
      </c>
      <c r="H76" s="8">
        <v>0</v>
      </c>
      <c r="I76" s="8">
        <v>42</v>
      </c>
      <c r="J76" s="8">
        <v>16</v>
      </c>
      <c r="K76" s="8">
        <v>55</v>
      </c>
      <c r="L76" s="8">
        <v>30</v>
      </c>
      <c r="M76" s="8">
        <v>17</v>
      </c>
      <c r="N76" s="8">
        <v>2</v>
      </c>
      <c r="O76" s="8">
        <v>45</v>
      </c>
      <c r="P76" s="8">
        <v>22</v>
      </c>
      <c r="Q76" s="8">
        <v>0</v>
      </c>
    </row>
    <row r="77" spans="1:17">
      <c r="A77" s="8" t="s">
        <v>1876</v>
      </c>
      <c r="B77" s="3">
        <v>1</v>
      </c>
      <c r="C77" s="8">
        <v>2</v>
      </c>
      <c r="D77" s="8">
        <v>14</v>
      </c>
      <c r="E77" s="8">
        <v>31</v>
      </c>
      <c r="F77" s="8">
        <v>2</v>
      </c>
      <c r="G77" s="8">
        <v>2</v>
      </c>
      <c r="H77" s="8">
        <v>3</v>
      </c>
      <c r="I77" s="8">
        <v>66</v>
      </c>
      <c r="J77" s="8">
        <v>31</v>
      </c>
      <c r="K77" s="8">
        <v>85</v>
      </c>
      <c r="L77" s="8">
        <v>118</v>
      </c>
      <c r="M77" s="8">
        <v>74</v>
      </c>
      <c r="N77" s="8">
        <v>3</v>
      </c>
      <c r="O77" s="8">
        <v>51</v>
      </c>
      <c r="P77" s="8">
        <v>21</v>
      </c>
      <c r="Q77" s="8">
        <v>0</v>
      </c>
    </row>
    <row r="78" spans="1:17">
      <c r="A78" s="8" t="s">
        <v>2259</v>
      </c>
      <c r="B78" s="3">
        <v>3</v>
      </c>
      <c r="C78" s="8">
        <v>1</v>
      </c>
      <c r="D78" s="8">
        <v>12</v>
      </c>
      <c r="E78" s="8">
        <v>25</v>
      </c>
      <c r="F78" s="8">
        <v>5</v>
      </c>
      <c r="G78" s="8">
        <v>2</v>
      </c>
      <c r="H78" s="8">
        <v>2</v>
      </c>
      <c r="I78" s="8">
        <v>51</v>
      </c>
      <c r="J78" s="8">
        <v>15</v>
      </c>
      <c r="K78" s="8">
        <v>64</v>
      </c>
      <c r="L78" s="8">
        <v>189</v>
      </c>
      <c r="M78" s="8">
        <v>65</v>
      </c>
      <c r="N78" s="8">
        <v>0</v>
      </c>
      <c r="O78" s="8">
        <v>26</v>
      </c>
      <c r="P78" s="8">
        <v>9</v>
      </c>
      <c r="Q78" s="8">
        <v>1</v>
      </c>
    </row>
    <row r="79" spans="1:17">
      <c r="A79" s="8" t="s">
        <v>1877</v>
      </c>
      <c r="B79" s="3">
        <v>0</v>
      </c>
      <c r="C79" s="8">
        <v>2</v>
      </c>
      <c r="D79" s="8">
        <v>8</v>
      </c>
      <c r="E79" s="8">
        <v>11</v>
      </c>
      <c r="F79" s="8">
        <v>0</v>
      </c>
      <c r="G79" s="8">
        <v>0</v>
      </c>
      <c r="H79" s="8">
        <v>0</v>
      </c>
      <c r="I79" s="8">
        <v>27</v>
      </c>
      <c r="J79" s="8">
        <v>6</v>
      </c>
      <c r="K79" s="8">
        <v>11</v>
      </c>
      <c r="L79" s="8">
        <v>17</v>
      </c>
      <c r="M79" s="8">
        <v>8</v>
      </c>
      <c r="N79" s="8">
        <v>0</v>
      </c>
      <c r="O79" s="8">
        <v>4</v>
      </c>
      <c r="P79" s="8">
        <v>2</v>
      </c>
      <c r="Q79" s="8">
        <v>0</v>
      </c>
    </row>
    <row r="80" spans="1:17">
      <c r="A80" s="8" t="s">
        <v>1878</v>
      </c>
      <c r="B80" s="3">
        <v>0</v>
      </c>
      <c r="C80" s="8">
        <v>0</v>
      </c>
      <c r="D80" s="8">
        <v>24</v>
      </c>
      <c r="E80" s="8">
        <v>26</v>
      </c>
      <c r="F80" s="8">
        <v>2</v>
      </c>
      <c r="G80" s="8">
        <v>0</v>
      </c>
      <c r="H80" s="8">
        <v>0</v>
      </c>
      <c r="I80" s="8">
        <v>62</v>
      </c>
      <c r="J80" s="8">
        <v>22</v>
      </c>
      <c r="K80" s="8">
        <v>95</v>
      </c>
      <c r="L80" s="8">
        <v>95</v>
      </c>
      <c r="M80" s="8">
        <v>42</v>
      </c>
      <c r="N80" s="8">
        <v>7</v>
      </c>
      <c r="O80" s="8">
        <v>46</v>
      </c>
      <c r="P80" s="8">
        <v>10</v>
      </c>
      <c r="Q80" s="8">
        <v>0</v>
      </c>
    </row>
    <row r="81" spans="1:17">
      <c r="A81" s="8" t="s">
        <v>1879</v>
      </c>
      <c r="B81" s="3">
        <v>0</v>
      </c>
      <c r="C81" s="8">
        <v>1</v>
      </c>
      <c r="D81" s="8">
        <v>2</v>
      </c>
      <c r="E81" s="8">
        <v>13</v>
      </c>
      <c r="F81" s="8">
        <v>0</v>
      </c>
      <c r="G81" s="8">
        <v>0</v>
      </c>
      <c r="H81" s="8">
        <v>0</v>
      </c>
      <c r="I81" s="8">
        <v>37</v>
      </c>
      <c r="J81" s="8">
        <v>27</v>
      </c>
      <c r="K81" s="8">
        <v>69</v>
      </c>
      <c r="L81" s="8">
        <v>162</v>
      </c>
      <c r="M81" s="8">
        <v>70</v>
      </c>
      <c r="N81" s="8">
        <v>6</v>
      </c>
      <c r="O81" s="8">
        <v>30</v>
      </c>
      <c r="P81" s="8">
        <v>10</v>
      </c>
      <c r="Q81" s="8">
        <v>1</v>
      </c>
    </row>
    <row r="82" spans="1:17">
      <c r="A82" s="8" t="s">
        <v>1880</v>
      </c>
      <c r="B82" s="3">
        <v>0</v>
      </c>
      <c r="C82" s="8">
        <v>2</v>
      </c>
      <c r="D82" s="8">
        <v>34</v>
      </c>
      <c r="E82" s="8">
        <v>32</v>
      </c>
      <c r="F82" s="8">
        <v>2</v>
      </c>
      <c r="G82" s="8">
        <v>1</v>
      </c>
      <c r="H82" s="8">
        <v>1</v>
      </c>
      <c r="I82" s="8">
        <v>90</v>
      </c>
      <c r="J82" s="8">
        <v>33</v>
      </c>
      <c r="K82" s="8">
        <v>95</v>
      </c>
      <c r="L82" s="8">
        <v>103</v>
      </c>
      <c r="M82" s="8">
        <v>63</v>
      </c>
      <c r="N82" s="8">
        <v>7</v>
      </c>
      <c r="O82" s="8">
        <v>58</v>
      </c>
      <c r="P82" s="8">
        <v>29</v>
      </c>
      <c r="Q82" s="8">
        <v>1</v>
      </c>
    </row>
    <row r="83" spans="1:17">
      <c r="A83" s="8" t="s">
        <v>1881</v>
      </c>
      <c r="B83" s="3">
        <v>0</v>
      </c>
      <c r="C83" s="8">
        <v>4</v>
      </c>
      <c r="D83" s="8">
        <v>28</v>
      </c>
      <c r="E83" s="8">
        <v>37</v>
      </c>
      <c r="F83" s="8">
        <v>1</v>
      </c>
      <c r="G83" s="8">
        <v>0</v>
      </c>
      <c r="H83" s="8">
        <v>0</v>
      </c>
      <c r="I83" s="8">
        <v>72</v>
      </c>
      <c r="J83" s="8">
        <v>36</v>
      </c>
      <c r="K83" s="8">
        <v>90</v>
      </c>
      <c r="L83" s="8">
        <v>85</v>
      </c>
      <c r="M83" s="8">
        <v>54</v>
      </c>
      <c r="N83" s="8">
        <v>2</v>
      </c>
      <c r="O83" s="8">
        <v>44</v>
      </c>
      <c r="P83" s="8">
        <v>26</v>
      </c>
      <c r="Q83" s="8">
        <v>2</v>
      </c>
    </row>
    <row r="84" spans="1:17">
      <c r="A84" s="8" t="s">
        <v>1882</v>
      </c>
      <c r="B84" s="3">
        <v>2</v>
      </c>
      <c r="C84" s="8">
        <v>1</v>
      </c>
      <c r="D84" s="8">
        <v>18</v>
      </c>
      <c r="E84" s="8">
        <v>20</v>
      </c>
      <c r="F84" s="8">
        <v>2</v>
      </c>
      <c r="G84" s="8">
        <v>3</v>
      </c>
      <c r="H84" s="8">
        <v>3</v>
      </c>
      <c r="I84" s="8">
        <v>49</v>
      </c>
      <c r="J84" s="8">
        <v>23</v>
      </c>
      <c r="K84" s="8">
        <v>54</v>
      </c>
      <c r="L84" s="8">
        <v>86</v>
      </c>
      <c r="M84" s="8">
        <v>35</v>
      </c>
      <c r="N84" s="8">
        <v>0</v>
      </c>
      <c r="O84" s="8">
        <v>34</v>
      </c>
      <c r="P84" s="8">
        <v>23</v>
      </c>
      <c r="Q84" s="8">
        <v>1</v>
      </c>
    </row>
    <row r="85" spans="1:17">
      <c r="A85" s="8" t="s">
        <v>1883</v>
      </c>
      <c r="B85" s="3">
        <v>1</v>
      </c>
      <c r="C85" s="8">
        <v>2</v>
      </c>
      <c r="D85" s="8">
        <v>16</v>
      </c>
      <c r="E85" s="8">
        <v>15</v>
      </c>
      <c r="F85" s="8">
        <v>1</v>
      </c>
      <c r="G85" s="8">
        <v>0</v>
      </c>
      <c r="H85" s="8">
        <v>0</v>
      </c>
      <c r="I85" s="8">
        <v>36</v>
      </c>
      <c r="J85" s="8">
        <v>36</v>
      </c>
      <c r="K85" s="8">
        <v>57</v>
      </c>
      <c r="L85" s="8">
        <v>55</v>
      </c>
      <c r="M85" s="8">
        <v>22</v>
      </c>
      <c r="N85" s="8">
        <v>4</v>
      </c>
      <c r="O85" s="8">
        <v>25</v>
      </c>
      <c r="P85" s="8">
        <v>4</v>
      </c>
      <c r="Q85" s="8">
        <v>0</v>
      </c>
    </row>
    <row r="86" spans="1:17">
      <c r="A86" s="8" t="s">
        <v>1884</v>
      </c>
      <c r="B86" s="3">
        <v>0</v>
      </c>
      <c r="C86" s="8">
        <v>3</v>
      </c>
      <c r="D86" s="8">
        <v>18</v>
      </c>
      <c r="E86" s="8">
        <v>17</v>
      </c>
      <c r="F86" s="8">
        <v>0</v>
      </c>
      <c r="G86" s="8">
        <v>2</v>
      </c>
      <c r="H86" s="8">
        <v>2</v>
      </c>
      <c r="I86" s="8">
        <v>42</v>
      </c>
      <c r="J86" s="8">
        <v>32</v>
      </c>
      <c r="K86" s="8">
        <v>86</v>
      </c>
      <c r="L86" s="8">
        <v>90</v>
      </c>
      <c r="M86" s="8">
        <v>43</v>
      </c>
      <c r="N86" s="8">
        <v>8</v>
      </c>
      <c r="O86" s="8">
        <v>44</v>
      </c>
      <c r="P86" s="8">
        <v>21</v>
      </c>
      <c r="Q86" s="8">
        <v>1</v>
      </c>
    </row>
    <row r="87" spans="1:17">
      <c r="A87" s="8" t="s">
        <v>1885</v>
      </c>
      <c r="B87" s="3">
        <v>0</v>
      </c>
      <c r="C87" s="8">
        <v>0</v>
      </c>
      <c r="D87" s="8">
        <v>8</v>
      </c>
      <c r="E87" s="8">
        <v>31</v>
      </c>
      <c r="F87" s="8">
        <v>0</v>
      </c>
      <c r="G87" s="8">
        <v>0</v>
      </c>
      <c r="H87" s="8">
        <v>0</v>
      </c>
      <c r="I87" s="8">
        <v>59</v>
      </c>
      <c r="J87" s="8">
        <v>22</v>
      </c>
      <c r="K87" s="8">
        <v>63</v>
      </c>
      <c r="L87" s="8">
        <v>129</v>
      </c>
      <c r="M87" s="8">
        <v>72</v>
      </c>
      <c r="N87" s="8">
        <v>10</v>
      </c>
      <c r="O87" s="8">
        <v>35</v>
      </c>
      <c r="P87" s="8">
        <v>5</v>
      </c>
      <c r="Q87" s="8">
        <v>2</v>
      </c>
    </row>
    <row r="88" spans="1:17">
      <c r="A88" s="8" t="s">
        <v>1886</v>
      </c>
      <c r="B88" s="3">
        <v>1</v>
      </c>
      <c r="C88" s="8">
        <v>4</v>
      </c>
      <c r="D88" s="8">
        <v>7</v>
      </c>
      <c r="E88" s="8">
        <v>13</v>
      </c>
      <c r="F88" s="8">
        <v>2</v>
      </c>
      <c r="G88" s="8">
        <v>0</v>
      </c>
      <c r="H88" s="8">
        <v>0</v>
      </c>
      <c r="I88" s="8">
        <v>31</v>
      </c>
      <c r="J88" s="8">
        <v>16</v>
      </c>
      <c r="K88" s="8">
        <v>48</v>
      </c>
      <c r="L88" s="8">
        <v>60</v>
      </c>
      <c r="M88" s="8">
        <v>22</v>
      </c>
      <c r="N88" s="8">
        <v>1</v>
      </c>
      <c r="O88" s="8">
        <v>39</v>
      </c>
      <c r="P88" s="8">
        <v>14</v>
      </c>
      <c r="Q88" s="8">
        <v>1</v>
      </c>
    </row>
    <row r="89" spans="1:17">
      <c r="A89" s="8" t="s">
        <v>1887</v>
      </c>
      <c r="B89" s="3">
        <v>0</v>
      </c>
      <c r="C89" s="8">
        <v>0</v>
      </c>
      <c r="D89" s="8">
        <v>21</v>
      </c>
      <c r="E89" s="8">
        <v>42</v>
      </c>
      <c r="F89" s="8">
        <v>0</v>
      </c>
      <c r="G89" s="8">
        <v>0</v>
      </c>
      <c r="H89" s="8">
        <v>0</v>
      </c>
      <c r="I89" s="8">
        <v>74</v>
      </c>
      <c r="J89" s="8">
        <v>24</v>
      </c>
      <c r="K89" s="8">
        <v>106</v>
      </c>
      <c r="L89" s="8">
        <v>115</v>
      </c>
      <c r="M89" s="8">
        <v>75</v>
      </c>
      <c r="N89" s="8">
        <v>6</v>
      </c>
      <c r="O89" s="8">
        <v>74</v>
      </c>
      <c r="P89" s="8">
        <v>21</v>
      </c>
      <c r="Q89" s="8">
        <v>1</v>
      </c>
    </row>
    <row r="90" spans="1:17">
      <c r="A90" s="8" t="s">
        <v>1888</v>
      </c>
      <c r="B90" s="3">
        <v>2</v>
      </c>
      <c r="C90" s="8">
        <v>2</v>
      </c>
      <c r="D90" s="8">
        <v>12</v>
      </c>
      <c r="E90" s="8">
        <v>15</v>
      </c>
      <c r="F90" s="8">
        <v>2</v>
      </c>
      <c r="G90" s="8">
        <v>0</v>
      </c>
      <c r="H90" s="8">
        <v>1</v>
      </c>
      <c r="I90" s="8">
        <v>39</v>
      </c>
      <c r="J90" s="8">
        <v>17</v>
      </c>
      <c r="K90" s="8">
        <v>56</v>
      </c>
      <c r="L90" s="8">
        <v>80</v>
      </c>
      <c r="M90" s="8">
        <v>36</v>
      </c>
      <c r="N90" s="8">
        <v>2</v>
      </c>
      <c r="O90" s="8">
        <v>19</v>
      </c>
      <c r="P90" s="8">
        <v>5</v>
      </c>
      <c r="Q90" s="8">
        <v>0</v>
      </c>
    </row>
    <row r="91" spans="1:17">
      <c r="A91" s="8" t="s">
        <v>2260</v>
      </c>
      <c r="B91" s="3">
        <v>2</v>
      </c>
      <c r="C91" s="8">
        <v>12</v>
      </c>
      <c r="D91" s="8">
        <v>38</v>
      </c>
      <c r="E91" s="8">
        <v>39</v>
      </c>
      <c r="F91" s="8">
        <v>2</v>
      </c>
      <c r="G91" s="8">
        <v>1</v>
      </c>
      <c r="H91" s="8">
        <v>1</v>
      </c>
      <c r="I91" s="8">
        <v>125</v>
      </c>
      <c r="J91" s="8">
        <v>43</v>
      </c>
      <c r="K91" s="8">
        <v>103</v>
      </c>
      <c r="L91" s="8">
        <v>166</v>
      </c>
      <c r="M91" s="8">
        <v>81</v>
      </c>
      <c r="N91" s="8">
        <v>10</v>
      </c>
      <c r="O91" s="8">
        <v>48</v>
      </c>
      <c r="P91" s="8">
        <v>21</v>
      </c>
      <c r="Q91" s="8">
        <v>1</v>
      </c>
    </row>
    <row r="92" spans="1:17">
      <c r="A92" s="8" t="s">
        <v>1889</v>
      </c>
      <c r="B92" s="3">
        <v>0</v>
      </c>
      <c r="C92" s="8">
        <v>2</v>
      </c>
      <c r="D92" s="8">
        <v>26</v>
      </c>
      <c r="E92" s="8">
        <v>10</v>
      </c>
      <c r="F92" s="8">
        <v>2</v>
      </c>
      <c r="G92" s="8">
        <v>0</v>
      </c>
      <c r="H92" s="8">
        <v>0</v>
      </c>
      <c r="I92" s="8">
        <v>36</v>
      </c>
      <c r="J92" s="8">
        <v>23</v>
      </c>
      <c r="K92" s="8">
        <v>72</v>
      </c>
      <c r="L92" s="8">
        <v>73</v>
      </c>
      <c r="M92" s="8">
        <v>42</v>
      </c>
      <c r="N92" s="8">
        <v>3</v>
      </c>
      <c r="O92" s="8">
        <v>47</v>
      </c>
      <c r="P92" s="8">
        <v>10</v>
      </c>
      <c r="Q92" s="8">
        <v>0</v>
      </c>
    </row>
    <row r="93" spans="1:17">
      <c r="A93" s="8" t="s">
        <v>1890</v>
      </c>
      <c r="B93" s="3">
        <v>2</v>
      </c>
      <c r="C93" s="8">
        <v>4</v>
      </c>
      <c r="D93" s="8">
        <v>21</v>
      </c>
      <c r="E93" s="8">
        <v>18</v>
      </c>
      <c r="F93" s="8">
        <v>2</v>
      </c>
      <c r="G93" s="8">
        <v>1</v>
      </c>
      <c r="H93" s="8">
        <v>1</v>
      </c>
      <c r="I93" s="8">
        <v>57</v>
      </c>
      <c r="J93" s="8">
        <v>26</v>
      </c>
      <c r="K93" s="8">
        <v>78</v>
      </c>
      <c r="L93" s="8">
        <v>146</v>
      </c>
      <c r="M93" s="8">
        <v>69</v>
      </c>
      <c r="N93" s="8">
        <v>1</v>
      </c>
      <c r="O93" s="8">
        <v>42</v>
      </c>
      <c r="P93" s="8">
        <v>13</v>
      </c>
      <c r="Q93" s="8">
        <v>1</v>
      </c>
    </row>
    <row r="94" spans="1:17">
      <c r="A94" s="8" t="s">
        <v>1891</v>
      </c>
      <c r="B94" s="3">
        <v>0</v>
      </c>
      <c r="C94" s="8">
        <v>3</v>
      </c>
      <c r="D94" s="8">
        <v>15</v>
      </c>
      <c r="E94" s="8">
        <v>10</v>
      </c>
      <c r="F94" s="8">
        <v>1</v>
      </c>
      <c r="G94" s="8">
        <v>1</v>
      </c>
      <c r="H94" s="8">
        <v>1</v>
      </c>
      <c r="I94" s="8">
        <v>30</v>
      </c>
      <c r="J94" s="8">
        <v>13</v>
      </c>
      <c r="K94" s="8">
        <v>47</v>
      </c>
      <c r="L94" s="8">
        <v>53</v>
      </c>
      <c r="M94" s="8">
        <v>27</v>
      </c>
      <c r="N94" s="8">
        <v>6</v>
      </c>
      <c r="O94" s="8">
        <v>31</v>
      </c>
      <c r="P94" s="8">
        <v>8</v>
      </c>
      <c r="Q94" s="8">
        <v>2</v>
      </c>
    </row>
    <row r="95" spans="1:17">
      <c r="A95" s="8" t="s">
        <v>1892</v>
      </c>
      <c r="B95" s="3">
        <v>0</v>
      </c>
      <c r="C95" s="8">
        <v>2</v>
      </c>
      <c r="D95" s="8">
        <v>10</v>
      </c>
      <c r="E95" s="8">
        <v>15</v>
      </c>
      <c r="F95" s="8">
        <v>0</v>
      </c>
      <c r="G95" s="8">
        <v>0</v>
      </c>
      <c r="H95" s="8">
        <v>0</v>
      </c>
      <c r="I95" s="8">
        <v>36</v>
      </c>
      <c r="J95" s="8">
        <v>12</v>
      </c>
      <c r="K95" s="8">
        <v>47</v>
      </c>
      <c r="L95" s="8">
        <v>108</v>
      </c>
      <c r="M95" s="8">
        <v>43</v>
      </c>
      <c r="N95" s="8">
        <v>2</v>
      </c>
      <c r="O95" s="8">
        <v>42</v>
      </c>
      <c r="P95" s="8">
        <v>8</v>
      </c>
      <c r="Q95" s="8">
        <v>0</v>
      </c>
    </row>
    <row r="96" spans="1:17">
      <c r="A96" s="8" t="s">
        <v>1893</v>
      </c>
      <c r="B96" s="3">
        <v>0</v>
      </c>
      <c r="C96" s="8">
        <v>0</v>
      </c>
      <c r="D96" s="8">
        <v>14</v>
      </c>
      <c r="E96" s="8">
        <v>36</v>
      </c>
      <c r="F96" s="8">
        <v>1</v>
      </c>
      <c r="G96" s="8">
        <v>0</v>
      </c>
      <c r="H96" s="8">
        <v>0</v>
      </c>
      <c r="I96" s="8">
        <v>80</v>
      </c>
      <c r="J96" s="8">
        <v>20</v>
      </c>
      <c r="K96" s="8">
        <v>98</v>
      </c>
      <c r="L96" s="8">
        <v>104</v>
      </c>
      <c r="M96" s="8">
        <v>42</v>
      </c>
      <c r="N96" s="8">
        <v>3</v>
      </c>
      <c r="O96" s="8">
        <v>41</v>
      </c>
      <c r="P96" s="8">
        <v>9</v>
      </c>
      <c r="Q96" s="8">
        <v>0</v>
      </c>
    </row>
    <row r="97" spans="1:17">
      <c r="A97" s="8" t="s">
        <v>1894</v>
      </c>
      <c r="B97" s="3">
        <v>0</v>
      </c>
      <c r="C97" s="8">
        <v>0</v>
      </c>
      <c r="D97" s="8">
        <v>8</v>
      </c>
      <c r="E97" s="8">
        <v>17</v>
      </c>
      <c r="F97" s="8">
        <v>0</v>
      </c>
      <c r="G97" s="8">
        <v>0</v>
      </c>
      <c r="H97" s="8">
        <v>0</v>
      </c>
      <c r="I97" s="8">
        <v>25</v>
      </c>
      <c r="J97" s="8">
        <v>4</v>
      </c>
      <c r="K97" s="8">
        <v>21</v>
      </c>
      <c r="L97" s="8">
        <v>85</v>
      </c>
      <c r="M97" s="8">
        <v>23</v>
      </c>
      <c r="N97" s="8">
        <v>0</v>
      </c>
      <c r="O97" s="8">
        <v>28</v>
      </c>
      <c r="P97" s="8">
        <v>8</v>
      </c>
      <c r="Q97" s="8">
        <v>0</v>
      </c>
    </row>
    <row r="98" spans="1:17">
      <c r="A98" s="8" t="s">
        <v>1895</v>
      </c>
      <c r="B98" s="3">
        <v>1</v>
      </c>
      <c r="C98" s="8">
        <v>2</v>
      </c>
      <c r="D98" s="8">
        <v>10</v>
      </c>
      <c r="E98" s="8">
        <v>14</v>
      </c>
      <c r="F98" s="8">
        <v>3</v>
      </c>
      <c r="G98" s="8">
        <v>2</v>
      </c>
      <c r="H98" s="8">
        <v>2</v>
      </c>
      <c r="I98" s="8">
        <v>52</v>
      </c>
      <c r="J98" s="8">
        <v>16</v>
      </c>
      <c r="K98" s="8">
        <v>56</v>
      </c>
      <c r="L98" s="8">
        <v>57</v>
      </c>
      <c r="M98" s="8">
        <v>22</v>
      </c>
      <c r="N98" s="8">
        <v>0</v>
      </c>
      <c r="O98" s="8">
        <v>37</v>
      </c>
      <c r="P98" s="8">
        <v>9</v>
      </c>
      <c r="Q98" s="8">
        <v>0</v>
      </c>
    </row>
    <row r="99" spans="1:17">
      <c r="A99" s="8" t="s">
        <v>1896</v>
      </c>
      <c r="B99" s="3">
        <v>0</v>
      </c>
      <c r="C99" s="8">
        <v>2</v>
      </c>
      <c r="D99" s="8">
        <v>9</v>
      </c>
      <c r="E99" s="8">
        <v>9</v>
      </c>
      <c r="F99" s="8">
        <v>1</v>
      </c>
      <c r="G99" s="8">
        <v>0</v>
      </c>
      <c r="H99" s="8">
        <v>0</v>
      </c>
      <c r="I99" s="8">
        <v>22</v>
      </c>
      <c r="J99" s="8">
        <v>18</v>
      </c>
      <c r="K99" s="8">
        <v>72</v>
      </c>
      <c r="L99" s="8">
        <v>79</v>
      </c>
      <c r="M99" s="8">
        <v>39</v>
      </c>
      <c r="N99" s="8">
        <v>2</v>
      </c>
      <c r="O99" s="8">
        <v>53</v>
      </c>
      <c r="P99" s="8">
        <v>26</v>
      </c>
      <c r="Q99" s="8">
        <v>0</v>
      </c>
    </row>
    <row r="100" spans="1:17">
      <c r="A100" s="8" t="s">
        <v>1897</v>
      </c>
      <c r="B100" s="3">
        <v>0</v>
      </c>
      <c r="C100" s="8">
        <v>1</v>
      </c>
      <c r="D100" s="8">
        <v>5</v>
      </c>
      <c r="E100" s="8">
        <v>10</v>
      </c>
      <c r="F100" s="8">
        <v>0</v>
      </c>
      <c r="G100" s="8">
        <v>0</v>
      </c>
      <c r="H100" s="8">
        <v>0</v>
      </c>
      <c r="I100" s="8">
        <v>17</v>
      </c>
      <c r="J100" s="8">
        <v>15</v>
      </c>
      <c r="K100" s="8">
        <v>32</v>
      </c>
      <c r="L100" s="8">
        <v>43</v>
      </c>
      <c r="M100" s="8">
        <v>20</v>
      </c>
      <c r="N100" s="8">
        <v>0</v>
      </c>
      <c r="O100" s="8">
        <v>33</v>
      </c>
      <c r="P100" s="8">
        <v>22</v>
      </c>
      <c r="Q100" s="8">
        <v>1</v>
      </c>
    </row>
    <row r="101" spans="1:17">
      <c r="A101" s="8" t="s">
        <v>1898</v>
      </c>
      <c r="B101" s="3">
        <v>0</v>
      </c>
      <c r="C101" s="8">
        <v>2</v>
      </c>
      <c r="D101" s="8">
        <v>21</v>
      </c>
      <c r="E101" s="8">
        <v>32</v>
      </c>
      <c r="F101" s="8">
        <v>2</v>
      </c>
      <c r="G101" s="8">
        <v>2</v>
      </c>
      <c r="H101" s="8">
        <v>2</v>
      </c>
      <c r="I101" s="8">
        <v>64</v>
      </c>
      <c r="J101" s="8">
        <v>24</v>
      </c>
      <c r="K101" s="8">
        <v>88</v>
      </c>
      <c r="L101" s="8">
        <v>93</v>
      </c>
      <c r="M101" s="8">
        <v>50</v>
      </c>
      <c r="N101" s="8">
        <v>3</v>
      </c>
      <c r="O101" s="8">
        <v>51</v>
      </c>
      <c r="P101" s="8">
        <v>27</v>
      </c>
      <c r="Q10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09"/>
  <sheetViews>
    <sheetView topLeftCell="A45" workbookViewId="0">
      <selection activeCell="S21" sqref="S21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441</v>
      </c>
      <c r="B2" s="3">
        <v>3</v>
      </c>
      <c r="C2" s="8">
        <v>4</v>
      </c>
      <c r="D2" s="8">
        <v>11</v>
      </c>
      <c r="E2" s="8">
        <v>18</v>
      </c>
      <c r="F2" s="8">
        <v>1</v>
      </c>
      <c r="G2" s="8">
        <v>0</v>
      </c>
      <c r="H2" s="8">
        <v>0</v>
      </c>
      <c r="I2" s="8">
        <v>50</v>
      </c>
      <c r="J2" s="8">
        <v>0</v>
      </c>
      <c r="K2" s="8">
        <v>35</v>
      </c>
      <c r="L2" s="8">
        <v>85</v>
      </c>
      <c r="M2" s="8">
        <v>21</v>
      </c>
      <c r="N2" s="8">
        <v>0</v>
      </c>
      <c r="O2" s="8">
        <v>13</v>
      </c>
      <c r="P2" s="8">
        <v>0</v>
      </c>
      <c r="Q2" s="8">
        <v>1</v>
      </c>
      <c r="R2"/>
      <c r="S2"/>
      <c r="T2"/>
      <c r="U2"/>
      <c r="V2"/>
      <c r="W2"/>
      <c r="X2"/>
    </row>
    <row r="3" spans="1:24">
      <c r="A3" s="8" t="s">
        <v>442</v>
      </c>
      <c r="B3" s="3">
        <v>0</v>
      </c>
      <c r="C3" s="8">
        <v>2</v>
      </c>
      <c r="D3" s="8">
        <v>13</v>
      </c>
      <c r="E3" s="8">
        <v>28</v>
      </c>
      <c r="F3" s="8">
        <v>8</v>
      </c>
      <c r="G3" s="8">
        <v>1</v>
      </c>
      <c r="H3" s="8">
        <v>0</v>
      </c>
      <c r="I3" s="8">
        <v>59</v>
      </c>
      <c r="J3" s="8">
        <v>0</v>
      </c>
      <c r="K3" s="8">
        <v>53</v>
      </c>
      <c r="L3" s="8">
        <v>48</v>
      </c>
      <c r="M3" s="8">
        <v>18</v>
      </c>
      <c r="N3" s="8">
        <v>0</v>
      </c>
      <c r="O3" s="8">
        <v>28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443</v>
      </c>
      <c r="B4" s="3">
        <v>0</v>
      </c>
      <c r="C4" s="8">
        <v>1</v>
      </c>
      <c r="D4" s="8">
        <v>9</v>
      </c>
      <c r="E4" s="8">
        <v>11</v>
      </c>
      <c r="F4" s="8">
        <v>5</v>
      </c>
      <c r="G4" s="8">
        <v>0</v>
      </c>
      <c r="H4" s="8">
        <v>0</v>
      </c>
      <c r="I4" s="8">
        <v>25</v>
      </c>
      <c r="J4" s="8">
        <v>0</v>
      </c>
      <c r="K4" s="8">
        <v>18</v>
      </c>
      <c r="L4" s="8">
        <v>16</v>
      </c>
      <c r="M4" s="8">
        <v>14</v>
      </c>
      <c r="N4" s="8">
        <v>0</v>
      </c>
      <c r="O4" s="8">
        <v>12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444</v>
      </c>
      <c r="B5" s="3">
        <v>2</v>
      </c>
      <c r="C5" s="8">
        <v>2</v>
      </c>
      <c r="D5" s="8">
        <v>6</v>
      </c>
      <c r="E5" s="8">
        <v>18</v>
      </c>
      <c r="F5" s="8">
        <v>2</v>
      </c>
      <c r="G5" s="8">
        <v>1</v>
      </c>
      <c r="H5" s="8">
        <v>1</v>
      </c>
      <c r="I5" s="8">
        <v>32</v>
      </c>
      <c r="J5" s="8">
        <v>0</v>
      </c>
      <c r="K5" s="8">
        <v>23</v>
      </c>
      <c r="L5" s="8">
        <v>42</v>
      </c>
      <c r="M5" s="8">
        <v>18</v>
      </c>
      <c r="N5" s="8">
        <v>0</v>
      </c>
      <c r="O5" s="8">
        <v>13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445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5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446</v>
      </c>
      <c r="B7" s="3">
        <v>1</v>
      </c>
      <c r="C7" s="8">
        <v>1</v>
      </c>
      <c r="D7" s="8">
        <v>11</v>
      </c>
      <c r="E7" s="8">
        <v>33</v>
      </c>
      <c r="F7" s="8">
        <v>8</v>
      </c>
      <c r="G7" s="8">
        <v>8</v>
      </c>
      <c r="H7" s="8">
        <v>0</v>
      </c>
      <c r="I7" s="8">
        <v>55</v>
      </c>
      <c r="J7" s="8">
        <v>0</v>
      </c>
      <c r="K7" s="8">
        <v>45</v>
      </c>
      <c r="L7" s="8">
        <v>61</v>
      </c>
      <c r="M7" s="8">
        <v>28</v>
      </c>
      <c r="N7" s="8">
        <v>0</v>
      </c>
      <c r="O7" s="8">
        <v>13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447</v>
      </c>
      <c r="B8" s="3">
        <v>1</v>
      </c>
      <c r="C8" s="8">
        <v>0</v>
      </c>
      <c r="D8" s="8">
        <v>13</v>
      </c>
      <c r="E8" s="8">
        <v>27</v>
      </c>
      <c r="F8" s="8">
        <v>1</v>
      </c>
      <c r="G8" s="8">
        <v>0</v>
      </c>
      <c r="H8" s="8">
        <v>0</v>
      </c>
      <c r="I8" s="8">
        <v>48</v>
      </c>
      <c r="J8" s="8">
        <v>0</v>
      </c>
      <c r="K8" s="8">
        <v>25</v>
      </c>
      <c r="L8" s="8">
        <v>42</v>
      </c>
      <c r="M8" s="8">
        <v>13</v>
      </c>
      <c r="N8" s="8">
        <v>0</v>
      </c>
      <c r="O8" s="8">
        <v>8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448</v>
      </c>
      <c r="B9" s="3">
        <v>2</v>
      </c>
      <c r="C9" s="8">
        <v>3</v>
      </c>
      <c r="D9" s="8">
        <v>15</v>
      </c>
      <c r="E9" s="8">
        <v>35</v>
      </c>
      <c r="F9" s="8">
        <v>6</v>
      </c>
      <c r="G9" s="8">
        <v>1</v>
      </c>
      <c r="H9" s="8">
        <v>0</v>
      </c>
      <c r="I9" s="8">
        <v>84</v>
      </c>
      <c r="J9" s="8">
        <v>0</v>
      </c>
      <c r="K9" s="8">
        <v>52</v>
      </c>
      <c r="L9" s="8">
        <v>68</v>
      </c>
      <c r="M9" s="8">
        <v>35</v>
      </c>
      <c r="N9" s="8">
        <v>0</v>
      </c>
      <c r="O9" s="8">
        <v>25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449</v>
      </c>
      <c r="B10" s="3">
        <v>1</v>
      </c>
      <c r="C10" s="8">
        <v>5</v>
      </c>
      <c r="D10" s="8">
        <v>9</v>
      </c>
      <c r="E10" s="8">
        <v>19</v>
      </c>
      <c r="F10" s="8">
        <v>4</v>
      </c>
      <c r="G10" s="8">
        <v>0</v>
      </c>
      <c r="H10" s="8">
        <v>0</v>
      </c>
      <c r="I10" s="8">
        <v>40</v>
      </c>
      <c r="J10" s="8">
        <v>0</v>
      </c>
      <c r="K10" s="8">
        <v>47</v>
      </c>
      <c r="L10" s="8">
        <v>68</v>
      </c>
      <c r="M10" s="8">
        <v>18</v>
      </c>
      <c r="N10" s="8">
        <v>0</v>
      </c>
      <c r="O10" s="8">
        <v>21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450</v>
      </c>
      <c r="B11" s="3">
        <v>8</v>
      </c>
      <c r="C11" s="8">
        <v>2</v>
      </c>
      <c r="D11" s="8">
        <v>14</v>
      </c>
      <c r="E11" s="8">
        <v>20</v>
      </c>
      <c r="F11" s="8">
        <v>3</v>
      </c>
      <c r="G11" s="8">
        <v>0</v>
      </c>
      <c r="H11" s="8">
        <v>0</v>
      </c>
      <c r="I11" s="8">
        <v>53</v>
      </c>
      <c r="J11" s="8">
        <v>0</v>
      </c>
      <c r="K11" s="8">
        <v>45</v>
      </c>
      <c r="L11" s="8">
        <v>57</v>
      </c>
      <c r="M11" s="8">
        <v>29</v>
      </c>
      <c r="N11" s="8">
        <v>0</v>
      </c>
      <c r="O11" s="8">
        <v>22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451</v>
      </c>
      <c r="B12" s="3">
        <v>1</v>
      </c>
      <c r="C12" s="8">
        <v>2</v>
      </c>
      <c r="D12" s="8">
        <v>6</v>
      </c>
      <c r="E12" s="8">
        <v>15</v>
      </c>
      <c r="F12" s="8">
        <v>4</v>
      </c>
      <c r="G12" s="8">
        <v>0</v>
      </c>
      <c r="H12" s="8">
        <v>0</v>
      </c>
      <c r="I12" s="8">
        <v>32</v>
      </c>
      <c r="J12" s="8">
        <v>0</v>
      </c>
      <c r="K12" s="8">
        <v>28</v>
      </c>
      <c r="L12" s="8">
        <v>37</v>
      </c>
      <c r="M12" s="8">
        <v>20</v>
      </c>
      <c r="N12" s="8">
        <v>0</v>
      </c>
      <c r="O12" s="8">
        <v>13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452</v>
      </c>
      <c r="B13" s="3">
        <v>4</v>
      </c>
      <c r="C13" s="8">
        <v>2</v>
      </c>
      <c r="D13" s="8">
        <v>11</v>
      </c>
      <c r="E13" s="8">
        <v>20</v>
      </c>
      <c r="F13" s="8">
        <v>6</v>
      </c>
      <c r="G13" s="8">
        <v>0</v>
      </c>
      <c r="H13" s="8">
        <v>0</v>
      </c>
      <c r="I13" s="8">
        <v>47</v>
      </c>
      <c r="J13" s="8">
        <v>8</v>
      </c>
      <c r="K13" s="8">
        <v>66</v>
      </c>
      <c r="L13" s="8">
        <v>146</v>
      </c>
      <c r="M13" s="8">
        <v>40</v>
      </c>
      <c r="N13" s="8">
        <v>0</v>
      </c>
      <c r="O13" s="8">
        <v>29</v>
      </c>
      <c r="P13" s="8">
        <v>5</v>
      </c>
      <c r="Q13" s="8">
        <v>1</v>
      </c>
      <c r="R13"/>
      <c r="S13"/>
      <c r="T13"/>
      <c r="U13"/>
      <c r="V13"/>
      <c r="W13"/>
      <c r="X13"/>
    </row>
    <row r="14" spans="1:24">
      <c r="A14" s="8" t="s">
        <v>453</v>
      </c>
      <c r="B14" s="3">
        <v>0</v>
      </c>
      <c r="C14" s="8">
        <v>2</v>
      </c>
      <c r="D14" s="8">
        <v>16</v>
      </c>
      <c r="E14" s="8">
        <v>33</v>
      </c>
      <c r="F14" s="8">
        <v>18</v>
      </c>
      <c r="G14" s="8">
        <v>1</v>
      </c>
      <c r="H14" s="8">
        <v>1</v>
      </c>
      <c r="I14" s="8">
        <v>66</v>
      </c>
      <c r="J14" s="8">
        <v>27</v>
      </c>
      <c r="K14" s="8">
        <v>97</v>
      </c>
      <c r="L14" s="8">
        <v>118</v>
      </c>
      <c r="M14" s="8">
        <v>57</v>
      </c>
      <c r="N14" s="8">
        <v>0</v>
      </c>
      <c r="O14" s="8">
        <v>56</v>
      </c>
      <c r="P14" s="8">
        <v>7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454</v>
      </c>
      <c r="B15" s="3">
        <v>0</v>
      </c>
      <c r="C15" s="8">
        <v>1</v>
      </c>
      <c r="D15" s="8">
        <v>12</v>
      </c>
      <c r="E15" s="8">
        <v>14</v>
      </c>
      <c r="F15" s="8">
        <v>3</v>
      </c>
      <c r="G15" s="8">
        <v>1</v>
      </c>
      <c r="H15" s="8">
        <v>1</v>
      </c>
      <c r="I15" s="8">
        <v>36</v>
      </c>
      <c r="J15" s="8">
        <v>7</v>
      </c>
      <c r="K15" s="8">
        <v>48</v>
      </c>
      <c r="L15" s="8">
        <v>70</v>
      </c>
      <c r="M15" s="8">
        <v>36</v>
      </c>
      <c r="N15" s="8">
        <v>0</v>
      </c>
      <c r="O15" s="8">
        <v>30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455</v>
      </c>
      <c r="B16" s="3">
        <v>2</v>
      </c>
      <c r="C16" s="8">
        <v>1</v>
      </c>
      <c r="D16" s="8">
        <v>6</v>
      </c>
      <c r="E16" s="8">
        <v>18</v>
      </c>
      <c r="F16" s="8">
        <v>2</v>
      </c>
      <c r="G16" s="8">
        <v>1</v>
      </c>
      <c r="H16" s="8">
        <v>1</v>
      </c>
      <c r="I16" s="8">
        <v>31</v>
      </c>
      <c r="J16" s="8">
        <v>9</v>
      </c>
      <c r="K16" s="8">
        <v>37</v>
      </c>
      <c r="L16" s="8">
        <v>84</v>
      </c>
      <c r="M16" s="8">
        <v>34</v>
      </c>
      <c r="N16" s="8">
        <v>0</v>
      </c>
      <c r="O16" s="8">
        <v>27</v>
      </c>
      <c r="P16" s="8">
        <v>11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456</v>
      </c>
      <c r="B17" s="3">
        <v>0</v>
      </c>
      <c r="C17" s="8">
        <v>0</v>
      </c>
      <c r="D17" s="8">
        <v>7</v>
      </c>
      <c r="E17" s="8">
        <v>3</v>
      </c>
      <c r="F17" s="8">
        <v>0</v>
      </c>
      <c r="G17" s="8">
        <v>0</v>
      </c>
      <c r="H17" s="8">
        <v>0</v>
      </c>
      <c r="I17" s="8">
        <v>18</v>
      </c>
      <c r="J17" s="8">
        <v>5</v>
      </c>
      <c r="K17" s="8">
        <v>15</v>
      </c>
      <c r="L17" s="8">
        <v>13</v>
      </c>
      <c r="M17" s="8">
        <v>9</v>
      </c>
      <c r="N17" s="8">
        <v>0</v>
      </c>
      <c r="O17" s="8">
        <v>2</v>
      </c>
      <c r="P17" s="8">
        <v>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457</v>
      </c>
      <c r="B18" s="3">
        <v>0</v>
      </c>
      <c r="C18" s="8">
        <v>2</v>
      </c>
      <c r="D18" s="8">
        <v>14</v>
      </c>
      <c r="E18" s="8">
        <v>39</v>
      </c>
      <c r="F18" s="8">
        <v>13</v>
      </c>
      <c r="G18" s="8">
        <v>1</v>
      </c>
      <c r="H18" s="8">
        <v>1</v>
      </c>
      <c r="I18" s="8">
        <v>77</v>
      </c>
      <c r="J18" s="8">
        <v>22</v>
      </c>
      <c r="K18" s="8">
        <v>91</v>
      </c>
      <c r="L18" s="8">
        <v>131</v>
      </c>
      <c r="M18" s="8">
        <v>65</v>
      </c>
      <c r="N18" s="8">
        <v>0</v>
      </c>
      <c r="O18" s="8">
        <v>36</v>
      </c>
      <c r="P18" s="8">
        <v>9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458</v>
      </c>
      <c r="B19" s="3">
        <v>0</v>
      </c>
      <c r="C19" s="8">
        <v>2</v>
      </c>
      <c r="D19" s="8">
        <v>14</v>
      </c>
      <c r="E19" s="8">
        <v>27</v>
      </c>
      <c r="F19" s="8">
        <v>3</v>
      </c>
      <c r="G19" s="8">
        <v>0</v>
      </c>
      <c r="H19" s="8">
        <v>0</v>
      </c>
      <c r="I19" s="8">
        <v>51</v>
      </c>
      <c r="J19" s="8">
        <v>17</v>
      </c>
      <c r="K19" s="8">
        <v>43</v>
      </c>
      <c r="L19" s="8">
        <v>76</v>
      </c>
      <c r="M19" s="8">
        <v>28</v>
      </c>
      <c r="N19" s="8">
        <v>0</v>
      </c>
      <c r="O19" s="8">
        <v>23</v>
      </c>
      <c r="P19" s="8">
        <v>10</v>
      </c>
      <c r="Q19" s="8">
        <v>4</v>
      </c>
      <c r="R19"/>
      <c r="S19"/>
      <c r="T19"/>
      <c r="U19"/>
      <c r="V19"/>
      <c r="W19"/>
      <c r="X19"/>
    </row>
    <row r="20" spans="1:24">
      <c r="A20" s="8" t="s">
        <v>459</v>
      </c>
      <c r="B20" s="3">
        <v>2</v>
      </c>
      <c r="C20" s="8">
        <v>2</v>
      </c>
      <c r="D20" s="8">
        <v>19</v>
      </c>
      <c r="E20" s="8">
        <v>34</v>
      </c>
      <c r="F20" s="8">
        <v>4</v>
      </c>
      <c r="G20" s="8">
        <v>1</v>
      </c>
      <c r="H20" s="8">
        <v>1</v>
      </c>
      <c r="I20" s="8">
        <v>84</v>
      </c>
      <c r="J20" s="8">
        <v>18</v>
      </c>
      <c r="K20" s="8">
        <v>89</v>
      </c>
      <c r="L20" s="8">
        <v>154</v>
      </c>
      <c r="M20" s="8">
        <v>67</v>
      </c>
      <c r="N20" s="8">
        <v>0</v>
      </c>
      <c r="O20" s="8">
        <v>53</v>
      </c>
      <c r="P20" s="8">
        <v>10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460</v>
      </c>
      <c r="B21" s="3">
        <v>0</v>
      </c>
      <c r="C21" s="8">
        <v>5</v>
      </c>
      <c r="D21" s="8">
        <v>12</v>
      </c>
      <c r="E21" s="8">
        <v>24</v>
      </c>
      <c r="F21" s="8">
        <v>4</v>
      </c>
      <c r="G21" s="8">
        <v>2</v>
      </c>
      <c r="H21" s="8">
        <v>2</v>
      </c>
      <c r="I21" s="8">
        <v>52</v>
      </c>
      <c r="J21" s="8">
        <v>16</v>
      </c>
      <c r="K21" s="8">
        <v>75</v>
      </c>
      <c r="L21" s="8">
        <v>121</v>
      </c>
      <c r="M21" s="8">
        <v>46</v>
      </c>
      <c r="N21" s="8">
        <v>0</v>
      </c>
      <c r="O21" s="8">
        <v>46</v>
      </c>
      <c r="P21" s="8">
        <v>20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461</v>
      </c>
      <c r="B22" s="3">
        <v>5</v>
      </c>
      <c r="C22" s="8">
        <v>2</v>
      </c>
      <c r="D22" s="8">
        <v>14</v>
      </c>
      <c r="E22" s="8">
        <v>19</v>
      </c>
      <c r="F22" s="8">
        <v>4</v>
      </c>
      <c r="G22" s="8">
        <v>3</v>
      </c>
      <c r="H22" s="8">
        <v>3</v>
      </c>
      <c r="I22" s="8">
        <v>49</v>
      </c>
      <c r="J22" s="8">
        <v>12</v>
      </c>
      <c r="K22" s="8">
        <v>66</v>
      </c>
      <c r="L22" s="8">
        <v>84</v>
      </c>
      <c r="M22" s="8">
        <v>36</v>
      </c>
      <c r="N22" s="8">
        <v>0</v>
      </c>
      <c r="O22" s="8">
        <v>47</v>
      </c>
      <c r="P22" s="8">
        <v>17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462</v>
      </c>
      <c r="B23" s="3">
        <v>1</v>
      </c>
      <c r="C23" s="8">
        <v>0</v>
      </c>
      <c r="D23" s="8">
        <v>5</v>
      </c>
      <c r="E23" s="8">
        <v>12</v>
      </c>
      <c r="F23" s="8">
        <v>6</v>
      </c>
      <c r="G23" s="8">
        <v>3</v>
      </c>
      <c r="H23" s="8">
        <v>0</v>
      </c>
      <c r="I23" s="8">
        <v>27</v>
      </c>
      <c r="J23" s="8">
        <v>9</v>
      </c>
      <c r="K23" s="8">
        <v>41</v>
      </c>
      <c r="L23" s="8">
        <v>59</v>
      </c>
      <c r="M23" s="8">
        <v>29</v>
      </c>
      <c r="N23" s="8">
        <v>0</v>
      </c>
      <c r="O23" s="8">
        <v>18</v>
      </c>
      <c r="P23" s="8">
        <v>2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463</v>
      </c>
      <c r="B24" s="3">
        <v>0</v>
      </c>
      <c r="C24" s="8">
        <v>0</v>
      </c>
      <c r="D24" s="8">
        <v>13</v>
      </c>
      <c r="E24" s="8">
        <v>16</v>
      </c>
      <c r="F24" s="8">
        <v>0</v>
      </c>
      <c r="G24" s="8">
        <v>4</v>
      </c>
      <c r="H24" s="8">
        <v>4</v>
      </c>
      <c r="I24" s="8">
        <v>42</v>
      </c>
      <c r="J24" s="8">
        <v>9</v>
      </c>
      <c r="K24" s="8">
        <v>56</v>
      </c>
      <c r="L24" s="8">
        <v>164</v>
      </c>
      <c r="M24" s="8">
        <v>38</v>
      </c>
      <c r="N24" s="8">
        <v>0</v>
      </c>
      <c r="O24" s="8">
        <v>33</v>
      </c>
      <c r="P24" s="8">
        <v>6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464</v>
      </c>
      <c r="B25" s="3">
        <v>0</v>
      </c>
      <c r="C25" s="8">
        <v>3</v>
      </c>
      <c r="D25" s="8">
        <v>14</v>
      </c>
      <c r="E25" s="8">
        <v>32</v>
      </c>
      <c r="F25" s="8">
        <v>1</v>
      </c>
      <c r="G25" s="8">
        <v>3</v>
      </c>
      <c r="H25" s="8">
        <v>3</v>
      </c>
      <c r="I25" s="8">
        <v>60</v>
      </c>
      <c r="J25" s="8">
        <v>21</v>
      </c>
      <c r="K25" s="8">
        <v>110</v>
      </c>
      <c r="L25" s="8">
        <v>115</v>
      </c>
      <c r="M25" s="8">
        <v>59</v>
      </c>
      <c r="N25" s="8">
        <v>0</v>
      </c>
      <c r="O25" s="8">
        <v>53</v>
      </c>
      <c r="P25" s="8">
        <v>24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465</v>
      </c>
      <c r="B26" s="3">
        <v>0</v>
      </c>
      <c r="C26" s="8">
        <v>0</v>
      </c>
      <c r="D26" s="8">
        <v>11</v>
      </c>
      <c r="E26" s="8">
        <v>12</v>
      </c>
      <c r="F26" s="8">
        <v>0</v>
      </c>
      <c r="G26" s="8">
        <v>0</v>
      </c>
      <c r="H26" s="8">
        <v>0</v>
      </c>
      <c r="I26" s="8">
        <v>39</v>
      </c>
      <c r="J26" s="8">
        <v>11</v>
      </c>
      <c r="K26" s="8">
        <v>41</v>
      </c>
      <c r="L26" s="8">
        <v>67</v>
      </c>
      <c r="M26" s="8">
        <v>29</v>
      </c>
      <c r="N26" s="8">
        <v>0</v>
      </c>
      <c r="O26" s="8">
        <v>25</v>
      </c>
      <c r="P26" s="8">
        <v>4</v>
      </c>
      <c r="Q26" s="8">
        <v>3</v>
      </c>
      <c r="R26"/>
      <c r="S26"/>
      <c r="T26"/>
      <c r="U26"/>
      <c r="V26"/>
      <c r="W26"/>
      <c r="X26"/>
    </row>
    <row r="27" spans="1:24">
      <c r="A27" s="8" t="s">
        <v>466</v>
      </c>
      <c r="B27" s="3">
        <v>1</v>
      </c>
      <c r="C27" s="8">
        <v>3</v>
      </c>
      <c r="D27" s="8">
        <v>2</v>
      </c>
      <c r="E27" s="8">
        <v>13</v>
      </c>
      <c r="F27" s="8">
        <v>1</v>
      </c>
      <c r="G27" s="8">
        <v>0</v>
      </c>
      <c r="H27" s="8">
        <v>0</v>
      </c>
      <c r="I27" s="8">
        <v>25</v>
      </c>
      <c r="J27" s="8">
        <v>5</v>
      </c>
      <c r="K27" s="8">
        <v>37</v>
      </c>
      <c r="L27" s="8">
        <v>73</v>
      </c>
      <c r="M27" s="8">
        <v>27</v>
      </c>
      <c r="N27" s="8">
        <v>0</v>
      </c>
      <c r="O27" s="8">
        <v>28</v>
      </c>
      <c r="P27" s="8">
        <v>6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467</v>
      </c>
      <c r="B28" s="3">
        <v>0</v>
      </c>
      <c r="C28" s="8">
        <v>0</v>
      </c>
      <c r="D28" s="8">
        <v>7</v>
      </c>
      <c r="E28" s="8">
        <v>6</v>
      </c>
      <c r="F28" s="8">
        <v>0</v>
      </c>
      <c r="G28" s="8">
        <v>0</v>
      </c>
      <c r="H28" s="8">
        <v>0</v>
      </c>
      <c r="I28" s="8">
        <v>15</v>
      </c>
      <c r="J28" s="8">
        <v>3</v>
      </c>
      <c r="K28" s="8">
        <v>10</v>
      </c>
      <c r="L28" s="8">
        <v>15</v>
      </c>
      <c r="M28" s="8">
        <v>7</v>
      </c>
      <c r="N28" s="8">
        <v>0</v>
      </c>
      <c r="O28" s="8">
        <v>9</v>
      </c>
      <c r="P28" s="8">
        <v>1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468</v>
      </c>
      <c r="B29" s="3">
        <v>0</v>
      </c>
      <c r="C29" s="8">
        <v>0</v>
      </c>
      <c r="D29" s="8">
        <v>23</v>
      </c>
      <c r="E29" s="8">
        <v>29</v>
      </c>
      <c r="F29" s="8">
        <v>0</v>
      </c>
      <c r="G29" s="8">
        <v>1</v>
      </c>
      <c r="H29" s="8">
        <v>1</v>
      </c>
      <c r="I29" s="8">
        <v>72</v>
      </c>
      <c r="J29" s="8">
        <v>29</v>
      </c>
      <c r="K29" s="8">
        <v>85</v>
      </c>
      <c r="L29" s="8">
        <v>145</v>
      </c>
      <c r="M29" s="8">
        <v>77</v>
      </c>
      <c r="N29" s="8">
        <v>0</v>
      </c>
      <c r="O29" s="8">
        <v>43</v>
      </c>
      <c r="P29" s="8">
        <v>17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469</v>
      </c>
      <c r="B30" s="3">
        <v>1</v>
      </c>
      <c r="C30" s="8">
        <v>2</v>
      </c>
      <c r="D30" s="8">
        <v>17</v>
      </c>
      <c r="E30" s="8">
        <v>18</v>
      </c>
      <c r="F30" s="8">
        <v>3</v>
      </c>
      <c r="G30" s="8">
        <v>0</v>
      </c>
      <c r="H30" s="8">
        <v>0</v>
      </c>
      <c r="I30" s="8">
        <v>43</v>
      </c>
      <c r="J30" s="8">
        <v>16</v>
      </c>
      <c r="K30" s="8">
        <v>46</v>
      </c>
      <c r="L30" s="8">
        <v>86</v>
      </c>
      <c r="M30" s="8">
        <v>24</v>
      </c>
      <c r="N30" s="8">
        <v>0</v>
      </c>
      <c r="O30" s="8">
        <v>21</v>
      </c>
      <c r="P30" s="8">
        <v>8</v>
      </c>
      <c r="Q30" s="8">
        <v>1</v>
      </c>
      <c r="R30"/>
      <c r="S30"/>
      <c r="T30"/>
      <c r="U30"/>
      <c r="V30"/>
      <c r="W30"/>
      <c r="X30"/>
    </row>
    <row r="31" spans="1:24">
      <c r="A31" s="8" t="s">
        <v>470</v>
      </c>
      <c r="B31" s="3">
        <v>3</v>
      </c>
      <c r="C31" s="8">
        <v>1</v>
      </c>
      <c r="D31" s="8">
        <v>19</v>
      </c>
      <c r="E31" s="8">
        <v>30</v>
      </c>
      <c r="F31" s="8">
        <v>2</v>
      </c>
      <c r="G31" s="8">
        <v>2</v>
      </c>
      <c r="H31" s="8">
        <v>2</v>
      </c>
      <c r="I31" s="8">
        <v>81</v>
      </c>
      <c r="J31" s="8">
        <v>18</v>
      </c>
      <c r="K31" s="8">
        <v>84</v>
      </c>
      <c r="L31" s="8">
        <v>147</v>
      </c>
      <c r="M31" s="8">
        <v>53</v>
      </c>
      <c r="N31" s="8">
        <v>0</v>
      </c>
      <c r="O31" s="8">
        <v>64</v>
      </c>
      <c r="P31" s="8">
        <v>11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471</v>
      </c>
      <c r="B32" s="3">
        <v>0</v>
      </c>
      <c r="C32" s="8">
        <v>3</v>
      </c>
      <c r="D32" s="8">
        <v>13</v>
      </c>
      <c r="E32" s="8">
        <v>31</v>
      </c>
      <c r="F32" s="8">
        <v>0</v>
      </c>
      <c r="G32" s="8">
        <v>3</v>
      </c>
      <c r="H32" s="8">
        <v>3</v>
      </c>
      <c r="I32" s="8">
        <v>58</v>
      </c>
      <c r="J32" s="8">
        <v>17</v>
      </c>
      <c r="K32" s="8">
        <v>62</v>
      </c>
      <c r="L32" s="8">
        <v>137</v>
      </c>
      <c r="M32" s="8">
        <v>50</v>
      </c>
      <c r="N32" s="8">
        <v>0</v>
      </c>
      <c r="O32" s="8">
        <v>35</v>
      </c>
      <c r="P32" s="8">
        <v>10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472</v>
      </c>
      <c r="B33" s="3">
        <v>1</v>
      </c>
      <c r="C33" s="8">
        <v>2</v>
      </c>
      <c r="D33" s="8">
        <v>19</v>
      </c>
      <c r="E33" s="8">
        <v>23</v>
      </c>
      <c r="F33" s="8">
        <v>2</v>
      </c>
      <c r="G33" s="8">
        <v>2</v>
      </c>
      <c r="H33" s="8">
        <v>2</v>
      </c>
      <c r="I33" s="8">
        <v>53</v>
      </c>
      <c r="J33" s="8">
        <v>20</v>
      </c>
      <c r="K33" s="8">
        <v>68</v>
      </c>
      <c r="L33" s="8">
        <v>105</v>
      </c>
      <c r="M33" s="8">
        <v>35</v>
      </c>
      <c r="N33" s="8">
        <v>0</v>
      </c>
      <c r="O33" s="8">
        <v>40</v>
      </c>
      <c r="P33" s="8">
        <v>16</v>
      </c>
      <c r="Q33" s="8">
        <v>1</v>
      </c>
      <c r="R33"/>
      <c r="S33"/>
      <c r="T33"/>
      <c r="U33"/>
      <c r="V33"/>
      <c r="W33"/>
      <c r="X33"/>
    </row>
    <row r="34" spans="1:24">
      <c r="A34" s="8" t="s">
        <v>473</v>
      </c>
      <c r="B34" s="3">
        <v>1</v>
      </c>
      <c r="C34" s="8">
        <v>0</v>
      </c>
      <c r="D34" s="8">
        <v>5</v>
      </c>
      <c r="E34" s="8">
        <v>17</v>
      </c>
      <c r="F34" s="8">
        <v>1</v>
      </c>
      <c r="G34" s="8">
        <v>2</v>
      </c>
      <c r="H34" s="8">
        <v>2</v>
      </c>
      <c r="I34" s="8">
        <v>28</v>
      </c>
      <c r="J34" s="8">
        <v>16</v>
      </c>
      <c r="K34" s="8">
        <v>42</v>
      </c>
      <c r="L34" s="8">
        <v>63</v>
      </c>
      <c r="M34" s="8">
        <v>24</v>
      </c>
      <c r="N34" s="8">
        <v>0</v>
      </c>
      <c r="O34" s="8">
        <v>22</v>
      </c>
      <c r="P34" s="8">
        <v>6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474</v>
      </c>
      <c r="B35" s="3">
        <v>0</v>
      </c>
      <c r="C35" s="8">
        <v>1</v>
      </c>
      <c r="D35" s="8">
        <v>13</v>
      </c>
      <c r="E35" s="8">
        <v>25</v>
      </c>
      <c r="F35" s="8">
        <v>0</v>
      </c>
      <c r="G35" s="8">
        <v>0</v>
      </c>
      <c r="H35" s="8">
        <v>0</v>
      </c>
      <c r="I35" s="8">
        <v>51</v>
      </c>
      <c r="J35" s="8">
        <v>14</v>
      </c>
      <c r="K35" s="8">
        <v>79</v>
      </c>
      <c r="L35" s="8">
        <v>139</v>
      </c>
      <c r="M35" s="8">
        <v>64</v>
      </c>
      <c r="N35" s="8">
        <v>2</v>
      </c>
      <c r="O35" s="8">
        <v>36</v>
      </c>
      <c r="P35" s="8">
        <v>3</v>
      </c>
      <c r="Q35" s="8">
        <v>5</v>
      </c>
      <c r="R35"/>
      <c r="S35"/>
      <c r="T35"/>
      <c r="U35"/>
      <c r="V35"/>
      <c r="W35"/>
      <c r="X35"/>
    </row>
    <row r="36" spans="1:24">
      <c r="A36" s="8" t="s">
        <v>475</v>
      </c>
      <c r="B36" s="3">
        <v>0</v>
      </c>
      <c r="C36" s="8">
        <v>2</v>
      </c>
      <c r="D36" s="8">
        <v>18</v>
      </c>
      <c r="E36" s="8">
        <v>40</v>
      </c>
      <c r="F36" s="8">
        <v>0</v>
      </c>
      <c r="G36" s="8">
        <v>1</v>
      </c>
      <c r="H36" s="8">
        <v>0</v>
      </c>
      <c r="I36" s="8">
        <v>70</v>
      </c>
      <c r="J36" s="8">
        <v>24</v>
      </c>
      <c r="K36" s="8">
        <v>92</v>
      </c>
      <c r="L36" s="8">
        <v>163</v>
      </c>
      <c r="M36" s="8">
        <v>68</v>
      </c>
      <c r="N36" s="8">
        <v>0</v>
      </c>
      <c r="O36" s="8">
        <v>49</v>
      </c>
      <c r="P36" s="8">
        <v>11</v>
      </c>
      <c r="Q36" s="8">
        <v>1</v>
      </c>
      <c r="R36"/>
      <c r="S36"/>
      <c r="T36"/>
      <c r="U36"/>
      <c r="V36"/>
      <c r="W36"/>
      <c r="X36"/>
    </row>
    <row r="37" spans="1:24">
      <c r="A37" s="8" t="s">
        <v>476</v>
      </c>
      <c r="B37" s="3">
        <v>0</v>
      </c>
      <c r="C37" s="8">
        <v>1</v>
      </c>
      <c r="D37" s="8">
        <v>8</v>
      </c>
      <c r="E37" s="8">
        <v>15</v>
      </c>
      <c r="F37" s="8">
        <v>0</v>
      </c>
      <c r="G37" s="8">
        <v>0</v>
      </c>
      <c r="H37" s="8">
        <v>0</v>
      </c>
      <c r="I37" s="8">
        <v>34</v>
      </c>
      <c r="J37" s="8">
        <v>10</v>
      </c>
      <c r="K37" s="8">
        <v>35</v>
      </c>
      <c r="L37" s="8">
        <v>47</v>
      </c>
      <c r="M37" s="8">
        <v>26</v>
      </c>
      <c r="N37" s="8">
        <v>1</v>
      </c>
      <c r="O37" s="8">
        <v>19</v>
      </c>
      <c r="P37" s="8">
        <v>2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477</v>
      </c>
      <c r="B38" s="3">
        <v>2</v>
      </c>
      <c r="C38" s="8">
        <v>3</v>
      </c>
      <c r="D38" s="8">
        <v>4</v>
      </c>
      <c r="E38" s="8">
        <v>10</v>
      </c>
      <c r="F38" s="8">
        <v>0</v>
      </c>
      <c r="G38" s="8">
        <v>0</v>
      </c>
      <c r="H38" s="8">
        <v>0</v>
      </c>
      <c r="I38" s="8">
        <v>31</v>
      </c>
      <c r="J38" s="8">
        <v>5</v>
      </c>
      <c r="K38" s="8">
        <v>46</v>
      </c>
      <c r="L38" s="8">
        <v>55</v>
      </c>
      <c r="M38" s="8">
        <v>21</v>
      </c>
      <c r="N38" s="8">
        <v>2</v>
      </c>
      <c r="O38" s="8">
        <v>24</v>
      </c>
      <c r="P38" s="8">
        <v>6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478</v>
      </c>
      <c r="B39" s="3">
        <v>0</v>
      </c>
      <c r="C39" s="8">
        <v>0</v>
      </c>
      <c r="D39" s="8">
        <v>7</v>
      </c>
      <c r="E39" s="8">
        <v>7</v>
      </c>
      <c r="F39" s="8">
        <v>0</v>
      </c>
      <c r="G39" s="8">
        <v>0</v>
      </c>
      <c r="H39" s="8">
        <v>0</v>
      </c>
      <c r="I39" s="8">
        <v>25</v>
      </c>
      <c r="J39" s="8">
        <v>1</v>
      </c>
      <c r="K39" s="8">
        <v>7</v>
      </c>
      <c r="L39" s="8">
        <v>17</v>
      </c>
      <c r="M39" s="8">
        <v>7</v>
      </c>
      <c r="N39" s="8">
        <v>2</v>
      </c>
      <c r="O39" s="8">
        <v>5</v>
      </c>
      <c r="P39" s="8">
        <v>2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479</v>
      </c>
      <c r="B40" s="3">
        <v>0</v>
      </c>
      <c r="C40" s="8">
        <v>1</v>
      </c>
      <c r="D40" s="8">
        <v>25</v>
      </c>
      <c r="E40" s="8">
        <v>34</v>
      </c>
      <c r="F40" s="8">
        <v>0</v>
      </c>
      <c r="G40" s="8">
        <v>0</v>
      </c>
      <c r="H40" s="8">
        <v>0</v>
      </c>
      <c r="I40" s="8">
        <v>81</v>
      </c>
      <c r="J40" s="8">
        <v>17</v>
      </c>
      <c r="K40" s="8">
        <v>87</v>
      </c>
      <c r="L40" s="8">
        <v>130</v>
      </c>
      <c r="M40" s="8">
        <v>71</v>
      </c>
      <c r="N40" s="8">
        <v>0</v>
      </c>
      <c r="O40" s="8">
        <v>43</v>
      </c>
      <c r="P40" s="8">
        <v>13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480</v>
      </c>
      <c r="B41" s="3">
        <v>0</v>
      </c>
      <c r="C41" s="8">
        <v>2</v>
      </c>
      <c r="D41" s="8">
        <v>15</v>
      </c>
      <c r="E41" s="8">
        <v>19</v>
      </c>
      <c r="F41" s="8">
        <v>1</v>
      </c>
      <c r="G41" s="8">
        <v>1</v>
      </c>
      <c r="H41" s="8">
        <v>1</v>
      </c>
      <c r="I41" s="8">
        <v>40</v>
      </c>
      <c r="J41" s="8">
        <v>6</v>
      </c>
      <c r="K41" s="8">
        <v>33</v>
      </c>
      <c r="L41" s="8">
        <v>81</v>
      </c>
      <c r="M41" s="8">
        <v>21</v>
      </c>
      <c r="N41" s="8">
        <v>0</v>
      </c>
      <c r="O41" s="8">
        <v>19</v>
      </c>
      <c r="P41" s="8">
        <v>5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481</v>
      </c>
      <c r="B42" s="3">
        <v>3</v>
      </c>
      <c r="C42" s="8">
        <v>0</v>
      </c>
      <c r="D42" s="8">
        <v>15</v>
      </c>
      <c r="E42" s="8">
        <v>32</v>
      </c>
      <c r="F42" s="8">
        <v>0</v>
      </c>
      <c r="G42" s="8">
        <v>1</v>
      </c>
      <c r="H42" s="8">
        <v>1</v>
      </c>
      <c r="I42" s="8">
        <v>82</v>
      </c>
      <c r="J42" s="8">
        <v>15</v>
      </c>
      <c r="K42" s="8">
        <v>85</v>
      </c>
      <c r="L42" s="8">
        <v>171</v>
      </c>
      <c r="M42" s="8">
        <v>57</v>
      </c>
      <c r="N42" s="8">
        <v>0</v>
      </c>
      <c r="O42" s="8">
        <v>43</v>
      </c>
      <c r="P42" s="8">
        <v>12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482</v>
      </c>
      <c r="B43" s="3">
        <v>1</v>
      </c>
      <c r="C43" s="8">
        <v>3</v>
      </c>
      <c r="D43" s="8">
        <v>17</v>
      </c>
      <c r="E43" s="8">
        <v>26</v>
      </c>
      <c r="F43" s="8">
        <v>0</v>
      </c>
      <c r="G43" s="8">
        <v>0</v>
      </c>
      <c r="H43" s="8">
        <v>0</v>
      </c>
      <c r="I43" s="8">
        <v>58</v>
      </c>
      <c r="J43" s="8">
        <v>13</v>
      </c>
      <c r="K43" s="8">
        <v>71</v>
      </c>
      <c r="L43" s="8">
        <v>118</v>
      </c>
      <c r="M43" s="8">
        <v>43</v>
      </c>
      <c r="N43" s="8">
        <v>1</v>
      </c>
      <c r="O43" s="8">
        <v>52</v>
      </c>
      <c r="P43" s="8">
        <v>16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483</v>
      </c>
      <c r="B44" s="3">
        <v>1</v>
      </c>
      <c r="C44" s="8">
        <v>3</v>
      </c>
      <c r="D44" s="8">
        <v>18</v>
      </c>
      <c r="E44" s="8">
        <v>22</v>
      </c>
      <c r="F44" s="8">
        <v>0</v>
      </c>
      <c r="G44" s="8">
        <v>0</v>
      </c>
      <c r="H44" s="8">
        <v>0</v>
      </c>
      <c r="I44" s="8">
        <v>51</v>
      </c>
      <c r="J44" s="8">
        <v>12</v>
      </c>
      <c r="K44" s="8">
        <v>58</v>
      </c>
      <c r="L44" s="8">
        <v>126</v>
      </c>
      <c r="M44" s="8">
        <v>51</v>
      </c>
      <c r="N44" s="8">
        <v>0</v>
      </c>
      <c r="O44" s="8">
        <v>44</v>
      </c>
      <c r="P44" s="8">
        <v>13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484</v>
      </c>
      <c r="B45" s="3">
        <v>1</v>
      </c>
      <c r="C45" s="8">
        <v>1</v>
      </c>
      <c r="D45" s="8">
        <v>7</v>
      </c>
      <c r="E45" s="8">
        <v>8</v>
      </c>
      <c r="F45" s="8">
        <v>0</v>
      </c>
      <c r="G45" s="8">
        <v>0</v>
      </c>
      <c r="H45" s="8">
        <v>0</v>
      </c>
      <c r="I45" s="8">
        <v>22</v>
      </c>
      <c r="J45" s="8">
        <v>6</v>
      </c>
      <c r="K45" s="8">
        <v>42</v>
      </c>
      <c r="L45" s="8">
        <v>80</v>
      </c>
      <c r="M45" s="8">
        <v>23</v>
      </c>
      <c r="N45" s="8">
        <v>0</v>
      </c>
      <c r="O45" s="8">
        <v>26</v>
      </c>
      <c r="P45" s="8">
        <v>6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799</v>
      </c>
      <c r="B46" s="3">
        <v>0</v>
      </c>
      <c r="C46" s="8">
        <v>2</v>
      </c>
      <c r="D46" s="8">
        <v>16</v>
      </c>
      <c r="E46" s="8">
        <v>20</v>
      </c>
      <c r="F46" s="8">
        <v>1</v>
      </c>
      <c r="G46" s="8">
        <v>0</v>
      </c>
      <c r="H46" s="8">
        <v>0</v>
      </c>
      <c r="I46" s="8">
        <v>61</v>
      </c>
      <c r="J46" s="8">
        <v>16</v>
      </c>
      <c r="K46" s="8">
        <v>70</v>
      </c>
      <c r="L46" s="8">
        <v>112</v>
      </c>
      <c r="M46" s="8">
        <v>56</v>
      </c>
      <c r="N46" s="8">
        <v>5</v>
      </c>
      <c r="O46" s="8">
        <v>31</v>
      </c>
      <c r="P46" s="8">
        <v>7</v>
      </c>
      <c r="Q46" s="8">
        <v>1</v>
      </c>
      <c r="R46"/>
    </row>
    <row r="47" spans="1:24">
      <c r="A47" s="8" t="s">
        <v>879</v>
      </c>
      <c r="B47" s="3">
        <v>0</v>
      </c>
      <c r="C47" s="8">
        <v>2</v>
      </c>
      <c r="D47" s="8">
        <v>14</v>
      </c>
      <c r="E47" s="8">
        <v>34</v>
      </c>
      <c r="F47" s="8">
        <v>2</v>
      </c>
      <c r="G47" s="8">
        <v>1</v>
      </c>
      <c r="H47" s="8">
        <v>2</v>
      </c>
      <c r="I47" s="8">
        <v>63</v>
      </c>
      <c r="J47" s="8">
        <v>21</v>
      </c>
      <c r="K47" s="8">
        <v>57</v>
      </c>
      <c r="L47" s="8">
        <v>135</v>
      </c>
      <c r="M47" s="8">
        <v>47</v>
      </c>
      <c r="N47" s="8">
        <v>2</v>
      </c>
      <c r="O47" s="8">
        <v>49</v>
      </c>
      <c r="P47" s="8">
        <v>17</v>
      </c>
      <c r="Q47" s="8">
        <v>0</v>
      </c>
      <c r="R47"/>
    </row>
    <row r="48" spans="1:24">
      <c r="A48" s="8" t="s">
        <v>880</v>
      </c>
      <c r="B48" s="3">
        <v>1</v>
      </c>
      <c r="C48" s="8">
        <v>2</v>
      </c>
      <c r="D48" s="8">
        <v>13</v>
      </c>
      <c r="E48" s="8">
        <v>14</v>
      </c>
      <c r="F48" s="8">
        <v>2</v>
      </c>
      <c r="G48" s="8">
        <v>0</v>
      </c>
      <c r="H48" s="8">
        <v>0</v>
      </c>
      <c r="I48" s="8">
        <v>37</v>
      </c>
      <c r="J48" s="8">
        <v>12</v>
      </c>
      <c r="K48" s="8">
        <v>37</v>
      </c>
      <c r="L48" s="8">
        <v>52</v>
      </c>
      <c r="M48" s="8">
        <v>26</v>
      </c>
      <c r="N48" s="8">
        <v>4</v>
      </c>
      <c r="O48" s="8">
        <v>20</v>
      </c>
      <c r="P48" s="8">
        <v>9</v>
      </c>
      <c r="Q48" s="8">
        <v>0</v>
      </c>
      <c r="R48"/>
    </row>
    <row r="49" spans="1:18">
      <c r="A49" s="8" t="s">
        <v>877</v>
      </c>
      <c r="B49" s="3">
        <v>2</v>
      </c>
      <c r="C49" s="8">
        <v>4</v>
      </c>
      <c r="D49" s="8">
        <v>4</v>
      </c>
      <c r="E49" s="8">
        <v>9</v>
      </c>
      <c r="F49" s="8">
        <v>0</v>
      </c>
      <c r="G49" s="8">
        <v>0</v>
      </c>
      <c r="H49" s="8">
        <v>0</v>
      </c>
      <c r="I49" s="8">
        <v>28</v>
      </c>
      <c r="J49" s="8">
        <v>13</v>
      </c>
      <c r="K49" s="8">
        <v>36</v>
      </c>
      <c r="L49" s="8">
        <v>64</v>
      </c>
      <c r="M49" s="8">
        <v>30</v>
      </c>
      <c r="N49" s="8">
        <v>5</v>
      </c>
      <c r="O49" s="8">
        <v>20</v>
      </c>
      <c r="P49" s="8">
        <v>9</v>
      </c>
      <c r="Q49" s="8">
        <v>0</v>
      </c>
      <c r="R49"/>
    </row>
    <row r="50" spans="1:18">
      <c r="A50" s="8" t="s">
        <v>878</v>
      </c>
      <c r="B50" s="3">
        <v>0</v>
      </c>
      <c r="C50" s="8">
        <v>0</v>
      </c>
      <c r="D50" s="8">
        <v>6</v>
      </c>
      <c r="E50" s="8">
        <v>6</v>
      </c>
      <c r="F50" s="8">
        <v>0</v>
      </c>
      <c r="G50" s="8">
        <v>0</v>
      </c>
      <c r="H50" s="8">
        <v>0</v>
      </c>
      <c r="I50" s="8">
        <v>20</v>
      </c>
      <c r="J50" s="8">
        <v>6</v>
      </c>
      <c r="K50" s="8">
        <v>6</v>
      </c>
      <c r="L50" s="8">
        <v>8</v>
      </c>
      <c r="M50" s="8">
        <v>7</v>
      </c>
      <c r="N50" s="8">
        <v>3</v>
      </c>
      <c r="O50" s="8">
        <v>10</v>
      </c>
      <c r="P50" s="8">
        <v>5</v>
      </c>
      <c r="Q50" s="8">
        <v>0</v>
      </c>
      <c r="R50"/>
    </row>
    <row r="51" spans="1:18">
      <c r="A51" s="8" t="s">
        <v>881</v>
      </c>
      <c r="B51" s="3">
        <v>0</v>
      </c>
      <c r="C51" s="8">
        <v>2</v>
      </c>
      <c r="D51" s="8">
        <v>29</v>
      </c>
      <c r="E51" s="8">
        <v>27</v>
      </c>
      <c r="F51" s="8">
        <v>2</v>
      </c>
      <c r="G51" s="8">
        <v>0</v>
      </c>
      <c r="H51" s="8">
        <v>0</v>
      </c>
      <c r="I51" s="8">
        <v>80</v>
      </c>
      <c r="J51" s="8">
        <v>34</v>
      </c>
      <c r="K51" s="8">
        <v>90</v>
      </c>
      <c r="L51" s="8">
        <v>125</v>
      </c>
      <c r="M51" s="8">
        <v>75</v>
      </c>
      <c r="N51" s="8">
        <v>2</v>
      </c>
      <c r="O51" s="8">
        <v>46</v>
      </c>
      <c r="P51" s="8">
        <v>20</v>
      </c>
      <c r="Q51" s="8">
        <v>0</v>
      </c>
      <c r="R51"/>
    </row>
    <row r="52" spans="1:18">
      <c r="A52" s="8" t="s">
        <v>882</v>
      </c>
      <c r="B52" s="3">
        <v>2</v>
      </c>
      <c r="C52" s="8">
        <v>2</v>
      </c>
      <c r="D52" s="8">
        <v>13</v>
      </c>
      <c r="E52" s="8">
        <v>18</v>
      </c>
      <c r="F52" s="8">
        <v>2</v>
      </c>
      <c r="G52" s="8">
        <v>0</v>
      </c>
      <c r="H52" s="8">
        <v>0</v>
      </c>
      <c r="I52" s="8">
        <v>40</v>
      </c>
      <c r="J52" s="8">
        <v>9</v>
      </c>
      <c r="K52" s="8">
        <v>26</v>
      </c>
      <c r="L52" s="8">
        <v>65</v>
      </c>
      <c r="M52" s="8">
        <v>32</v>
      </c>
      <c r="N52" s="8">
        <v>4</v>
      </c>
      <c r="O52" s="8">
        <v>24</v>
      </c>
      <c r="P52" s="8">
        <v>12</v>
      </c>
      <c r="Q52" s="8">
        <v>0</v>
      </c>
      <c r="R52"/>
    </row>
    <row r="53" spans="1:18">
      <c r="A53" s="8" t="s">
        <v>800</v>
      </c>
      <c r="B53" s="3">
        <v>2</v>
      </c>
      <c r="C53" s="8">
        <v>1</v>
      </c>
      <c r="D53" s="8">
        <v>9</v>
      </c>
      <c r="E53" s="8">
        <v>35</v>
      </c>
      <c r="F53" s="8">
        <v>1</v>
      </c>
      <c r="G53" s="8">
        <v>1</v>
      </c>
      <c r="H53" s="8">
        <v>1</v>
      </c>
      <c r="I53" s="8">
        <v>80</v>
      </c>
      <c r="J53" s="8">
        <v>28</v>
      </c>
      <c r="K53" s="8">
        <v>57</v>
      </c>
      <c r="L53" s="8">
        <v>145</v>
      </c>
      <c r="M53" s="8">
        <v>68</v>
      </c>
      <c r="N53" s="8">
        <v>5</v>
      </c>
      <c r="O53" s="8">
        <v>53</v>
      </c>
      <c r="P53" s="8">
        <v>24</v>
      </c>
      <c r="Q53" s="8">
        <v>0</v>
      </c>
      <c r="R53"/>
    </row>
    <row r="54" spans="1:18">
      <c r="A54" s="8" t="s">
        <v>801</v>
      </c>
      <c r="B54" s="3">
        <v>1</v>
      </c>
      <c r="C54" s="8">
        <v>5</v>
      </c>
      <c r="D54" s="8">
        <v>15</v>
      </c>
      <c r="E54" s="8">
        <v>24</v>
      </c>
      <c r="F54" s="8">
        <v>1</v>
      </c>
      <c r="G54" s="8">
        <v>0</v>
      </c>
      <c r="H54" s="8">
        <v>0</v>
      </c>
      <c r="I54" s="8">
        <v>58</v>
      </c>
      <c r="J54" s="8">
        <v>24</v>
      </c>
      <c r="K54" s="8">
        <v>40</v>
      </c>
      <c r="L54" s="8">
        <v>66</v>
      </c>
      <c r="M54" s="8">
        <v>33</v>
      </c>
      <c r="N54" s="8">
        <v>3</v>
      </c>
      <c r="O54" s="8">
        <v>39</v>
      </c>
      <c r="P54" s="8">
        <v>15</v>
      </c>
      <c r="Q54" s="8">
        <v>0</v>
      </c>
      <c r="R54"/>
    </row>
    <row r="55" spans="1:18">
      <c r="A55" s="8" t="s">
        <v>802</v>
      </c>
      <c r="B55" s="3">
        <v>2</v>
      </c>
      <c r="C55" s="8">
        <v>4</v>
      </c>
      <c r="D55" s="8">
        <v>12</v>
      </c>
      <c r="E55" s="8">
        <v>22</v>
      </c>
      <c r="F55" s="8">
        <v>3</v>
      </c>
      <c r="G55" s="8">
        <v>0</v>
      </c>
      <c r="H55" s="8">
        <v>0</v>
      </c>
      <c r="I55" s="8">
        <v>44</v>
      </c>
      <c r="J55" s="8">
        <v>18</v>
      </c>
      <c r="K55" s="8">
        <v>44</v>
      </c>
      <c r="L55" s="8">
        <v>86</v>
      </c>
      <c r="M55" s="8">
        <v>34</v>
      </c>
      <c r="N55" s="8">
        <v>4</v>
      </c>
      <c r="O55" s="8">
        <v>37</v>
      </c>
      <c r="P55" s="8">
        <v>14</v>
      </c>
      <c r="Q55" s="8">
        <v>1</v>
      </c>
      <c r="R55"/>
    </row>
    <row r="56" spans="1:18">
      <c r="A56" s="8" t="s">
        <v>803</v>
      </c>
      <c r="B56" s="3">
        <v>0</v>
      </c>
      <c r="C56" s="8">
        <v>2</v>
      </c>
      <c r="D56" s="8">
        <v>5</v>
      </c>
      <c r="E56" s="8">
        <v>2</v>
      </c>
      <c r="F56" s="8">
        <v>1</v>
      </c>
      <c r="G56" s="8">
        <v>2</v>
      </c>
      <c r="H56" s="8">
        <v>2</v>
      </c>
      <c r="I56" s="8">
        <v>13</v>
      </c>
      <c r="J56" s="8">
        <v>9</v>
      </c>
      <c r="K56" s="8">
        <v>40</v>
      </c>
      <c r="L56" s="8">
        <v>69</v>
      </c>
      <c r="M56" s="8">
        <v>21</v>
      </c>
      <c r="N56" s="8">
        <v>4</v>
      </c>
      <c r="O56" s="8">
        <v>24</v>
      </c>
      <c r="P56" s="8">
        <v>6</v>
      </c>
      <c r="Q56" s="8">
        <v>0</v>
      </c>
      <c r="R56"/>
    </row>
    <row r="57" spans="1:18">
      <c r="A57" s="8" t="s">
        <v>1426</v>
      </c>
      <c r="B57" s="3">
        <v>1</v>
      </c>
      <c r="C57" s="8">
        <v>2</v>
      </c>
      <c r="D57" s="8">
        <v>14</v>
      </c>
      <c r="E57" s="8">
        <v>21</v>
      </c>
      <c r="F57" s="8">
        <v>3</v>
      </c>
      <c r="G57" s="8">
        <v>1</v>
      </c>
      <c r="H57" s="8">
        <v>1</v>
      </c>
      <c r="I57" s="8">
        <v>65</v>
      </c>
      <c r="J57" s="8">
        <v>20</v>
      </c>
      <c r="K57" s="8">
        <v>93</v>
      </c>
      <c r="L57" s="8">
        <v>139</v>
      </c>
      <c r="M57" s="8">
        <v>55</v>
      </c>
      <c r="N57" s="8">
        <v>6</v>
      </c>
      <c r="O57" s="8">
        <v>39</v>
      </c>
      <c r="P57" s="8">
        <v>9</v>
      </c>
      <c r="Q57" s="8">
        <v>1</v>
      </c>
      <c r="R57"/>
    </row>
    <row r="58" spans="1:18">
      <c r="A58" s="8" t="s">
        <v>1538</v>
      </c>
      <c r="B58" s="3">
        <v>0</v>
      </c>
      <c r="C58" s="8">
        <v>1</v>
      </c>
      <c r="D58" s="8">
        <v>16</v>
      </c>
      <c r="E58" s="8">
        <v>29</v>
      </c>
      <c r="F58" s="8">
        <v>0</v>
      </c>
      <c r="G58" s="8">
        <v>2</v>
      </c>
      <c r="H58" s="8">
        <v>2</v>
      </c>
      <c r="I58" s="8">
        <v>61</v>
      </c>
      <c r="J58" s="8">
        <v>26</v>
      </c>
      <c r="K58" s="8">
        <v>103</v>
      </c>
      <c r="L58" s="8">
        <v>135</v>
      </c>
      <c r="M58" s="8">
        <v>59</v>
      </c>
      <c r="N58" s="8">
        <v>0</v>
      </c>
      <c r="O58" s="8">
        <v>57</v>
      </c>
      <c r="P58" s="8">
        <v>16</v>
      </c>
      <c r="Q58" s="8">
        <v>2</v>
      </c>
      <c r="R58"/>
    </row>
    <row r="59" spans="1:18">
      <c r="A59" s="8" t="s">
        <v>1427</v>
      </c>
      <c r="B59" s="3">
        <v>1</v>
      </c>
      <c r="C59" s="8">
        <v>2</v>
      </c>
      <c r="D59" s="8">
        <v>10</v>
      </c>
      <c r="E59" s="8">
        <v>15</v>
      </c>
      <c r="F59" s="8">
        <v>1</v>
      </c>
      <c r="G59" s="8">
        <v>2</v>
      </c>
      <c r="H59" s="8">
        <v>2</v>
      </c>
      <c r="I59" s="8">
        <v>40</v>
      </c>
      <c r="J59" s="8">
        <v>10</v>
      </c>
      <c r="K59" s="8">
        <v>39</v>
      </c>
      <c r="L59" s="8">
        <v>79</v>
      </c>
      <c r="M59" s="8">
        <v>40</v>
      </c>
      <c r="N59" s="8">
        <v>1</v>
      </c>
      <c r="O59" s="8">
        <v>23</v>
      </c>
      <c r="P59" s="8">
        <v>9</v>
      </c>
      <c r="Q59" s="8">
        <v>1</v>
      </c>
      <c r="R59"/>
    </row>
    <row r="60" spans="1:18">
      <c r="A60" s="8" t="s">
        <v>1428</v>
      </c>
      <c r="B60" s="3">
        <v>2</v>
      </c>
      <c r="C60" s="8">
        <v>3</v>
      </c>
      <c r="D60" s="8">
        <v>4</v>
      </c>
      <c r="E60" s="8">
        <v>5</v>
      </c>
      <c r="F60" s="8">
        <v>0</v>
      </c>
      <c r="G60" s="8">
        <v>0</v>
      </c>
      <c r="H60" s="8">
        <v>0</v>
      </c>
      <c r="I60" s="8">
        <v>28</v>
      </c>
      <c r="J60" s="8">
        <v>10</v>
      </c>
      <c r="K60" s="8">
        <v>40</v>
      </c>
      <c r="L60" s="8">
        <v>66</v>
      </c>
      <c r="M60" s="8">
        <v>37</v>
      </c>
      <c r="N60" s="8">
        <v>0</v>
      </c>
      <c r="O60" s="8">
        <v>26</v>
      </c>
      <c r="P60" s="8">
        <v>8</v>
      </c>
      <c r="Q60" s="8">
        <v>1</v>
      </c>
      <c r="R60"/>
    </row>
    <row r="61" spans="1:18">
      <c r="A61" s="8" t="s">
        <v>1571</v>
      </c>
      <c r="B61" s="3">
        <v>0</v>
      </c>
      <c r="C61" s="8">
        <v>0</v>
      </c>
      <c r="D61" s="8">
        <v>10</v>
      </c>
      <c r="E61" s="8">
        <v>14</v>
      </c>
      <c r="F61" s="8">
        <v>0</v>
      </c>
      <c r="G61" s="8">
        <v>0</v>
      </c>
      <c r="H61" s="8">
        <v>0</v>
      </c>
      <c r="I61" s="8">
        <v>28</v>
      </c>
      <c r="J61" s="8">
        <v>9</v>
      </c>
      <c r="K61" s="8">
        <v>9</v>
      </c>
      <c r="L61" s="8">
        <v>13</v>
      </c>
      <c r="M61" s="8">
        <v>8</v>
      </c>
      <c r="N61" s="8">
        <v>4</v>
      </c>
      <c r="O61" s="8">
        <v>6</v>
      </c>
      <c r="P61" s="8">
        <v>2</v>
      </c>
      <c r="Q61" s="8">
        <v>0</v>
      </c>
      <c r="R61"/>
    </row>
    <row r="62" spans="1:18">
      <c r="A62" s="8" t="s">
        <v>1429</v>
      </c>
      <c r="B62" s="3">
        <v>1</v>
      </c>
      <c r="C62" s="8">
        <v>3</v>
      </c>
      <c r="D62" s="8">
        <v>24</v>
      </c>
      <c r="E62" s="8">
        <v>23</v>
      </c>
      <c r="F62" s="8">
        <v>3</v>
      </c>
      <c r="G62" s="8">
        <v>2</v>
      </c>
      <c r="H62" s="8">
        <v>2</v>
      </c>
      <c r="I62" s="8">
        <v>74</v>
      </c>
      <c r="J62" s="8">
        <v>34</v>
      </c>
      <c r="K62" s="8">
        <v>119</v>
      </c>
      <c r="L62" s="8">
        <v>100</v>
      </c>
      <c r="M62" s="8">
        <v>62</v>
      </c>
      <c r="N62" s="8">
        <v>5</v>
      </c>
      <c r="O62" s="8">
        <v>49</v>
      </c>
      <c r="P62" s="8">
        <v>20</v>
      </c>
      <c r="Q62" s="8">
        <v>2</v>
      </c>
      <c r="R62"/>
    </row>
    <row r="63" spans="1:18">
      <c r="A63" s="8" t="s">
        <v>1430</v>
      </c>
      <c r="B63" s="3">
        <v>0</v>
      </c>
      <c r="C63" s="8">
        <v>2</v>
      </c>
      <c r="D63" s="8">
        <v>16</v>
      </c>
      <c r="E63" s="8">
        <v>11</v>
      </c>
      <c r="F63" s="8">
        <v>2</v>
      </c>
      <c r="G63" s="8">
        <v>1</v>
      </c>
      <c r="H63" s="8">
        <v>1</v>
      </c>
      <c r="I63" s="8">
        <v>32</v>
      </c>
      <c r="J63" s="8">
        <v>12</v>
      </c>
      <c r="K63" s="8">
        <v>45</v>
      </c>
      <c r="L63" s="8">
        <v>83</v>
      </c>
      <c r="M63" s="8">
        <v>31</v>
      </c>
      <c r="N63" s="8">
        <v>0</v>
      </c>
      <c r="O63" s="8">
        <v>21</v>
      </c>
      <c r="P63" s="8">
        <v>12</v>
      </c>
      <c r="Q63" s="8">
        <v>0</v>
      </c>
      <c r="R63"/>
    </row>
    <row r="64" spans="1:18">
      <c r="A64" s="8" t="s">
        <v>1444</v>
      </c>
      <c r="B64" s="3">
        <v>0</v>
      </c>
      <c r="C64" s="8">
        <v>2</v>
      </c>
      <c r="D64" s="8">
        <v>16</v>
      </c>
      <c r="E64" s="8">
        <v>27</v>
      </c>
      <c r="F64" s="8">
        <v>1</v>
      </c>
      <c r="G64" s="8">
        <v>1</v>
      </c>
      <c r="H64" s="8">
        <v>0</v>
      </c>
      <c r="I64" s="8">
        <v>78</v>
      </c>
      <c r="J64" s="8">
        <v>34</v>
      </c>
      <c r="K64" s="8">
        <v>104</v>
      </c>
      <c r="L64" s="8">
        <v>119</v>
      </c>
      <c r="M64" s="8">
        <v>79</v>
      </c>
      <c r="N64" s="8">
        <v>2</v>
      </c>
      <c r="O64" s="8">
        <v>44</v>
      </c>
      <c r="P64" s="8">
        <v>26</v>
      </c>
      <c r="Q64" s="8">
        <v>0</v>
      </c>
      <c r="R64"/>
    </row>
    <row r="65" spans="1:18">
      <c r="A65" s="8" t="s">
        <v>1431</v>
      </c>
      <c r="B65" s="3">
        <v>1</v>
      </c>
      <c r="C65" s="8">
        <v>3</v>
      </c>
      <c r="D65" s="8">
        <v>14</v>
      </c>
      <c r="E65" s="8">
        <v>29</v>
      </c>
      <c r="F65" s="8">
        <v>2</v>
      </c>
      <c r="G65" s="8">
        <v>2</v>
      </c>
      <c r="H65" s="8">
        <v>2</v>
      </c>
      <c r="I65" s="8">
        <v>68</v>
      </c>
      <c r="J65" s="8">
        <v>27</v>
      </c>
      <c r="K65" s="8">
        <v>73</v>
      </c>
      <c r="L65" s="8">
        <v>89</v>
      </c>
      <c r="M65" s="8">
        <v>57</v>
      </c>
      <c r="N65" s="8">
        <v>8</v>
      </c>
      <c r="O65" s="8">
        <v>47</v>
      </c>
      <c r="P65" s="8">
        <v>15</v>
      </c>
      <c r="Q65" s="8">
        <v>2</v>
      </c>
      <c r="R65"/>
    </row>
    <row r="66" spans="1:18">
      <c r="A66" s="8" t="s">
        <v>1432</v>
      </c>
      <c r="B66" s="3">
        <v>3</v>
      </c>
      <c r="C66" s="8">
        <v>2</v>
      </c>
      <c r="D66" s="8">
        <v>12</v>
      </c>
      <c r="E66" s="8">
        <v>24</v>
      </c>
      <c r="F66" s="8">
        <v>4</v>
      </c>
      <c r="G66" s="8">
        <v>2</v>
      </c>
      <c r="H66" s="8">
        <v>2</v>
      </c>
      <c r="I66" s="8">
        <v>46</v>
      </c>
      <c r="J66" s="8">
        <v>20</v>
      </c>
      <c r="K66" s="8">
        <v>70</v>
      </c>
      <c r="L66" s="8">
        <v>93</v>
      </c>
      <c r="M66" s="8">
        <v>46</v>
      </c>
      <c r="N66" s="8">
        <v>1</v>
      </c>
      <c r="O66" s="8">
        <v>44</v>
      </c>
      <c r="P66" s="8">
        <v>21</v>
      </c>
      <c r="Q66" s="8">
        <v>2</v>
      </c>
      <c r="R66"/>
    </row>
    <row r="67" spans="1:18">
      <c r="A67" s="8" t="s">
        <v>1433</v>
      </c>
      <c r="B67" s="3">
        <v>0</v>
      </c>
      <c r="C67" s="8">
        <v>4</v>
      </c>
      <c r="D67" s="8">
        <v>6</v>
      </c>
      <c r="E67" s="8">
        <v>6</v>
      </c>
      <c r="F67" s="8">
        <v>1</v>
      </c>
      <c r="G67" s="8">
        <v>0</v>
      </c>
      <c r="H67" s="8">
        <v>0</v>
      </c>
      <c r="I67" s="8">
        <v>19</v>
      </c>
      <c r="J67" s="8">
        <v>11</v>
      </c>
      <c r="K67" s="8">
        <v>43</v>
      </c>
      <c r="L67" s="8">
        <v>81</v>
      </c>
      <c r="M67" s="8">
        <v>29</v>
      </c>
      <c r="N67" s="8">
        <v>1</v>
      </c>
      <c r="O67" s="8">
        <v>25</v>
      </c>
      <c r="P67" s="8">
        <v>10</v>
      </c>
      <c r="Q67" s="8">
        <v>0</v>
      </c>
      <c r="R67"/>
    </row>
    <row r="68" spans="1:18">
      <c r="A68" s="8" t="s">
        <v>1736</v>
      </c>
      <c r="B68" s="3">
        <v>2</v>
      </c>
      <c r="C68" s="8">
        <v>3</v>
      </c>
      <c r="D68" s="8">
        <v>19</v>
      </c>
      <c r="E68" s="8">
        <v>19</v>
      </c>
      <c r="F68" s="8">
        <v>2</v>
      </c>
      <c r="G68" s="8">
        <v>1</v>
      </c>
      <c r="H68" s="8">
        <v>0</v>
      </c>
      <c r="I68" s="8">
        <v>63</v>
      </c>
      <c r="J68" s="8">
        <v>24</v>
      </c>
      <c r="K68" s="8">
        <v>80</v>
      </c>
      <c r="L68" s="8">
        <v>98</v>
      </c>
      <c r="M68" s="8">
        <v>45</v>
      </c>
      <c r="N68" s="8">
        <v>5</v>
      </c>
      <c r="O68" s="8">
        <v>33</v>
      </c>
      <c r="P68" s="8">
        <v>8</v>
      </c>
      <c r="Q68" s="8">
        <v>1</v>
      </c>
      <c r="R68"/>
    </row>
    <row r="69" spans="1:18">
      <c r="A69" s="8" t="s">
        <v>1626</v>
      </c>
      <c r="B69" s="3">
        <v>0</v>
      </c>
      <c r="C69" s="8">
        <v>0</v>
      </c>
      <c r="D69" s="8">
        <v>17</v>
      </c>
      <c r="E69" s="8">
        <v>30</v>
      </c>
      <c r="F69" s="8">
        <v>0</v>
      </c>
      <c r="G69" s="8">
        <v>0</v>
      </c>
      <c r="H69" s="8">
        <v>0</v>
      </c>
      <c r="I69" s="8">
        <v>68</v>
      </c>
      <c r="J69" s="8">
        <v>34</v>
      </c>
      <c r="K69" s="8">
        <v>97</v>
      </c>
      <c r="L69" s="8">
        <v>117</v>
      </c>
      <c r="M69" s="8">
        <v>61</v>
      </c>
      <c r="N69" s="8">
        <v>5</v>
      </c>
      <c r="O69" s="8">
        <v>57</v>
      </c>
      <c r="P69" s="8">
        <v>18</v>
      </c>
      <c r="Q69" s="8">
        <v>0</v>
      </c>
    </row>
    <row r="70" spans="1:18">
      <c r="A70" s="8" t="s">
        <v>1719</v>
      </c>
      <c r="B70" s="3">
        <v>0</v>
      </c>
      <c r="C70" s="8">
        <v>2</v>
      </c>
      <c r="D70" s="8">
        <v>9</v>
      </c>
      <c r="E70" s="8">
        <v>22</v>
      </c>
      <c r="F70" s="8">
        <v>0</v>
      </c>
      <c r="G70" s="8">
        <v>2</v>
      </c>
      <c r="H70" s="8">
        <v>1</v>
      </c>
      <c r="I70" s="8">
        <v>42</v>
      </c>
      <c r="J70" s="8">
        <v>14</v>
      </c>
      <c r="K70" s="8">
        <v>44</v>
      </c>
      <c r="L70" s="8">
        <v>54</v>
      </c>
      <c r="M70" s="8">
        <v>25</v>
      </c>
      <c r="N70" s="8">
        <v>5</v>
      </c>
      <c r="O70" s="8">
        <v>23</v>
      </c>
      <c r="P70" s="8">
        <v>4</v>
      </c>
      <c r="Q70" s="8">
        <v>0</v>
      </c>
    </row>
    <row r="71" spans="1:18">
      <c r="A71" s="8" t="s">
        <v>1627</v>
      </c>
      <c r="B71" s="3">
        <v>2</v>
      </c>
      <c r="C71" s="8">
        <v>1</v>
      </c>
      <c r="D71" s="8">
        <v>3</v>
      </c>
      <c r="E71" s="8">
        <v>8</v>
      </c>
      <c r="F71" s="8">
        <v>0</v>
      </c>
      <c r="G71" s="8">
        <v>1</v>
      </c>
      <c r="H71" s="8">
        <v>0</v>
      </c>
      <c r="I71" s="8">
        <v>21</v>
      </c>
      <c r="J71" s="8">
        <v>14</v>
      </c>
      <c r="K71" s="8">
        <v>38</v>
      </c>
      <c r="L71" s="8">
        <v>55</v>
      </c>
      <c r="M71" s="8">
        <v>24</v>
      </c>
      <c r="N71" s="8">
        <v>1</v>
      </c>
      <c r="O71" s="8">
        <v>17</v>
      </c>
      <c r="P71" s="8">
        <v>5</v>
      </c>
      <c r="Q71" s="8">
        <v>0</v>
      </c>
    </row>
    <row r="72" spans="1:18">
      <c r="A72" s="8" t="s">
        <v>1722</v>
      </c>
      <c r="B72" s="3">
        <v>0</v>
      </c>
      <c r="C72" s="8">
        <v>0</v>
      </c>
      <c r="D72" s="8">
        <v>11</v>
      </c>
      <c r="E72" s="8">
        <v>14</v>
      </c>
      <c r="F72" s="8">
        <v>0</v>
      </c>
      <c r="G72" s="8">
        <v>0</v>
      </c>
      <c r="H72" s="8">
        <v>0</v>
      </c>
      <c r="I72" s="8">
        <v>25</v>
      </c>
      <c r="J72" s="8">
        <v>7</v>
      </c>
      <c r="K72" s="8">
        <v>11</v>
      </c>
      <c r="L72" s="8">
        <v>8</v>
      </c>
      <c r="M72" s="8">
        <v>2</v>
      </c>
      <c r="N72" s="8">
        <v>2</v>
      </c>
      <c r="O72" s="8">
        <v>3</v>
      </c>
      <c r="P72" s="8">
        <v>3</v>
      </c>
      <c r="Q72" s="8">
        <v>0</v>
      </c>
    </row>
    <row r="73" spans="1:18">
      <c r="A73" s="8" t="s">
        <v>1628</v>
      </c>
      <c r="B73" s="3">
        <v>1</v>
      </c>
      <c r="C73" s="8">
        <v>2</v>
      </c>
      <c r="D73" s="8">
        <v>21</v>
      </c>
      <c r="E73" s="8">
        <v>25</v>
      </c>
      <c r="F73" s="8">
        <v>4</v>
      </c>
      <c r="G73" s="8">
        <v>3</v>
      </c>
      <c r="H73" s="8">
        <v>2</v>
      </c>
      <c r="I73" s="8">
        <v>74</v>
      </c>
      <c r="J73" s="8">
        <v>36</v>
      </c>
      <c r="K73" s="8">
        <v>111</v>
      </c>
      <c r="L73" s="8">
        <v>91</v>
      </c>
      <c r="M73" s="8">
        <v>67</v>
      </c>
      <c r="N73" s="8">
        <v>9</v>
      </c>
      <c r="O73" s="8">
        <v>46</v>
      </c>
      <c r="P73" s="8">
        <v>22</v>
      </c>
      <c r="Q73" s="8">
        <v>0</v>
      </c>
    </row>
    <row r="74" spans="1:18">
      <c r="A74" s="8" t="s">
        <v>1629</v>
      </c>
      <c r="B74" s="3">
        <v>0</v>
      </c>
      <c r="C74" s="8">
        <v>2</v>
      </c>
      <c r="D74" s="8">
        <v>14</v>
      </c>
      <c r="E74" s="8">
        <v>10</v>
      </c>
      <c r="F74" s="8">
        <v>2</v>
      </c>
      <c r="G74" s="8">
        <v>2</v>
      </c>
      <c r="H74" s="8">
        <v>2</v>
      </c>
      <c r="I74" s="8">
        <v>30</v>
      </c>
      <c r="J74" s="8">
        <v>19</v>
      </c>
      <c r="K74" s="8">
        <v>38</v>
      </c>
      <c r="L74" s="8">
        <v>75</v>
      </c>
      <c r="M74" s="8">
        <v>27</v>
      </c>
      <c r="N74" s="8">
        <v>4</v>
      </c>
      <c r="O74" s="8">
        <v>19</v>
      </c>
      <c r="P74" s="8">
        <v>14</v>
      </c>
      <c r="Q74" s="8">
        <v>0</v>
      </c>
    </row>
    <row r="75" spans="1:18">
      <c r="A75" s="8" t="s">
        <v>1737</v>
      </c>
      <c r="B75" s="3">
        <v>2</v>
      </c>
      <c r="C75" s="8">
        <v>3</v>
      </c>
      <c r="D75" s="8">
        <v>12</v>
      </c>
      <c r="E75" s="8">
        <v>30</v>
      </c>
      <c r="F75" s="8">
        <v>2</v>
      </c>
      <c r="G75" s="8">
        <v>1</v>
      </c>
      <c r="H75" s="8">
        <v>2</v>
      </c>
      <c r="I75" s="8">
        <v>79</v>
      </c>
      <c r="J75" s="8">
        <v>30</v>
      </c>
      <c r="K75" s="8">
        <v>86</v>
      </c>
      <c r="L75" s="8">
        <v>120</v>
      </c>
      <c r="M75" s="8">
        <v>63</v>
      </c>
      <c r="N75" s="8">
        <v>8</v>
      </c>
      <c r="O75" s="8">
        <v>57</v>
      </c>
      <c r="P75" s="8">
        <v>19</v>
      </c>
      <c r="Q75" s="8">
        <v>0</v>
      </c>
    </row>
    <row r="76" spans="1:18">
      <c r="A76" s="8" t="s">
        <v>1738</v>
      </c>
      <c r="B76" s="3">
        <v>1</v>
      </c>
      <c r="C76" s="8">
        <v>3</v>
      </c>
      <c r="D76" s="8">
        <v>14</v>
      </c>
      <c r="E76" s="8">
        <v>29</v>
      </c>
      <c r="F76" s="8">
        <v>1</v>
      </c>
      <c r="G76" s="8">
        <v>1</v>
      </c>
      <c r="H76" s="8">
        <v>1</v>
      </c>
      <c r="I76" s="8">
        <v>60</v>
      </c>
      <c r="J76" s="8">
        <v>23</v>
      </c>
      <c r="K76" s="8">
        <v>71</v>
      </c>
      <c r="L76" s="8">
        <v>94</v>
      </c>
      <c r="M76" s="8">
        <v>38</v>
      </c>
      <c r="N76" s="8">
        <v>8</v>
      </c>
      <c r="O76" s="8">
        <v>51</v>
      </c>
      <c r="P76" s="8">
        <v>15</v>
      </c>
      <c r="Q76" s="8">
        <v>0</v>
      </c>
    </row>
    <row r="77" spans="1:18">
      <c r="A77" s="8" t="s">
        <v>1630</v>
      </c>
      <c r="B77" s="3">
        <v>0</v>
      </c>
      <c r="C77" s="8">
        <v>4</v>
      </c>
      <c r="D77" s="8">
        <v>11</v>
      </c>
      <c r="E77" s="8">
        <v>17</v>
      </c>
      <c r="F77" s="8">
        <v>2</v>
      </c>
      <c r="G77" s="8">
        <v>3</v>
      </c>
      <c r="H77" s="8">
        <v>3</v>
      </c>
      <c r="I77" s="8">
        <v>32</v>
      </c>
      <c r="J77" s="8">
        <v>16</v>
      </c>
      <c r="K77" s="8">
        <v>64</v>
      </c>
      <c r="L77" s="8">
        <v>86</v>
      </c>
      <c r="M77" s="8">
        <v>50</v>
      </c>
      <c r="N77" s="8">
        <v>2</v>
      </c>
      <c r="O77" s="8">
        <v>30</v>
      </c>
      <c r="P77" s="8">
        <v>12</v>
      </c>
      <c r="Q77" s="8">
        <v>0</v>
      </c>
    </row>
    <row r="78" spans="1:18">
      <c r="A78" s="8" t="s">
        <v>1735</v>
      </c>
      <c r="B78" s="3">
        <v>0</v>
      </c>
      <c r="C78" s="8">
        <v>2</v>
      </c>
      <c r="D78" s="8">
        <v>6</v>
      </c>
      <c r="E78" s="8">
        <v>14</v>
      </c>
      <c r="F78" s="8">
        <v>2</v>
      </c>
      <c r="G78" s="8">
        <v>1</v>
      </c>
      <c r="H78" s="8">
        <v>1</v>
      </c>
      <c r="I78" s="8">
        <v>28</v>
      </c>
      <c r="J78" s="8">
        <v>12</v>
      </c>
      <c r="K78" s="8">
        <v>50</v>
      </c>
      <c r="L78" s="8">
        <v>69</v>
      </c>
      <c r="M78" s="8">
        <v>35</v>
      </c>
      <c r="N78" s="8">
        <v>5</v>
      </c>
      <c r="O78" s="8">
        <v>31</v>
      </c>
      <c r="P78" s="8">
        <v>17</v>
      </c>
      <c r="Q78" s="8">
        <v>0</v>
      </c>
    </row>
    <row r="79" spans="1:18">
      <c r="A79" s="8" t="s">
        <v>1899</v>
      </c>
      <c r="B79" s="3">
        <v>2</v>
      </c>
      <c r="C79" s="8">
        <v>2</v>
      </c>
      <c r="D79" s="8">
        <v>21</v>
      </c>
      <c r="E79" s="8">
        <v>22</v>
      </c>
      <c r="F79" s="8">
        <v>4</v>
      </c>
      <c r="G79" s="8">
        <v>0</v>
      </c>
      <c r="H79" s="8">
        <v>1</v>
      </c>
      <c r="I79" s="8">
        <v>58</v>
      </c>
      <c r="J79" s="8">
        <v>30</v>
      </c>
      <c r="K79" s="8">
        <v>87</v>
      </c>
      <c r="L79" s="8">
        <v>109</v>
      </c>
      <c r="M79" s="8">
        <v>45</v>
      </c>
      <c r="N79" s="8">
        <v>6</v>
      </c>
      <c r="O79" s="8">
        <v>36</v>
      </c>
      <c r="P79" s="8">
        <v>7</v>
      </c>
      <c r="Q79" s="8">
        <v>0</v>
      </c>
    </row>
    <row r="80" spans="1:18">
      <c r="A80" s="8" t="s">
        <v>1900</v>
      </c>
      <c r="B80" s="3">
        <v>0</v>
      </c>
      <c r="C80" s="8">
        <v>2</v>
      </c>
      <c r="D80" s="8">
        <v>21</v>
      </c>
      <c r="E80" s="8">
        <v>27</v>
      </c>
      <c r="F80" s="8">
        <v>0</v>
      </c>
      <c r="G80" s="8">
        <v>0</v>
      </c>
      <c r="H80" s="8">
        <v>0</v>
      </c>
      <c r="I80" s="8">
        <v>65</v>
      </c>
      <c r="J80" s="8">
        <v>31</v>
      </c>
      <c r="K80" s="8">
        <v>87</v>
      </c>
      <c r="L80" s="8">
        <v>114</v>
      </c>
      <c r="M80" s="8">
        <v>51</v>
      </c>
      <c r="N80" s="8">
        <v>3</v>
      </c>
      <c r="O80" s="8">
        <v>48</v>
      </c>
      <c r="P80" s="8">
        <v>25</v>
      </c>
      <c r="Q80" s="8">
        <v>2</v>
      </c>
    </row>
    <row r="81" spans="1:17">
      <c r="A81" s="8" t="s">
        <v>1844</v>
      </c>
      <c r="B81" s="3">
        <v>1</v>
      </c>
      <c r="C81" s="8">
        <v>1</v>
      </c>
      <c r="D81" s="8">
        <v>8</v>
      </c>
      <c r="E81" s="8">
        <v>12</v>
      </c>
      <c r="F81" s="8">
        <v>1</v>
      </c>
      <c r="G81" s="8">
        <v>0</v>
      </c>
      <c r="H81" s="8">
        <v>0</v>
      </c>
      <c r="I81" s="8">
        <v>40</v>
      </c>
      <c r="J81" s="8">
        <v>8</v>
      </c>
      <c r="K81" s="8">
        <v>42</v>
      </c>
      <c r="L81" s="8">
        <v>57</v>
      </c>
      <c r="M81" s="8">
        <v>29</v>
      </c>
      <c r="N81" s="8">
        <v>1</v>
      </c>
      <c r="O81" s="8">
        <v>28</v>
      </c>
      <c r="P81" s="8">
        <v>9</v>
      </c>
      <c r="Q81" s="8">
        <v>0</v>
      </c>
    </row>
    <row r="82" spans="1:17">
      <c r="A82" s="8" t="s">
        <v>1901</v>
      </c>
      <c r="B82" s="3">
        <v>0</v>
      </c>
      <c r="C82" s="8">
        <v>3</v>
      </c>
      <c r="D82" s="8">
        <v>4</v>
      </c>
      <c r="E82" s="8">
        <v>7</v>
      </c>
      <c r="F82" s="8">
        <v>0</v>
      </c>
      <c r="G82" s="8">
        <v>0</v>
      </c>
      <c r="H82" s="8">
        <v>1</v>
      </c>
      <c r="I82" s="8">
        <v>20</v>
      </c>
      <c r="J82" s="8">
        <v>13</v>
      </c>
      <c r="K82" s="8">
        <v>59</v>
      </c>
      <c r="L82" s="8">
        <v>61</v>
      </c>
      <c r="M82" s="8">
        <v>33</v>
      </c>
      <c r="N82" s="8">
        <v>5</v>
      </c>
      <c r="O82" s="8">
        <v>24</v>
      </c>
      <c r="P82" s="8">
        <v>10</v>
      </c>
      <c r="Q82" s="8">
        <v>0</v>
      </c>
    </row>
    <row r="83" spans="1:17">
      <c r="A83" s="8" t="s">
        <v>1848</v>
      </c>
      <c r="B83" s="3">
        <v>0</v>
      </c>
      <c r="C83" s="8">
        <v>2</v>
      </c>
      <c r="D83" s="8">
        <v>8</v>
      </c>
      <c r="E83" s="8">
        <v>11</v>
      </c>
      <c r="F83" s="8">
        <v>0</v>
      </c>
      <c r="G83" s="8">
        <v>0</v>
      </c>
      <c r="H83" s="8">
        <v>0</v>
      </c>
      <c r="I83" s="8">
        <v>27</v>
      </c>
      <c r="J83" s="8">
        <v>6</v>
      </c>
      <c r="K83" s="8">
        <v>11</v>
      </c>
      <c r="L83" s="8">
        <v>17</v>
      </c>
      <c r="M83" s="8">
        <v>8</v>
      </c>
      <c r="N83" s="8">
        <v>0</v>
      </c>
      <c r="O83" s="8">
        <v>4</v>
      </c>
      <c r="P83" s="8">
        <v>2</v>
      </c>
      <c r="Q83" s="8">
        <v>0</v>
      </c>
    </row>
    <row r="84" spans="1:17">
      <c r="A84" s="8" t="s">
        <v>1902</v>
      </c>
      <c r="B84" s="3">
        <v>0</v>
      </c>
      <c r="C84" s="8">
        <v>1</v>
      </c>
      <c r="D84" s="8">
        <v>27</v>
      </c>
      <c r="E84" s="8">
        <v>21</v>
      </c>
      <c r="F84" s="8">
        <v>0</v>
      </c>
      <c r="G84" s="8">
        <v>3</v>
      </c>
      <c r="H84" s="8">
        <v>4</v>
      </c>
      <c r="I84" s="8">
        <v>68</v>
      </c>
      <c r="J84" s="8">
        <v>35</v>
      </c>
      <c r="K84" s="8">
        <v>91</v>
      </c>
      <c r="L84" s="8">
        <v>90</v>
      </c>
      <c r="M84" s="8">
        <v>64</v>
      </c>
      <c r="N84" s="8">
        <v>5</v>
      </c>
      <c r="O84" s="8">
        <v>60</v>
      </c>
      <c r="P84" s="8">
        <v>20</v>
      </c>
      <c r="Q84" s="8">
        <v>1</v>
      </c>
    </row>
    <row r="85" spans="1:17">
      <c r="A85" s="8" t="s">
        <v>1903</v>
      </c>
      <c r="B85" s="3">
        <v>0</v>
      </c>
      <c r="C85" s="8">
        <v>1</v>
      </c>
      <c r="D85" s="8">
        <v>13</v>
      </c>
      <c r="E85" s="8">
        <v>18</v>
      </c>
      <c r="F85" s="8">
        <v>0</v>
      </c>
      <c r="G85" s="8">
        <v>2</v>
      </c>
      <c r="H85" s="8">
        <v>2</v>
      </c>
      <c r="I85" s="8">
        <v>37</v>
      </c>
      <c r="J85" s="8">
        <v>23</v>
      </c>
      <c r="K85" s="8">
        <v>48</v>
      </c>
      <c r="L85" s="8">
        <v>78</v>
      </c>
      <c r="M85" s="8">
        <v>25</v>
      </c>
      <c r="N85" s="8">
        <v>4</v>
      </c>
      <c r="O85" s="8">
        <v>25</v>
      </c>
      <c r="P85" s="8">
        <v>8</v>
      </c>
      <c r="Q85" s="8">
        <v>0</v>
      </c>
    </row>
    <row r="86" spans="1:17">
      <c r="A86" s="8" t="s">
        <v>1904</v>
      </c>
      <c r="B86" s="3">
        <v>1</v>
      </c>
      <c r="C86" s="8">
        <v>3</v>
      </c>
      <c r="D86" s="8">
        <v>13</v>
      </c>
      <c r="E86" s="8">
        <v>34</v>
      </c>
      <c r="F86" s="8">
        <v>3</v>
      </c>
      <c r="G86" s="8">
        <v>2</v>
      </c>
      <c r="H86" s="8">
        <v>1</v>
      </c>
      <c r="I86" s="8">
        <v>83</v>
      </c>
      <c r="J86" s="8">
        <v>35</v>
      </c>
      <c r="K86" s="8">
        <v>97</v>
      </c>
      <c r="L86" s="8">
        <v>99</v>
      </c>
      <c r="M86" s="8">
        <v>64</v>
      </c>
      <c r="N86" s="8">
        <v>6</v>
      </c>
      <c r="O86" s="8">
        <v>67</v>
      </c>
      <c r="P86" s="8">
        <v>18</v>
      </c>
      <c r="Q86" s="8">
        <v>7</v>
      </c>
    </row>
    <row r="87" spans="1:17">
      <c r="A87" s="8" t="s">
        <v>1905</v>
      </c>
      <c r="B87" s="3">
        <v>1</v>
      </c>
      <c r="C87" s="8">
        <v>4</v>
      </c>
      <c r="D87" s="8">
        <v>14</v>
      </c>
      <c r="E87" s="8">
        <v>29</v>
      </c>
      <c r="F87" s="8">
        <v>1</v>
      </c>
      <c r="G87" s="8">
        <v>0</v>
      </c>
      <c r="H87" s="8">
        <v>0</v>
      </c>
      <c r="I87" s="8">
        <v>57</v>
      </c>
      <c r="J87" s="8">
        <v>15</v>
      </c>
      <c r="K87" s="8">
        <v>83</v>
      </c>
      <c r="L87" s="8">
        <v>79</v>
      </c>
      <c r="M87" s="8">
        <v>41</v>
      </c>
      <c r="N87" s="8">
        <v>6</v>
      </c>
      <c r="O87" s="8">
        <v>50</v>
      </c>
      <c r="P87" s="8">
        <v>10</v>
      </c>
      <c r="Q87" s="8">
        <v>3</v>
      </c>
    </row>
    <row r="88" spans="1:17">
      <c r="A88" s="8" t="s">
        <v>1861</v>
      </c>
      <c r="B88" s="3">
        <v>1</v>
      </c>
      <c r="C88" s="8">
        <v>1</v>
      </c>
      <c r="D88" s="8">
        <v>12</v>
      </c>
      <c r="E88" s="8">
        <v>10</v>
      </c>
      <c r="F88" s="8">
        <v>1</v>
      </c>
      <c r="G88" s="8">
        <v>0</v>
      </c>
      <c r="H88" s="8">
        <v>0</v>
      </c>
      <c r="I88" s="8">
        <v>31</v>
      </c>
      <c r="J88" s="8">
        <v>20</v>
      </c>
      <c r="K88" s="8">
        <v>67</v>
      </c>
      <c r="L88" s="8">
        <v>97</v>
      </c>
      <c r="M88" s="8">
        <v>45</v>
      </c>
      <c r="N88" s="8">
        <v>1</v>
      </c>
      <c r="O88" s="8">
        <v>43</v>
      </c>
      <c r="P88" s="8">
        <v>13</v>
      </c>
      <c r="Q88" s="8">
        <v>1</v>
      </c>
    </row>
    <row r="89" spans="1:17">
      <c r="A89" s="8" t="s">
        <v>1869</v>
      </c>
      <c r="B89" s="3">
        <v>0</v>
      </c>
      <c r="C89" s="8">
        <v>2</v>
      </c>
      <c r="D89" s="8">
        <v>9</v>
      </c>
      <c r="E89" s="8">
        <v>18</v>
      </c>
      <c r="F89" s="8">
        <v>1</v>
      </c>
      <c r="G89" s="8">
        <v>1</v>
      </c>
      <c r="H89" s="8">
        <v>1</v>
      </c>
      <c r="I89" s="8">
        <v>35</v>
      </c>
      <c r="J89" s="8">
        <v>16</v>
      </c>
      <c r="K89" s="8">
        <v>49</v>
      </c>
      <c r="L89" s="8">
        <v>56</v>
      </c>
      <c r="M89" s="8">
        <v>33</v>
      </c>
      <c r="N89" s="8">
        <v>0</v>
      </c>
      <c r="O89" s="8">
        <v>31</v>
      </c>
      <c r="P89" s="8">
        <v>19</v>
      </c>
      <c r="Q89" s="8">
        <v>0</v>
      </c>
    </row>
    <row r="90" spans="1:17">
      <c r="A90" s="8" t="s">
        <v>2261</v>
      </c>
      <c r="B90" s="3">
        <v>1</v>
      </c>
      <c r="C90" s="8">
        <v>6</v>
      </c>
      <c r="D90" s="8">
        <v>28</v>
      </c>
      <c r="E90" s="8">
        <v>29</v>
      </c>
      <c r="F90" s="8">
        <v>4</v>
      </c>
      <c r="G90" s="8">
        <v>1</v>
      </c>
      <c r="H90" s="8">
        <v>1</v>
      </c>
      <c r="I90" s="8">
        <v>78</v>
      </c>
      <c r="J90" s="8">
        <v>21</v>
      </c>
      <c r="K90" s="8">
        <v>79</v>
      </c>
      <c r="L90" s="8">
        <v>180</v>
      </c>
      <c r="M90" s="8">
        <v>71</v>
      </c>
      <c r="N90" s="8">
        <v>4</v>
      </c>
      <c r="O90" s="8">
        <v>39</v>
      </c>
      <c r="P90" s="8">
        <v>10</v>
      </c>
      <c r="Q90" s="8">
        <v>1</v>
      </c>
    </row>
    <row r="91" spans="1:17">
      <c r="A91" s="8" t="s">
        <v>2262</v>
      </c>
      <c r="B91" s="3">
        <v>0</v>
      </c>
      <c r="C91" s="8">
        <v>2</v>
      </c>
      <c r="D91" s="8">
        <v>22</v>
      </c>
      <c r="E91" s="8">
        <v>42</v>
      </c>
      <c r="F91" s="8">
        <v>1</v>
      </c>
      <c r="G91" s="8">
        <v>0</v>
      </c>
      <c r="H91" s="8">
        <v>0</v>
      </c>
      <c r="I91" s="8">
        <v>80</v>
      </c>
      <c r="J91" s="8">
        <v>30</v>
      </c>
      <c r="K91" s="8">
        <v>106</v>
      </c>
      <c r="L91" s="8">
        <v>96</v>
      </c>
      <c r="M91" s="8">
        <v>43</v>
      </c>
      <c r="N91" s="8">
        <v>3</v>
      </c>
      <c r="O91" s="8">
        <v>62</v>
      </c>
      <c r="P91" s="8">
        <v>17</v>
      </c>
      <c r="Q91" s="8">
        <v>0</v>
      </c>
    </row>
    <row r="92" spans="1:17">
      <c r="A92" s="8" t="s">
        <v>2229</v>
      </c>
      <c r="B92" s="3">
        <v>0</v>
      </c>
      <c r="C92" s="8">
        <v>0</v>
      </c>
      <c r="D92" s="8">
        <v>12</v>
      </c>
      <c r="E92" s="8">
        <v>16</v>
      </c>
      <c r="F92" s="8">
        <v>0</v>
      </c>
      <c r="G92" s="8">
        <v>1</v>
      </c>
      <c r="H92" s="8">
        <v>2</v>
      </c>
      <c r="I92" s="8">
        <v>42</v>
      </c>
      <c r="J92" s="8">
        <v>9</v>
      </c>
      <c r="K92" s="8">
        <v>31</v>
      </c>
      <c r="L92" s="8">
        <v>44</v>
      </c>
      <c r="M92" s="8">
        <v>28</v>
      </c>
      <c r="N92" s="8">
        <v>2</v>
      </c>
      <c r="O92" s="8">
        <v>16</v>
      </c>
      <c r="P92" s="8">
        <v>5</v>
      </c>
      <c r="Q92" s="8">
        <v>0</v>
      </c>
    </row>
    <row r="93" spans="1:17">
      <c r="A93" s="8" t="s">
        <v>2263</v>
      </c>
      <c r="B93" s="3">
        <v>1</v>
      </c>
      <c r="C93" s="8">
        <v>2</v>
      </c>
      <c r="D93" s="8">
        <v>6</v>
      </c>
      <c r="E93" s="8">
        <v>13</v>
      </c>
      <c r="F93" s="8">
        <v>1</v>
      </c>
      <c r="G93" s="8">
        <v>0</v>
      </c>
      <c r="H93" s="8">
        <v>0</v>
      </c>
      <c r="I93" s="8">
        <v>31</v>
      </c>
      <c r="J93" s="8">
        <v>18</v>
      </c>
      <c r="K93" s="8">
        <v>58</v>
      </c>
      <c r="L93" s="8">
        <v>86</v>
      </c>
      <c r="M93" s="8">
        <v>43</v>
      </c>
      <c r="N93" s="8">
        <v>4</v>
      </c>
      <c r="O93" s="8">
        <v>29</v>
      </c>
      <c r="P93" s="8">
        <v>7</v>
      </c>
      <c r="Q93" s="8">
        <v>0</v>
      </c>
    </row>
    <row r="94" spans="1:17">
      <c r="A94" s="8" t="s">
        <v>2264</v>
      </c>
      <c r="B94" s="3">
        <v>0</v>
      </c>
      <c r="C94" s="8">
        <v>2</v>
      </c>
      <c r="D94" s="8">
        <v>32</v>
      </c>
      <c r="E94" s="8">
        <v>22</v>
      </c>
      <c r="F94" s="8">
        <v>2</v>
      </c>
      <c r="G94" s="8">
        <v>0</v>
      </c>
      <c r="H94" s="8">
        <v>0</v>
      </c>
      <c r="I94" s="8">
        <v>63</v>
      </c>
      <c r="J94" s="8">
        <v>31</v>
      </c>
      <c r="K94" s="8">
        <v>82</v>
      </c>
      <c r="L94" s="8">
        <v>92</v>
      </c>
      <c r="M94" s="8">
        <v>56</v>
      </c>
      <c r="N94" s="8">
        <v>5</v>
      </c>
      <c r="O94" s="8">
        <v>56</v>
      </c>
      <c r="P94" s="8">
        <v>22</v>
      </c>
      <c r="Q94" s="8">
        <v>0</v>
      </c>
    </row>
    <row r="95" spans="1:17">
      <c r="A95" s="8" t="s">
        <v>2265</v>
      </c>
      <c r="B95" s="3">
        <v>1</v>
      </c>
      <c r="C95" s="8">
        <v>1</v>
      </c>
      <c r="D95" s="8">
        <v>15</v>
      </c>
      <c r="E95" s="8">
        <v>17</v>
      </c>
      <c r="F95" s="8">
        <v>1</v>
      </c>
      <c r="G95" s="8">
        <v>0</v>
      </c>
      <c r="H95" s="8">
        <v>0</v>
      </c>
      <c r="I95" s="8">
        <v>36</v>
      </c>
      <c r="J95" s="8">
        <v>18</v>
      </c>
      <c r="K95" s="8">
        <v>39</v>
      </c>
      <c r="L95" s="8">
        <v>82</v>
      </c>
      <c r="M95" s="8">
        <v>30</v>
      </c>
      <c r="N95" s="8">
        <v>0</v>
      </c>
      <c r="O95" s="8">
        <v>30</v>
      </c>
      <c r="P95" s="8">
        <v>15</v>
      </c>
      <c r="Q95" s="8">
        <v>0</v>
      </c>
    </row>
    <row r="96" spans="1:17">
      <c r="A96" s="8" t="s">
        <v>2266</v>
      </c>
      <c r="B96" s="3">
        <v>0</v>
      </c>
      <c r="C96" s="8">
        <v>3</v>
      </c>
      <c r="D96" s="8">
        <v>19</v>
      </c>
      <c r="E96" s="8">
        <v>26</v>
      </c>
      <c r="F96" s="8">
        <v>1</v>
      </c>
      <c r="G96" s="8">
        <v>3</v>
      </c>
      <c r="H96" s="8">
        <v>3</v>
      </c>
      <c r="I96" s="8">
        <v>78</v>
      </c>
      <c r="J96" s="8">
        <v>26</v>
      </c>
      <c r="K96" s="8">
        <v>84</v>
      </c>
      <c r="L96" s="8">
        <v>109</v>
      </c>
      <c r="M96" s="8">
        <v>47</v>
      </c>
      <c r="N96" s="8">
        <v>10</v>
      </c>
      <c r="O96" s="8">
        <v>58</v>
      </c>
      <c r="P96" s="8">
        <v>18</v>
      </c>
      <c r="Q96" s="8">
        <v>2</v>
      </c>
    </row>
    <row r="97" spans="1:17">
      <c r="A97" s="8" t="s">
        <v>2267</v>
      </c>
      <c r="B97" s="3">
        <v>0</v>
      </c>
      <c r="C97" s="8">
        <v>0</v>
      </c>
      <c r="D97" s="8">
        <v>17</v>
      </c>
      <c r="E97" s="8">
        <v>22</v>
      </c>
      <c r="F97" s="8">
        <v>1</v>
      </c>
      <c r="G97" s="8">
        <v>1</v>
      </c>
      <c r="H97" s="8">
        <v>1</v>
      </c>
      <c r="I97" s="8">
        <v>43</v>
      </c>
      <c r="J97" s="8">
        <v>16</v>
      </c>
      <c r="K97" s="8">
        <v>58</v>
      </c>
      <c r="L97" s="8">
        <v>70</v>
      </c>
      <c r="M97" s="8">
        <v>43</v>
      </c>
      <c r="N97" s="8">
        <v>5</v>
      </c>
      <c r="O97" s="8">
        <v>47</v>
      </c>
      <c r="P97" s="8">
        <v>12</v>
      </c>
      <c r="Q97" s="8">
        <v>0</v>
      </c>
    </row>
    <row r="98" spans="1:17">
      <c r="A98" s="8" t="s">
        <v>2246</v>
      </c>
      <c r="B98" s="3">
        <v>0</v>
      </c>
      <c r="C98" s="8">
        <v>2</v>
      </c>
      <c r="D98" s="8">
        <v>13</v>
      </c>
      <c r="E98" s="8">
        <v>11</v>
      </c>
      <c r="F98" s="8">
        <v>0</v>
      </c>
      <c r="G98" s="8">
        <v>1</v>
      </c>
      <c r="H98" s="8">
        <v>1</v>
      </c>
      <c r="I98" s="8">
        <v>30</v>
      </c>
      <c r="J98" s="8">
        <v>14</v>
      </c>
      <c r="K98" s="8">
        <v>54</v>
      </c>
      <c r="L98" s="8">
        <v>73</v>
      </c>
      <c r="M98" s="8">
        <v>30</v>
      </c>
      <c r="N98" s="8">
        <v>0</v>
      </c>
      <c r="O98" s="8">
        <v>43</v>
      </c>
      <c r="P98" s="8">
        <v>23</v>
      </c>
      <c r="Q98" s="8">
        <v>0</v>
      </c>
    </row>
    <row r="99" spans="1:17">
      <c r="A99" s="8" t="s">
        <v>2254</v>
      </c>
      <c r="B99" s="3">
        <v>0</v>
      </c>
      <c r="C99" s="8">
        <v>2</v>
      </c>
      <c r="D99" s="8">
        <v>10</v>
      </c>
      <c r="E99" s="8">
        <v>13</v>
      </c>
      <c r="F99" s="8">
        <v>0</v>
      </c>
      <c r="G99" s="8">
        <v>1</v>
      </c>
      <c r="H99" s="8">
        <v>1</v>
      </c>
      <c r="I99" s="8">
        <v>33</v>
      </c>
      <c r="J99" s="8">
        <v>10</v>
      </c>
      <c r="K99" s="8">
        <v>39</v>
      </c>
      <c r="L99" s="8">
        <v>47</v>
      </c>
      <c r="M99" s="8">
        <v>16</v>
      </c>
      <c r="N99" s="8">
        <v>4</v>
      </c>
      <c r="O99" s="8">
        <v>30</v>
      </c>
      <c r="P99" s="8">
        <v>12</v>
      </c>
      <c r="Q99" s="8">
        <v>0</v>
      </c>
    </row>
    <row r="100" spans="1:17">
      <c r="A100" s="8" t="s">
        <v>2396</v>
      </c>
      <c r="B100" s="3">
        <v>2</v>
      </c>
      <c r="C100" s="8">
        <v>3</v>
      </c>
      <c r="D100" s="8">
        <v>17</v>
      </c>
      <c r="E100" s="8">
        <v>28</v>
      </c>
      <c r="F100" s="8">
        <v>1</v>
      </c>
      <c r="G100" s="8">
        <v>2</v>
      </c>
      <c r="H100" s="8">
        <v>1</v>
      </c>
      <c r="I100" s="8">
        <v>75</v>
      </c>
      <c r="J100" s="8">
        <v>23</v>
      </c>
      <c r="K100" s="8">
        <v>85</v>
      </c>
      <c r="L100" s="8">
        <v>144</v>
      </c>
      <c r="M100" s="8">
        <v>64</v>
      </c>
      <c r="N100" s="8">
        <v>7</v>
      </c>
      <c r="O100" s="8">
        <v>41</v>
      </c>
      <c r="P100" s="8">
        <v>21</v>
      </c>
      <c r="Q100" s="8">
        <v>1</v>
      </c>
    </row>
    <row r="101" spans="1:17">
      <c r="A101" s="8" t="s">
        <v>2397</v>
      </c>
      <c r="B101" s="3">
        <v>1</v>
      </c>
      <c r="C101" s="8">
        <v>2</v>
      </c>
      <c r="D101" s="8">
        <v>23</v>
      </c>
      <c r="E101" s="8">
        <v>45</v>
      </c>
      <c r="F101" s="8">
        <v>1</v>
      </c>
      <c r="G101" s="8">
        <v>0</v>
      </c>
      <c r="H101" s="8">
        <v>0</v>
      </c>
      <c r="I101" s="8">
        <v>85</v>
      </c>
      <c r="J101" s="8">
        <v>23</v>
      </c>
      <c r="K101" s="8">
        <v>97</v>
      </c>
      <c r="L101" s="8">
        <v>117</v>
      </c>
      <c r="M101" s="8">
        <v>62</v>
      </c>
      <c r="N101" s="8">
        <v>3</v>
      </c>
      <c r="O101" s="8">
        <v>62</v>
      </c>
      <c r="P101" s="8">
        <v>23</v>
      </c>
      <c r="Q101" s="8">
        <v>0</v>
      </c>
    </row>
    <row r="102" spans="1:17">
      <c r="A102" s="8" t="s">
        <v>2370</v>
      </c>
      <c r="B102" s="3">
        <v>0</v>
      </c>
      <c r="C102" s="8">
        <v>0</v>
      </c>
      <c r="D102" s="8">
        <v>12</v>
      </c>
      <c r="E102" s="8">
        <v>14</v>
      </c>
      <c r="F102" s="8">
        <v>0</v>
      </c>
      <c r="G102" s="8">
        <v>0</v>
      </c>
      <c r="H102" s="8">
        <v>0</v>
      </c>
      <c r="I102" s="8">
        <v>38</v>
      </c>
      <c r="J102" s="8">
        <v>9</v>
      </c>
      <c r="K102" s="8">
        <v>41</v>
      </c>
      <c r="L102" s="8">
        <v>79</v>
      </c>
      <c r="M102" s="8">
        <v>47</v>
      </c>
      <c r="N102" s="8">
        <v>0</v>
      </c>
      <c r="O102" s="8">
        <v>21</v>
      </c>
      <c r="P102" s="8">
        <v>4</v>
      </c>
      <c r="Q102" s="8">
        <v>1</v>
      </c>
    </row>
    <row r="103" spans="1:17">
      <c r="A103" s="8" t="s">
        <v>2398</v>
      </c>
      <c r="B103" s="3">
        <v>0</v>
      </c>
      <c r="C103" s="8">
        <v>4</v>
      </c>
      <c r="D103" s="8">
        <v>6</v>
      </c>
      <c r="E103" s="8">
        <v>15</v>
      </c>
      <c r="F103" s="8">
        <v>1</v>
      </c>
      <c r="G103" s="8">
        <v>0</v>
      </c>
      <c r="H103" s="8">
        <v>0</v>
      </c>
      <c r="I103" s="8">
        <v>43</v>
      </c>
      <c r="J103" s="8">
        <v>22</v>
      </c>
      <c r="K103" s="8">
        <v>58</v>
      </c>
      <c r="L103" s="8">
        <v>106</v>
      </c>
      <c r="M103" s="8">
        <v>48</v>
      </c>
      <c r="N103" s="8">
        <v>3</v>
      </c>
      <c r="O103" s="8">
        <v>26</v>
      </c>
      <c r="P103" s="8">
        <v>8</v>
      </c>
      <c r="Q103" s="8">
        <v>1</v>
      </c>
    </row>
    <row r="104" spans="1:17">
      <c r="A104" s="8" t="s">
        <v>2399</v>
      </c>
      <c r="B104" s="3">
        <v>1</v>
      </c>
      <c r="C104" s="8">
        <v>3</v>
      </c>
      <c r="D104" s="8">
        <v>15</v>
      </c>
      <c r="E104" s="8">
        <v>30</v>
      </c>
      <c r="F104" s="8">
        <v>4</v>
      </c>
      <c r="G104" s="8">
        <v>0</v>
      </c>
      <c r="H104" s="8">
        <v>0</v>
      </c>
      <c r="I104" s="8">
        <v>61</v>
      </c>
      <c r="J104" s="8">
        <v>21</v>
      </c>
      <c r="K104" s="8">
        <v>79</v>
      </c>
      <c r="L104" s="8">
        <v>112</v>
      </c>
      <c r="M104" s="8">
        <v>59</v>
      </c>
      <c r="N104" s="8">
        <v>3</v>
      </c>
      <c r="O104" s="8">
        <v>40</v>
      </c>
      <c r="P104" s="8">
        <v>18</v>
      </c>
      <c r="Q104" s="8">
        <v>0</v>
      </c>
    </row>
    <row r="105" spans="1:17">
      <c r="A105" s="8" t="s">
        <v>2400</v>
      </c>
      <c r="B105" s="3">
        <v>2</v>
      </c>
      <c r="C105" s="8">
        <v>1</v>
      </c>
      <c r="D105" s="8">
        <v>14</v>
      </c>
      <c r="E105" s="8">
        <v>17</v>
      </c>
      <c r="F105" s="8">
        <v>2</v>
      </c>
      <c r="G105" s="8">
        <v>1</v>
      </c>
      <c r="H105" s="8">
        <v>1</v>
      </c>
      <c r="I105" s="8">
        <v>37</v>
      </c>
      <c r="J105" s="8">
        <v>22</v>
      </c>
      <c r="K105" s="8">
        <v>45</v>
      </c>
      <c r="L105" s="8">
        <v>66</v>
      </c>
      <c r="M105" s="8">
        <v>25</v>
      </c>
      <c r="N105" s="8">
        <v>0</v>
      </c>
      <c r="O105" s="8">
        <v>32</v>
      </c>
      <c r="P105" s="8">
        <v>12</v>
      </c>
      <c r="Q105" s="8">
        <v>1</v>
      </c>
    </row>
    <row r="106" spans="1:17">
      <c r="A106" s="8" t="s">
        <v>2401</v>
      </c>
      <c r="B106" s="3">
        <v>0</v>
      </c>
      <c r="C106" s="8">
        <v>1</v>
      </c>
      <c r="D106" s="8">
        <v>17</v>
      </c>
      <c r="E106" s="8">
        <v>30</v>
      </c>
      <c r="F106" s="8">
        <v>1</v>
      </c>
      <c r="G106" s="8">
        <v>1</v>
      </c>
      <c r="H106" s="8">
        <v>2</v>
      </c>
      <c r="I106" s="8">
        <v>61</v>
      </c>
      <c r="J106" s="8">
        <v>37</v>
      </c>
      <c r="K106" s="8">
        <v>102</v>
      </c>
      <c r="L106" s="8">
        <v>127</v>
      </c>
      <c r="M106" s="8">
        <v>75</v>
      </c>
      <c r="N106" s="8">
        <v>7</v>
      </c>
      <c r="O106" s="8">
        <v>60</v>
      </c>
      <c r="P106" s="8">
        <v>18</v>
      </c>
      <c r="Q106" s="8">
        <v>0</v>
      </c>
    </row>
    <row r="107" spans="1:17">
      <c r="A107" s="8" t="s">
        <v>2402</v>
      </c>
      <c r="B107" s="3">
        <v>1</v>
      </c>
      <c r="C107" s="8">
        <v>1</v>
      </c>
      <c r="D107" s="8">
        <v>21</v>
      </c>
      <c r="E107" s="8">
        <v>19</v>
      </c>
      <c r="F107" s="8">
        <v>0</v>
      </c>
      <c r="G107" s="8">
        <v>0</v>
      </c>
      <c r="H107" s="8">
        <v>0</v>
      </c>
      <c r="I107" s="8">
        <v>54</v>
      </c>
      <c r="J107" s="8">
        <v>26</v>
      </c>
      <c r="K107" s="8">
        <v>68</v>
      </c>
      <c r="L107" s="8">
        <v>83</v>
      </c>
      <c r="M107" s="8">
        <v>57</v>
      </c>
      <c r="N107" s="8">
        <v>5</v>
      </c>
      <c r="O107" s="8">
        <v>37</v>
      </c>
      <c r="P107" s="8">
        <v>14</v>
      </c>
      <c r="Q107" s="8">
        <v>2</v>
      </c>
    </row>
    <row r="108" spans="1:17">
      <c r="A108" s="8" t="s">
        <v>2387</v>
      </c>
      <c r="B108" s="3">
        <v>1</v>
      </c>
      <c r="C108" s="8">
        <v>4</v>
      </c>
      <c r="D108" s="8">
        <v>10</v>
      </c>
      <c r="E108" s="8">
        <v>16</v>
      </c>
      <c r="F108" s="8">
        <v>2</v>
      </c>
      <c r="G108" s="8">
        <v>0</v>
      </c>
      <c r="H108" s="8">
        <v>0</v>
      </c>
      <c r="I108" s="8">
        <v>35</v>
      </c>
      <c r="J108" s="8">
        <v>25</v>
      </c>
      <c r="K108" s="8">
        <v>61</v>
      </c>
      <c r="L108" s="8">
        <v>98</v>
      </c>
      <c r="M108" s="8">
        <v>53</v>
      </c>
      <c r="N108" s="8">
        <v>2</v>
      </c>
      <c r="O108" s="8">
        <v>42</v>
      </c>
      <c r="P108" s="8">
        <v>25</v>
      </c>
      <c r="Q108" s="8">
        <v>1</v>
      </c>
    </row>
    <row r="109" spans="1:17">
      <c r="A109" s="8" t="s">
        <v>2395</v>
      </c>
      <c r="B109" s="3">
        <v>1</v>
      </c>
      <c r="C109" s="8">
        <v>2</v>
      </c>
      <c r="D109" s="8">
        <v>9</v>
      </c>
      <c r="E109" s="8">
        <v>14</v>
      </c>
      <c r="F109" s="8">
        <v>3</v>
      </c>
      <c r="G109" s="8">
        <v>0</v>
      </c>
      <c r="H109" s="8">
        <v>0</v>
      </c>
      <c r="I109" s="8">
        <v>27</v>
      </c>
      <c r="J109" s="8">
        <v>14</v>
      </c>
      <c r="K109" s="8">
        <v>48</v>
      </c>
      <c r="L109" s="8">
        <v>50</v>
      </c>
      <c r="M109" s="8">
        <v>23</v>
      </c>
      <c r="N109" s="8">
        <v>0</v>
      </c>
      <c r="O109" s="8">
        <v>29</v>
      </c>
      <c r="P109" s="8">
        <v>10</v>
      </c>
      <c r="Q109" s="8">
        <v>1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5"/>
  <sheetViews>
    <sheetView topLeftCell="A208" workbookViewId="0">
      <selection activeCell="S21" sqref="S21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937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5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S2"/>
      <c r="T2"/>
      <c r="U2"/>
      <c r="V2"/>
      <c r="W2"/>
      <c r="X2"/>
    </row>
    <row r="3" spans="1:24">
      <c r="A3" s="8" t="s">
        <v>1006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960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983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1041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1064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9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1087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10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1110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7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1133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2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936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1005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6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959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982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1040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1063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1086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10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1109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1132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935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1004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10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958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981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1039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1062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1085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1108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1131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945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2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1014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6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968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9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991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1049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1072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1095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1118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944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11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1013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967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990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1048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1071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1094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1117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14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943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1012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7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966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989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3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1047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1070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6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1093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8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1116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16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942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1011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965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988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1046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1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1069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3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1092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1115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941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1010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964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4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987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1045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1068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1091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1114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13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940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1009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4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963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986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1044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1067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11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1090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7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1113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8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939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4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1008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962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985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1043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1066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1089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7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1112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938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1007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5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961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984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1042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1065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7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1088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1111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925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994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948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971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1017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1029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1052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1075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1098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3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1121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924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993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947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970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1016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2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1028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1051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9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1074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2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1097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1120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923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992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946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1026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2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969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1015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1027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1050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11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1073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1096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1119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934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4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1003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1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957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3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980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1038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1061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6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1084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1107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4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1130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933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1002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956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979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1025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1037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1060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1083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1106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1129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932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3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1001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955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978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4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1024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1036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1059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1082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1105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1128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931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1000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954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1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977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1023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4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1035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3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1058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6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1081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1104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1127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930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999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953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976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1022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1034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1057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6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1080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1103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3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1126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929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5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998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952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975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1021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1033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1056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11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1079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1102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1125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928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4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997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6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951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974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1020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5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1032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1055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1078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7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1101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1124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2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927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6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996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7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950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1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973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1019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4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1031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1054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1077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1100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2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1123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926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995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7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949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972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1018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1030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1053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5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1076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1099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3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1122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2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485</v>
      </c>
      <c r="B213" s="3">
        <v>7</v>
      </c>
      <c r="C213" s="8">
        <v>6</v>
      </c>
      <c r="D213" s="8">
        <v>49</v>
      </c>
      <c r="E213" s="8">
        <v>64</v>
      </c>
      <c r="F213" s="8">
        <v>7</v>
      </c>
      <c r="G213" s="8">
        <v>8</v>
      </c>
      <c r="H213" s="8">
        <v>8</v>
      </c>
      <c r="I213" s="8">
        <v>173</v>
      </c>
      <c r="J213" s="8">
        <v>25</v>
      </c>
      <c r="K213" s="8">
        <v>184</v>
      </c>
      <c r="L213" s="8">
        <v>428</v>
      </c>
      <c r="M213" s="8">
        <v>115</v>
      </c>
      <c r="N213" s="8">
        <v>0</v>
      </c>
      <c r="O213" s="8">
        <v>86</v>
      </c>
      <c r="P213" s="8">
        <v>13</v>
      </c>
      <c r="Q213" s="8">
        <v>3</v>
      </c>
    </row>
    <row r="214" spans="1:17">
      <c r="A214" s="8" t="s">
        <v>486</v>
      </c>
      <c r="B214" s="3">
        <v>0</v>
      </c>
      <c r="C214" s="8">
        <v>7</v>
      </c>
      <c r="D214" s="8">
        <v>43</v>
      </c>
      <c r="E214" s="8">
        <v>93</v>
      </c>
      <c r="F214" s="8">
        <v>27</v>
      </c>
      <c r="G214" s="8">
        <v>6</v>
      </c>
      <c r="H214" s="8">
        <v>6</v>
      </c>
      <c r="I214" s="8">
        <v>185</v>
      </c>
      <c r="J214" s="8">
        <v>48</v>
      </c>
      <c r="K214" s="8">
        <v>260</v>
      </c>
      <c r="L214" s="8">
        <v>281</v>
      </c>
      <c r="M214" s="8">
        <v>134</v>
      </c>
      <c r="N214" s="8">
        <v>0</v>
      </c>
      <c r="O214" s="8">
        <v>137</v>
      </c>
      <c r="P214" s="8">
        <v>31</v>
      </c>
      <c r="Q214" s="8">
        <v>1</v>
      </c>
    </row>
    <row r="215" spans="1:17">
      <c r="A215" s="8" t="s">
        <v>487</v>
      </c>
      <c r="B215" s="3">
        <v>0</v>
      </c>
      <c r="C215" s="8">
        <v>2</v>
      </c>
      <c r="D215" s="8">
        <v>32</v>
      </c>
      <c r="E215" s="8">
        <v>37</v>
      </c>
      <c r="F215" s="8">
        <v>8</v>
      </c>
      <c r="G215" s="8">
        <v>1</v>
      </c>
      <c r="H215" s="8">
        <v>1</v>
      </c>
      <c r="I215" s="8">
        <v>100</v>
      </c>
      <c r="J215" s="8">
        <v>18</v>
      </c>
      <c r="K215" s="8">
        <v>107</v>
      </c>
      <c r="L215" s="8">
        <v>153</v>
      </c>
      <c r="M215" s="8">
        <v>79</v>
      </c>
      <c r="N215" s="8">
        <v>0</v>
      </c>
      <c r="O215" s="8">
        <v>67</v>
      </c>
      <c r="P215" s="8">
        <v>11</v>
      </c>
      <c r="Q215" s="8">
        <v>3</v>
      </c>
    </row>
    <row r="216" spans="1:17">
      <c r="A216" s="8" t="s">
        <v>488</v>
      </c>
      <c r="B216" s="3">
        <v>5</v>
      </c>
      <c r="C216" s="8">
        <v>6</v>
      </c>
      <c r="D216" s="8">
        <v>14</v>
      </c>
      <c r="E216" s="8">
        <v>49</v>
      </c>
      <c r="F216" s="8">
        <v>5</v>
      </c>
      <c r="G216" s="8">
        <v>2</v>
      </c>
      <c r="H216" s="8">
        <v>2</v>
      </c>
      <c r="I216" s="8">
        <v>88</v>
      </c>
      <c r="J216" s="8">
        <v>14</v>
      </c>
      <c r="K216" s="8">
        <v>97</v>
      </c>
      <c r="L216" s="8">
        <v>199</v>
      </c>
      <c r="M216" s="8">
        <v>79</v>
      </c>
      <c r="N216" s="8">
        <v>0</v>
      </c>
      <c r="O216" s="8">
        <v>68</v>
      </c>
      <c r="P216" s="8">
        <v>17</v>
      </c>
      <c r="Q216" s="8">
        <v>0</v>
      </c>
    </row>
    <row r="217" spans="1:17">
      <c r="A217" s="8" t="s">
        <v>489</v>
      </c>
      <c r="B217" s="3">
        <v>0</v>
      </c>
      <c r="C217" s="8">
        <v>0</v>
      </c>
      <c r="D217" s="8">
        <v>14</v>
      </c>
      <c r="E217" s="8">
        <v>10</v>
      </c>
      <c r="F217" s="8">
        <v>0</v>
      </c>
      <c r="G217" s="8">
        <v>2</v>
      </c>
      <c r="H217" s="8">
        <v>2</v>
      </c>
      <c r="I217" s="8">
        <v>34</v>
      </c>
      <c r="J217" s="8">
        <v>8</v>
      </c>
      <c r="K217" s="8">
        <v>27</v>
      </c>
      <c r="L217" s="8">
        <v>33</v>
      </c>
      <c r="M217" s="8">
        <v>16</v>
      </c>
      <c r="N217" s="8">
        <v>0</v>
      </c>
      <c r="O217" s="8">
        <v>11</v>
      </c>
      <c r="P217" s="8">
        <v>2</v>
      </c>
      <c r="Q217" s="8">
        <v>0</v>
      </c>
    </row>
    <row r="218" spans="1:17">
      <c r="A218" s="8" t="s">
        <v>490</v>
      </c>
      <c r="B218" s="3">
        <v>1</v>
      </c>
      <c r="C218" s="8">
        <v>3</v>
      </c>
      <c r="D218" s="8">
        <v>48</v>
      </c>
      <c r="E218" s="8">
        <v>101</v>
      </c>
      <c r="F218" s="8">
        <v>21</v>
      </c>
      <c r="G218" s="8">
        <v>2</v>
      </c>
      <c r="H218" s="8">
        <v>2</v>
      </c>
      <c r="I218" s="8">
        <v>204</v>
      </c>
      <c r="J218" s="8">
        <v>51</v>
      </c>
      <c r="K218" s="8">
        <v>221</v>
      </c>
      <c r="L218" s="8">
        <v>337</v>
      </c>
      <c r="M218" s="8">
        <v>170</v>
      </c>
      <c r="N218" s="8">
        <v>0</v>
      </c>
      <c r="O218" s="8">
        <v>92</v>
      </c>
      <c r="P218" s="8">
        <v>26</v>
      </c>
      <c r="Q218" s="8">
        <v>0</v>
      </c>
    </row>
    <row r="219" spans="1:17">
      <c r="A219" s="8" t="s">
        <v>491</v>
      </c>
      <c r="B219" s="3">
        <v>2</v>
      </c>
      <c r="C219" s="8">
        <v>4</v>
      </c>
      <c r="D219" s="8">
        <v>44</v>
      </c>
      <c r="E219" s="8">
        <v>72</v>
      </c>
      <c r="F219" s="8">
        <v>7</v>
      </c>
      <c r="G219" s="8">
        <v>1</v>
      </c>
      <c r="H219" s="8">
        <v>1</v>
      </c>
      <c r="I219" s="8">
        <v>142</v>
      </c>
      <c r="J219" s="8">
        <v>33</v>
      </c>
      <c r="K219" s="8">
        <v>114</v>
      </c>
      <c r="L219" s="8">
        <v>204</v>
      </c>
      <c r="M219" s="8">
        <v>65</v>
      </c>
      <c r="N219" s="8">
        <v>0</v>
      </c>
      <c r="O219" s="8">
        <v>52</v>
      </c>
      <c r="P219" s="8">
        <v>18</v>
      </c>
      <c r="Q219" s="8">
        <v>5</v>
      </c>
    </row>
    <row r="220" spans="1:17">
      <c r="A220" s="8" t="s">
        <v>492</v>
      </c>
      <c r="B220" s="3">
        <v>7</v>
      </c>
      <c r="C220" s="8">
        <v>6</v>
      </c>
      <c r="D220" s="8">
        <v>53</v>
      </c>
      <c r="E220" s="8">
        <v>99</v>
      </c>
      <c r="F220" s="8">
        <v>12</v>
      </c>
      <c r="G220" s="8">
        <v>5</v>
      </c>
      <c r="H220" s="8">
        <v>5</v>
      </c>
      <c r="I220" s="8">
        <v>249</v>
      </c>
      <c r="J220" s="8">
        <v>36</v>
      </c>
      <c r="K220" s="8">
        <v>225</v>
      </c>
      <c r="L220" s="8">
        <v>369</v>
      </c>
      <c r="M220" s="8">
        <v>155</v>
      </c>
      <c r="N220" s="8">
        <v>0</v>
      </c>
      <c r="O220" s="8">
        <v>142</v>
      </c>
      <c r="P220" s="8">
        <v>21</v>
      </c>
      <c r="Q220" s="8">
        <v>1</v>
      </c>
    </row>
    <row r="221" spans="1:17">
      <c r="A221" s="8" t="s">
        <v>493</v>
      </c>
      <c r="B221" s="3">
        <v>1</v>
      </c>
      <c r="C221" s="8">
        <v>13</v>
      </c>
      <c r="D221" s="8">
        <v>34</v>
      </c>
      <c r="E221" s="8">
        <v>74</v>
      </c>
      <c r="F221" s="8">
        <v>8</v>
      </c>
      <c r="G221" s="8">
        <v>8</v>
      </c>
      <c r="H221" s="8">
        <v>8</v>
      </c>
      <c r="I221" s="8">
        <v>150</v>
      </c>
      <c r="J221" s="8">
        <v>33</v>
      </c>
      <c r="K221" s="8">
        <v>184</v>
      </c>
      <c r="L221" s="8">
        <v>326</v>
      </c>
      <c r="M221" s="8">
        <v>114</v>
      </c>
      <c r="N221" s="8">
        <v>0</v>
      </c>
      <c r="O221" s="8">
        <v>102</v>
      </c>
      <c r="P221" s="8">
        <v>30</v>
      </c>
      <c r="Q221" s="8">
        <v>0</v>
      </c>
    </row>
    <row r="222" spans="1:17">
      <c r="A222" s="8" t="s">
        <v>494</v>
      </c>
      <c r="B222" s="3">
        <v>14</v>
      </c>
      <c r="C222" s="8">
        <v>6</v>
      </c>
      <c r="D222" s="8">
        <v>47</v>
      </c>
      <c r="E222" s="8">
        <v>62</v>
      </c>
      <c r="F222" s="8">
        <v>9</v>
      </c>
      <c r="G222" s="8">
        <v>6</v>
      </c>
      <c r="H222" s="8">
        <v>6</v>
      </c>
      <c r="I222" s="8">
        <v>155</v>
      </c>
      <c r="J222" s="8">
        <v>32</v>
      </c>
      <c r="K222" s="8">
        <v>179</v>
      </c>
      <c r="L222" s="8">
        <v>246</v>
      </c>
      <c r="M222" s="8">
        <v>100</v>
      </c>
      <c r="N222" s="8">
        <v>0</v>
      </c>
      <c r="O222" s="8">
        <v>109</v>
      </c>
      <c r="P222" s="8">
        <v>33</v>
      </c>
      <c r="Q222" s="8">
        <v>1</v>
      </c>
    </row>
    <row r="223" spans="1:17">
      <c r="A223" s="8" t="s">
        <v>495</v>
      </c>
      <c r="B223" s="3">
        <v>3</v>
      </c>
      <c r="C223" s="8">
        <v>2</v>
      </c>
      <c r="D223" s="8">
        <v>16</v>
      </c>
      <c r="E223" s="8">
        <v>44</v>
      </c>
      <c r="F223" s="8">
        <v>11</v>
      </c>
      <c r="G223" s="8">
        <v>3</v>
      </c>
      <c r="H223" s="8">
        <v>3</v>
      </c>
      <c r="I223" s="8">
        <v>87</v>
      </c>
      <c r="J223" s="8">
        <v>25</v>
      </c>
      <c r="K223" s="8">
        <v>111</v>
      </c>
      <c r="L223" s="8">
        <v>159</v>
      </c>
      <c r="M223" s="8">
        <v>73</v>
      </c>
      <c r="N223" s="8">
        <v>0</v>
      </c>
      <c r="O223" s="8">
        <v>53</v>
      </c>
      <c r="P223" s="8">
        <v>8</v>
      </c>
      <c r="Q223" s="8">
        <v>0</v>
      </c>
    </row>
    <row r="224" spans="1:17">
      <c r="A224" s="8" t="s">
        <v>496</v>
      </c>
      <c r="B224" s="3">
        <v>3</v>
      </c>
      <c r="C224" s="8">
        <v>8</v>
      </c>
      <c r="D224" s="8">
        <v>62</v>
      </c>
      <c r="E224" s="8">
        <v>85</v>
      </c>
      <c r="F224" s="8">
        <v>6</v>
      </c>
      <c r="G224" s="8">
        <v>2</v>
      </c>
      <c r="H224" s="8">
        <v>1</v>
      </c>
      <c r="I224" s="8">
        <v>240</v>
      </c>
      <c r="J224" s="8">
        <v>74</v>
      </c>
      <c r="K224" s="8">
        <v>322</v>
      </c>
      <c r="L224" s="8">
        <v>488</v>
      </c>
      <c r="M224" s="8">
        <v>220</v>
      </c>
      <c r="N224" s="8">
        <v>18</v>
      </c>
      <c r="O224" s="8">
        <v>139</v>
      </c>
      <c r="P224" s="8">
        <v>27</v>
      </c>
      <c r="Q224" s="8">
        <v>8</v>
      </c>
    </row>
    <row r="225" spans="1:17">
      <c r="A225" s="8" t="s">
        <v>497</v>
      </c>
      <c r="B225" s="3">
        <v>0</v>
      </c>
      <c r="C225" s="8">
        <v>5</v>
      </c>
      <c r="D225" s="8">
        <v>65</v>
      </c>
      <c r="E225" s="8">
        <v>133</v>
      </c>
      <c r="F225" s="8">
        <v>2</v>
      </c>
      <c r="G225" s="8">
        <v>4</v>
      </c>
      <c r="H225" s="8">
        <v>4</v>
      </c>
      <c r="I225" s="8">
        <v>262</v>
      </c>
      <c r="J225" s="8">
        <v>105</v>
      </c>
      <c r="K225" s="8">
        <v>349</v>
      </c>
      <c r="L225" s="8">
        <v>550</v>
      </c>
      <c r="M225" s="8">
        <v>235</v>
      </c>
      <c r="N225" s="8">
        <v>7</v>
      </c>
      <c r="O225" s="8">
        <v>212</v>
      </c>
      <c r="P225" s="8">
        <v>62</v>
      </c>
      <c r="Q225" s="8">
        <v>3</v>
      </c>
    </row>
    <row r="226" spans="1:17">
      <c r="A226" s="8" t="s">
        <v>498</v>
      </c>
      <c r="B226" s="3">
        <v>2</v>
      </c>
      <c r="C226" s="8">
        <v>7</v>
      </c>
      <c r="D226" s="8">
        <v>40</v>
      </c>
      <c r="E226" s="8">
        <v>66</v>
      </c>
      <c r="F226" s="8">
        <v>3</v>
      </c>
      <c r="G226" s="8">
        <v>4</v>
      </c>
      <c r="H226" s="8">
        <v>3</v>
      </c>
      <c r="I226" s="8">
        <v>153</v>
      </c>
      <c r="J226" s="8">
        <v>46</v>
      </c>
      <c r="K226" s="8">
        <v>155</v>
      </c>
      <c r="L226" s="8">
        <v>232</v>
      </c>
      <c r="M226" s="8">
        <v>117</v>
      </c>
      <c r="N226" s="8">
        <v>11</v>
      </c>
      <c r="O226" s="8">
        <v>85</v>
      </c>
      <c r="P226" s="8">
        <v>24</v>
      </c>
      <c r="Q226" s="8">
        <v>1</v>
      </c>
    </row>
    <row r="227" spans="1:17">
      <c r="A227" s="8" t="s">
        <v>499</v>
      </c>
      <c r="B227" s="3">
        <v>8</v>
      </c>
      <c r="C227" s="8">
        <v>11</v>
      </c>
      <c r="D227" s="8">
        <v>15</v>
      </c>
      <c r="E227" s="8">
        <v>32</v>
      </c>
      <c r="F227" s="8">
        <v>0</v>
      </c>
      <c r="G227" s="8">
        <v>1</v>
      </c>
      <c r="H227" s="8">
        <v>0</v>
      </c>
      <c r="I227" s="8">
        <v>108</v>
      </c>
      <c r="J227" s="8">
        <v>42</v>
      </c>
      <c r="K227" s="8">
        <v>160</v>
      </c>
      <c r="L227" s="8">
        <v>240</v>
      </c>
      <c r="M227" s="8">
        <v>112</v>
      </c>
      <c r="N227" s="8">
        <v>8</v>
      </c>
      <c r="O227" s="8">
        <v>87</v>
      </c>
      <c r="P227" s="8">
        <v>28</v>
      </c>
      <c r="Q227" s="8">
        <v>1</v>
      </c>
    </row>
    <row r="228" spans="1:17">
      <c r="A228" s="8" t="s">
        <v>57</v>
      </c>
      <c r="B228" s="3">
        <v>0</v>
      </c>
      <c r="C228" s="8">
        <v>0</v>
      </c>
      <c r="D228" s="8">
        <v>34</v>
      </c>
      <c r="E228" s="8">
        <v>41</v>
      </c>
      <c r="F228" s="8">
        <v>0</v>
      </c>
      <c r="G228" s="8">
        <v>0</v>
      </c>
      <c r="H228" s="8">
        <v>0</v>
      </c>
      <c r="I228" s="8">
        <v>98</v>
      </c>
      <c r="J228" s="8">
        <v>23</v>
      </c>
      <c r="K228" s="8">
        <v>33</v>
      </c>
      <c r="L228" s="8">
        <v>46</v>
      </c>
      <c r="M228" s="8">
        <v>24</v>
      </c>
      <c r="N228" s="8">
        <v>11</v>
      </c>
      <c r="O228" s="8">
        <v>24</v>
      </c>
      <c r="P228" s="8">
        <v>12</v>
      </c>
      <c r="Q228" s="8">
        <v>0</v>
      </c>
    </row>
    <row r="229" spans="1:17">
      <c r="A229" s="8" t="s">
        <v>500</v>
      </c>
      <c r="B229" s="3">
        <v>2</v>
      </c>
      <c r="C229" s="8">
        <v>8</v>
      </c>
      <c r="D229" s="8">
        <v>99</v>
      </c>
      <c r="E229" s="8">
        <v>109</v>
      </c>
      <c r="F229" s="8">
        <v>9</v>
      </c>
      <c r="G229" s="8">
        <v>5</v>
      </c>
      <c r="H229" s="8">
        <v>4</v>
      </c>
      <c r="I229" s="8">
        <v>309</v>
      </c>
      <c r="J229" s="8">
        <v>121</v>
      </c>
      <c r="K229" s="8">
        <v>407</v>
      </c>
      <c r="L229" s="8">
        <v>446</v>
      </c>
      <c r="M229" s="8">
        <v>275</v>
      </c>
      <c r="N229" s="8">
        <v>16</v>
      </c>
      <c r="O229" s="8">
        <v>184</v>
      </c>
      <c r="P229" s="8">
        <v>75</v>
      </c>
      <c r="Q229" s="8">
        <v>2</v>
      </c>
    </row>
    <row r="230" spans="1:17">
      <c r="A230" s="8" t="s">
        <v>501</v>
      </c>
      <c r="B230" s="3">
        <v>2</v>
      </c>
      <c r="C230" s="8">
        <v>8</v>
      </c>
      <c r="D230" s="8">
        <v>58</v>
      </c>
      <c r="E230" s="8">
        <v>58</v>
      </c>
      <c r="F230" s="8">
        <v>7</v>
      </c>
      <c r="G230" s="8">
        <v>4</v>
      </c>
      <c r="H230" s="8">
        <v>4</v>
      </c>
      <c r="I230" s="8">
        <v>142</v>
      </c>
      <c r="J230" s="8">
        <v>46</v>
      </c>
      <c r="K230" s="8">
        <v>142</v>
      </c>
      <c r="L230" s="8">
        <v>304</v>
      </c>
      <c r="M230" s="8">
        <v>111</v>
      </c>
      <c r="N230" s="8">
        <v>8</v>
      </c>
      <c r="O230" s="8">
        <v>83</v>
      </c>
      <c r="P230" s="8">
        <v>43</v>
      </c>
      <c r="Q230" s="8">
        <v>0</v>
      </c>
    </row>
    <row r="231" spans="1:17">
      <c r="A231" s="8" t="s">
        <v>502</v>
      </c>
      <c r="B231" s="3">
        <v>7</v>
      </c>
      <c r="C231" s="8">
        <v>6</v>
      </c>
      <c r="D231" s="8">
        <v>52</v>
      </c>
      <c r="E231" s="8">
        <v>124</v>
      </c>
      <c r="F231" s="8">
        <v>4</v>
      </c>
      <c r="G231" s="8">
        <v>4</v>
      </c>
      <c r="H231" s="8">
        <v>4</v>
      </c>
      <c r="I231" s="8">
        <v>319</v>
      </c>
      <c r="J231" s="8">
        <v>107</v>
      </c>
      <c r="K231" s="8">
        <v>332</v>
      </c>
      <c r="L231" s="8">
        <v>555</v>
      </c>
      <c r="M231" s="8">
        <v>267</v>
      </c>
      <c r="N231" s="8">
        <v>15</v>
      </c>
      <c r="O231" s="8">
        <v>197</v>
      </c>
      <c r="P231" s="8">
        <v>81</v>
      </c>
      <c r="Q231" s="8">
        <v>0</v>
      </c>
    </row>
    <row r="232" spans="1:17">
      <c r="A232" s="8" t="s">
        <v>503</v>
      </c>
      <c r="B232" s="3">
        <v>4</v>
      </c>
      <c r="C232" s="8">
        <v>14</v>
      </c>
      <c r="D232" s="8">
        <v>60</v>
      </c>
      <c r="E232" s="8">
        <v>108</v>
      </c>
      <c r="F232" s="8">
        <v>4</v>
      </c>
      <c r="G232" s="8">
        <v>3</v>
      </c>
      <c r="H232" s="8">
        <v>3</v>
      </c>
      <c r="I232" s="8">
        <v>244</v>
      </c>
      <c r="J232" s="8">
        <v>87</v>
      </c>
      <c r="K232" s="8">
        <v>255</v>
      </c>
      <c r="L232" s="8">
        <v>367</v>
      </c>
      <c r="M232" s="8">
        <v>171</v>
      </c>
      <c r="N232" s="8">
        <v>20</v>
      </c>
      <c r="O232" s="8">
        <v>189</v>
      </c>
      <c r="P232" s="8">
        <v>61</v>
      </c>
      <c r="Q232" s="8">
        <v>2</v>
      </c>
    </row>
    <row r="233" spans="1:17">
      <c r="A233" s="8" t="s">
        <v>504</v>
      </c>
      <c r="B233" s="3">
        <v>6</v>
      </c>
      <c r="C233" s="8">
        <v>13</v>
      </c>
      <c r="D233" s="8">
        <v>53</v>
      </c>
      <c r="E233" s="8">
        <v>85</v>
      </c>
      <c r="F233" s="8">
        <v>9</v>
      </c>
      <c r="G233" s="8">
        <v>5</v>
      </c>
      <c r="H233" s="8">
        <v>5</v>
      </c>
      <c r="I233" s="8">
        <v>173</v>
      </c>
      <c r="J233" s="8">
        <v>66</v>
      </c>
      <c r="K233" s="8">
        <v>236</v>
      </c>
      <c r="L233" s="8">
        <v>391</v>
      </c>
      <c r="M233" s="8">
        <v>181</v>
      </c>
      <c r="N233" s="8">
        <v>7</v>
      </c>
      <c r="O233" s="8">
        <v>155</v>
      </c>
      <c r="P233" s="8">
        <v>60</v>
      </c>
      <c r="Q233" s="8">
        <v>3</v>
      </c>
    </row>
    <row r="234" spans="1:17">
      <c r="A234" s="8" t="s">
        <v>505</v>
      </c>
      <c r="B234" s="3">
        <v>1</v>
      </c>
      <c r="C234" s="8">
        <v>9</v>
      </c>
      <c r="D234" s="8">
        <v>24</v>
      </c>
      <c r="E234" s="8">
        <v>30</v>
      </c>
      <c r="F234" s="8">
        <v>4</v>
      </c>
      <c r="G234" s="8">
        <v>3</v>
      </c>
      <c r="H234" s="8">
        <v>3</v>
      </c>
      <c r="I234" s="8">
        <v>82</v>
      </c>
      <c r="J234" s="8">
        <v>38</v>
      </c>
      <c r="K234" s="8">
        <v>175</v>
      </c>
      <c r="L234" s="8">
        <v>299</v>
      </c>
      <c r="M234" s="8">
        <v>108</v>
      </c>
      <c r="N234" s="8">
        <v>10</v>
      </c>
      <c r="O234" s="8">
        <v>106</v>
      </c>
      <c r="P234" s="8">
        <v>39</v>
      </c>
      <c r="Q234" s="8">
        <v>0</v>
      </c>
    </row>
    <row r="235" spans="1:17">
      <c r="A235" s="8" t="s">
        <v>1906</v>
      </c>
      <c r="B235" s="3">
        <v>5</v>
      </c>
      <c r="C235" s="8">
        <v>11</v>
      </c>
      <c r="D235" s="8">
        <v>66</v>
      </c>
      <c r="E235" s="8">
        <v>79</v>
      </c>
      <c r="F235" s="8">
        <v>9</v>
      </c>
      <c r="G235" s="8">
        <v>3</v>
      </c>
      <c r="H235" s="8">
        <v>3</v>
      </c>
      <c r="I235" s="8">
        <v>211</v>
      </c>
      <c r="J235" s="8">
        <v>74</v>
      </c>
      <c r="K235" s="8">
        <v>251</v>
      </c>
      <c r="L235" s="8">
        <v>433</v>
      </c>
      <c r="M235" s="8">
        <v>180</v>
      </c>
      <c r="N235" s="8">
        <v>17</v>
      </c>
      <c r="O235" s="8">
        <v>116</v>
      </c>
      <c r="P235" s="8">
        <v>38</v>
      </c>
      <c r="Q235" s="8">
        <v>2</v>
      </c>
    </row>
    <row r="236" spans="1:17">
      <c r="A236" s="8" t="s">
        <v>1907</v>
      </c>
      <c r="B236" s="3">
        <v>1</v>
      </c>
      <c r="C236" s="8">
        <v>6</v>
      </c>
      <c r="D236" s="8">
        <v>66</v>
      </c>
      <c r="E236" s="8">
        <v>114</v>
      </c>
      <c r="F236" s="8">
        <v>2</v>
      </c>
      <c r="G236" s="8">
        <v>0</v>
      </c>
      <c r="H236" s="8">
        <v>0</v>
      </c>
      <c r="I236" s="8">
        <v>230</v>
      </c>
      <c r="J236" s="8">
        <v>84</v>
      </c>
      <c r="K236" s="8">
        <v>290</v>
      </c>
      <c r="L236" s="8">
        <v>327</v>
      </c>
      <c r="M236" s="8">
        <v>156</v>
      </c>
      <c r="N236" s="8">
        <v>9</v>
      </c>
      <c r="O236" s="8">
        <v>172</v>
      </c>
      <c r="P236" s="8">
        <v>65</v>
      </c>
      <c r="Q236" s="8">
        <v>2</v>
      </c>
    </row>
    <row r="237" spans="1:17">
      <c r="A237" s="8" t="s">
        <v>1873</v>
      </c>
      <c r="B237" s="3">
        <v>1</v>
      </c>
      <c r="C237" s="8">
        <v>1</v>
      </c>
      <c r="D237" s="8">
        <v>32</v>
      </c>
      <c r="E237" s="8">
        <v>42</v>
      </c>
      <c r="F237" s="8">
        <v>1</v>
      </c>
      <c r="G237" s="8">
        <v>1</v>
      </c>
      <c r="H237" s="8">
        <v>2</v>
      </c>
      <c r="I237" s="8">
        <v>120</v>
      </c>
      <c r="J237" s="8">
        <v>26</v>
      </c>
      <c r="K237" s="8">
        <v>114</v>
      </c>
      <c r="L237" s="8">
        <v>180</v>
      </c>
      <c r="M237" s="8">
        <v>104</v>
      </c>
      <c r="N237" s="8">
        <v>3</v>
      </c>
      <c r="O237" s="8">
        <v>65</v>
      </c>
      <c r="P237" s="8">
        <v>18</v>
      </c>
      <c r="Q237" s="8">
        <v>1</v>
      </c>
    </row>
    <row r="238" spans="1:17">
      <c r="A238" s="8" t="s">
        <v>1908</v>
      </c>
      <c r="B238" s="3">
        <v>1</v>
      </c>
      <c r="C238" s="8">
        <v>9</v>
      </c>
      <c r="D238" s="8">
        <v>16</v>
      </c>
      <c r="E238" s="8">
        <v>35</v>
      </c>
      <c r="F238" s="8">
        <v>2</v>
      </c>
      <c r="G238" s="8">
        <v>0</v>
      </c>
      <c r="H238" s="8">
        <v>1</v>
      </c>
      <c r="I238" s="8">
        <v>94</v>
      </c>
      <c r="J238" s="8">
        <v>53</v>
      </c>
      <c r="K238" s="8">
        <v>175</v>
      </c>
      <c r="L238" s="8">
        <v>253</v>
      </c>
      <c r="M238" s="8">
        <v>124</v>
      </c>
      <c r="N238" s="8">
        <v>12</v>
      </c>
      <c r="O238" s="8">
        <v>79</v>
      </c>
      <c r="P238" s="8">
        <v>25</v>
      </c>
      <c r="Q238" s="8">
        <v>1</v>
      </c>
    </row>
    <row r="239" spans="1:17">
      <c r="A239" s="8" t="s">
        <v>1877</v>
      </c>
      <c r="B239" s="3">
        <v>0</v>
      </c>
      <c r="C239" s="8">
        <v>2</v>
      </c>
      <c r="D239" s="8">
        <v>8</v>
      </c>
      <c r="E239" s="8">
        <v>11</v>
      </c>
      <c r="F239" s="8">
        <v>0</v>
      </c>
      <c r="G239" s="8">
        <v>0</v>
      </c>
      <c r="H239" s="8">
        <v>0</v>
      </c>
      <c r="I239" s="8">
        <v>27</v>
      </c>
      <c r="J239" s="8">
        <v>6</v>
      </c>
      <c r="K239" s="8">
        <v>11</v>
      </c>
      <c r="L239" s="8">
        <v>17</v>
      </c>
      <c r="M239" s="8">
        <v>8</v>
      </c>
      <c r="N239" s="8">
        <v>0</v>
      </c>
      <c r="O239" s="8">
        <v>4</v>
      </c>
      <c r="P239" s="8">
        <v>2</v>
      </c>
      <c r="Q239" s="8">
        <v>0</v>
      </c>
    </row>
    <row r="240" spans="1:17">
      <c r="A240" s="8" t="s">
        <v>1909</v>
      </c>
      <c r="B240" s="3">
        <v>1</v>
      </c>
      <c r="C240" s="8">
        <v>6</v>
      </c>
      <c r="D240" s="8">
        <v>74</v>
      </c>
      <c r="E240" s="8">
        <v>73</v>
      </c>
      <c r="F240" s="8">
        <v>6</v>
      </c>
      <c r="G240" s="8">
        <v>3</v>
      </c>
      <c r="H240" s="8">
        <v>4</v>
      </c>
      <c r="I240" s="8">
        <v>192</v>
      </c>
      <c r="J240" s="8">
        <v>87</v>
      </c>
      <c r="K240" s="8">
        <v>252</v>
      </c>
      <c r="L240" s="8">
        <v>294</v>
      </c>
      <c r="M240" s="8">
        <v>179</v>
      </c>
      <c r="N240" s="8">
        <v>13</v>
      </c>
      <c r="O240" s="8">
        <v>156</v>
      </c>
      <c r="P240" s="8">
        <v>60</v>
      </c>
      <c r="Q240" s="8">
        <v>1</v>
      </c>
    </row>
    <row r="241" spans="1:17">
      <c r="A241" s="8" t="s">
        <v>1912</v>
      </c>
      <c r="B241" s="3">
        <v>3</v>
      </c>
      <c r="C241" s="8">
        <v>3</v>
      </c>
      <c r="D241" s="8">
        <v>42</v>
      </c>
      <c r="E241" s="8">
        <v>52</v>
      </c>
      <c r="F241" s="8">
        <v>3</v>
      </c>
      <c r="G241" s="8">
        <v>3</v>
      </c>
      <c r="H241" s="8">
        <v>3</v>
      </c>
      <c r="I241" s="8">
        <v>110</v>
      </c>
      <c r="J241" s="8">
        <v>63</v>
      </c>
      <c r="K241" s="8">
        <v>132</v>
      </c>
      <c r="L241" s="8">
        <v>226</v>
      </c>
      <c r="M241" s="8">
        <v>80</v>
      </c>
      <c r="N241" s="8">
        <v>4</v>
      </c>
      <c r="O241" s="8">
        <v>87</v>
      </c>
      <c r="P241" s="8">
        <v>35</v>
      </c>
      <c r="Q241" s="8">
        <v>1</v>
      </c>
    </row>
    <row r="242" spans="1:17">
      <c r="A242" s="8" t="s">
        <v>1910</v>
      </c>
      <c r="B242" s="3">
        <v>1</v>
      </c>
      <c r="C242" s="8">
        <v>7</v>
      </c>
      <c r="D242" s="8">
        <v>49</v>
      </c>
      <c r="E242" s="8">
        <v>90</v>
      </c>
      <c r="F242" s="8">
        <v>5</v>
      </c>
      <c r="G242" s="8">
        <v>6</v>
      </c>
      <c r="H242" s="8">
        <v>6</v>
      </c>
      <c r="I242" s="8">
        <v>222</v>
      </c>
      <c r="J242" s="8">
        <v>98</v>
      </c>
      <c r="K242" s="8">
        <v>283</v>
      </c>
      <c r="L242" s="8">
        <v>335</v>
      </c>
      <c r="M242" s="8">
        <v>186</v>
      </c>
      <c r="N242" s="8">
        <v>23</v>
      </c>
      <c r="O242" s="8">
        <v>185</v>
      </c>
      <c r="P242" s="8">
        <v>54</v>
      </c>
      <c r="Q242" s="8">
        <v>9</v>
      </c>
    </row>
    <row r="243" spans="1:17">
      <c r="A243" s="8" t="s">
        <v>1911</v>
      </c>
      <c r="B243" s="3">
        <v>2</v>
      </c>
      <c r="C243" s="8">
        <v>5</v>
      </c>
      <c r="D243" s="8">
        <v>52</v>
      </c>
      <c r="E243" s="8">
        <v>70</v>
      </c>
      <c r="F243" s="8">
        <v>2</v>
      </c>
      <c r="G243" s="8">
        <v>1</v>
      </c>
      <c r="H243" s="8">
        <v>1</v>
      </c>
      <c r="I243" s="8">
        <v>154</v>
      </c>
      <c r="J243" s="8">
        <v>57</v>
      </c>
      <c r="K243" s="8">
        <v>209</v>
      </c>
      <c r="L243" s="8">
        <v>232</v>
      </c>
      <c r="M243" s="8">
        <v>141</v>
      </c>
      <c r="N243" s="8">
        <v>16</v>
      </c>
      <c r="O243" s="8">
        <v>134</v>
      </c>
      <c r="P243" s="8">
        <v>36</v>
      </c>
      <c r="Q243" s="8">
        <v>5</v>
      </c>
    </row>
    <row r="244" spans="1:17">
      <c r="A244" s="8" t="s">
        <v>1890</v>
      </c>
      <c r="B244" s="3">
        <v>2</v>
      </c>
      <c r="C244" s="8">
        <v>7</v>
      </c>
      <c r="D244" s="8">
        <v>35</v>
      </c>
      <c r="E244" s="8">
        <v>37</v>
      </c>
      <c r="F244" s="8">
        <v>3</v>
      </c>
      <c r="G244" s="8">
        <v>1</v>
      </c>
      <c r="H244" s="8">
        <v>1</v>
      </c>
      <c r="I244" s="8">
        <v>96</v>
      </c>
      <c r="J244" s="8">
        <v>59</v>
      </c>
      <c r="K244" s="8">
        <v>182</v>
      </c>
      <c r="L244" s="8">
        <v>268</v>
      </c>
      <c r="M244" s="8">
        <v>128</v>
      </c>
      <c r="N244" s="8">
        <v>3</v>
      </c>
      <c r="O244" s="8">
        <v>128</v>
      </c>
      <c r="P244" s="8">
        <v>61</v>
      </c>
      <c r="Q244" s="8">
        <v>2</v>
      </c>
    </row>
    <row r="245" spans="1:17">
      <c r="A245" s="8" t="s">
        <v>1898</v>
      </c>
      <c r="B245" s="3">
        <v>1</v>
      </c>
      <c r="C245" s="8">
        <v>6</v>
      </c>
      <c r="D245" s="8">
        <v>28</v>
      </c>
      <c r="E245" s="8">
        <v>45</v>
      </c>
      <c r="F245" s="8">
        <v>4</v>
      </c>
      <c r="G245" s="8">
        <v>2</v>
      </c>
      <c r="H245" s="8">
        <v>2</v>
      </c>
      <c r="I245" s="8">
        <v>95</v>
      </c>
      <c r="J245" s="8">
        <v>40</v>
      </c>
      <c r="K245" s="8">
        <v>136</v>
      </c>
      <c r="L245" s="8">
        <v>153</v>
      </c>
      <c r="M245" s="8">
        <v>72</v>
      </c>
      <c r="N245" s="8">
        <v>4</v>
      </c>
      <c r="O245" s="8">
        <v>90</v>
      </c>
      <c r="P245" s="8">
        <v>41</v>
      </c>
      <c r="Q245" s="8">
        <v>1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S21" sqref="S21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1575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1576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1577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1578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1579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s="8" t="s">
        <v>1580</v>
      </c>
      <c r="B7" s="3">
        <v>9</v>
      </c>
      <c r="C7" s="8">
        <v>24</v>
      </c>
      <c r="D7" s="8">
        <v>142</v>
      </c>
      <c r="E7" s="8">
        <v>204</v>
      </c>
      <c r="F7" s="8">
        <v>17</v>
      </c>
      <c r="G7" s="8">
        <v>13</v>
      </c>
      <c r="H7" s="8">
        <v>12</v>
      </c>
      <c r="I7" s="8">
        <v>539</v>
      </c>
      <c r="J7" s="8">
        <v>213</v>
      </c>
      <c r="K7" s="8">
        <v>738</v>
      </c>
      <c r="L7" s="8">
        <v>997</v>
      </c>
      <c r="M7" s="8">
        <v>503</v>
      </c>
      <c r="N7" s="8">
        <v>28</v>
      </c>
      <c r="O7" s="8">
        <v>381</v>
      </c>
      <c r="P7" s="8">
        <v>148</v>
      </c>
      <c r="Q7" s="8">
        <v>11</v>
      </c>
    </row>
    <row r="8" spans="1:17">
      <c r="A8" s="8" t="s">
        <v>1631</v>
      </c>
      <c r="B8" s="3">
        <v>8</v>
      </c>
      <c r="C8" s="8">
        <v>22</v>
      </c>
      <c r="D8" s="8">
        <v>137</v>
      </c>
      <c r="E8" s="8">
        <v>218</v>
      </c>
      <c r="F8" s="8">
        <v>15</v>
      </c>
      <c r="G8" s="8">
        <v>15</v>
      </c>
      <c r="H8" s="8">
        <v>12</v>
      </c>
      <c r="I8" s="8">
        <v>522</v>
      </c>
      <c r="J8" s="8">
        <v>229</v>
      </c>
      <c r="K8" s="8">
        <v>690</v>
      </c>
      <c r="L8" s="8">
        <v>867</v>
      </c>
      <c r="M8" s="8">
        <v>437</v>
      </c>
      <c r="N8" s="8">
        <v>54</v>
      </c>
      <c r="O8" s="8">
        <v>367</v>
      </c>
      <c r="P8" s="8">
        <v>137</v>
      </c>
      <c r="Q8" s="8">
        <v>1</v>
      </c>
    </row>
    <row r="9" spans="1:17">
      <c r="A9" s="8" t="s">
        <v>1913</v>
      </c>
      <c r="B9" s="3">
        <v>6</v>
      </c>
      <c r="C9" s="8">
        <v>22</v>
      </c>
      <c r="D9" s="8">
        <v>150</v>
      </c>
      <c r="E9" s="8">
        <v>209</v>
      </c>
      <c r="F9" s="8">
        <v>11</v>
      </c>
      <c r="G9" s="8">
        <v>8</v>
      </c>
      <c r="H9" s="8">
        <v>10</v>
      </c>
      <c r="I9" s="8">
        <v>521</v>
      </c>
      <c r="J9" s="8">
        <v>232</v>
      </c>
      <c r="K9" s="8">
        <v>721</v>
      </c>
      <c r="L9" s="8">
        <v>857</v>
      </c>
      <c r="M9" s="8">
        <v>438</v>
      </c>
      <c r="N9" s="8">
        <v>37</v>
      </c>
      <c r="O9" s="8">
        <v>416</v>
      </c>
      <c r="P9" s="8">
        <v>141</v>
      </c>
      <c r="Q9" s="8">
        <v>14</v>
      </c>
    </row>
    <row r="10" spans="1:17">
      <c r="A10" s="8" t="s">
        <v>2268</v>
      </c>
      <c r="B10" s="3">
        <v>3</v>
      </c>
      <c r="C10" s="8">
        <v>20</v>
      </c>
      <c r="D10" s="8">
        <v>174</v>
      </c>
      <c r="E10" s="8">
        <v>211</v>
      </c>
      <c r="F10" s="8">
        <v>11</v>
      </c>
      <c r="G10" s="8">
        <v>8</v>
      </c>
      <c r="H10" s="8">
        <v>9</v>
      </c>
      <c r="I10" s="8">
        <v>514</v>
      </c>
      <c r="J10" s="8">
        <v>193</v>
      </c>
      <c r="K10" s="8">
        <v>630</v>
      </c>
      <c r="L10" s="8">
        <v>879</v>
      </c>
      <c r="M10" s="8">
        <v>407</v>
      </c>
      <c r="N10" s="8">
        <v>37</v>
      </c>
      <c r="O10" s="8">
        <v>410</v>
      </c>
      <c r="P10" s="8">
        <v>141</v>
      </c>
      <c r="Q10" s="8">
        <v>3</v>
      </c>
    </row>
    <row r="11" spans="1:17">
      <c r="A11" s="8" t="s">
        <v>2403</v>
      </c>
      <c r="B11" s="3">
        <v>9</v>
      </c>
      <c r="C11" s="8">
        <v>21</v>
      </c>
      <c r="D11" s="8">
        <v>144</v>
      </c>
      <c r="E11" s="8">
        <v>228</v>
      </c>
      <c r="F11" s="8">
        <v>15</v>
      </c>
      <c r="G11" s="8">
        <v>4</v>
      </c>
      <c r="H11" s="8">
        <v>4</v>
      </c>
      <c r="I11" s="8">
        <v>516</v>
      </c>
      <c r="J11" s="8">
        <v>222</v>
      </c>
      <c r="K11" s="8">
        <v>684</v>
      </c>
      <c r="L11" s="8">
        <v>982</v>
      </c>
      <c r="M11" s="8">
        <v>513</v>
      </c>
      <c r="N11" s="8">
        <v>30</v>
      </c>
      <c r="O11" s="8">
        <v>390</v>
      </c>
      <c r="P11" s="8">
        <v>153</v>
      </c>
      <c r="Q11" s="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S21" sqref="S21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1598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8" t="s">
        <v>1597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29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1596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1607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28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1606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1605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44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1604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56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1603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35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1602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43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1601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31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1600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1599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55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1586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1585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1584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1595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26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1594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31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1593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42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1592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1591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24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1590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44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1589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1588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45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1587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1581</v>
      </c>
      <c r="B26" s="3">
        <v>40</v>
      </c>
      <c r="C26" s="8">
        <v>55</v>
      </c>
      <c r="D26" s="8">
        <v>380</v>
      </c>
      <c r="E26" s="8">
        <v>695</v>
      </c>
      <c r="F26" s="8">
        <v>115</v>
      </c>
      <c r="G26" s="8">
        <v>49</v>
      </c>
      <c r="H26" s="8">
        <v>28</v>
      </c>
      <c r="I26" s="8">
        <v>1533</v>
      </c>
      <c r="J26" s="8">
        <v>315</v>
      </c>
      <c r="K26" s="8">
        <v>1682</v>
      </c>
      <c r="L26" s="8">
        <v>2702</v>
      </c>
      <c r="M26" s="8">
        <v>1084</v>
      </c>
      <c r="N26" s="8">
        <v>0</v>
      </c>
      <c r="O26" s="8">
        <v>908</v>
      </c>
      <c r="P26" s="8">
        <v>208</v>
      </c>
      <c r="Q26" s="8">
        <v>14</v>
      </c>
    </row>
    <row r="27" spans="1:17">
      <c r="A27" s="8" t="s">
        <v>1582</v>
      </c>
      <c r="B27" s="3">
        <v>35</v>
      </c>
      <c r="C27" s="8">
        <v>89</v>
      </c>
      <c r="D27" s="8">
        <v>562</v>
      </c>
      <c r="E27" s="8">
        <v>871</v>
      </c>
      <c r="F27" s="8">
        <v>48</v>
      </c>
      <c r="G27" s="8">
        <v>35</v>
      </c>
      <c r="H27" s="8">
        <v>31</v>
      </c>
      <c r="I27" s="8">
        <v>2130</v>
      </c>
      <c r="J27" s="8">
        <v>755</v>
      </c>
      <c r="K27" s="8">
        <v>2566</v>
      </c>
      <c r="L27" s="8">
        <v>3918</v>
      </c>
      <c r="M27" s="8">
        <v>1821</v>
      </c>
      <c r="N27" s="8">
        <v>131</v>
      </c>
      <c r="O27" s="8">
        <v>1461</v>
      </c>
      <c r="P27" s="8">
        <v>512</v>
      </c>
      <c r="Q27" s="8">
        <v>20</v>
      </c>
    </row>
    <row r="28" spans="1:17">
      <c r="A28" s="8" t="s">
        <v>1914</v>
      </c>
      <c r="B28" s="3">
        <v>18</v>
      </c>
      <c r="C28" s="8">
        <v>63</v>
      </c>
      <c r="D28" s="8">
        <v>468</v>
      </c>
      <c r="E28" s="8">
        <v>648</v>
      </c>
      <c r="F28" s="8">
        <v>37</v>
      </c>
      <c r="G28" s="8">
        <v>20</v>
      </c>
      <c r="H28" s="8">
        <v>23</v>
      </c>
      <c r="I28" s="8">
        <v>1551</v>
      </c>
      <c r="J28" s="8">
        <v>647</v>
      </c>
      <c r="K28" s="8">
        <v>2035</v>
      </c>
      <c r="L28" s="8">
        <v>2718</v>
      </c>
      <c r="M28" s="8">
        <v>1358</v>
      </c>
      <c r="N28" s="8">
        <v>104</v>
      </c>
      <c r="O28" s="8">
        <v>1216</v>
      </c>
      <c r="P28" s="8">
        <v>435</v>
      </c>
      <c r="Q28" s="8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2"/>
  <sheetViews>
    <sheetView workbookViewId="0">
      <selection activeCell="M32" sqref="M32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1355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1357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498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1358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1359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1360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2257</v>
      </c>
      <c r="B8" s="8">
        <v>1</v>
      </c>
      <c r="C8" s="8">
        <v>1</v>
      </c>
      <c r="D8" s="8">
        <v>0</v>
      </c>
      <c r="E8" s="8">
        <v>0</v>
      </c>
      <c r="F8" s="8">
        <v>0</v>
      </c>
      <c r="G8" s="8">
        <v>1</v>
      </c>
      <c r="H8"/>
    </row>
    <row r="9" spans="1:8">
      <c r="A9" s="8" t="s">
        <v>1366</v>
      </c>
      <c r="B9" s="8">
        <v>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1369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/>
    </row>
    <row r="11" spans="1:8">
      <c r="A11" s="8" t="s">
        <v>1370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1</v>
      </c>
    </row>
    <row r="12" spans="1:8">
      <c r="A12" s="8" t="s">
        <v>1371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504</v>
      </c>
      <c r="B13" s="8">
        <v>1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1373</v>
      </c>
      <c r="B14" s="8">
        <v>0</v>
      </c>
      <c r="C14" s="8">
        <v>0</v>
      </c>
      <c r="D14" s="8">
        <v>0</v>
      </c>
      <c r="E14" s="8">
        <v>1</v>
      </c>
      <c r="F14" s="8">
        <v>0</v>
      </c>
      <c r="G14" s="8">
        <v>0</v>
      </c>
    </row>
    <row r="15" spans="1:8">
      <c r="A15" s="8" t="s">
        <v>1377</v>
      </c>
      <c r="B15" s="8">
        <v>1</v>
      </c>
      <c r="C15" s="8">
        <v>0</v>
      </c>
      <c r="D15" s="8">
        <v>0</v>
      </c>
      <c r="E15" s="8">
        <v>0</v>
      </c>
      <c r="F15" s="8">
        <v>1</v>
      </c>
      <c r="G15" s="8">
        <v>0</v>
      </c>
    </row>
    <row r="16" spans="1:8">
      <c r="A16" s="8" t="s">
        <v>1378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s="8" t="s">
        <v>1915</v>
      </c>
      <c r="B17" s="8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1916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1917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1918</v>
      </c>
      <c r="B20" s="8">
        <v>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1919</v>
      </c>
      <c r="B21" s="8">
        <v>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1870</v>
      </c>
      <c r="B22" s="8">
        <v>1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1874</v>
      </c>
      <c r="B23" s="8">
        <v>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1876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2259</v>
      </c>
      <c r="B25" s="8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7">
      <c r="A26" s="8" t="s">
        <v>1880</v>
      </c>
      <c r="B26" s="8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7">
      <c r="A27" s="8" t="s">
        <v>1882</v>
      </c>
      <c r="B27" s="8">
        <v>2</v>
      </c>
      <c r="C27" s="8">
        <v>0</v>
      </c>
      <c r="D27" s="8">
        <v>0</v>
      </c>
      <c r="E27" s="8">
        <v>0</v>
      </c>
      <c r="F27" s="8">
        <v>1</v>
      </c>
      <c r="G27" s="8">
        <v>0</v>
      </c>
    </row>
    <row r="28" spans="1:7">
      <c r="A28" s="8" t="s">
        <v>1884</v>
      </c>
      <c r="B28" s="8">
        <v>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7">
      <c r="A29" s="8" t="s">
        <v>1890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7">
      <c r="A30" s="8" t="s">
        <v>1891</v>
      </c>
      <c r="B30" s="8">
        <v>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</row>
    <row r="31" spans="1:7">
      <c r="A31" s="8" t="s">
        <v>1895</v>
      </c>
      <c r="B31" s="8">
        <v>0</v>
      </c>
      <c r="C31" s="8">
        <v>0</v>
      </c>
      <c r="D31" s="8">
        <v>0</v>
      </c>
      <c r="E31" s="8">
        <v>0</v>
      </c>
      <c r="F31" s="8">
        <v>1</v>
      </c>
      <c r="G31" s="8">
        <v>0</v>
      </c>
    </row>
    <row r="32" spans="1:7">
      <c r="A32" s="8" t="s">
        <v>1898</v>
      </c>
      <c r="B32" s="8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3"/>
  <sheetViews>
    <sheetView workbookViewId="0">
      <selection activeCell="S21" sqref="S21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485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486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487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488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489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490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491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492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493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494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495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496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497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498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499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500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501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502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503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504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  <row r="22" spans="1:8">
      <c r="A22" s="8" t="s">
        <v>1920</v>
      </c>
      <c r="B22" s="3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8">
      <c r="A23" s="8" t="s">
        <v>1921</v>
      </c>
      <c r="B23" s="3">
        <v>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8">
      <c r="A24" s="8" t="s">
        <v>1922</v>
      </c>
      <c r="B24" s="3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8">
      <c r="A25" s="8" t="s">
        <v>1919</v>
      </c>
      <c r="B25" s="3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8">
      <c r="A26" s="8" t="s">
        <v>1906</v>
      </c>
      <c r="B26" s="3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8">
      <c r="A27" s="8" t="s">
        <v>1873</v>
      </c>
      <c r="B27" s="3">
        <v>1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8">
      <c r="A28" s="8" t="s">
        <v>1877</v>
      </c>
      <c r="B28" s="3">
        <v>0</v>
      </c>
      <c r="C28" s="8">
        <v>1</v>
      </c>
      <c r="D28" s="8">
        <v>0</v>
      </c>
      <c r="E28" s="8">
        <v>0</v>
      </c>
      <c r="F28" s="8">
        <v>0</v>
      </c>
      <c r="G28" s="8">
        <v>0</v>
      </c>
    </row>
    <row r="29" spans="1:8">
      <c r="A29" s="8" t="s">
        <v>1909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8">
      <c r="A30" s="8" t="s">
        <v>1912</v>
      </c>
      <c r="B30" s="3">
        <v>3</v>
      </c>
      <c r="C30" s="8">
        <v>0</v>
      </c>
      <c r="D30" s="8">
        <v>0</v>
      </c>
      <c r="E30" s="8">
        <v>0</v>
      </c>
      <c r="F30" s="8">
        <v>1</v>
      </c>
      <c r="G30" s="8">
        <v>0</v>
      </c>
    </row>
    <row r="31" spans="1:8">
      <c r="A31" s="8" t="s">
        <v>1910</v>
      </c>
      <c r="B31" s="3">
        <v>5</v>
      </c>
      <c r="C31" s="8">
        <v>0</v>
      </c>
      <c r="D31" s="8">
        <v>0</v>
      </c>
      <c r="E31" s="8">
        <v>0</v>
      </c>
      <c r="F31" s="8">
        <v>1</v>
      </c>
      <c r="G31" s="8">
        <v>0</v>
      </c>
    </row>
    <row r="32" spans="1:8">
      <c r="A32" s="8" t="s">
        <v>1911</v>
      </c>
      <c r="B32" s="3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  <row r="33" spans="1:7">
      <c r="A33" s="8" t="s">
        <v>1890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S21" sqref="S21"/>
    </sheetView>
  </sheetViews>
  <sheetFormatPr defaultRowHeight="15"/>
  <cols>
    <col min="8" max="8" width="9.140625" style="8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1584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1582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  <row r="4" spans="1:8">
      <c r="A4" s="8" t="s">
        <v>1923</v>
      </c>
      <c r="B4" s="3">
        <v>8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8">
      <c r="A5" s="8" t="s">
        <v>1914</v>
      </c>
      <c r="B5" s="3">
        <v>11</v>
      </c>
      <c r="C5" s="8">
        <v>1</v>
      </c>
      <c r="D5" s="8">
        <v>0</v>
      </c>
      <c r="E5" s="8">
        <v>0</v>
      </c>
      <c r="F5" s="8">
        <v>2</v>
      </c>
      <c r="G5" s="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"/>
  <sheetViews>
    <sheetView topLeftCell="B1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1583</v>
      </c>
      <c r="B1" s="46" t="s">
        <v>2104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1557</v>
      </c>
      <c r="C2" s="31" t="s">
        <v>1146</v>
      </c>
      <c r="D2" s="68">
        <v>785</v>
      </c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196</v>
      </c>
      <c r="H4" s="76"/>
      <c r="I4" s="76"/>
      <c r="J4" s="77"/>
      <c r="K4" s="47">
        <f>ROUND($D$2/12,0)</f>
        <v>65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MISSION_GRAPH!AC89</f>
        <v>104</v>
      </c>
      <c r="H5" s="79"/>
      <c r="I5" s="79"/>
      <c r="J5" s="80"/>
      <c r="K5" s="50">
        <f>$L$15</f>
        <v>20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/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/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13" t="s">
        <v>1558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7"/>
    </row>
    <row r="10" spans="1:22">
      <c r="B10" s="24" t="s">
        <v>1135</v>
      </c>
      <c r="C10" s="14"/>
      <c r="D10" s="14"/>
      <c r="E10" s="14" t="str">
        <f>CONCATENATE(YEAR,":",MONTH,":1:",WEEKLY_REPORT_DAY,":", $A$1)</f>
        <v>2016:3:1:7:MISSION</v>
      </c>
      <c r="F10" s="14">
        <f>MATCH($E10,REPORT_DATA_BY_MISSION!$A:$A, 0)</f>
        <v>9</v>
      </c>
      <c r="G10" s="11">
        <f>IFERROR(INDEX(REPORT_DATA_BY_MISSION!$A:$AH,$F10,MATCH(G$8,REPORT_DATA_BY_MISSION!$A$1:$AH$1,0)), "")</f>
        <v>6</v>
      </c>
      <c r="H10" s="11">
        <f>IFERROR(INDEX(REPORT_DATA_BY_MISSION!$A:$AH,$F10,MATCH(H$8,REPORT_DATA_BY_MISSION!$A$1:$AH$1,0)), "")</f>
        <v>22</v>
      </c>
      <c r="I10" s="11">
        <f>IFERROR(INDEX(REPORT_DATA_BY_MISSION!$A:$AH,$F10,MATCH(I$8,REPORT_DATA_BY_MISSION!$A$1:$AH$1,0)), "")</f>
        <v>150</v>
      </c>
      <c r="J10" s="11">
        <f>IFERROR(INDEX(REPORT_DATA_BY_MISSION!$A:$AH,$F10,MATCH(J$8,REPORT_DATA_BY_MISSION!$A$1:$AH$1,0)), "")</f>
        <v>209</v>
      </c>
      <c r="K10" s="11">
        <f>IFERROR(INDEX(REPORT_DATA_BY_MISSION!$A:$AH,$F10,MATCH(K$8,REPORT_DATA_BY_MISSION!$A$1:$AH$1,0)), "")</f>
        <v>11</v>
      </c>
      <c r="L10" s="11">
        <f>IFERROR(INDEX(REPORT_DATA_BY_MISSION!$A:$AH,$F10,MATCH(L$8,REPORT_DATA_BY_MISSION!$A$1:$AH$1,0)), "")</f>
        <v>8</v>
      </c>
      <c r="M10" s="11">
        <f>IFERROR(INDEX(REPORT_DATA_BY_MISSION!$A:$AH,$F10,MATCH(M$8,REPORT_DATA_BY_MISSION!$A$1:$AH$1,0)), "")</f>
        <v>10</v>
      </c>
      <c r="N10" s="11">
        <f>IFERROR(INDEX(REPORT_DATA_BY_MISSION!$A:$AH,$F10,MATCH(N$8,REPORT_DATA_BY_MISSION!$A$1:$AH$1,0)), "")</f>
        <v>521</v>
      </c>
      <c r="O10" s="11">
        <f>IFERROR(INDEX(REPORT_DATA_BY_MISSION!$A:$AH,$F10,MATCH(O$8,REPORT_DATA_BY_MISSION!$A$1:$AH$1,0)), "")</f>
        <v>232</v>
      </c>
      <c r="P10" s="11">
        <f>IFERROR(INDEX(REPORT_DATA_BY_MISSION!$A:$AH,$F10,MATCH(P$8,REPORT_DATA_BY_MISSION!$A$1:$AH$1,0)), "")</f>
        <v>721</v>
      </c>
      <c r="Q10" s="11">
        <f>IFERROR(INDEX(REPORT_DATA_BY_MISSION!$A:$AH,$F10,MATCH(Q$8,REPORT_DATA_BY_MISSION!$A$1:$AH$1,0)), "")</f>
        <v>857</v>
      </c>
      <c r="R10" s="11">
        <f>IFERROR(INDEX(REPORT_DATA_BY_MISSION!$A:$AH,$F10,MATCH(R$8,REPORT_DATA_BY_MISSION!$A$1:$AH$1,0)), "")</f>
        <v>438</v>
      </c>
      <c r="S10" s="11">
        <f>IFERROR(INDEX(REPORT_DATA_BY_MISSION!$A:$AH,$F10,MATCH(S$8,REPORT_DATA_BY_MISSION!$A$1:$AH$1,0)), "")</f>
        <v>37</v>
      </c>
      <c r="T10" s="11">
        <f>IFERROR(INDEX(REPORT_DATA_BY_MISSION!$A:$AH,$F10,MATCH(T$8,REPORT_DATA_BY_MISSION!$A$1:$AH$1,0)), "")</f>
        <v>416</v>
      </c>
      <c r="U10" s="11">
        <f>IFERROR(INDEX(REPORT_DATA_BY_MISSION!$A:$AH,$F10,MATCH(U$8,REPORT_DATA_BY_MISSION!$A$1:$AH$1,0)), "")</f>
        <v>141</v>
      </c>
      <c r="V10" s="11">
        <f>IFERROR(INDEX(REPORT_DATA_BY_MISSION!$A:$AH,$F10,MATCH(V$8,REPORT_DATA_BY_MISSION!$A$1:$AH$1,0)), "")</f>
        <v>14</v>
      </c>
    </row>
    <row r="11" spans="1:22">
      <c r="B11" s="24" t="s">
        <v>1134</v>
      </c>
      <c r="C11" s="14"/>
      <c r="D11" s="14"/>
      <c r="E11" s="14" t="str">
        <f>CONCATENATE(YEAR,":",MONTH,":2:",WEEKLY_REPORT_DAY,":", $A$1)</f>
        <v>2016:3:2:7:MISSION</v>
      </c>
      <c r="F11" s="14">
        <f>MATCH($E11,REPORT_DATA_BY_MISSION!$A:$A, 0)</f>
        <v>10</v>
      </c>
      <c r="G11" s="11">
        <f>IFERROR(INDEX(REPORT_DATA_BY_MISSION!$A:$AH,$F11,MATCH(G$8,REPORT_DATA_BY_MISSION!$A$1:$AH$1,0)), "")</f>
        <v>3</v>
      </c>
      <c r="H11" s="11">
        <f>IFERROR(INDEX(REPORT_DATA_BY_MISSION!$A:$AH,$F11,MATCH(H$8,REPORT_DATA_BY_MISSION!$A$1:$AH$1,0)), "")</f>
        <v>20</v>
      </c>
      <c r="I11" s="11">
        <f>IFERROR(INDEX(REPORT_DATA_BY_MISSION!$A:$AH,$F11,MATCH(I$8,REPORT_DATA_BY_MISSION!$A$1:$AH$1,0)), "")</f>
        <v>174</v>
      </c>
      <c r="J11" s="11">
        <f>IFERROR(INDEX(REPORT_DATA_BY_MISSION!$A:$AH,$F11,MATCH(J$8,REPORT_DATA_BY_MISSION!$A$1:$AH$1,0)), "")</f>
        <v>211</v>
      </c>
      <c r="K11" s="11">
        <f>IFERROR(INDEX(REPORT_DATA_BY_MISSION!$A:$AH,$F11,MATCH(K$8,REPORT_DATA_BY_MISSION!$A$1:$AH$1,0)), "")</f>
        <v>11</v>
      </c>
      <c r="L11" s="11">
        <f>IFERROR(INDEX(REPORT_DATA_BY_MISSION!$A:$AH,$F11,MATCH(L$8,REPORT_DATA_BY_MISSION!$A$1:$AH$1,0)), "")</f>
        <v>8</v>
      </c>
      <c r="M11" s="11">
        <f>IFERROR(INDEX(REPORT_DATA_BY_MISSION!$A:$AH,$F11,MATCH(M$8,REPORT_DATA_BY_MISSION!$A$1:$AH$1,0)), "")</f>
        <v>9</v>
      </c>
      <c r="N11" s="11">
        <f>IFERROR(INDEX(REPORT_DATA_BY_MISSION!$A:$AH,$F11,MATCH(N$8,REPORT_DATA_BY_MISSION!$A$1:$AH$1,0)), "")</f>
        <v>514</v>
      </c>
      <c r="O11" s="11">
        <f>IFERROR(INDEX(REPORT_DATA_BY_MISSION!$A:$AH,$F11,MATCH(O$8,REPORT_DATA_BY_MISSION!$A$1:$AH$1,0)), "")</f>
        <v>193</v>
      </c>
      <c r="P11" s="11">
        <f>IFERROR(INDEX(REPORT_DATA_BY_MISSION!$A:$AH,$F11,MATCH(P$8,REPORT_DATA_BY_MISSION!$A$1:$AH$1,0)), "")</f>
        <v>630</v>
      </c>
      <c r="Q11" s="11">
        <f>IFERROR(INDEX(REPORT_DATA_BY_MISSION!$A:$AH,$F11,MATCH(Q$8,REPORT_DATA_BY_MISSION!$A$1:$AH$1,0)), "")</f>
        <v>879</v>
      </c>
      <c r="R11" s="11">
        <f>IFERROR(INDEX(REPORT_DATA_BY_MISSION!$A:$AH,$F11,MATCH(R$8,REPORT_DATA_BY_MISSION!$A$1:$AH$1,0)), "")</f>
        <v>407</v>
      </c>
      <c r="S11" s="11">
        <f>IFERROR(INDEX(REPORT_DATA_BY_MISSION!$A:$AH,$F11,MATCH(S$8,REPORT_DATA_BY_MISSION!$A$1:$AH$1,0)), "")</f>
        <v>37</v>
      </c>
      <c r="T11" s="11">
        <f>IFERROR(INDEX(REPORT_DATA_BY_MISSION!$A:$AH,$F11,MATCH(T$8,REPORT_DATA_BY_MISSION!$A$1:$AH$1,0)), "")</f>
        <v>410</v>
      </c>
      <c r="U11" s="11">
        <f>IFERROR(INDEX(REPORT_DATA_BY_MISSION!$A:$AH,$F11,MATCH(U$8,REPORT_DATA_BY_MISSION!$A$1:$AH$1,0)), "")</f>
        <v>141</v>
      </c>
      <c r="V11" s="11">
        <f>IFERROR(INDEX(REPORT_DATA_BY_MISSION!$A:$AH,$F11,MATCH(V$8,REPORT_DATA_BY_MISSION!$A$1:$AH$1,0)), "")</f>
        <v>3</v>
      </c>
    </row>
    <row r="12" spans="1:22">
      <c r="B12" s="24" t="s">
        <v>1136</v>
      </c>
      <c r="C12" s="14"/>
      <c r="D12" s="14"/>
      <c r="E12" s="14" t="str">
        <f>CONCATENATE(YEAR,":",MONTH,":3:",WEEKLY_REPORT_DAY,":", $A$1)</f>
        <v>2016:3:3:7:MISSION</v>
      </c>
      <c r="F12" s="14">
        <f>MATCH($E12,REPORT_DATA_BY_MISSION!$A:$A, 0)</f>
        <v>11</v>
      </c>
      <c r="G12" s="11">
        <f>IFERROR(INDEX(REPORT_DATA_BY_MISSION!$A:$AH,$F12,MATCH(G$8,REPORT_DATA_BY_MISSION!$A$1:$AH$1,0)), "")</f>
        <v>9</v>
      </c>
      <c r="H12" s="11">
        <f>IFERROR(INDEX(REPORT_DATA_BY_MISSION!$A:$AH,$F12,MATCH(H$8,REPORT_DATA_BY_MISSION!$A$1:$AH$1,0)), "")</f>
        <v>21</v>
      </c>
      <c r="I12" s="11">
        <f>IFERROR(INDEX(REPORT_DATA_BY_MISSION!$A:$AH,$F12,MATCH(I$8,REPORT_DATA_BY_MISSION!$A$1:$AH$1,0)), "")</f>
        <v>144</v>
      </c>
      <c r="J12" s="11">
        <f>IFERROR(INDEX(REPORT_DATA_BY_MISSION!$A:$AH,$F12,MATCH(J$8,REPORT_DATA_BY_MISSION!$A$1:$AH$1,0)), "")</f>
        <v>228</v>
      </c>
      <c r="K12" s="11">
        <f>IFERROR(INDEX(REPORT_DATA_BY_MISSION!$A:$AH,$F12,MATCH(K$8,REPORT_DATA_BY_MISSION!$A$1:$AH$1,0)), "")</f>
        <v>15</v>
      </c>
      <c r="L12" s="11">
        <f>IFERROR(INDEX(REPORT_DATA_BY_MISSION!$A:$AH,$F12,MATCH(L$8,REPORT_DATA_BY_MISSION!$A$1:$AH$1,0)), "")</f>
        <v>4</v>
      </c>
      <c r="M12" s="11">
        <f>IFERROR(INDEX(REPORT_DATA_BY_MISSION!$A:$AH,$F12,MATCH(M$8,REPORT_DATA_BY_MISSION!$A$1:$AH$1,0)), "")</f>
        <v>4</v>
      </c>
      <c r="N12" s="11">
        <f>IFERROR(INDEX(REPORT_DATA_BY_MISSION!$A:$AH,$F12,MATCH(N$8,REPORT_DATA_BY_MISSION!$A$1:$AH$1,0)), "")</f>
        <v>516</v>
      </c>
      <c r="O12" s="11">
        <f>IFERROR(INDEX(REPORT_DATA_BY_MISSION!$A:$AH,$F12,MATCH(O$8,REPORT_DATA_BY_MISSION!$A$1:$AH$1,0)), "")</f>
        <v>222</v>
      </c>
      <c r="P12" s="11">
        <f>IFERROR(INDEX(REPORT_DATA_BY_MISSION!$A:$AH,$F12,MATCH(P$8,REPORT_DATA_BY_MISSION!$A$1:$AH$1,0)), "")</f>
        <v>684</v>
      </c>
      <c r="Q12" s="11">
        <f>IFERROR(INDEX(REPORT_DATA_BY_MISSION!$A:$AH,$F12,MATCH(Q$8,REPORT_DATA_BY_MISSION!$A$1:$AH$1,0)), "")</f>
        <v>982</v>
      </c>
      <c r="R12" s="11">
        <f>IFERROR(INDEX(REPORT_DATA_BY_MISSION!$A:$AH,$F12,MATCH(R$8,REPORT_DATA_BY_MISSION!$A$1:$AH$1,0)), "")</f>
        <v>513</v>
      </c>
      <c r="S12" s="11">
        <f>IFERROR(INDEX(REPORT_DATA_BY_MISSION!$A:$AH,$F12,MATCH(S$8,REPORT_DATA_BY_MISSION!$A$1:$AH$1,0)), "")</f>
        <v>30</v>
      </c>
      <c r="T12" s="11">
        <f>IFERROR(INDEX(REPORT_DATA_BY_MISSION!$A:$AH,$F12,MATCH(T$8,REPORT_DATA_BY_MISSION!$A$1:$AH$1,0)), "")</f>
        <v>390</v>
      </c>
      <c r="U12" s="11">
        <f>IFERROR(INDEX(REPORT_DATA_BY_MISSION!$A:$AH,$F12,MATCH(U$8,REPORT_DATA_BY_MISSION!$A$1:$AH$1,0)), "")</f>
        <v>153</v>
      </c>
      <c r="V12" s="11">
        <f>IFERROR(INDEX(REPORT_DATA_BY_MISSION!$A:$AH,$F12,MATCH(V$8,REPORT_DATA_BY_MISSION!$A$1:$AH$1,0)), "")</f>
        <v>8</v>
      </c>
    </row>
    <row r="13" spans="1:22">
      <c r="B13" s="24" t="s">
        <v>1137</v>
      </c>
      <c r="C13" s="14"/>
      <c r="D13" s="14"/>
      <c r="E13" s="14" t="str">
        <f>CONCATENATE(YEAR,":",MONTH,":4:",WEEKLY_REPORT_DAY,":", $A$1)</f>
        <v>2016:3:4:7:MISSION</v>
      </c>
      <c r="F13" s="14" t="e">
        <f>MATCH($E13,REPORT_DATA_BY_MISSION!$A:$A, 0)</f>
        <v>#N/A</v>
      </c>
      <c r="G13" s="11" t="str">
        <f>IFERROR(INDEX(REPORT_DATA_BY_MISSION!$A:$AH,$F13,MATCH(G$8,REPORT_DATA_BY_MISSION!$A$1:$AH$1,0)), "")</f>
        <v/>
      </c>
      <c r="H13" s="11" t="str">
        <f>IFERROR(INDEX(REPORT_DATA_BY_MISSION!$A:$AH,$F13,MATCH(H$8,REPORT_DATA_BY_MISSION!$A$1:$AH$1,0)), "")</f>
        <v/>
      </c>
      <c r="I13" s="11" t="str">
        <f>IFERROR(INDEX(REPORT_DATA_BY_MISSION!$A:$AH,$F13,MATCH(I$8,REPORT_DATA_BY_MISSION!$A$1:$AH$1,0)), "")</f>
        <v/>
      </c>
      <c r="J13" s="11" t="str">
        <f>IFERROR(INDEX(REPORT_DATA_BY_MISSION!$A:$AH,$F13,MATCH(J$8,REPORT_DATA_BY_MISSION!$A$1:$AH$1,0)), "")</f>
        <v/>
      </c>
      <c r="K13" s="11" t="str">
        <f>IFERROR(INDEX(REPORT_DATA_BY_MISSION!$A:$AH,$F13,MATCH(K$8,REPORT_DATA_BY_MISSION!$A$1:$AH$1,0)), "")</f>
        <v/>
      </c>
      <c r="L13" s="11" t="str">
        <f>IFERROR(INDEX(REPORT_DATA_BY_MISSION!$A:$AH,$F13,MATCH(L$8,REPORT_DATA_BY_MISSION!$A$1:$AH$1,0)), "")</f>
        <v/>
      </c>
      <c r="M13" s="11" t="str">
        <f>IFERROR(INDEX(REPORT_DATA_BY_MISSION!$A:$AH,$F13,MATCH(M$8,REPORT_DATA_BY_MISSION!$A$1:$AH$1,0)), "")</f>
        <v/>
      </c>
      <c r="N13" s="11" t="str">
        <f>IFERROR(INDEX(REPORT_DATA_BY_MISSION!$A:$AH,$F13,MATCH(N$8,REPORT_DATA_BY_MISSION!$A$1:$AH$1,0)), "")</f>
        <v/>
      </c>
      <c r="O13" s="11" t="str">
        <f>IFERROR(INDEX(REPORT_DATA_BY_MISSION!$A:$AH,$F13,MATCH(O$8,REPORT_DATA_BY_MISSION!$A$1:$AH$1,0)), "")</f>
        <v/>
      </c>
      <c r="P13" s="11" t="str">
        <f>IFERROR(INDEX(REPORT_DATA_BY_MISSION!$A:$AH,$F13,MATCH(P$8,REPORT_DATA_BY_MISSION!$A$1:$AH$1,0)), "")</f>
        <v/>
      </c>
      <c r="Q13" s="11" t="str">
        <f>IFERROR(INDEX(REPORT_DATA_BY_MISSION!$A:$AH,$F13,MATCH(Q$8,REPORT_DATA_BY_MISSION!$A$1:$AH$1,0)), "")</f>
        <v/>
      </c>
      <c r="R13" s="11" t="str">
        <f>IFERROR(INDEX(REPORT_DATA_BY_MISSION!$A:$AH,$F13,MATCH(R$8,REPORT_DATA_BY_MISSION!$A$1:$AH$1,0)), "")</f>
        <v/>
      </c>
      <c r="S13" s="11" t="str">
        <f>IFERROR(INDEX(REPORT_DATA_BY_MISSION!$A:$AH,$F13,MATCH(S$8,REPORT_DATA_BY_MISSION!$A$1:$AH$1,0)), "")</f>
        <v/>
      </c>
      <c r="T13" s="11" t="str">
        <f>IFERROR(INDEX(REPORT_DATA_BY_MISSION!$A:$AH,$F13,MATCH(T$8,REPORT_DATA_BY_MISSION!$A$1:$AH$1,0)), "")</f>
        <v/>
      </c>
      <c r="U13" s="11" t="str">
        <f>IFERROR(INDEX(REPORT_DATA_BY_MISSION!$A:$AH,$F13,MATCH(U$8,REPORT_DATA_BY_MISSION!$A$1:$AH$1,0)), "")</f>
        <v/>
      </c>
      <c r="V13" s="11" t="str">
        <f>IFERROR(INDEX(REPORT_DATA_BY_MISSION!$A:$AH,$F13,MATCH(V$8,REPORT_DATA_BY_MISSION!$A$1:$AH$1,0)), "")</f>
        <v/>
      </c>
    </row>
    <row r="14" spans="1:22">
      <c r="B14" s="24" t="s">
        <v>1138</v>
      </c>
      <c r="C14" s="14"/>
      <c r="D14" s="14"/>
      <c r="E14" s="14" t="str">
        <f>CONCATENATE(YEAR,":",MONTH,":5:",WEEKLY_REPORT_DAY,":", $A$1)</f>
        <v>2016:3:5:7:MISSION</v>
      </c>
      <c r="F14" s="14" t="e">
        <f>MATCH($E14,REPORT_DATA_BY_MISSION!$A:$A, 0)</f>
        <v>#N/A</v>
      </c>
      <c r="G14" s="11" t="str">
        <f>IFERROR(INDEX(REPORT_DATA_BY_MISSION!$A:$AH,$F14,MATCH(G$8,REPORT_DATA_BY_MISSION!$A$1:$AH$1,0)), "")</f>
        <v/>
      </c>
      <c r="H14" s="11" t="str">
        <f>IFERROR(INDEX(REPORT_DATA_BY_MISSION!$A:$AH,$F14,MATCH(H$8,REPORT_DATA_BY_MISSION!$A$1:$AH$1,0)), "")</f>
        <v/>
      </c>
      <c r="I14" s="11" t="str">
        <f>IFERROR(INDEX(REPORT_DATA_BY_MISSION!$A:$AH,$F14,MATCH(I$8,REPORT_DATA_BY_MISSION!$A$1:$AH$1,0)), "")</f>
        <v/>
      </c>
      <c r="J14" s="11" t="str">
        <f>IFERROR(INDEX(REPORT_DATA_BY_MISSION!$A:$AH,$F14,MATCH(J$8,REPORT_DATA_BY_MISSION!$A$1:$AH$1,0)), "")</f>
        <v/>
      </c>
      <c r="K14" s="11" t="str">
        <f>IFERROR(INDEX(REPORT_DATA_BY_MISSION!$A:$AH,$F14,MATCH(K$8,REPORT_DATA_BY_MISSION!$A$1:$AH$1,0)), "")</f>
        <v/>
      </c>
      <c r="L14" s="11" t="str">
        <f>IFERROR(INDEX(REPORT_DATA_BY_MISSION!$A:$AH,$F14,MATCH(L$8,REPORT_DATA_BY_MISSION!$A$1:$AH$1,0)), "")</f>
        <v/>
      </c>
      <c r="M14" s="11" t="str">
        <f>IFERROR(INDEX(REPORT_DATA_BY_MISSION!$A:$AH,$F14,MATCH(M$8,REPORT_DATA_BY_MISSION!$A$1:$AH$1,0)), "")</f>
        <v/>
      </c>
      <c r="N14" s="11" t="str">
        <f>IFERROR(INDEX(REPORT_DATA_BY_MISSION!$A:$AH,$F14,MATCH(N$8,REPORT_DATA_BY_MISSION!$A$1:$AH$1,0)), "")</f>
        <v/>
      </c>
      <c r="O14" s="11" t="str">
        <f>IFERROR(INDEX(REPORT_DATA_BY_MISSION!$A:$AH,$F14,MATCH(O$8,REPORT_DATA_BY_MISSION!$A$1:$AH$1,0)), "")</f>
        <v/>
      </c>
      <c r="P14" s="11" t="str">
        <f>IFERROR(INDEX(REPORT_DATA_BY_MISSION!$A:$AH,$F14,MATCH(P$8,REPORT_DATA_BY_MISSION!$A$1:$AH$1,0)), "")</f>
        <v/>
      </c>
      <c r="Q14" s="11" t="str">
        <f>IFERROR(INDEX(REPORT_DATA_BY_MISSION!$A:$AH,$F14,MATCH(Q$8,REPORT_DATA_BY_MISSION!$A$1:$AH$1,0)), "")</f>
        <v/>
      </c>
      <c r="R14" s="11" t="str">
        <f>IFERROR(INDEX(REPORT_DATA_BY_MISSION!$A:$AH,$F14,MATCH(R$8,REPORT_DATA_BY_MISSION!$A$1:$AH$1,0)), "")</f>
        <v/>
      </c>
      <c r="S14" s="11" t="str">
        <f>IFERROR(INDEX(REPORT_DATA_BY_MISSION!$A:$AH,$F14,MATCH(S$8,REPORT_DATA_BY_MISSION!$A$1:$AH$1,0)), "")</f>
        <v/>
      </c>
      <c r="T14" s="11" t="str">
        <f>IFERROR(INDEX(REPORT_DATA_BY_MISSION!$A:$AH,$F14,MATCH(T$8,REPORT_DATA_BY_MISSION!$A$1:$AH$1,0)), "")</f>
        <v/>
      </c>
      <c r="U14" s="11" t="str">
        <f>IFERROR(INDEX(REPORT_DATA_BY_MISSION!$A:$AH,$F14,MATCH(U$8,REPORT_DATA_BY_MISSION!$A$1:$AH$1,0)), "")</f>
        <v/>
      </c>
      <c r="V14" s="11" t="str">
        <f>IFERROR(INDEX(REPORT_DATA_BY_MISSION!$A:$AH,$F14,MATCH(V$8,REPORT_DATA_BY_MISSION!$A$1:$AH$1,0)), "")</f>
        <v/>
      </c>
    </row>
    <row r="15" spans="1:22">
      <c r="B15" s="18" t="s">
        <v>1161</v>
      </c>
      <c r="C15" s="15"/>
      <c r="D15" s="15"/>
      <c r="E15" s="15"/>
      <c r="F15" s="15"/>
      <c r="G15" s="19">
        <f>SUM(G10:G14)</f>
        <v>18</v>
      </c>
      <c r="H15" s="19">
        <f t="shared" ref="H15:V15" si="0">SUM(H10:H14)</f>
        <v>63</v>
      </c>
      <c r="I15" s="19">
        <f t="shared" si="0"/>
        <v>468</v>
      </c>
      <c r="J15" s="19">
        <f t="shared" si="0"/>
        <v>648</v>
      </c>
      <c r="K15" s="19">
        <f t="shared" si="0"/>
        <v>37</v>
      </c>
      <c r="L15" s="19">
        <f t="shared" si="0"/>
        <v>20</v>
      </c>
      <c r="M15" s="19">
        <f t="shared" si="0"/>
        <v>23</v>
      </c>
      <c r="N15" s="19">
        <f t="shared" si="0"/>
        <v>1551</v>
      </c>
      <c r="O15" s="19">
        <f t="shared" si="0"/>
        <v>647</v>
      </c>
      <c r="P15" s="19">
        <f t="shared" si="0"/>
        <v>2035</v>
      </c>
      <c r="Q15" s="19">
        <f t="shared" si="0"/>
        <v>2718</v>
      </c>
      <c r="R15" s="19">
        <f t="shared" si="0"/>
        <v>1358</v>
      </c>
      <c r="S15" s="19">
        <f t="shared" si="0"/>
        <v>104</v>
      </c>
      <c r="T15" s="19">
        <f t="shared" si="0"/>
        <v>1216</v>
      </c>
      <c r="U15" s="19">
        <f t="shared" si="0"/>
        <v>435</v>
      </c>
      <c r="V15" s="19">
        <f t="shared" si="0"/>
        <v>25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2014:1:0:0:MISSION</v>
      </c>
      <c r="AB53" s="33">
        <f t="shared" ref="AB53:AB88" ca="1" si="3">MATCH($AA53,INDIRECT(CONCATENATE($X$91,"$A:$A")),0)</f>
        <v>5</v>
      </c>
      <c r="AC53" s="26">
        <f t="shared" ref="AC53:AC88" ca="1" si="4">INDEX(INDIRECT(CONCATENATE($X$91,"$A:$AG")),$AB53,MATCH(AC$52,INDIRECT(CONCATENATE($X$91,"$A$1:$AG$1")),0))</f>
        <v>28</v>
      </c>
      <c r="AD53" s="26">
        <f t="shared" ref="AD53:AD88" si="5">$X$95</f>
        <v>65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2014:2:0:0:MISSION</v>
      </c>
      <c r="AB54" s="33">
        <f t="shared" ca="1" si="3"/>
        <v>6</v>
      </c>
      <c r="AC54" s="26">
        <f t="shared" ca="1" si="4"/>
        <v>28</v>
      </c>
      <c r="AD54" s="26">
        <f t="shared" si="5"/>
        <v>65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2014:3:0:0:MISSION</v>
      </c>
      <c r="AB55" s="33">
        <f t="shared" ca="1" si="3"/>
        <v>7</v>
      </c>
      <c r="AC55" s="26">
        <f t="shared" ca="1" si="4"/>
        <v>44</v>
      </c>
      <c r="AD55" s="26">
        <f t="shared" si="5"/>
        <v>65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2014:4:0:0:MISSION</v>
      </c>
      <c r="AB56" s="33">
        <f t="shared" ca="1" si="3"/>
        <v>8</v>
      </c>
      <c r="AC56" s="26">
        <f t="shared" ca="1" si="4"/>
        <v>56</v>
      </c>
      <c r="AD56" s="26">
        <f t="shared" si="5"/>
        <v>65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2014:5:0:0:MISSION</v>
      </c>
      <c r="AB57" s="33">
        <f t="shared" ca="1" si="3"/>
        <v>9</v>
      </c>
      <c r="AC57" s="26">
        <f t="shared" ca="1" si="4"/>
        <v>35</v>
      </c>
      <c r="AD57" s="26">
        <f t="shared" si="5"/>
        <v>65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2014:6:0:0:MISSION</v>
      </c>
      <c r="AB58" s="33">
        <f t="shared" ca="1" si="3"/>
        <v>10</v>
      </c>
      <c r="AC58" s="26">
        <f t="shared" ca="1" si="4"/>
        <v>43</v>
      </c>
      <c r="AD58" s="26">
        <f t="shared" si="5"/>
        <v>65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2014:7:0:0:MISSION</v>
      </c>
      <c r="AB59" s="33">
        <f t="shared" ca="1" si="3"/>
        <v>11</v>
      </c>
      <c r="AC59" s="26">
        <f t="shared" ca="1" si="4"/>
        <v>31</v>
      </c>
      <c r="AD59" s="26">
        <f t="shared" si="5"/>
        <v>65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2014:8:0:0:MISSION</v>
      </c>
      <c r="AB60" s="33">
        <f t="shared" ca="1" si="3"/>
        <v>12</v>
      </c>
      <c r="AC60" s="26">
        <f t="shared" ca="1" si="4"/>
        <v>31</v>
      </c>
      <c r="AD60" s="26">
        <f t="shared" si="5"/>
        <v>65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2014:9:0:0:MISSION</v>
      </c>
      <c r="AB61" s="33">
        <f t="shared" ca="1" si="3"/>
        <v>13</v>
      </c>
      <c r="AC61" s="26">
        <f t="shared" ca="1" si="4"/>
        <v>55</v>
      </c>
      <c r="AD61" s="26">
        <f t="shared" si="5"/>
        <v>65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2014:10:0:0:MISSION</v>
      </c>
      <c r="AB62" s="33">
        <f t="shared" ca="1" si="3"/>
        <v>2</v>
      </c>
      <c r="AC62" s="26">
        <f t="shared" ca="1" si="4"/>
        <v>26</v>
      </c>
      <c r="AD62" s="26">
        <f t="shared" si="5"/>
        <v>65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2014:11:0:0:MISSION</v>
      </c>
      <c r="AB63" s="33">
        <f t="shared" ca="1" si="3"/>
        <v>3</v>
      </c>
      <c r="AC63" s="26">
        <f t="shared" ca="1" si="4"/>
        <v>29</v>
      </c>
      <c r="AD63" s="26">
        <f t="shared" si="5"/>
        <v>65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2014:12:0:0:MISSION</v>
      </c>
      <c r="AB64" s="33">
        <f t="shared" ca="1" si="3"/>
        <v>4</v>
      </c>
      <c r="AC64" s="26">
        <f t="shared" ca="1" si="4"/>
        <v>55</v>
      </c>
      <c r="AD64" s="26">
        <f t="shared" si="5"/>
        <v>65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2015:1:0:0:MISSION</v>
      </c>
      <c r="AB65" s="33">
        <f t="shared" ca="1" si="3"/>
        <v>17</v>
      </c>
      <c r="AC65" s="26">
        <f t="shared" ca="1" si="4"/>
        <v>26</v>
      </c>
      <c r="AD65" s="26">
        <f t="shared" si="5"/>
        <v>65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2015:2:0:0:MISSION</v>
      </c>
      <c r="AB66" s="33">
        <f t="shared" ca="1" si="3"/>
        <v>18</v>
      </c>
      <c r="AC66" s="26">
        <f t="shared" ca="1" si="4"/>
        <v>31</v>
      </c>
      <c r="AD66" s="26">
        <f t="shared" si="5"/>
        <v>65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2015:3:0:0:MISSION</v>
      </c>
      <c r="AB67" s="33">
        <f t="shared" ca="1" si="3"/>
        <v>19</v>
      </c>
      <c r="AC67" s="26">
        <f t="shared" ca="1" si="4"/>
        <v>42</v>
      </c>
      <c r="AD67" s="26">
        <f t="shared" si="5"/>
        <v>65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2015:4:0:0:MISSION</v>
      </c>
      <c r="AB68" s="33">
        <f t="shared" ca="1" si="3"/>
        <v>20</v>
      </c>
      <c r="AC68" s="26">
        <f t="shared" ca="1" si="4"/>
        <v>43</v>
      </c>
      <c r="AD68" s="26">
        <f t="shared" si="5"/>
        <v>65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2015:5:0:0:MISSION</v>
      </c>
      <c r="AB69" s="33">
        <f t="shared" ca="1" si="3"/>
        <v>21</v>
      </c>
      <c r="AC69" s="26">
        <f t="shared" ca="1" si="4"/>
        <v>24</v>
      </c>
      <c r="AD69" s="26">
        <f t="shared" si="5"/>
        <v>65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2015:6:0:0:MISSION</v>
      </c>
      <c r="AB70" s="33">
        <f t="shared" ca="1" si="3"/>
        <v>22</v>
      </c>
      <c r="AC70" s="26">
        <f t="shared" ca="1" si="4"/>
        <v>44</v>
      </c>
      <c r="AD70" s="26">
        <f t="shared" si="5"/>
        <v>65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2015:7:0:0:MISSION</v>
      </c>
      <c r="AB71" s="33">
        <f t="shared" ca="1" si="3"/>
        <v>23</v>
      </c>
      <c r="AC71" s="26">
        <f t="shared" ca="1" si="4"/>
        <v>22</v>
      </c>
      <c r="AD71" s="26">
        <f t="shared" si="5"/>
        <v>65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2015:8:0:0:MISSION</v>
      </c>
      <c r="AB72" s="33">
        <f t="shared" ca="1" si="3"/>
        <v>24</v>
      </c>
      <c r="AC72" s="26">
        <f t="shared" ca="1" si="4"/>
        <v>45</v>
      </c>
      <c r="AD72" s="26">
        <f t="shared" si="5"/>
        <v>65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2015:9:0:0:MISSION</v>
      </c>
      <c r="AB73" s="33">
        <f t="shared" ca="1" si="3"/>
        <v>25</v>
      </c>
      <c r="AC73" s="26">
        <f t="shared" ca="1" si="4"/>
        <v>40</v>
      </c>
      <c r="AD73" s="26">
        <f t="shared" si="5"/>
        <v>65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2015:10:0:0:MISSION</v>
      </c>
      <c r="AB74" s="33">
        <f t="shared" ca="1" si="3"/>
        <v>14</v>
      </c>
      <c r="AC74" s="26">
        <f t="shared" ca="1" si="4"/>
        <v>35</v>
      </c>
      <c r="AD74" s="26">
        <f t="shared" si="5"/>
        <v>65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2015:11:0:0:MISSION</v>
      </c>
      <c r="AB75" s="33">
        <f t="shared" ca="1" si="3"/>
        <v>15</v>
      </c>
      <c r="AC75" s="26">
        <f t="shared" ca="1" si="4"/>
        <v>42</v>
      </c>
      <c r="AD75" s="26">
        <f t="shared" si="5"/>
        <v>65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2015:12:0:0:MISSION</v>
      </c>
      <c r="AB76" s="33">
        <f t="shared" ca="1" si="3"/>
        <v>16</v>
      </c>
      <c r="AC76" s="26">
        <f t="shared" ca="1" si="4"/>
        <v>47</v>
      </c>
      <c r="AD76" s="26">
        <f t="shared" si="5"/>
        <v>65</v>
      </c>
      <c r="AE76" s="33">
        <f t="shared" ca="1" si="6"/>
        <v>2</v>
      </c>
      <c r="AF76" s="11">
        <f t="shared" ca="1" si="9"/>
        <v>45</v>
      </c>
      <c r="AG76" s="11">
        <f t="shared" ca="1" si="9"/>
        <v>0</v>
      </c>
      <c r="AH76" s="11">
        <f t="shared" ca="1" si="9"/>
        <v>2</v>
      </c>
      <c r="AI76" s="11">
        <f t="shared" ca="1" si="9"/>
        <v>69</v>
      </c>
      <c r="AJ76" s="11">
        <f t="shared" ca="1" si="9"/>
        <v>9</v>
      </c>
      <c r="AK76" s="11">
        <f t="shared" ca="1" si="9"/>
        <v>4</v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2016:1:0:0:MISSION</v>
      </c>
      <c r="AB77" s="33">
        <f t="shared" ca="1" si="3"/>
        <v>26</v>
      </c>
      <c r="AC77" s="26">
        <f t="shared" ca="1" si="4"/>
        <v>49</v>
      </c>
      <c r="AD77" s="26">
        <f t="shared" si="5"/>
        <v>65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2016:1:1:7:MISSION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25</v>
      </c>
      <c r="AW77" s="26">
        <f t="shared" ref="AW77:AW88" si="16">6*$X$94</f>
        <v>600</v>
      </c>
      <c r="AX77" s="26">
        <f t="shared" ref="AX77:AX88" si="17">3*$X$94</f>
        <v>300</v>
      </c>
      <c r="AY77" s="26">
        <f t="shared" ref="AY77:AY88" si="18">5*$X$94</f>
        <v>500</v>
      </c>
      <c r="AZ77" s="26">
        <f t="shared" ref="AZ77:AZ88" si="19">1*$X$94</f>
        <v>100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2016:2:0:0:MISSION</v>
      </c>
      <c r="AB78" s="33">
        <f t="shared" ca="1" si="3"/>
        <v>27</v>
      </c>
      <c r="AC78" s="26">
        <f t="shared" ca="1" si="4"/>
        <v>35</v>
      </c>
      <c r="AD78" s="26">
        <f t="shared" si="5"/>
        <v>65</v>
      </c>
      <c r="AE78" s="33">
        <f t="shared" ca="1" si="6"/>
        <v>3</v>
      </c>
      <c r="AF78" s="11">
        <f t="shared" ca="1" si="9"/>
        <v>2</v>
      </c>
      <c r="AG78" s="11">
        <f t="shared" ca="1" si="9"/>
        <v>0</v>
      </c>
      <c r="AH78" s="11">
        <f t="shared" ca="1" si="9"/>
        <v>1</v>
      </c>
      <c r="AI78" s="11">
        <f t="shared" ca="1" si="9"/>
        <v>9</v>
      </c>
      <c r="AJ78" s="11">
        <f t="shared" ca="1" si="9"/>
        <v>1</v>
      </c>
      <c r="AK78" s="11">
        <f t="shared" ca="1" si="9"/>
        <v>1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2016:1:2:7:MISSION</v>
      </c>
      <c r="AP78" s="33">
        <f t="shared" ca="1" si="13"/>
        <v>2</v>
      </c>
      <c r="AQ78" s="26">
        <f t="shared" ca="1" si="14"/>
        <v>11</v>
      </c>
      <c r="AR78" s="26">
        <f t="shared" ca="1" si="14"/>
        <v>479</v>
      </c>
      <c r="AS78" s="26">
        <f t="shared" ca="1" si="14"/>
        <v>0</v>
      </c>
      <c r="AT78" s="26">
        <f t="shared" ca="1" si="14"/>
        <v>214</v>
      </c>
      <c r="AU78" s="26">
        <f t="shared" ca="1" si="14"/>
        <v>0</v>
      </c>
      <c r="AV78" s="26">
        <f t="shared" si="15"/>
        <v>25</v>
      </c>
      <c r="AW78" s="26">
        <f t="shared" si="16"/>
        <v>600</v>
      </c>
      <c r="AX78" s="26">
        <f t="shared" si="17"/>
        <v>300</v>
      </c>
      <c r="AY78" s="26">
        <f t="shared" si="18"/>
        <v>500</v>
      </c>
      <c r="AZ78" s="26">
        <f t="shared" si="19"/>
        <v>100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2016:3:0:0:MISSION</v>
      </c>
      <c r="AB79" s="33">
        <f t="shared" ca="1" si="3"/>
        <v>28</v>
      </c>
      <c r="AC79" s="26">
        <f t="shared" ca="1" si="4"/>
        <v>20</v>
      </c>
      <c r="AD79" s="26">
        <f t="shared" si="5"/>
        <v>65</v>
      </c>
      <c r="AE79" s="33">
        <f t="shared" ca="1" si="6"/>
        <v>5</v>
      </c>
      <c r="AF79" s="11">
        <f t="shared" ca="1" si="9"/>
        <v>0</v>
      </c>
      <c r="AG79" s="11">
        <f t="shared" ca="1" si="9"/>
        <v>0</v>
      </c>
      <c r="AH79" s="11">
        <f t="shared" ca="1" si="9"/>
        <v>1</v>
      </c>
      <c r="AI79" s="11">
        <f t="shared" ca="1" si="9"/>
        <v>11</v>
      </c>
      <c r="AJ79" s="11">
        <f t="shared" ca="1" si="9"/>
        <v>2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2016:1:3:7:MISSION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25</v>
      </c>
      <c r="AW79" s="26">
        <f t="shared" si="16"/>
        <v>600</v>
      </c>
      <c r="AX79" s="26">
        <f t="shared" si="17"/>
        <v>300</v>
      </c>
      <c r="AY79" s="26">
        <f t="shared" si="18"/>
        <v>500</v>
      </c>
      <c r="AZ79" s="26">
        <f t="shared" si="19"/>
        <v>100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2016:4:0:0:MISSION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65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2016:1:4:7:MISSION</v>
      </c>
      <c r="AP80" s="33">
        <f t="shared" ca="1" si="13"/>
        <v>3</v>
      </c>
      <c r="AQ80" s="26">
        <f t="shared" ca="1" si="14"/>
        <v>13</v>
      </c>
      <c r="AR80" s="26">
        <f t="shared" ca="1" si="14"/>
        <v>538</v>
      </c>
      <c r="AS80" s="26">
        <f t="shared" ca="1" si="14"/>
        <v>150</v>
      </c>
      <c r="AT80" s="26">
        <f t="shared" ca="1" si="14"/>
        <v>447</v>
      </c>
      <c r="AU80" s="26">
        <f t="shared" ca="1" si="14"/>
        <v>0</v>
      </c>
      <c r="AV80" s="26">
        <f t="shared" si="15"/>
        <v>25</v>
      </c>
      <c r="AW80" s="26">
        <f t="shared" si="16"/>
        <v>600</v>
      </c>
      <c r="AX80" s="26">
        <f t="shared" si="17"/>
        <v>300</v>
      </c>
      <c r="AY80" s="26">
        <f t="shared" si="18"/>
        <v>500</v>
      </c>
      <c r="AZ80" s="26">
        <f t="shared" si="19"/>
        <v>100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2016:5:0:0:MISSION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65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2016:1:5:7:MISSION</v>
      </c>
      <c r="AP81" s="33">
        <f t="shared" ca="1" si="13"/>
        <v>4</v>
      </c>
      <c r="AQ81" s="26">
        <f t="shared" ca="1" si="14"/>
        <v>17</v>
      </c>
      <c r="AR81" s="26">
        <f t="shared" ca="1" si="14"/>
        <v>516</v>
      </c>
      <c r="AS81" s="26">
        <f t="shared" ca="1" si="14"/>
        <v>165</v>
      </c>
      <c r="AT81" s="26">
        <f t="shared" ca="1" si="14"/>
        <v>423</v>
      </c>
      <c r="AU81" s="26">
        <f t="shared" ca="1" si="14"/>
        <v>0</v>
      </c>
      <c r="AV81" s="26">
        <f t="shared" si="15"/>
        <v>25</v>
      </c>
      <c r="AW81" s="26">
        <f t="shared" si="16"/>
        <v>600</v>
      </c>
      <c r="AX81" s="26">
        <f t="shared" si="17"/>
        <v>300</v>
      </c>
      <c r="AY81" s="26">
        <f t="shared" si="18"/>
        <v>500</v>
      </c>
      <c r="AZ81" s="26">
        <f t="shared" si="19"/>
        <v>100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2016:6:0:0:MISSION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65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2016:2:1:7:MISSION</v>
      </c>
      <c r="AP82" s="33">
        <f t="shared" ca="1" si="13"/>
        <v>5</v>
      </c>
      <c r="AQ82" s="26">
        <f t="shared" ca="1" si="14"/>
        <v>3</v>
      </c>
      <c r="AR82" s="26">
        <f t="shared" ca="1" si="14"/>
        <v>545</v>
      </c>
      <c r="AS82" s="26">
        <f t="shared" ca="1" si="14"/>
        <v>123</v>
      </c>
      <c r="AT82" s="26">
        <f t="shared" ca="1" si="14"/>
        <v>452</v>
      </c>
      <c r="AU82" s="26">
        <f t="shared" ca="1" si="14"/>
        <v>8</v>
      </c>
      <c r="AV82" s="26">
        <f t="shared" si="15"/>
        <v>25</v>
      </c>
      <c r="AW82" s="26">
        <f t="shared" si="16"/>
        <v>600</v>
      </c>
      <c r="AX82" s="26">
        <f t="shared" si="17"/>
        <v>300</v>
      </c>
      <c r="AY82" s="26">
        <f t="shared" si="18"/>
        <v>500</v>
      </c>
      <c r="AZ82" s="26">
        <f t="shared" si="19"/>
        <v>100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2016:7:0:0:MISSION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65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2016:2:2:7:MISSION</v>
      </c>
      <c r="AP83" s="33">
        <f t="shared" ca="1" si="13"/>
        <v>6</v>
      </c>
      <c r="AQ83" s="26">
        <f t="shared" ca="1" si="14"/>
        <v>4</v>
      </c>
      <c r="AR83" s="26">
        <f t="shared" ca="1" si="14"/>
        <v>524</v>
      </c>
      <c r="AS83" s="26">
        <f t="shared" ca="1" si="14"/>
        <v>190</v>
      </c>
      <c r="AT83" s="26">
        <f t="shared" ca="1" si="14"/>
        <v>429</v>
      </c>
      <c r="AU83" s="26">
        <f t="shared" ca="1" si="14"/>
        <v>41</v>
      </c>
      <c r="AV83" s="26">
        <f t="shared" si="15"/>
        <v>25</v>
      </c>
      <c r="AW83" s="26">
        <f t="shared" si="16"/>
        <v>600</v>
      </c>
      <c r="AX83" s="26">
        <f t="shared" si="17"/>
        <v>300</v>
      </c>
      <c r="AY83" s="26">
        <f t="shared" si="18"/>
        <v>500</v>
      </c>
      <c r="AZ83" s="26">
        <f t="shared" si="19"/>
        <v>100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2016:8:0:0:MISSION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65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2016:2:3:7:MISSION</v>
      </c>
      <c r="AP84" s="33">
        <f t="shared" ca="1" si="13"/>
        <v>7</v>
      </c>
      <c r="AQ84" s="26">
        <f t="shared" ca="1" si="14"/>
        <v>13</v>
      </c>
      <c r="AR84" s="26">
        <f t="shared" ca="1" si="14"/>
        <v>539</v>
      </c>
      <c r="AS84" s="26">
        <f t="shared" ca="1" si="14"/>
        <v>213</v>
      </c>
      <c r="AT84" s="26">
        <f t="shared" ca="1" si="14"/>
        <v>503</v>
      </c>
      <c r="AU84" s="26">
        <f t="shared" ca="1" si="14"/>
        <v>28</v>
      </c>
      <c r="AV84" s="26">
        <f t="shared" si="15"/>
        <v>25</v>
      </c>
      <c r="AW84" s="26">
        <f t="shared" si="16"/>
        <v>600</v>
      </c>
      <c r="AX84" s="26">
        <f t="shared" si="17"/>
        <v>300</v>
      </c>
      <c r="AY84" s="26">
        <f t="shared" si="18"/>
        <v>500</v>
      </c>
      <c r="AZ84" s="26">
        <f t="shared" si="19"/>
        <v>100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2016:9:0:0:MISSION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65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2016:2:4:7:MISSION</v>
      </c>
      <c r="AP85" s="33">
        <f t="shared" ca="1" si="13"/>
        <v>8</v>
      </c>
      <c r="AQ85" s="26">
        <f t="shared" ca="1" si="14"/>
        <v>15</v>
      </c>
      <c r="AR85" s="26">
        <f t="shared" ca="1" si="14"/>
        <v>522</v>
      </c>
      <c r="AS85" s="26">
        <f t="shared" ca="1" si="14"/>
        <v>229</v>
      </c>
      <c r="AT85" s="26">
        <f t="shared" ca="1" si="14"/>
        <v>437</v>
      </c>
      <c r="AU85" s="26">
        <f t="shared" ca="1" si="14"/>
        <v>54</v>
      </c>
      <c r="AV85" s="26">
        <f t="shared" si="15"/>
        <v>25</v>
      </c>
      <c r="AW85" s="26">
        <f t="shared" si="16"/>
        <v>600</v>
      </c>
      <c r="AX85" s="26">
        <f t="shared" si="17"/>
        <v>300</v>
      </c>
      <c r="AY85" s="26">
        <f t="shared" si="18"/>
        <v>500</v>
      </c>
      <c r="AZ85" s="26">
        <f t="shared" si="19"/>
        <v>100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2016:10:0:0:MISSION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65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2016:3:1:7:MISSION</v>
      </c>
      <c r="AP86" s="33">
        <f t="shared" ca="1" si="13"/>
        <v>9</v>
      </c>
      <c r="AQ86" s="26">
        <f t="shared" ca="1" si="14"/>
        <v>8</v>
      </c>
      <c r="AR86" s="26">
        <f t="shared" ca="1" si="14"/>
        <v>521</v>
      </c>
      <c r="AS86" s="26">
        <f t="shared" ca="1" si="14"/>
        <v>232</v>
      </c>
      <c r="AT86" s="26">
        <f t="shared" ca="1" si="14"/>
        <v>438</v>
      </c>
      <c r="AU86" s="26">
        <f t="shared" ca="1" si="14"/>
        <v>37</v>
      </c>
      <c r="AV86" s="26">
        <f t="shared" si="15"/>
        <v>25</v>
      </c>
      <c r="AW86" s="26">
        <f t="shared" si="16"/>
        <v>600</v>
      </c>
      <c r="AX86" s="26">
        <f t="shared" si="17"/>
        <v>300</v>
      </c>
      <c r="AY86" s="26">
        <f t="shared" si="18"/>
        <v>500</v>
      </c>
      <c r="AZ86" s="26">
        <f t="shared" si="19"/>
        <v>100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2016:11:0:0:MISSION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65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2016:3:2:7:MISSION</v>
      </c>
      <c r="AP87" s="33">
        <f t="shared" ca="1" si="13"/>
        <v>10</v>
      </c>
      <c r="AQ87" s="26">
        <f t="shared" ca="1" si="14"/>
        <v>8</v>
      </c>
      <c r="AR87" s="26">
        <f t="shared" ca="1" si="14"/>
        <v>514</v>
      </c>
      <c r="AS87" s="26">
        <f t="shared" ca="1" si="14"/>
        <v>193</v>
      </c>
      <c r="AT87" s="26">
        <f t="shared" ca="1" si="14"/>
        <v>407</v>
      </c>
      <c r="AU87" s="26">
        <f t="shared" ca="1" si="14"/>
        <v>37</v>
      </c>
      <c r="AV87" s="26">
        <f t="shared" si="15"/>
        <v>25</v>
      </c>
      <c r="AW87" s="26">
        <f t="shared" si="16"/>
        <v>600</v>
      </c>
      <c r="AX87" s="26">
        <f t="shared" si="17"/>
        <v>300</v>
      </c>
      <c r="AY87" s="26">
        <f t="shared" si="18"/>
        <v>500</v>
      </c>
      <c r="AZ87" s="26">
        <f t="shared" si="19"/>
        <v>100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2016:12:0:0:MISSION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65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2016:3:3:7:MISSION</v>
      </c>
      <c r="AP88" s="33">
        <f t="shared" ca="1" si="13"/>
        <v>11</v>
      </c>
      <c r="AQ88" s="26">
        <f t="shared" ca="1" si="14"/>
        <v>4</v>
      </c>
      <c r="AR88" s="26">
        <f t="shared" ca="1" si="14"/>
        <v>516</v>
      </c>
      <c r="AS88" s="26">
        <f t="shared" ca="1" si="14"/>
        <v>222</v>
      </c>
      <c r="AT88" s="26">
        <f t="shared" ca="1" si="14"/>
        <v>513</v>
      </c>
      <c r="AU88" s="26">
        <f t="shared" ca="1" si="14"/>
        <v>30</v>
      </c>
      <c r="AV88" s="26">
        <f t="shared" si="15"/>
        <v>25</v>
      </c>
      <c r="AW88" s="26">
        <f t="shared" si="16"/>
        <v>600</v>
      </c>
      <c r="AX88" s="26">
        <f t="shared" si="17"/>
        <v>300</v>
      </c>
      <c r="AY88" s="26">
        <f t="shared" si="18"/>
        <v>500</v>
      </c>
      <c r="AZ88" s="26">
        <f t="shared" si="19"/>
        <v>100</v>
      </c>
    </row>
    <row r="89" spans="23:52">
      <c r="W89" s="8" t="s">
        <v>1937</v>
      </c>
      <c r="X89" s="2" t="s">
        <v>1583</v>
      </c>
      <c r="AC89" s="8">
        <f ca="1">SUMIFS(AC53:AC88, $X53:$X88,YEAR,AC53:AC88,"&lt;&gt;#N/A")</f>
        <v>104</v>
      </c>
      <c r="AD89" s="33"/>
      <c r="AF89" s="8">
        <f t="shared" ref="AF89:AK89" ca="1" si="21">SUM(AF53:AF88)</f>
        <v>47</v>
      </c>
      <c r="AG89" s="8">
        <f t="shared" ca="1" si="21"/>
        <v>0</v>
      </c>
      <c r="AH89" s="8">
        <f t="shared" ca="1" si="21"/>
        <v>4</v>
      </c>
      <c r="AI89" s="8">
        <f t="shared" ca="1" si="21"/>
        <v>89</v>
      </c>
      <c r="AJ89" s="8">
        <f t="shared" ca="1" si="21"/>
        <v>12</v>
      </c>
      <c r="AK89" s="8">
        <f t="shared" ca="1" si="21"/>
        <v>5</v>
      </c>
      <c r="AN89" s="33"/>
    </row>
    <row r="90" spans="23:52">
      <c r="W90" s="8" t="s">
        <v>1199</v>
      </c>
      <c r="X90" s="2" t="s">
        <v>1572</v>
      </c>
      <c r="Y90" s="33"/>
      <c r="Z90" s="33"/>
      <c r="AD90" s="33"/>
      <c r="AN90" s="33"/>
    </row>
    <row r="91" spans="23:52">
      <c r="W91" s="8" t="s">
        <v>1200</v>
      </c>
      <c r="X91" s="2" t="s">
        <v>1573</v>
      </c>
      <c r="Y91" s="33"/>
      <c r="Z91" s="33"/>
      <c r="AD91" s="33"/>
      <c r="AN91" s="33"/>
    </row>
    <row r="92" spans="23:52">
      <c r="W92" s="55" t="s">
        <v>1203</v>
      </c>
      <c r="X92" s="2" t="s">
        <v>1574</v>
      </c>
      <c r="Y92" s="33"/>
      <c r="Z92" s="33"/>
      <c r="AD92" s="33"/>
      <c r="AN92" s="33"/>
    </row>
    <row r="93" spans="23:52">
      <c r="W93" s="55" t="s">
        <v>1936</v>
      </c>
      <c r="X93" s="1">
        <v>785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100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65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106</v>
      </c>
      <c r="AN97" s="33"/>
    </row>
    <row r="98" spans="23:50">
      <c r="W98" s="8" t="s">
        <v>508</v>
      </c>
      <c r="X98" s="8">
        <f ca="1">SUM($AF$89:$AH$89)</f>
        <v>51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32%</v>
      </c>
      <c r="Y99" s="36">
        <f ca="1">IFERROR(X98/SUM(X97:X98),"0")</f>
        <v>0.32484076433121017</v>
      </c>
      <c r="Z99" s="8" t="str">
        <f ca="1">TEXT(Y99,"00%")</f>
        <v>32%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785
Actual YTD 年度實際:    65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2014  461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2015  441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2016  104</v>
      </c>
      <c r="AN103" s="33"/>
    </row>
    <row r="104" spans="23:50" ht="23.25">
      <c r="W104" s="8" t="s">
        <v>1932</v>
      </c>
      <c r="X104" s="59" t="s">
        <v>1556</v>
      </c>
    </row>
    <row r="105" spans="23:50">
      <c r="X105" s="57" t="s">
        <v>1557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25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33</v>
      </c>
      <c r="B1" s="46" t="s">
        <v>564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>
        <v>100</v>
      </c>
      <c r="E2" s="48"/>
      <c r="F2" s="48"/>
      <c r="G2" s="70" t="s">
        <v>53</v>
      </c>
      <c r="H2" s="71"/>
      <c r="I2" s="71"/>
      <c r="J2" s="72"/>
      <c r="K2" s="4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4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25</v>
      </c>
      <c r="H4" s="76"/>
      <c r="I4" s="76"/>
      <c r="J4" s="77"/>
      <c r="K4" s="47">
        <f>ROUND($D$2/12,0)</f>
        <v>8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TAOYUAN_ZONE_GRAPH!$AC$89</f>
        <v>15</v>
      </c>
      <c r="H5" s="79"/>
      <c r="I5" s="79"/>
      <c r="J5" s="80"/>
      <c r="K5" s="50">
        <f>$L$40</f>
        <v>6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1938</v>
      </c>
      <c r="C10" s="4" t="s">
        <v>530</v>
      </c>
      <c r="D10" s="4" t="s">
        <v>531</v>
      </c>
      <c r="E10" s="4" t="str">
        <f>CONCATENATE(YEAR,":",MONTH,":",WEEK,":",WEEKDAY,":",$A10)</f>
        <v>2016:3:3:7:TAO_3_E_ZL</v>
      </c>
      <c r="F10" s="4">
        <f>MATCH($E10,REPORT_DATA_BY_COMP!$A:$A,0)</f>
        <v>939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512</v>
      </c>
      <c r="C11" s="4" t="s">
        <v>532</v>
      </c>
      <c r="D11" s="4" t="s">
        <v>533</v>
      </c>
      <c r="E11" s="4" t="str">
        <f>CONCATENATE(YEAR,":",MONTH,":",WEEK,":",WEEKDAY,":",$A11)</f>
        <v>2016:3:3:7:TAO_3_E</v>
      </c>
      <c r="F11" s="4">
        <f>MATCH($E11,REPORT_DATA_BY_COMP!$A:$A,0)</f>
        <v>938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1939</v>
      </c>
      <c r="C12" s="4" t="s">
        <v>534</v>
      </c>
      <c r="D12" s="4" t="s">
        <v>535</v>
      </c>
      <c r="E12" s="4" t="str">
        <f>CONCATENATE(YEAR,":",MONTH,":",WEEK,":",WEEKDAY,":",$A12)</f>
        <v>2016:3:3:7:TAO_4_E</v>
      </c>
      <c r="F12" s="4">
        <f>MATCH($E12,REPORT_DATA_BY_COMP!$A:$A,0)</f>
        <v>940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6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1940</v>
      </c>
      <c r="C13" s="4" t="s">
        <v>536</v>
      </c>
      <c r="D13" s="4" t="s">
        <v>537</v>
      </c>
      <c r="E13" s="4" t="str">
        <f>CONCATENATE(YEAR,":",MONTH,":",WEEK,":",WEEKDAY,":",$A13)</f>
        <v>2016:3:3:7:TAO_4_S</v>
      </c>
      <c r="F13" s="4">
        <f>MATCH($E13,REPORT_DATA_BY_COMP!$A:$A,0)</f>
        <v>941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14</v>
      </c>
      <c r="O14" s="12">
        <f t="shared" si="0"/>
        <v>10</v>
      </c>
      <c r="P14" s="12">
        <f t="shared" si="0"/>
        <v>26</v>
      </c>
      <c r="Q14" s="12">
        <f t="shared" si="0"/>
        <v>42</v>
      </c>
      <c r="R14" s="12">
        <f t="shared" si="0"/>
        <v>27</v>
      </c>
      <c r="S14" s="12">
        <f t="shared" si="0"/>
        <v>1</v>
      </c>
      <c r="T14" s="12">
        <f t="shared" si="0"/>
        <v>11</v>
      </c>
      <c r="U14" s="12">
        <f t="shared" si="0"/>
        <v>2</v>
      </c>
      <c r="V14" s="12">
        <f t="shared" si="0"/>
        <v>0</v>
      </c>
    </row>
    <row r="15" spans="1:22">
      <c r="B15" s="5" t="s">
        <v>1156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518</v>
      </c>
      <c r="B16" s="23" t="s">
        <v>1941</v>
      </c>
      <c r="C16" s="4" t="s">
        <v>538</v>
      </c>
      <c r="D16" s="4" t="s">
        <v>539</v>
      </c>
      <c r="E16" s="4" t="str">
        <f>CONCATENATE(YEAR,":",MONTH,":",WEEK,":",WEEKDAY,":",$A16)</f>
        <v>2016:3:3:7:TAO_2_E</v>
      </c>
      <c r="F16" s="4">
        <f>MATCH($E16,REPORT_DATA_BY_COMP!$A:$A,0)</f>
        <v>936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519</v>
      </c>
      <c r="B17" s="23" t="s">
        <v>1942</v>
      </c>
      <c r="C17" s="4" t="s">
        <v>540</v>
      </c>
      <c r="D17" s="4" t="s">
        <v>541</v>
      </c>
      <c r="E17" s="4" t="str">
        <f>CONCATENATE(YEAR,":",MONTH,":",WEEK,":",WEEKDAY,":",$A17)</f>
        <v>2016:3:3:7:TAO_1_A</v>
      </c>
      <c r="F17" s="4">
        <f>MATCH($E17,REPORT_DATA_BY_COMP!$A:$A,0)</f>
        <v>934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2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520</v>
      </c>
      <c r="B18" s="23" t="s">
        <v>1943</v>
      </c>
      <c r="C18" s="4" t="s">
        <v>542</v>
      </c>
      <c r="D18" s="4" t="s">
        <v>543</v>
      </c>
      <c r="E18" s="4" t="str">
        <f>CONCATENATE(YEAR,":",MONTH,":",WEEK,":",WEEKDAY,":",$A18)</f>
        <v>2016:3:3:7:TAO_1_B</v>
      </c>
      <c r="F18" s="4">
        <f>MATCH($E18,REPORT_DATA_BY_COMP!$A:$A,0)</f>
        <v>935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3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2</v>
      </c>
      <c r="V18" s="11">
        <f>IFERROR(INDEX(REPORT_DATA_BY_COMP!$A:$AH,$F18,MATCH(V$8,REPORT_DATA_BY_COMP!$A$1:$AH$1,0)), "")</f>
        <v>0</v>
      </c>
    </row>
    <row r="19" spans="1:22">
      <c r="A19" s="22" t="s">
        <v>521</v>
      </c>
      <c r="B19" s="23" t="s">
        <v>1944</v>
      </c>
      <c r="C19" s="4" t="s">
        <v>544</v>
      </c>
      <c r="D19" s="4" t="s">
        <v>545</v>
      </c>
      <c r="E19" s="4" t="str">
        <f>CONCATENATE(YEAR,":",MONTH,":",WEEK,":",WEEKDAY,":",$A19)</f>
        <v>2016:3:3:7:TAO_2_S</v>
      </c>
      <c r="F19" s="4">
        <f>MATCH($E19,REPORT_DATA_BY_COMP!$A:$A,0)</f>
        <v>937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1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5</v>
      </c>
      <c r="P19" s="11">
        <f>IFERROR(INDEX(REPORT_DATA_BY_COMP!$A:$AH,$F19,MATCH(P$8,REPORT_DATA_BY_COMP!$A$1:$AH$1,0)), "")</f>
        <v>7</v>
      </c>
      <c r="Q19" s="11">
        <f>IFERROR(INDEX(REPORT_DATA_BY_COMP!$A:$AH,$F19,MATCH(Q$8,REPORT_DATA_BY_COMP!$A$1:$AH$1,0)), "")</f>
        <v>6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4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A20" s="22" t="s">
        <v>522</v>
      </c>
      <c r="B20" s="23" t="s">
        <v>1945</v>
      </c>
      <c r="C20" s="4" t="s">
        <v>546</v>
      </c>
      <c r="D20" s="4" t="s">
        <v>547</v>
      </c>
      <c r="E20" s="4" t="str">
        <f>CONCATENATE(YEAR,":",MONTH,":",WEEK,":",WEEKDAY,":",$A20)</f>
        <v>2016:3:3:7:GUISHAN_E</v>
      </c>
      <c r="F20" s="4">
        <f>MATCH($E20,REPORT_DATA_BY_COMP!$A:$A,0)</f>
        <v>896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1161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1</v>
      </c>
      <c r="I21" s="12">
        <f t="shared" si="1"/>
        <v>7</v>
      </c>
      <c r="J21" s="12">
        <f t="shared" si="1"/>
        <v>8</v>
      </c>
      <c r="K21" s="12">
        <f t="shared" si="1"/>
        <v>0</v>
      </c>
      <c r="L21" s="12">
        <f t="shared" si="1"/>
        <v>0</v>
      </c>
      <c r="M21" s="12">
        <f t="shared" si="1"/>
        <v>1</v>
      </c>
      <c r="N21" s="12">
        <f t="shared" si="1"/>
        <v>16</v>
      </c>
      <c r="O21" s="12">
        <f t="shared" si="1"/>
        <v>11</v>
      </c>
      <c r="P21" s="12">
        <f t="shared" si="1"/>
        <v>28</v>
      </c>
      <c r="Q21" s="12">
        <f t="shared" si="1"/>
        <v>36</v>
      </c>
      <c r="R21" s="12">
        <f t="shared" si="1"/>
        <v>20</v>
      </c>
      <c r="S21" s="12">
        <f t="shared" si="1"/>
        <v>4</v>
      </c>
      <c r="T21" s="12">
        <f t="shared" si="1"/>
        <v>20</v>
      </c>
      <c r="U21" s="12">
        <f t="shared" si="1"/>
        <v>8</v>
      </c>
      <c r="V21" s="12">
        <f t="shared" si="1"/>
        <v>0</v>
      </c>
    </row>
    <row r="22" spans="1:22">
      <c r="B22" s="5" t="s">
        <v>1157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523</v>
      </c>
      <c r="B23" s="23" t="s">
        <v>1946</v>
      </c>
      <c r="C23" s="4" t="s">
        <v>548</v>
      </c>
      <c r="D23" s="4" t="s">
        <v>549</v>
      </c>
      <c r="E23" s="4" t="str">
        <f>CONCATENATE(YEAR,":",MONTH,":",WEEK,":",WEEKDAY,":",$A23)</f>
        <v>2016:3:3:7:BADE_A_E</v>
      </c>
      <c r="F23" s="4">
        <f>MATCH($E23,REPORT_DATA_BY_COMP!$A:$A,0)</f>
        <v>887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1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6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8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524</v>
      </c>
      <c r="B24" s="23" t="s">
        <v>1947</v>
      </c>
      <c r="C24" s="4" t="s">
        <v>550</v>
      </c>
      <c r="D24" s="4" t="s">
        <v>551</v>
      </c>
      <c r="E24" s="4" t="str">
        <f>CONCATENATE(YEAR,":",MONTH,":",WEEK,":",WEEKDAY,":",$A24)</f>
        <v>2016:3:3:7:BADE_B_E</v>
      </c>
      <c r="F24" s="4">
        <f>MATCH($E24,REPORT_DATA_BY_COMP!$A:$A,0)</f>
        <v>888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0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2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2</v>
      </c>
      <c r="Q24" s="11">
        <f>IFERROR(INDEX(REPORT_DATA_BY_COMP!$A:$AH,$F24,MATCH(Q$8,REPORT_DATA_BY_COMP!$A$1:$AH$1,0)), "")</f>
        <v>4</v>
      </c>
      <c r="R24" s="11">
        <f>IFERROR(INDEX(REPORT_DATA_BY_COMP!$A:$AH,$F24,MATCH(R$8,REPORT_DATA_BY_COMP!$A$1:$AH$1,0)), "")</f>
        <v>2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1</v>
      </c>
      <c r="V24" s="11">
        <f>IFERROR(INDEX(REPORT_DATA_BY_COMP!$A:$AH,$F24,MATCH(V$8,REPORT_DATA_BY_COMP!$A$1:$AH$1,0)), "")</f>
        <v>0</v>
      </c>
    </row>
    <row r="25" spans="1:22">
      <c r="A25" s="22" t="s">
        <v>525</v>
      </c>
      <c r="B25" s="23" t="s">
        <v>1948</v>
      </c>
      <c r="C25" s="4" t="s">
        <v>552</v>
      </c>
      <c r="D25" s="4" t="s">
        <v>553</v>
      </c>
      <c r="E25" s="4" t="str">
        <f>CONCATENATE(YEAR,":",MONTH,":",WEEK,":",WEEKDAY,":",$A25)</f>
        <v>2016:3:3:7:BADE_S</v>
      </c>
      <c r="F25" s="4">
        <f>MATCH($E25,REPORT_DATA_BY_COMP!$A:$A,0)</f>
        <v>889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2</v>
      </c>
      <c r="J25" s="11">
        <f>IFERROR(INDEX(REPORT_DATA_BY_COMP!$A:$AH,$F25,MATCH(J$8,REPORT_DATA_BY_COMP!$A$1:$AH$1,0)), "")</f>
        <v>5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8</v>
      </c>
      <c r="O25" s="11">
        <f>IFERROR(INDEX(REPORT_DATA_BY_COMP!$A:$AH,$F25,MATCH(O$8,REPORT_DATA_BY_COMP!$A$1:$AH$1,0)), "")</f>
        <v>4</v>
      </c>
      <c r="P25" s="11">
        <f>IFERROR(INDEX(REPORT_DATA_BY_COMP!$A:$AH,$F25,MATCH(P$8,REPORT_DATA_BY_COMP!$A$1:$AH$1,0)), "")</f>
        <v>8</v>
      </c>
      <c r="Q25" s="11">
        <f>IFERROR(INDEX(REPORT_DATA_BY_COMP!$A:$AH,$F25,MATCH(Q$8,REPORT_DATA_BY_COMP!$A$1:$AH$1,0)), "")</f>
        <v>8</v>
      </c>
      <c r="R25" s="11">
        <f>IFERROR(INDEX(REPORT_DATA_BY_COMP!$A:$AH,$F25,MATCH(R$8,REPORT_DATA_BY_COMP!$A$1:$AH$1,0)), "")</f>
        <v>5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4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526</v>
      </c>
      <c r="B26" s="23" t="s">
        <v>1949</v>
      </c>
      <c r="C26" s="4" t="s">
        <v>554</v>
      </c>
      <c r="D26" s="4" t="s">
        <v>555</v>
      </c>
      <c r="E26" s="4" t="str">
        <f>CONCATENATE(YEAR,":",MONTH,":",WEEK,":",WEEKDAY,":",$A26)</f>
        <v>2016:3:3:7:LONGTAN_E</v>
      </c>
      <c r="F26" s="4">
        <f>MATCH($E26,REPORT_DATA_BY_COMP!$A:$A,0)</f>
        <v>908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1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5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11</v>
      </c>
      <c r="Q26" s="11">
        <f>IFERROR(INDEX(REPORT_DATA_BY_COMP!$A:$AH,$F26,MATCH(Q$8,REPORT_DATA_BY_COMP!$A$1:$AH$1,0)), "")</f>
        <v>3</v>
      </c>
      <c r="R26" s="11">
        <f>IFERROR(INDEX(REPORT_DATA_BY_COMP!$A:$AH,$F26,MATCH(R$8,REPORT_DATA_BY_COMP!$A$1:$AH$1,0)), "")</f>
        <v>3</v>
      </c>
      <c r="S26" s="11">
        <f>IFERROR(INDEX(REPORT_DATA_BY_COMP!$A:$AH,$F26,MATCH(S$8,REPORT_DATA_BY_COMP!$A$1:$AH$1,0)), "")</f>
        <v>1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2</v>
      </c>
      <c r="V26" s="11">
        <f>IFERROR(INDEX(REPORT_DATA_BY_COMP!$A:$AH,$F26,MATCH(V$8,REPORT_DATA_BY_COMP!$A$1:$AH$1,0)), "")</f>
        <v>0</v>
      </c>
    </row>
    <row r="27" spans="1:22">
      <c r="B27" s="9" t="s">
        <v>1161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8</v>
      </c>
      <c r="K27" s="12">
        <f t="shared" si="2"/>
        <v>0</v>
      </c>
      <c r="L27" s="12">
        <f t="shared" si="2"/>
        <v>0</v>
      </c>
      <c r="M27" s="12">
        <f t="shared" si="2"/>
        <v>0</v>
      </c>
      <c r="N27" s="12">
        <f t="shared" si="2"/>
        <v>17</v>
      </c>
      <c r="O27" s="12">
        <f t="shared" si="2"/>
        <v>11</v>
      </c>
      <c r="P27" s="12">
        <f t="shared" si="2"/>
        <v>27</v>
      </c>
      <c r="Q27" s="12">
        <f t="shared" si="2"/>
        <v>20</v>
      </c>
      <c r="R27" s="12">
        <f t="shared" si="2"/>
        <v>18</v>
      </c>
      <c r="S27" s="12">
        <f t="shared" si="2"/>
        <v>2</v>
      </c>
      <c r="T27" s="12">
        <f t="shared" si="2"/>
        <v>17</v>
      </c>
      <c r="U27" s="12">
        <f t="shared" si="2"/>
        <v>5</v>
      </c>
      <c r="V27" s="12">
        <f t="shared" si="2"/>
        <v>0</v>
      </c>
    </row>
    <row r="28" spans="1:22">
      <c r="B28" s="5" t="s">
        <v>1158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527</v>
      </c>
      <c r="B29" s="23" t="s">
        <v>513</v>
      </c>
      <c r="C29" s="4" t="s">
        <v>556</v>
      </c>
      <c r="D29" s="4" t="s">
        <v>557</v>
      </c>
      <c r="E29" s="4" t="str">
        <f>CONCATENATE(YEAR,":",MONTH,":",WEEK,":",WEEKDAY,":",$A29)</f>
        <v>2016:3:3:7:ZHONGLI_1_E</v>
      </c>
      <c r="F29" s="4">
        <f>MATCH($E29,REPORT_DATA_BY_COMP!$A:$A,0)</f>
        <v>971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4</v>
      </c>
      <c r="J29" s="11">
        <f>IFERROR(INDEX(REPORT_DATA_BY_COMP!$A:$AH,$F29,MATCH(J$8,REPORT_DATA_BY_COMP!$A$1:$AH$1,0)), "")</f>
        <v>1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7</v>
      </c>
      <c r="O29" s="11">
        <f>IFERROR(INDEX(REPORT_DATA_BY_COMP!$A:$AH,$F29,MATCH(O$8,REPORT_DATA_BY_COMP!$A$1:$AH$1,0)), "")</f>
        <v>2</v>
      </c>
      <c r="P29" s="11">
        <f>IFERROR(INDEX(REPORT_DATA_BY_COMP!$A:$AH,$F29,MATCH(P$8,REPORT_DATA_BY_COMP!$A$1:$AH$1,0)), "")</f>
        <v>8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1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3</v>
      </c>
      <c r="U29" s="11">
        <f>IFERROR(INDEX(REPORT_DATA_BY_COMP!$A:$AH,$F29,MATCH(U$8,REPORT_DATA_BY_COMP!$A$1:$AH$1,0)), "")</f>
        <v>2</v>
      </c>
      <c r="V29" s="11">
        <f>IFERROR(INDEX(REPORT_DATA_BY_COMP!$A:$AH,$F29,MATCH(V$8,REPORT_DATA_BY_COMP!$A$1:$AH$1,0)), "")</f>
        <v>0</v>
      </c>
    </row>
    <row r="30" spans="1:22">
      <c r="A30" s="22" t="s">
        <v>528</v>
      </c>
      <c r="B30" s="23" t="s">
        <v>1950</v>
      </c>
      <c r="C30" s="4" t="s">
        <v>558</v>
      </c>
      <c r="D30" s="4" t="s">
        <v>559</v>
      </c>
      <c r="E30" s="4" t="str">
        <f>CONCATENATE(YEAR,":",MONTH,":",WEEK,":",WEEKDAY,":",$A30)</f>
        <v>2016:3:3:7:ZHONGLI_1_S</v>
      </c>
      <c r="F30" s="4">
        <f>MATCH($E30,REPORT_DATA_BY_COMP!$A:$A,0)</f>
        <v>972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0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1</v>
      </c>
      <c r="L30" s="11">
        <f>IFERROR(INDEX(REPORT_DATA_BY_COMP!$A:$AH,$F30,MATCH(L$8,REPORT_DATA_BY_COMP!$A$1:$AH$1,0)), "")</f>
        <v>1</v>
      </c>
      <c r="M30" s="11">
        <f>IFERROR(INDEX(REPORT_DATA_BY_COMP!$A:$AH,$F30,MATCH(M$8,REPORT_DATA_BY_COMP!$A$1:$AH$1,0)), "")</f>
        <v>1</v>
      </c>
      <c r="N30" s="11">
        <f>IFERROR(INDEX(REPORT_DATA_BY_COMP!$A:$AH,$F30,MATCH(N$8,REPORT_DATA_BY_COMP!$A$1:$AH$1,0)), "")</f>
        <v>2</v>
      </c>
      <c r="O30" s="11">
        <f>IFERROR(INDEX(REPORT_DATA_BY_COMP!$A:$AH,$F30,MATCH(O$8,REPORT_DATA_BY_COMP!$A$1:$AH$1,0)), "")</f>
        <v>2</v>
      </c>
      <c r="P30" s="11">
        <f>IFERROR(INDEX(REPORT_DATA_BY_COMP!$A:$AH,$F30,MATCH(P$8,REPORT_DATA_BY_COMP!$A$1:$AH$1,0)), "")</f>
        <v>3</v>
      </c>
      <c r="Q30" s="11">
        <f>IFERROR(INDEX(REPORT_DATA_BY_COMP!$A:$AH,$F30,MATCH(Q$8,REPORT_DATA_BY_COMP!$A$1:$AH$1,0)), "")</f>
        <v>22</v>
      </c>
      <c r="R30" s="11">
        <f>IFERROR(INDEX(REPORT_DATA_BY_COMP!$A:$AH,$F30,MATCH(R$8,REPORT_DATA_BY_COMP!$A$1:$AH$1,0)), "")</f>
        <v>5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2</v>
      </c>
      <c r="U30" s="11">
        <f>IFERROR(INDEX(REPORT_DATA_BY_COMP!$A:$AH,$F30,MATCH(U$8,REPORT_DATA_BY_COMP!$A$1:$AH$1,0)), "")</f>
        <v>0</v>
      </c>
      <c r="V30" s="11">
        <f>IFERROR(INDEX(REPORT_DATA_BY_COMP!$A:$AH,$F30,MATCH(V$8,REPORT_DATA_BY_COMP!$A$1:$AH$1,0)), "")</f>
        <v>0</v>
      </c>
    </row>
    <row r="31" spans="1:22">
      <c r="A31" s="22" t="s">
        <v>529</v>
      </c>
      <c r="B31" s="23" t="s">
        <v>1951</v>
      </c>
      <c r="C31" s="4" t="s">
        <v>560</v>
      </c>
      <c r="D31" s="4" t="s">
        <v>561</v>
      </c>
      <c r="E31" s="4" t="str">
        <f>CONCATENATE(YEAR,":",MONTH,":",WEEK,":",WEEKDAY,":",$A31)</f>
        <v>2016:3:3:7:ZHONGLI_2_E</v>
      </c>
      <c r="F31" s="4">
        <f>MATCH($E31,REPORT_DATA_BY_COMP!$A:$A,0)</f>
        <v>973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5</v>
      </c>
      <c r="O31" s="11">
        <f>IFERROR(INDEX(REPORT_DATA_BY_COMP!$A:$AH,$F31,MATCH(O$8,REPORT_DATA_BY_COMP!$A$1:$AH$1,0)), "")</f>
        <v>1</v>
      </c>
      <c r="P31" s="11">
        <f>IFERROR(INDEX(REPORT_DATA_BY_COMP!$A:$AH,$F31,MATCH(P$8,REPORT_DATA_BY_COMP!$A$1:$AH$1,0)), "")</f>
        <v>10</v>
      </c>
      <c r="Q31" s="11">
        <f>IFERROR(INDEX(REPORT_DATA_BY_COMP!$A:$AH,$F31,MATCH(Q$8,REPORT_DATA_BY_COMP!$A$1:$AH$1,0)), "")</f>
        <v>7</v>
      </c>
      <c r="R31" s="11">
        <f>IFERROR(INDEX(REPORT_DATA_BY_COMP!$A:$AH,$F31,MATCH(R$8,REPORT_DATA_BY_COMP!$A$1:$AH$1,0)), "")</f>
        <v>4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7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1161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4</v>
      </c>
      <c r="J32" s="12">
        <f t="shared" si="3"/>
        <v>4</v>
      </c>
      <c r="K32" s="12">
        <f t="shared" si="3"/>
        <v>1</v>
      </c>
      <c r="L32" s="12">
        <f t="shared" si="3"/>
        <v>1</v>
      </c>
      <c r="M32" s="12">
        <f t="shared" si="3"/>
        <v>1</v>
      </c>
      <c r="N32" s="12">
        <f t="shared" si="3"/>
        <v>14</v>
      </c>
      <c r="O32" s="12">
        <f t="shared" si="3"/>
        <v>5</v>
      </c>
      <c r="P32" s="12">
        <f t="shared" si="3"/>
        <v>21</v>
      </c>
      <c r="Q32" s="12">
        <f t="shared" si="3"/>
        <v>29</v>
      </c>
      <c r="R32" s="12">
        <f t="shared" si="3"/>
        <v>10</v>
      </c>
      <c r="S32" s="12">
        <f t="shared" si="3"/>
        <v>0</v>
      </c>
      <c r="T32" s="12">
        <f t="shared" si="3"/>
        <v>12</v>
      </c>
      <c r="U32" s="12">
        <f t="shared" si="3"/>
        <v>3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1160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1135</v>
      </c>
      <c r="C35" s="14"/>
      <c r="D35" s="14"/>
      <c r="E35" s="14" t="str">
        <f>CONCATENATE(YEAR,":",MONTH,":1:",WEEKLY_REPORT_DAY,":", $A$1)</f>
        <v>2016:3:1:7:TAOYUAN</v>
      </c>
      <c r="F35" s="14">
        <f>MATCH($E35,REPORT_DATA_BY_ZONE!$A:$A, 0)</f>
        <v>86</v>
      </c>
      <c r="G35" s="11">
        <f>IFERROR(INDEX(REPORT_DATA_BY_ZONE!$A:$AH,$F35,MATCH(G$8,REPORT_DATA_BY_ZONE!$A$1:$AH$1,0)), "")</f>
        <v>1</v>
      </c>
      <c r="H35" s="11">
        <f>IFERROR(INDEX(REPORT_DATA_BY_ZONE!$A:$AH,$F35,MATCH(H$8,REPORT_DATA_BY_ZONE!$A$1:$AH$1,0)), "")</f>
        <v>3</v>
      </c>
      <c r="I35" s="11">
        <f>IFERROR(INDEX(REPORT_DATA_BY_ZONE!$A:$AH,$F35,MATCH(I$8,REPORT_DATA_BY_ZONE!$A$1:$AH$1,0)), "")</f>
        <v>13</v>
      </c>
      <c r="J35" s="11">
        <f>IFERROR(INDEX(REPORT_DATA_BY_ZONE!$A:$AH,$F35,MATCH(J$8,REPORT_DATA_BY_ZONE!$A$1:$AH$1,0)), "")</f>
        <v>34</v>
      </c>
      <c r="K35" s="11">
        <f>IFERROR(INDEX(REPORT_DATA_BY_ZONE!$A:$AH,$F35,MATCH(K$8,REPORT_DATA_BY_ZONE!$A$1:$AH$1,0)), "")</f>
        <v>3</v>
      </c>
      <c r="L35" s="11">
        <f>IFERROR(INDEX(REPORT_DATA_BY_ZONE!$A:$AH,$F35,MATCH(L$8,REPORT_DATA_BY_ZONE!$A$1:$AH$1,0)), "")</f>
        <v>2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83</v>
      </c>
      <c r="O35" s="11">
        <f>IFERROR(INDEX(REPORT_DATA_BY_ZONE!$A:$AH,$F35,MATCH(O$8,REPORT_DATA_BY_ZONE!$A$1:$AH$1,0)), "")</f>
        <v>35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99</v>
      </c>
      <c r="R35" s="11">
        <f>IFERROR(INDEX(REPORT_DATA_BY_ZONE!$A:$AH,$F35,MATCH(R$8,REPORT_DATA_BY_ZONE!$A$1:$AH$1,0)), "")</f>
        <v>64</v>
      </c>
      <c r="S35" s="11">
        <f>IFERROR(INDEX(REPORT_DATA_BY_ZONE!$A:$AH,$F35,MATCH(S$8,REPORT_DATA_BY_ZONE!$A$1:$AH$1,0)), "")</f>
        <v>6</v>
      </c>
      <c r="T35" s="11">
        <f>IFERROR(INDEX(REPORT_DATA_BY_ZONE!$A:$AH,$F35,MATCH(T$8,REPORT_DATA_BY_ZONE!$A$1:$AH$1,0)), "")</f>
        <v>67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7</v>
      </c>
    </row>
    <row r="36" spans="1:22">
      <c r="B36" s="24" t="s">
        <v>1134</v>
      </c>
      <c r="C36" s="14"/>
      <c r="D36" s="14"/>
      <c r="E36" s="14" t="str">
        <f>CONCATENATE(YEAR,":",MONTH,":2:",WEEKLY_REPORT_DAY,":", $A$1)</f>
        <v>2016:3:2:7:TAOYUAN</v>
      </c>
      <c r="F36" s="14">
        <f>MATCH($E36,REPORT_DATA_BY_ZONE!$A:$A, 0)</f>
        <v>96</v>
      </c>
      <c r="G36" s="11">
        <f>IFERROR(INDEX(REPORT_DATA_BY_ZONE!$A:$AH,$F36,MATCH(G$8,REPORT_DATA_BY_ZONE!$A$1:$AH$1,0)), "")</f>
        <v>0</v>
      </c>
      <c r="H36" s="11">
        <f>IFERROR(INDEX(REPORT_DATA_BY_ZONE!$A:$AH,$F36,MATCH(H$8,REPORT_DATA_BY_ZONE!$A$1:$AH$1,0)), "")</f>
        <v>3</v>
      </c>
      <c r="I36" s="11">
        <f>IFERROR(INDEX(REPORT_DATA_BY_ZONE!$A:$AH,$F36,MATCH(I$8,REPORT_DATA_BY_ZONE!$A$1:$AH$1,0)), "")</f>
        <v>19</v>
      </c>
      <c r="J36" s="11">
        <f>IFERROR(INDEX(REPORT_DATA_BY_ZONE!$A:$AH,$F36,MATCH(J$8,REPORT_DATA_BY_ZONE!$A$1:$AH$1,0)), "")</f>
        <v>26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3</v>
      </c>
      <c r="M36" s="11">
        <f>IFERROR(INDEX(REPORT_DATA_BY_ZONE!$A:$AH,$F36,MATCH(M$8,REPORT_DATA_BY_ZONE!$A$1:$AH$1,0)), "")</f>
        <v>3</v>
      </c>
      <c r="N36" s="11">
        <f>IFERROR(INDEX(REPORT_DATA_BY_ZONE!$A:$AH,$F36,MATCH(N$8,REPORT_DATA_BY_ZONE!$A$1:$AH$1,0)), "")</f>
        <v>78</v>
      </c>
      <c r="O36" s="11">
        <f>IFERROR(INDEX(REPORT_DATA_BY_ZONE!$A:$AH,$F36,MATCH(O$8,REPORT_DATA_BY_ZONE!$A$1:$AH$1,0)), "")</f>
        <v>26</v>
      </c>
      <c r="P36" s="11">
        <f>IFERROR(INDEX(REPORT_DATA_BY_ZONE!$A:$AH,$F36,MATCH(P$8,REPORT_DATA_BY_ZONE!$A$1:$AH$1,0)), "")</f>
        <v>84</v>
      </c>
      <c r="Q36" s="11">
        <f>IFERROR(INDEX(REPORT_DATA_BY_ZONE!$A:$AH,$F36,MATCH(Q$8,REPORT_DATA_BY_ZONE!$A$1:$AH$1,0)), "")</f>
        <v>109</v>
      </c>
      <c r="R36" s="11">
        <f>IFERROR(INDEX(REPORT_DATA_BY_ZONE!$A:$AH,$F36,MATCH(R$8,REPORT_DATA_BY_ZONE!$A$1:$AH$1,0)), "")</f>
        <v>47</v>
      </c>
      <c r="S36" s="11">
        <f>IFERROR(INDEX(REPORT_DATA_BY_ZONE!$A:$AH,$F36,MATCH(S$8,REPORT_DATA_BY_ZONE!$A$1:$AH$1,0)), "")</f>
        <v>10</v>
      </c>
      <c r="T36" s="11">
        <f>IFERROR(INDEX(REPORT_DATA_BY_ZONE!$A:$AH,$F36,MATCH(T$8,REPORT_DATA_BY_ZONE!$A$1:$AH$1,0)), "")</f>
        <v>58</v>
      </c>
      <c r="U36" s="11">
        <f>IFERROR(INDEX(REPORT_DATA_BY_ZONE!$A:$AH,$F36,MATCH(U$8,REPORT_DATA_BY_ZONE!$A$1:$AH$1,0)), "")</f>
        <v>18</v>
      </c>
      <c r="V36" s="11">
        <f>IFERROR(INDEX(REPORT_DATA_BY_ZONE!$A:$AH,$F36,MATCH(V$8,REPORT_DATA_BY_ZONE!$A$1:$AH$1,0)), "")</f>
        <v>2</v>
      </c>
    </row>
    <row r="37" spans="1:22">
      <c r="B37" s="24" t="s">
        <v>1136</v>
      </c>
      <c r="C37" s="14"/>
      <c r="D37" s="14"/>
      <c r="E37" s="14" t="str">
        <f>CONCATENATE(YEAR,":",MONTH,":3:",WEEKLY_REPORT_DAY,":", $A$1)</f>
        <v>2016:3:3:7:TAOYUAN</v>
      </c>
      <c r="F37" s="14">
        <f>MATCH($E37,REPORT_DATA_BY_ZONE!$A:$A, 0)</f>
        <v>106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1</v>
      </c>
      <c r="I37" s="11">
        <f>IFERROR(INDEX(REPORT_DATA_BY_ZONE!$A:$AH,$F37,MATCH(I$8,REPORT_DATA_BY_ZONE!$A$1:$AH$1,0)), "")</f>
        <v>17</v>
      </c>
      <c r="J37" s="11">
        <f>IFERROR(INDEX(REPORT_DATA_BY_ZONE!$A:$AH,$F37,MATCH(J$8,REPORT_DATA_BY_ZONE!$A$1:$AH$1,0)), "")</f>
        <v>30</v>
      </c>
      <c r="K37" s="11">
        <f>IFERROR(INDEX(REPORT_DATA_BY_ZONE!$A:$AH,$F37,MATCH(K$8,REPORT_DATA_BY_ZONE!$A$1:$AH$1,0)), "")</f>
        <v>1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2</v>
      </c>
      <c r="N37" s="11">
        <f>IFERROR(INDEX(REPORT_DATA_BY_ZONE!$A:$AH,$F37,MATCH(N$8,REPORT_DATA_BY_ZONE!$A$1:$AH$1,0)), "")</f>
        <v>61</v>
      </c>
      <c r="O37" s="11">
        <f>IFERROR(INDEX(REPORT_DATA_BY_ZONE!$A:$AH,$F37,MATCH(O$8,REPORT_DATA_BY_ZONE!$A$1:$AH$1,0)), "")</f>
        <v>37</v>
      </c>
      <c r="P37" s="11">
        <f>IFERROR(INDEX(REPORT_DATA_BY_ZONE!$A:$AH,$F37,MATCH(P$8,REPORT_DATA_BY_ZONE!$A$1:$AH$1,0)), "")</f>
        <v>102</v>
      </c>
      <c r="Q37" s="11">
        <f>IFERROR(INDEX(REPORT_DATA_BY_ZONE!$A:$AH,$F37,MATCH(Q$8,REPORT_DATA_BY_ZONE!$A$1:$AH$1,0)), "")</f>
        <v>127</v>
      </c>
      <c r="R37" s="11">
        <f>IFERROR(INDEX(REPORT_DATA_BY_ZONE!$A:$AH,$F37,MATCH(R$8,REPORT_DATA_BY_ZONE!$A$1:$AH$1,0)), "")</f>
        <v>75</v>
      </c>
      <c r="S37" s="11">
        <f>IFERROR(INDEX(REPORT_DATA_BY_ZONE!$A:$AH,$F37,MATCH(S$8,REPORT_DATA_BY_ZONE!$A$1:$AH$1,0)), "")</f>
        <v>7</v>
      </c>
      <c r="T37" s="11">
        <f>IFERROR(INDEX(REPORT_DATA_BY_ZONE!$A:$AH,$F37,MATCH(T$8,REPORT_DATA_BY_ZONE!$A$1:$AH$1,0)), "")</f>
        <v>60</v>
      </c>
      <c r="U37" s="11">
        <f>IFERROR(INDEX(REPORT_DATA_BY_ZONE!$A:$AH,$F37,MATCH(U$8,REPORT_DATA_BY_ZONE!$A$1:$AH$1,0)), "")</f>
        <v>18</v>
      </c>
      <c r="V37" s="11">
        <f>IFERROR(INDEX(REPORT_DATA_BY_ZONE!$A:$AH,$F37,MATCH(V$8,REPORT_DATA_BY_ZONE!$A$1:$AH$1,0)), "")</f>
        <v>0</v>
      </c>
    </row>
    <row r="38" spans="1:22">
      <c r="B38" s="24" t="s">
        <v>1137</v>
      </c>
      <c r="C38" s="14"/>
      <c r="D38" s="14"/>
      <c r="E38" s="14" t="str">
        <f>CONCATENATE(YEAR,":",MONTH,":4:",WEEKLY_REPORT_DAY,":", $A$1)</f>
        <v>2016:3:4:7:TAOYUAN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1138</v>
      </c>
      <c r="C39" s="14"/>
      <c r="D39" s="14"/>
      <c r="E39" s="14" t="str">
        <f>CONCATENATE(YEAR,":",MONTH,":5:",WEEKLY_REPORT_DAY,":", $A$1)</f>
        <v>2016:3:5:7:TAOYUAN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1161</v>
      </c>
      <c r="C40" s="15"/>
      <c r="D40" s="15"/>
      <c r="E40" s="15"/>
      <c r="F40" s="15"/>
      <c r="G40" s="19">
        <f>SUM(G35:G39)</f>
        <v>1</v>
      </c>
      <c r="H40" s="19">
        <f t="shared" ref="H40:V40" si="4">SUM(H35:H39)</f>
        <v>7</v>
      </c>
      <c r="I40" s="19">
        <f t="shared" si="4"/>
        <v>49</v>
      </c>
      <c r="J40" s="19">
        <f t="shared" si="4"/>
        <v>90</v>
      </c>
      <c r="K40" s="19">
        <f t="shared" si="4"/>
        <v>5</v>
      </c>
      <c r="L40" s="19">
        <f t="shared" si="4"/>
        <v>6</v>
      </c>
      <c r="M40" s="19">
        <f t="shared" si="4"/>
        <v>6</v>
      </c>
      <c r="N40" s="19">
        <f t="shared" si="4"/>
        <v>222</v>
      </c>
      <c r="O40" s="19">
        <f t="shared" si="4"/>
        <v>98</v>
      </c>
      <c r="P40" s="19">
        <f t="shared" si="4"/>
        <v>283</v>
      </c>
      <c r="Q40" s="19">
        <f t="shared" si="4"/>
        <v>335</v>
      </c>
      <c r="R40" s="19">
        <f t="shared" si="4"/>
        <v>186</v>
      </c>
      <c r="S40" s="19">
        <f t="shared" si="4"/>
        <v>23</v>
      </c>
      <c r="T40" s="19">
        <f t="shared" si="4"/>
        <v>185</v>
      </c>
      <c r="U40" s="19">
        <f t="shared" si="4"/>
        <v>54</v>
      </c>
      <c r="V40" s="19">
        <f t="shared" si="4"/>
        <v>9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67" priority="143" operator="lessThan">
      <formula>0.5</formula>
    </cfRule>
    <cfRule type="cellIs" dxfId="2366" priority="144" operator="greaterThan">
      <formula>0.5</formula>
    </cfRule>
  </conditionalFormatting>
  <conditionalFormatting sqref="N10:N11">
    <cfRule type="cellIs" dxfId="2365" priority="141" operator="lessThan">
      <formula>4.5</formula>
    </cfRule>
    <cfRule type="cellIs" dxfId="2364" priority="142" operator="greaterThan">
      <formula>5.5</formula>
    </cfRule>
  </conditionalFormatting>
  <conditionalFormatting sqref="O10:O11">
    <cfRule type="cellIs" dxfId="2363" priority="139" operator="lessThan">
      <formula>1.5</formula>
    </cfRule>
    <cfRule type="cellIs" dxfId="2362" priority="140" operator="greaterThan">
      <formula>2.5</formula>
    </cfRule>
  </conditionalFormatting>
  <conditionalFormatting sqref="P10:P11">
    <cfRule type="cellIs" dxfId="2361" priority="137" operator="lessThan">
      <formula>4.5</formula>
    </cfRule>
    <cfRule type="cellIs" dxfId="2360" priority="138" operator="greaterThan">
      <formula>7.5</formula>
    </cfRule>
  </conditionalFormatting>
  <conditionalFormatting sqref="R10:S11">
    <cfRule type="cellIs" dxfId="2359" priority="135" operator="lessThan">
      <formula>2.5</formula>
    </cfRule>
    <cfRule type="cellIs" dxfId="2358" priority="136" operator="greaterThan">
      <formula>4.5</formula>
    </cfRule>
  </conditionalFormatting>
  <conditionalFormatting sqref="T10:T11">
    <cfRule type="cellIs" dxfId="2357" priority="133" operator="lessThan">
      <formula>2.5</formula>
    </cfRule>
    <cfRule type="cellIs" dxfId="2356" priority="134" operator="greaterThan">
      <formula>4.5</formula>
    </cfRule>
  </conditionalFormatting>
  <conditionalFormatting sqref="U10:U11">
    <cfRule type="cellIs" dxfId="2355" priority="132" operator="greaterThan">
      <formula>1.5</formula>
    </cfRule>
  </conditionalFormatting>
  <conditionalFormatting sqref="L10:V11">
    <cfRule type="expression" dxfId="2354" priority="129">
      <formula>L10=""</formula>
    </cfRule>
  </conditionalFormatting>
  <conditionalFormatting sqref="S10:S11">
    <cfRule type="cellIs" dxfId="2353" priority="130" operator="greaterThan">
      <formula>0.5</formula>
    </cfRule>
    <cfRule type="cellIs" dxfId="2352" priority="131" operator="lessThan">
      <formula>0.5</formula>
    </cfRule>
  </conditionalFormatting>
  <conditionalFormatting sqref="L12:M13">
    <cfRule type="cellIs" dxfId="2351" priority="127" operator="lessThan">
      <formula>0.5</formula>
    </cfRule>
    <cfRule type="cellIs" dxfId="2350" priority="128" operator="greaterThan">
      <formula>0.5</formula>
    </cfRule>
  </conditionalFormatting>
  <conditionalFormatting sqref="N12:N13">
    <cfRule type="cellIs" dxfId="2349" priority="125" operator="lessThan">
      <formula>4.5</formula>
    </cfRule>
    <cfRule type="cellIs" dxfId="2348" priority="126" operator="greaterThan">
      <formula>5.5</formula>
    </cfRule>
  </conditionalFormatting>
  <conditionalFormatting sqref="O12:O13">
    <cfRule type="cellIs" dxfId="2347" priority="123" operator="lessThan">
      <formula>1.5</formula>
    </cfRule>
    <cfRule type="cellIs" dxfId="2346" priority="124" operator="greaterThan">
      <formula>2.5</formula>
    </cfRule>
  </conditionalFormatting>
  <conditionalFormatting sqref="P12:P13">
    <cfRule type="cellIs" dxfId="2345" priority="121" operator="lessThan">
      <formula>4.5</formula>
    </cfRule>
    <cfRule type="cellIs" dxfId="2344" priority="122" operator="greaterThan">
      <formula>7.5</formula>
    </cfRule>
  </conditionalFormatting>
  <conditionalFormatting sqref="R12:S13">
    <cfRule type="cellIs" dxfId="2343" priority="119" operator="lessThan">
      <formula>2.5</formula>
    </cfRule>
    <cfRule type="cellIs" dxfId="2342" priority="120" operator="greaterThan">
      <formula>4.5</formula>
    </cfRule>
  </conditionalFormatting>
  <conditionalFormatting sqref="T12:T13">
    <cfRule type="cellIs" dxfId="2341" priority="117" operator="lessThan">
      <formula>2.5</formula>
    </cfRule>
    <cfRule type="cellIs" dxfId="2340" priority="118" operator="greaterThan">
      <formula>4.5</formula>
    </cfRule>
  </conditionalFormatting>
  <conditionalFormatting sqref="U12:U13">
    <cfRule type="cellIs" dxfId="2339" priority="116" operator="greaterThan">
      <formula>1.5</formula>
    </cfRule>
  </conditionalFormatting>
  <conditionalFormatting sqref="L12:V13">
    <cfRule type="expression" dxfId="2338" priority="113">
      <formula>L12=""</formula>
    </cfRule>
  </conditionalFormatting>
  <conditionalFormatting sqref="S12:S13">
    <cfRule type="cellIs" dxfId="2337" priority="114" operator="greaterThan">
      <formula>0.5</formula>
    </cfRule>
    <cfRule type="cellIs" dxfId="2336" priority="115" operator="lessThan">
      <formula>0.5</formula>
    </cfRule>
  </conditionalFormatting>
  <conditionalFormatting sqref="L16:M17">
    <cfRule type="cellIs" dxfId="2335" priority="111" operator="lessThan">
      <formula>0.5</formula>
    </cfRule>
    <cfRule type="cellIs" dxfId="2334" priority="112" operator="greaterThan">
      <formula>0.5</formula>
    </cfRule>
  </conditionalFormatting>
  <conditionalFormatting sqref="N16:N17">
    <cfRule type="cellIs" dxfId="2333" priority="109" operator="lessThan">
      <formula>4.5</formula>
    </cfRule>
    <cfRule type="cellIs" dxfId="2332" priority="110" operator="greaterThan">
      <formula>5.5</formula>
    </cfRule>
  </conditionalFormatting>
  <conditionalFormatting sqref="O16:O17">
    <cfRule type="cellIs" dxfId="2331" priority="107" operator="lessThan">
      <formula>1.5</formula>
    </cfRule>
    <cfRule type="cellIs" dxfId="2330" priority="108" operator="greaterThan">
      <formula>2.5</formula>
    </cfRule>
  </conditionalFormatting>
  <conditionalFormatting sqref="P16:P17">
    <cfRule type="cellIs" dxfId="2329" priority="105" operator="lessThan">
      <formula>4.5</formula>
    </cfRule>
    <cfRule type="cellIs" dxfId="2328" priority="106" operator="greaterThan">
      <formula>7.5</formula>
    </cfRule>
  </conditionalFormatting>
  <conditionalFormatting sqref="R16:S17">
    <cfRule type="cellIs" dxfId="2327" priority="103" operator="lessThan">
      <formula>2.5</formula>
    </cfRule>
    <cfRule type="cellIs" dxfId="2326" priority="104" operator="greaterThan">
      <formula>4.5</formula>
    </cfRule>
  </conditionalFormatting>
  <conditionalFormatting sqref="T16:T17">
    <cfRule type="cellIs" dxfId="2325" priority="101" operator="lessThan">
      <formula>2.5</formula>
    </cfRule>
    <cfRule type="cellIs" dxfId="2324" priority="102" operator="greaterThan">
      <formula>4.5</formula>
    </cfRule>
  </conditionalFormatting>
  <conditionalFormatting sqref="U16:U17">
    <cfRule type="cellIs" dxfId="2323" priority="100" operator="greaterThan">
      <formula>1.5</formula>
    </cfRule>
  </conditionalFormatting>
  <conditionalFormatting sqref="L16:V17">
    <cfRule type="expression" dxfId="2322" priority="97">
      <formula>L16=""</formula>
    </cfRule>
  </conditionalFormatting>
  <conditionalFormatting sqref="S16:S17">
    <cfRule type="cellIs" dxfId="2321" priority="98" operator="greaterThan">
      <formula>0.5</formula>
    </cfRule>
    <cfRule type="cellIs" dxfId="2320" priority="99" operator="lessThan">
      <formula>0.5</formula>
    </cfRule>
  </conditionalFormatting>
  <conditionalFormatting sqref="L18:M19">
    <cfRule type="cellIs" dxfId="2319" priority="95" operator="lessThan">
      <formula>0.5</formula>
    </cfRule>
    <cfRule type="cellIs" dxfId="2318" priority="96" operator="greaterThan">
      <formula>0.5</formula>
    </cfRule>
  </conditionalFormatting>
  <conditionalFormatting sqref="N18:N19">
    <cfRule type="cellIs" dxfId="2317" priority="93" operator="lessThan">
      <formula>4.5</formula>
    </cfRule>
    <cfRule type="cellIs" dxfId="2316" priority="94" operator="greaterThan">
      <formula>5.5</formula>
    </cfRule>
  </conditionalFormatting>
  <conditionalFormatting sqref="O18:O19">
    <cfRule type="cellIs" dxfId="2315" priority="91" operator="lessThan">
      <formula>1.5</formula>
    </cfRule>
    <cfRule type="cellIs" dxfId="2314" priority="92" operator="greaterThan">
      <formula>2.5</formula>
    </cfRule>
  </conditionalFormatting>
  <conditionalFormatting sqref="P18:P19">
    <cfRule type="cellIs" dxfId="2313" priority="89" operator="lessThan">
      <formula>4.5</formula>
    </cfRule>
    <cfRule type="cellIs" dxfId="2312" priority="90" operator="greaterThan">
      <formula>7.5</formula>
    </cfRule>
  </conditionalFormatting>
  <conditionalFormatting sqref="R18:S19">
    <cfRule type="cellIs" dxfId="2311" priority="87" operator="lessThan">
      <formula>2.5</formula>
    </cfRule>
    <cfRule type="cellIs" dxfId="2310" priority="88" operator="greaterThan">
      <formula>4.5</formula>
    </cfRule>
  </conditionalFormatting>
  <conditionalFormatting sqref="T18:T19">
    <cfRule type="cellIs" dxfId="2309" priority="85" operator="lessThan">
      <formula>2.5</formula>
    </cfRule>
    <cfRule type="cellIs" dxfId="2308" priority="86" operator="greaterThan">
      <formula>4.5</formula>
    </cfRule>
  </conditionalFormatting>
  <conditionalFormatting sqref="U18:U19">
    <cfRule type="cellIs" dxfId="2307" priority="84" operator="greaterThan">
      <formula>1.5</formula>
    </cfRule>
  </conditionalFormatting>
  <conditionalFormatting sqref="L18:V19">
    <cfRule type="expression" dxfId="2306" priority="81">
      <formula>L18=""</formula>
    </cfRule>
  </conditionalFormatting>
  <conditionalFormatting sqref="S18:S19">
    <cfRule type="cellIs" dxfId="2305" priority="82" operator="greaterThan">
      <formula>0.5</formula>
    </cfRule>
    <cfRule type="cellIs" dxfId="2304" priority="83" operator="lessThan">
      <formula>0.5</formula>
    </cfRule>
  </conditionalFormatting>
  <conditionalFormatting sqref="L23:M24">
    <cfRule type="cellIs" dxfId="2303" priority="79" operator="lessThan">
      <formula>0.5</formula>
    </cfRule>
    <cfRule type="cellIs" dxfId="2302" priority="80" operator="greaterThan">
      <formula>0.5</formula>
    </cfRule>
  </conditionalFormatting>
  <conditionalFormatting sqref="N23:N24">
    <cfRule type="cellIs" dxfId="2301" priority="77" operator="lessThan">
      <formula>4.5</formula>
    </cfRule>
    <cfRule type="cellIs" dxfId="2300" priority="78" operator="greaterThan">
      <formula>5.5</formula>
    </cfRule>
  </conditionalFormatting>
  <conditionalFormatting sqref="O23:O24">
    <cfRule type="cellIs" dxfId="2299" priority="75" operator="lessThan">
      <formula>1.5</formula>
    </cfRule>
    <cfRule type="cellIs" dxfId="2298" priority="76" operator="greaterThan">
      <formula>2.5</formula>
    </cfRule>
  </conditionalFormatting>
  <conditionalFormatting sqref="P23:P24">
    <cfRule type="cellIs" dxfId="2297" priority="73" operator="lessThan">
      <formula>4.5</formula>
    </cfRule>
    <cfRule type="cellIs" dxfId="2296" priority="74" operator="greaterThan">
      <formula>7.5</formula>
    </cfRule>
  </conditionalFormatting>
  <conditionalFormatting sqref="R23:S24">
    <cfRule type="cellIs" dxfId="2295" priority="71" operator="lessThan">
      <formula>2.5</formula>
    </cfRule>
    <cfRule type="cellIs" dxfId="2294" priority="72" operator="greaterThan">
      <formula>4.5</formula>
    </cfRule>
  </conditionalFormatting>
  <conditionalFormatting sqref="T23:T24">
    <cfRule type="cellIs" dxfId="2293" priority="69" operator="lessThan">
      <formula>2.5</formula>
    </cfRule>
    <cfRule type="cellIs" dxfId="2292" priority="70" operator="greaterThan">
      <formula>4.5</formula>
    </cfRule>
  </conditionalFormatting>
  <conditionalFormatting sqref="U23:U24">
    <cfRule type="cellIs" dxfId="2291" priority="68" operator="greaterThan">
      <formula>1.5</formula>
    </cfRule>
  </conditionalFormatting>
  <conditionalFormatting sqref="L23:V24">
    <cfRule type="expression" dxfId="2290" priority="65">
      <formula>L23=""</formula>
    </cfRule>
  </conditionalFormatting>
  <conditionalFormatting sqref="S23:S24">
    <cfRule type="cellIs" dxfId="2289" priority="66" operator="greaterThan">
      <formula>0.5</formula>
    </cfRule>
    <cfRule type="cellIs" dxfId="2288" priority="67" operator="lessThan">
      <formula>0.5</formula>
    </cfRule>
  </conditionalFormatting>
  <conditionalFormatting sqref="L25:M26">
    <cfRule type="cellIs" dxfId="2287" priority="63" operator="lessThan">
      <formula>0.5</formula>
    </cfRule>
    <cfRule type="cellIs" dxfId="2286" priority="64" operator="greaterThan">
      <formula>0.5</formula>
    </cfRule>
  </conditionalFormatting>
  <conditionalFormatting sqref="N25:N26">
    <cfRule type="cellIs" dxfId="2285" priority="61" operator="lessThan">
      <formula>4.5</formula>
    </cfRule>
    <cfRule type="cellIs" dxfId="2284" priority="62" operator="greaterThan">
      <formula>5.5</formula>
    </cfRule>
  </conditionalFormatting>
  <conditionalFormatting sqref="O25:O26">
    <cfRule type="cellIs" dxfId="2283" priority="59" operator="lessThan">
      <formula>1.5</formula>
    </cfRule>
    <cfRule type="cellIs" dxfId="2282" priority="60" operator="greaterThan">
      <formula>2.5</formula>
    </cfRule>
  </conditionalFormatting>
  <conditionalFormatting sqref="P25:P26">
    <cfRule type="cellIs" dxfId="2281" priority="57" operator="lessThan">
      <formula>4.5</formula>
    </cfRule>
    <cfRule type="cellIs" dxfId="2280" priority="58" operator="greaterThan">
      <formula>7.5</formula>
    </cfRule>
  </conditionalFormatting>
  <conditionalFormatting sqref="R25:S26">
    <cfRule type="cellIs" dxfId="2279" priority="55" operator="lessThan">
      <formula>2.5</formula>
    </cfRule>
    <cfRule type="cellIs" dxfId="2278" priority="56" operator="greaterThan">
      <formula>4.5</formula>
    </cfRule>
  </conditionalFormatting>
  <conditionalFormatting sqref="T25:T26">
    <cfRule type="cellIs" dxfId="2277" priority="53" operator="lessThan">
      <formula>2.5</formula>
    </cfRule>
    <cfRule type="cellIs" dxfId="2276" priority="54" operator="greaterThan">
      <formula>4.5</formula>
    </cfRule>
  </conditionalFormatting>
  <conditionalFormatting sqref="U25:U26">
    <cfRule type="cellIs" dxfId="2275" priority="52" operator="greaterThan">
      <formula>1.5</formula>
    </cfRule>
  </conditionalFormatting>
  <conditionalFormatting sqref="L25:V26">
    <cfRule type="expression" dxfId="2274" priority="49">
      <formula>L25=""</formula>
    </cfRule>
  </conditionalFormatting>
  <conditionalFormatting sqref="S25:S26">
    <cfRule type="cellIs" dxfId="2273" priority="50" operator="greaterThan">
      <formula>0.5</formula>
    </cfRule>
    <cfRule type="cellIs" dxfId="2272" priority="51" operator="lessThan">
      <formula>0.5</formula>
    </cfRule>
  </conditionalFormatting>
  <conditionalFormatting sqref="L29:M30">
    <cfRule type="cellIs" dxfId="2271" priority="47" operator="lessThan">
      <formula>0.5</formula>
    </cfRule>
    <cfRule type="cellIs" dxfId="2270" priority="48" operator="greaterThan">
      <formula>0.5</formula>
    </cfRule>
  </conditionalFormatting>
  <conditionalFormatting sqref="N29:N30">
    <cfRule type="cellIs" dxfId="2269" priority="45" operator="lessThan">
      <formula>4.5</formula>
    </cfRule>
    <cfRule type="cellIs" dxfId="2268" priority="46" operator="greaterThan">
      <formula>5.5</formula>
    </cfRule>
  </conditionalFormatting>
  <conditionalFormatting sqref="O29:O30">
    <cfRule type="cellIs" dxfId="2267" priority="43" operator="lessThan">
      <formula>1.5</formula>
    </cfRule>
    <cfRule type="cellIs" dxfId="2266" priority="44" operator="greaterThan">
      <formula>2.5</formula>
    </cfRule>
  </conditionalFormatting>
  <conditionalFormatting sqref="P29:P30">
    <cfRule type="cellIs" dxfId="2265" priority="41" operator="lessThan">
      <formula>4.5</formula>
    </cfRule>
    <cfRule type="cellIs" dxfId="2264" priority="42" operator="greaterThan">
      <formula>7.5</formula>
    </cfRule>
  </conditionalFormatting>
  <conditionalFormatting sqref="R29:S30">
    <cfRule type="cellIs" dxfId="2263" priority="39" operator="lessThan">
      <formula>2.5</formula>
    </cfRule>
    <cfRule type="cellIs" dxfId="2262" priority="40" operator="greaterThan">
      <formula>4.5</formula>
    </cfRule>
  </conditionalFormatting>
  <conditionalFormatting sqref="T29:T30">
    <cfRule type="cellIs" dxfId="2261" priority="37" operator="lessThan">
      <formula>2.5</formula>
    </cfRule>
    <cfRule type="cellIs" dxfId="2260" priority="38" operator="greaterThan">
      <formula>4.5</formula>
    </cfRule>
  </conditionalFormatting>
  <conditionalFormatting sqref="U29:U30">
    <cfRule type="cellIs" dxfId="2259" priority="36" operator="greaterThan">
      <formula>1.5</formula>
    </cfRule>
  </conditionalFormatting>
  <conditionalFormatting sqref="L29:V30">
    <cfRule type="expression" dxfId="2258" priority="33">
      <formula>L29=""</formula>
    </cfRule>
  </conditionalFormatting>
  <conditionalFormatting sqref="S29:S30">
    <cfRule type="cellIs" dxfId="2257" priority="34" operator="greaterThan">
      <formula>0.5</formula>
    </cfRule>
    <cfRule type="cellIs" dxfId="2256" priority="35" operator="lessThan">
      <formula>0.5</formula>
    </cfRule>
  </conditionalFormatting>
  <conditionalFormatting sqref="L31:M31">
    <cfRule type="cellIs" dxfId="2255" priority="31" operator="lessThan">
      <formula>0.5</formula>
    </cfRule>
    <cfRule type="cellIs" dxfId="2254" priority="32" operator="greaterThan">
      <formula>0.5</formula>
    </cfRule>
  </conditionalFormatting>
  <conditionalFormatting sqref="N31">
    <cfRule type="cellIs" dxfId="2253" priority="29" operator="lessThan">
      <formula>4.5</formula>
    </cfRule>
    <cfRule type="cellIs" dxfId="2252" priority="30" operator="greaterThan">
      <formula>5.5</formula>
    </cfRule>
  </conditionalFormatting>
  <conditionalFormatting sqref="O31">
    <cfRule type="cellIs" dxfId="2251" priority="27" operator="lessThan">
      <formula>1.5</formula>
    </cfRule>
    <cfRule type="cellIs" dxfId="2250" priority="28" operator="greaterThan">
      <formula>2.5</formula>
    </cfRule>
  </conditionalFormatting>
  <conditionalFormatting sqref="P31">
    <cfRule type="cellIs" dxfId="2249" priority="25" operator="lessThan">
      <formula>4.5</formula>
    </cfRule>
    <cfRule type="cellIs" dxfId="2248" priority="26" operator="greaterThan">
      <formula>7.5</formula>
    </cfRule>
  </conditionalFormatting>
  <conditionalFormatting sqref="R31:S31">
    <cfRule type="cellIs" dxfId="2247" priority="23" operator="lessThan">
      <formula>2.5</formula>
    </cfRule>
    <cfRule type="cellIs" dxfId="2246" priority="24" operator="greaterThan">
      <formula>4.5</formula>
    </cfRule>
  </conditionalFormatting>
  <conditionalFormatting sqref="T31">
    <cfRule type="cellIs" dxfId="2245" priority="21" operator="lessThan">
      <formula>2.5</formula>
    </cfRule>
    <cfRule type="cellIs" dxfId="2244" priority="22" operator="greaterThan">
      <formula>4.5</formula>
    </cfRule>
  </conditionalFormatting>
  <conditionalFormatting sqref="U31">
    <cfRule type="cellIs" dxfId="2243" priority="20" operator="greaterThan">
      <formula>1.5</formula>
    </cfRule>
  </conditionalFormatting>
  <conditionalFormatting sqref="L31:V31">
    <cfRule type="expression" dxfId="2242" priority="17">
      <formula>L31=""</formula>
    </cfRule>
  </conditionalFormatting>
  <conditionalFormatting sqref="S31">
    <cfRule type="cellIs" dxfId="2241" priority="18" operator="greaterThan">
      <formula>0.5</formula>
    </cfRule>
    <cfRule type="cellIs" dxfId="2240" priority="19" operator="lessThan">
      <formula>0.5</formula>
    </cfRule>
  </conditionalFormatting>
  <conditionalFormatting sqref="L20:M20">
    <cfRule type="cellIs" dxfId="2239" priority="15" operator="lessThan">
      <formula>0.5</formula>
    </cfRule>
    <cfRule type="cellIs" dxfId="2238" priority="16" operator="greaterThan">
      <formula>0.5</formula>
    </cfRule>
  </conditionalFormatting>
  <conditionalFormatting sqref="N20">
    <cfRule type="cellIs" dxfId="2237" priority="13" operator="lessThan">
      <formula>4.5</formula>
    </cfRule>
    <cfRule type="cellIs" dxfId="2236" priority="14" operator="greaterThan">
      <formula>5.5</formula>
    </cfRule>
  </conditionalFormatting>
  <conditionalFormatting sqref="O20">
    <cfRule type="cellIs" dxfId="2235" priority="11" operator="lessThan">
      <formula>1.5</formula>
    </cfRule>
    <cfRule type="cellIs" dxfId="2234" priority="12" operator="greaterThan">
      <formula>2.5</formula>
    </cfRule>
  </conditionalFormatting>
  <conditionalFormatting sqref="P20">
    <cfRule type="cellIs" dxfId="2233" priority="9" operator="lessThan">
      <formula>4.5</formula>
    </cfRule>
    <cfRule type="cellIs" dxfId="2232" priority="10" operator="greaterThan">
      <formula>7.5</formula>
    </cfRule>
  </conditionalFormatting>
  <conditionalFormatting sqref="R20:S20">
    <cfRule type="cellIs" dxfId="2231" priority="7" operator="lessThan">
      <formula>2.5</formula>
    </cfRule>
    <cfRule type="cellIs" dxfId="2230" priority="8" operator="greaterThan">
      <formula>4.5</formula>
    </cfRule>
  </conditionalFormatting>
  <conditionalFormatting sqref="T20">
    <cfRule type="cellIs" dxfId="2229" priority="5" operator="lessThan">
      <formula>2.5</formula>
    </cfRule>
    <cfRule type="cellIs" dxfId="2228" priority="6" operator="greaterThan">
      <formula>4.5</formula>
    </cfRule>
  </conditionalFormatting>
  <conditionalFormatting sqref="U20">
    <cfRule type="cellIs" dxfId="2227" priority="4" operator="greaterThan">
      <formula>1.5</formula>
    </cfRule>
  </conditionalFormatting>
  <conditionalFormatting sqref="L20:V20">
    <cfRule type="expression" dxfId="2226" priority="1">
      <formula>L20=""</formula>
    </cfRule>
  </conditionalFormatting>
  <conditionalFormatting sqref="S20">
    <cfRule type="cellIs" dxfId="2225" priority="2" operator="greaterThan">
      <formula>0.5</formula>
    </cfRule>
    <cfRule type="cellIs" dxfId="22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58"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8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</v>
      </c>
      <c r="AB54" s="33">
        <f t="shared" ca="1" si="3"/>
        <v>34</v>
      </c>
      <c r="AC54" s="26">
        <f t="shared" ca="1" si="4"/>
        <v>6</v>
      </c>
      <c r="AD54" s="26">
        <f t="shared" si="5"/>
        <v>8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</v>
      </c>
      <c r="AB55" s="33">
        <f t="shared" ca="1" si="3"/>
        <v>42</v>
      </c>
      <c r="AC55" s="26">
        <f t="shared" ca="1" si="4"/>
        <v>10</v>
      </c>
      <c r="AD55" s="26">
        <f t="shared" si="5"/>
        <v>8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</v>
      </c>
      <c r="AB56" s="33">
        <f t="shared" ca="1" si="3"/>
        <v>50</v>
      </c>
      <c r="AC56" s="26">
        <f t="shared" ca="1" si="4"/>
        <v>6</v>
      </c>
      <c r="AD56" s="26">
        <f t="shared" si="5"/>
        <v>8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</v>
      </c>
      <c r="AB57" s="33">
        <f t="shared" ca="1" si="3"/>
        <v>58</v>
      </c>
      <c r="AC57" s="26">
        <f t="shared" ca="1" si="4"/>
        <v>3</v>
      </c>
      <c r="AD57" s="26">
        <f t="shared" si="5"/>
        <v>8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</v>
      </c>
      <c r="AB58" s="33">
        <f t="shared" ca="1" si="3"/>
        <v>66</v>
      </c>
      <c r="AC58" s="26">
        <f t="shared" ca="1" si="4"/>
        <v>9</v>
      </c>
      <c r="AD58" s="26">
        <f t="shared" si="5"/>
        <v>8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</v>
      </c>
      <c r="AB59" s="33">
        <f t="shared" ca="1" si="3"/>
        <v>74</v>
      </c>
      <c r="AC59" s="26">
        <f t="shared" ca="1" si="4"/>
        <v>11</v>
      </c>
      <c r="AD59" s="26">
        <f t="shared" si="5"/>
        <v>8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</v>
      </c>
      <c r="AB60" s="33">
        <f t="shared" ca="1" si="3"/>
        <v>82</v>
      </c>
      <c r="AC60" s="26">
        <f t="shared" ca="1" si="4"/>
        <v>6</v>
      </c>
      <c r="AD60" s="26">
        <f t="shared" si="5"/>
        <v>8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</v>
      </c>
      <c r="AB61" s="33">
        <f t="shared" ca="1" si="3"/>
        <v>90</v>
      </c>
      <c r="AC61" s="26">
        <f t="shared" ca="1" si="4"/>
        <v>7</v>
      </c>
      <c r="AD61" s="26">
        <f t="shared" si="5"/>
        <v>8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</v>
      </c>
      <c r="AB62" s="33">
        <f t="shared" ca="1" si="3"/>
        <v>7</v>
      </c>
      <c r="AC62" s="26">
        <f t="shared" ca="1" si="4"/>
        <v>9</v>
      </c>
      <c r="AD62" s="26">
        <f t="shared" si="5"/>
        <v>8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</v>
      </c>
      <c r="AB63" s="33">
        <f t="shared" ca="1" si="3"/>
        <v>16</v>
      </c>
      <c r="AC63" s="26">
        <f t="shared" ca="1" si="4"/>
        <v>6</v>
      </c>
      <c r="AD63" s="26">
        <f t="shared" si="5"/>
        <v>8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</v>
      </c>
      <c r="AB64" s="33">
        <f t="shared" ca="1" si="3"/>
        <v>25</v>
      </c>
      <c r="AC64" s="26">
        <f t="shared" ca="1" si="4"/>
        <v>7</v>
      </c>
      <c r="AD64" s="26">
        <f t="shared" si="5"/>
        <v>8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</v>
      </c>
      <c r="AB65" s="33">
        <f t="shared" ca="1" si="3"/>
        <v>129</v>
      </c>
      <c r="AC65" s="26">
        <f t="shared" ca="1" si="4"/>
        <v>6</v>
      </c>
      <c r="AD65" s="26">
        <f t="shared" si="5"/>
        <v>8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</v>
      </c>
      <c r="AB66" s="33">
        <f t="shared" ca="1" si="3"/>
        <v>139</v>
      </c>
      <c r="AC66" s="26">
        <f t="shared" ca="1" si="4"/>
        <v>7</v>
      </c>
      <c r="AD66" s="26">
        <f t="shared" si="5"/>
        <v>8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</v>
      </c>
      <c r="AB67" s="33">
        <f t="shared" ca="1" si="3"/>
        <v>149</v>
      </c>
      <c r="AC67" s="26">
        <f t="shared" ca="1" si="4"/>
        <v>4</v>
      </c>
      <c r="AD67" s="26">
        <f t="shared" si="5"/>
        <v>8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</v>
      </c>
      <c r="AB68" s="33">
        <f t="shared" ca="1" si="3"/>
        <v>159</v>
      </c>
      <c r="AC68" s="26">
        <f t="shared" ca="1" si="4"/>
        <v>6</v>
      </c>
      <c r="AD68" s="26">
        <f t="shared" si="5"/>
        <v>8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</v>
      </c>
      <c r="AB69" s="33">
        <f t="shared" ca="1" si="3"/>
        <v>169</v>
      </c>
      <c r="AC69" s="26">
        <f t="shared" ca="1" si="4"/>
        <v>6</v>
      </c>
      <c r="AD69" s="26">
        <f t="shared" si="5"/>
        <v>8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</v>
      </c>
      <c r="AB70" s="33">
        <f t="shared" ca="1" si="3"/>
        <v>179</v>
      </c>
      <c r="AC70" s="26">
        <f t="shared" ca="1" si="4"/>
        <v>11</v>
      </c>
      <c r="AD70" s="26">
        <f t="shared" si="5"/>
        <v>8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</v>
      </c>
      <c r="AB71" s="33">
        <f t="shared" ca="1" si="3"/>
        <v>189</v>
      </c>
      <c r="AC71" s="26">
        <f t="shared" ca="1" si="4"/>
        <v>8</v>
      </c>
      <c r="AD71" s="26">
        <f t="shared" si="5"/>
        <v>8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</v>
      </c>
      <c r="AB72" s="33">
        <f t="shared" ca="1" si="3"/>
        <v>199</v>
      </c>
      <c r="AC72" s="26">
        <f t="shared" ca="1" si="4"/>
        <v>10</v>
      </c>
      <c r="AD72" s="26">
        <f t="shared" si="5"/>
        <v>8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</v>
      </c>
      <c r="AB73" s="33">
        <f t="shared" ca="1" si="3"/>
        <v>209</v>
      </c>
      <c r="AC73" s="26">
        <f t="shared" ca="1" si="4"/>
        <v>5</v>
      </c>
      <c r="AD73" s="26">
        <f t="shared" si="5"/>
        <v>8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</v>
      </c>
      <c r="AB74" s="33">
        <f t="shared" ca="1" si="3"/>
        <v>99</v>
      </c>
      <c r="AC74" s="26">
        <f t="shared" ca="1" si="4"/>
        <v>5</v>
      </c>
      <c r="AD74" s="26">
        <f t="shared" si="5"/>
        <v>8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</v>
      </c>
      <c r="AB75" s="33">
        <f t="shared" ca="1" si="3"/>
        <v>109</v>
      </c>
      <c r="AC75" s="26">
        <f t="shared" ca="1" si="4"/>
        <v>9</v>
      </c>
      <c r="AD75" s="26">
        <f t="shared" si="5"/>
        <v>8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</v>
      </c>
      <c r="AB76" s="33">
        <f t="shared" ca="1" si="3"/>
        <v>120</v>
      </c>
      <c r="AC76" s="26">
        <f t="shared" ca="1" si="4"/>
        <v>11</v>
      </c>
      <c r="AD76" s="26">
        <f t="shared" si="5"/>
        <v>8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</v>
      </c>
      <c r="AB77" s="33">
        <f t="shared" ca="1" si="3"/>
        <v>220</v>
      </c>
      <c r="AC77" s="26">
        <f t="shared" ca="1" si="4"/>
        <v>5</v>
      </c>
      <c r="AD77" s="26">
        <f t="shared" si="5"/>
        <v>8</v>
      </c>
      <c r="AE77" s="33">
        <f t="shared" ca="1" si="6"/>
        <v>9</v>
      </c>
      <c r="AF77" s="11">
        <f t="shared" ca="1" si="8"/>
        <v>10</v>
      </c>
      <c r="AG77" s="11">
        <f t="shared" ca="1" si="8"/>
        <v>0</v>
      </c>
      <c r="AH77" s="11">
        <f t="shared" ca="1" si="8"/>
        <v>0</v>
      </c>
      <c r="AI77" s="11">
        <f t="shared" ca="1" si="8"/>
        <v>10</v>
      </c>
      <c r="AJ77" s="11">
        <f t="shared" ca="1" si="8"/>
        <v>2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2016:1:1:7:TAOYUAN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4</v>
      </c>
      <c r="AW77" s="26">
        <f t="shared" ref="AW77:AW88" si="15">6*$X$94</f>
        <v>96</v>
      </c>
      <c r="AX77" s="26">
        <f t="shared" ref="AX77:AX88" si="16">3*$X$94</f>
        <v>48</v>
      </c>
      <c r="AY77" s="26">
        <f t="shared" ref="AY77:AY88" si="17">5*$X$94</f>
        <v>80</v>
      </c>
      <c r="AZ77" s="26">
        <f t="shared" ref="AZ77:AZ88" si="18">1*$X$94</f>
        <v>16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</v>
      </c>
      <c r="AB78" s="33">
        <f t="shared" ca="1" si="3"/>
        <v>231</v>
      </c>
      <c r="AC78" s="26">
        <f t="shared" ca="1" si="4"/>
        <v>4</v>
      </c>
      <c r="AD78" s="26">
        <f t="shared" si="5"/>
        <v>8</v>
      </c>
      <c r="AE78" s="33">
        <f t="shared" ca="1" si="6"/>
        <v>19</v>
      </c>
      <c r="AF78" s="11">
        <f t="shared" ca="1" si="8"/>
        <v>1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2016:1:2:7:TAOYUAN</v>
      </c>
      <c r="AP78" s="33">
        <f t="shared" ca="1" si="12"/>
        <v>9</v>
      </c>
      <c r="AQ78" s="26">
        <f t="shared" ca="1" si="13"/>
        <v>1</v>
      </c>
      <c r="AR78" s="26">
        <f t="shared" ca="1" si="13"/>
        <v>84</v>
      </c>
      <c r="AS78" s="26">
        <f t="shared" ca="1" si="13"/>
        <v>0</v>
      </c>
      <c r="AT78" s="26">
        <f t="shared" ca="1" si="13"/>
        <v>35</v>
      </c>
      <c r="AU78" s="26">
        <f t="shared" ca="1" si="13"/>
        <v>0</v>
      </c>
      <c r="AV78" s="26">
        <f t="shared" si="14"/>
        <v>4</v>
      </c>
      <c r="AW78" s="26">
        <f t="shared" si="15"/>
        <v>96</v>
      </c>
      <c r="AX78" s="26">
        <f t="shared" si="16"/>
        <v>48</v>
      </c>
      <c r="AY78" s="26">
        <f t="shared" si="17"/>
        <v>80</v>
      </c>
      <c r="AZ78" s="26">
        <f t="shared" si="18"/>
        <v>16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</v>
      </c>
      <c r="AB79" s="33">
        <f t="shared" ca="1" si="3"/>
        <v>242</v>
      </c>
      <c r="AC79" s="26">
        <f t="shared" ca="1" si="4"/>
        <v>6</v>
      </c>
      <c r="AD79" s="26">
        <f t="shared" si="5"/>
        <v>8</v>
      </c>
      <c r="AE79" s="33">
        <f t="shared" ca="1" si="6"/>
        <v>31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5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2016:1:3:7:TAOYUAN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4</v>
      </c>
      <c r="AW79" s="26">
        <f t="shared" si="15"/>
        <v>96</v>
      </c>
      <c r="AX79" s="26">
        <f t="shared" si="16"/>
        <v>48</v>
      </c>
      <c r="AY79" s="26">
        <f t="shared" si="17"/>
        <v>80</v>
      </c>
      <c r="AZ79" s="26">
        <f t="shared" si="18"/>
        <v>16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8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2016:1:4:7:TAOYUAN</v>
      </c>
      <c r="AP80" s="33">
        <f t="shared" ca="1" si="12"/>
        <v>20</v>
      </c>
      <c r="AQ80" s="26">
        <f t="shared" ca="1" si="13"/>
        <v>1</v>
      </c>
      <c r="AR80" s="26">
        <f t="shared" ca="1" si="13"/>
        <v>84</v>
      </c>
      <c r="AS80" s="26">
        <f t="shared" ca="1" si="13"/>
        <v>18</v>
      </c>
      <c r="AT80" s="26">
        <f t="shared" ca="1" si="13"/>
        <v>67</v>
      </c>
      <c r="AU80" s="26">
        <f t="shared" ca="1" si="13"/>
        <v>0</v>
      </c>
      <c r="AV80" s="26">
        <f t="shared" si="14"/>
        <v>4</v>
      </c>
      <c r="AW80" s="26">
        <f t="shared" si="15"/>
        <v>96</v>
      </c>
      <c r="AX80" s="26">
        <f t="shared" si="16"/>
        <v>48</v>
      </c>
      <c r="AY80" s="26">
        <f t="shared" si="17"/>
        <v>80</v>
      </c>
      <c r="AZ80" s="26">
        <f t="shared" si="18"/>
        <v>16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8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2016:1:5:7:TAOYUAN</v>
      </c>
      <c r="AP81" s="33">
        <f t="shared" ca="1" si="12"/>
        <v>31</v>
      </c>
      <c r="AQ81" s="26">
        <f t="shared" ca="1" si="13"/>
        <v>2</v>
      </c>
      <c r="AR81" s="26">
        <f t="shared" ca="1" si="13"/>
        <v>81</v>
      </c>
      <c r="AS81" s="26">
        <f t="shared" ca="1" si="13"/>
        <v>18</v>
      </c>
      <c r="AT81" s="26">
        <f t="shared" ca="1" si="13"/>
        <v>53</v>
      </c>
      <c r="AU81" s="26">
        <f t="shared" ca="1" si="13"/>
        <v>0</v>
      </c>
      <c r="AV81" s="26">
        <f t="shared" si="14"/>
        <v>4</v>
      </c>
      <c r="AW81" s="26">
        <f t="shared" si="15"/>
        <v>96</v>
      </c>
      <c r="AX81" s="26">
        <f t="shared" si="16"/>
        <v>48</v>
      </c>
      <c r="AY81" s="26">
        <f t="shared" si="17"/>
        <v>80</v>
      </c>
      <c r="AZ81" s="26">
        <f t="shared" si="18"/>
        <v>16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8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2016:2:1:7:TAOYUAN</v>
      </c>
      <c r="AP82" s="33">
        <f t="shared" ca="1" si="12"/>
        <v>42</v>
      </c>
      <c r="AQ82" s="26">
        <f t="shared" ca="1" si="13"/>
        <v>1</v>
      </c>
      <c r="AR82" s="26">
        <f t="shared" ca="1" si="13"/>
        <v>82</v>
      </c>
      <c r="AS82" s="26">
        <f t="shared" ca="1" si="13"/>
        <v>15</v>
      </c>
      <c r="AT82" s="26">
        <f t="shared" ca="1" si="13"/>
        <v>57</v>
      </c>
      <c r="AU82" s="26">
        <f t="shared" ca="1" si="13"/>
        <v>0</v>
      </c>
      <c r="AV82" s="26">
        <f t="shared" si="14"/>
        <v>4</v>
      </c>
      <c r="AW82" s="26">
        <f t="shared" si="15"/>
        <v>96</v>
      </c>
      <c r="AX82" s="26">
        <f t="shared" si="16"/>
        <v>48</v>
      </c>
      <c r="AY82" s="26">
        <f t="shared" si="17"/>
        <v>80</v>
      </c>
      <c r="AZ82" s="26">
        <f t="shared" si="18"/>
        <v>16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8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2016:2:2:7:TAOYUAN</v>
      </c>
      <c r="AP83" s="33">
        <f t="shared" ca="1" si="12"/>
        <v>53</v>
      </c>
      <c r="AQ83" s="26">
        <f t="shared" ca="1" si="13"/>
        <v>1</v>
      </c>
      <c r="AR83" s="26">
        <f t="shared" ca="1" si="13"/>
        <v>80</v>
      </c>
      <c r="AS83" s="26">
        <f t="shared" ca="1" si="13"/>
        <v>28</v>
      </c>
      <c r="AT83" s="26">
        <f t="shared" ca="1" si="13"/>
        <v>68</v>
      </c>
      <c r="AU83" s="26">
        <f t="shared" ca="1" si="13"/>
        <v>5</v>
      </c>
      <c r="AV83" s="26">
        <f t="shared" si="14"/>
        <v>4</v>
      </c>
      <c r="AW83" s="26">
        <f t="shared" si="15"/>
        <v>96</v>
      </c>
      <c r="AX83" s="26">
        <f t="shared" si="16"/>
        <v>48</v>
      </c>
      <c r="AY83" s="26">
        <f t="shared" si="17"/>
        <v>80</v>
      </c>
      <c r="AZ83" s="26">
        <f t="shared" si="18"/>
        <v>16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8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2016:2:3:7:TAOYUAN</v>
      </c>
      <c r="AP84" s="33">
        <f t="shared" ca="1" si="12"/>
        <v>64</v>
      </c>
      <c r="AQ84" s="26">
        <f t="shared" ca="1" si="13"/>
        <v>1</v>
      </c>
      <c r="AR84" s="26">
        <f t="shared" ca="1" si="13"/>
        <v>78</v>
      </c>
      <c r="AS84" s="26">
        <f t="shared" ca="1" si="13"/>
        <v>34</v>
      </c>
      <c r="AT84" s="26">
        <f t="shared" ca="1" si="13"/>
        <v>79</v>
      </c>
      <c r="AU84" s="26">
        <f t="shared" ca="1" si="13"/>
        <v>2</v>
      </c>
      <c r="AV84" s="26">
        <f t="shared" si="14"/>
        <v>4</v>
      </c>
      <c r="AW84" s="26">
        <f t="shared" si="15"/>
        <v>96</v>
      </c>
      <c r="AX84" s="26">
        <f t="shared" si="16"/>
        <v>48</v>
      </c>
      <c r="AY84" s="26">
        <f t="shared" si="17"/>
        <v>80</v>
      </c>
      <c r="AZ84" s="26">
        <f t="shared" si="18"/>
        <v>16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8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2016:2:4:7:TAOYUAN</v>
      </c>
      <c r="AP85" s="33">
        <f t="shared" ca="1" si="12"/>
        <v>75</v>
      </c>
      <c r="AQ85" s="26">
        <f t="shared" ca="1" si="13"/>
        <v>1</v>
      </c>
      <c r="AR85" s="26">
        <f t="shared" ca="1" si="13"/>
        <v>79</v>
      </c>
      <c r="AS85" s="26">
        <f t="shared" ca="1" si="13"/>
        <v>30</v>
      </c>
      <c r="AT85" s="26">
        <f t="shared" ca="1" si="13"/>
        <v>63</v>
      </c>
      <c r="AU85" s="26">
        <f t="shared" ca="1" si="13"/>
        <v>8</v>
      </c>
      <c r="AV85" s="26">
        <f t="shared" si="14"/>
        <v>4</v>
      </c>
      <c r="AW85" s="26">
        <f t="shared" si="15"/>
        <v>96</v>
      </c>
      <c r="AX85" s="26">
        <f t="shared" si="16"/>
        <v>48</v>
      </c>
      <c r="AY85" s="26">
        <f t="shared" si="17"/>
        <v>80</v>
      </c>
      <c r="AZ85" s="26">
        <f t="shared" si="18"/>
        <v>16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8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2016:3:1:7:TAOYUAN</v>
      </c>
      <c r="AP86" s="33">
        <f t="shared" ca="1" si="12"/>
        <v>86</v>
      </c>
      <c r="AQ86" s="26">
        <f t="shared" ca="1" si="13"/>
        <v>2</v>
      </c>
      <c r="AR86" s="26">
        <f t="shared" ca="1" si="13"/>
        <v>83</v>
      </c>
      <c r="AS86" s="26">
        <f t="shared" ca="1" si="13"/>
        <v>35</v>
      </c>
      <c r="AT86" s="26">
        <f t="shared" ca="1" si="13"/>
        <v>64</v>
      </c>
      <c r="AU86" s="26">
        <f t="shared" ca="1" si="13"/>
        <v>6</v>
      </c>
      <c r="AV86" s="26">
        <f t="shared" si="14"/>
        <v>4</v>
      </c>
      <c r="AW86" s="26">
        <f t="shared" si="15"/>
        <v>96</v>
      </c>
      <c r="AX86" s="26">
        <f t="shared" si="16"/>
        <v>48</v>
      </c>
      <c r="AY86" s="26">
        <f t="shared" si="17"/>
        <v>80</v>
      </c>
      <c r="AZ86" s="26">
        <f t="shared" si="18"/>
        <v>16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8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2016:3:2:7:TAOYUAN</v>
      </c>
      <c r="AP87" s="33">
        <f t="shared" ca="1" si="12"/>
        <v>96</v>
      </c>
      <c r="AQ87" s="26">
        <f t="shared" ca="1" si="13"/>
        <v>3</v>
      </c>
      <c r="AR87" s="26">
        <f t="shared" ca="1" si="13"/>
        <v>78</v>
      </c>
      <c r="AS87" s="26">
        <f t="shared" ca="1" si="13"/>
        <v>26</v>
      </c>
      <c r="AT87" s="26">
        <f t="shared" ca="1" si="13"/>
        <v>47</v>
      </c>
      <c r="AU87" s="26">
        <f t="shared" ca="1" si="13"/>
        <v>10</v>
      </c>
      <c r="AV87" s="26">
        <f t="shared" si="14"/>
        <v>4</v>
      </c>
      <c r="AW87" s="26">
        <f t="shared" si="15"/>
        <v>96</v>
      </c>
      <c r="AX87" s="26">
        <f t="shared" si="16"/>
        <v>48</v>
      </c>
      <c r="AY87" s="26">
        <f t="shared" si="17"/>
        <v>80</v>
      </c>
      <c r="AZ87" s="26">
        <f t="shared" si="18"/>
        <v>16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8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2016:3:3:7:TAOYUAN</v>
      </c>
      <c r="AP88" s="33">
        <f t="shared" ca="1" si="12"/>
        <v>106</v>
      </c>
      <c r="AQ88" s="26">
        <f t="shared" ca="1" si="13"/>
        <v>1</v>
      </c>
      <c r="AR88" s="26">
        <f t="shared" ca="1" si="13"/>
        <v>61</v>
      </c>
      <c r="AS88" s="26">
        <f t="shared" ca="1" si="13"/>
        <v>37</v>
      </c>
      <c r="AT88" s="26">
        <f t="shared" ca="1" si="13"/>
        <v>75</v>
      </c>
      <c r="AU88" s="26">
        <f t="shared" ca="1" si="13"/>
        <v>7</v>
      </c>
      <c r="AV88" s="26">
        <f t="shared" si="14"/>
        <v>4</v>
      </c>
      <c r="AW88" s="26">
        <f t="shared" si="15"/>
        <v>96</v>
      </c>
      <c r="AX88" s="26">
        <f t="shared" si="16"/>
        <v>48</v>
      </c>
      <c r="AY88" s="26">
        <f t="shared" si="17"/>
        <v>80</v>
      </c>
      <c r="AZ88" s="26">
        <f t="shared" si="18"/>
        <v>16</v>
      </c>
    </row>
    <row r="89" spans="23:52">
      <c r="W89" s="8" t="s">
        <v>1937</v>
      </c>
      <c r="X89" s="2" t="s">
        <v>33</v>
      </c>
      <c r="AC89" s="8">
        <f ca="1">SUMIFS(AC53:AC88, $X53:$X88,YEAR,AC53:AC88,"&lt;&gt;#N/A")</f>
        <v>15</v>
      </c>
      <c r="AD89" s="33"/>
      <c r="AF89" s="8">
        <f t="shared" ref="AF89:AK89" ca="1" si="20">SUM(AF53:AF88)</f>
        <v>11</v>
      </c>
      <c r="AG89" s="8">
        <f t="shared" ca="1" si="20"/>
        <v>0</v>
      </c>
      <c r="AH89" s="8">
        <f t="shared" ca="1" si="20"/>
        <v>0</v>
      </c>
      <c r="AI89" s="8">
        <f t="shared" ca="1" si="20"/>
        <v>15</v>
      </c>
      <c r="AJ89" s="8">
        <f t="shared" ca="1" si="20"/>
        <v>3</v>
      </c>
      <c r="AK89" s="8">
        <f t="shared" ca="1" si="20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100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8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19</v>
      </c>
      <c r="AN97" s="33"/>
    </row>
    <row r="98" spans="23:50">
      <c r="W98" s="8" t="s">
        <v>508</v>
      </c>
      <c r="X98" s="8">
        <f ca="1">SUM($AF$89:$AH$89)</f>
        <v>11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37%</v>
      </c>
      <c r="Y99" s="36">
        <f ca="1">IFERROR(X98/SUM(X97:X98),"0")</f>
        <v>0.36666666666666664</v>
      </c>
      <c r="Z99" s="8" t="str">
        <f ca="1">TEXT(Y99,"00%")</f>
        <v>37%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100
Actual YTD 年度實際:    8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2014  80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2015  88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2016  15</v>
      </c>
      <c r="AN103" s="33"/>
    </row>
    <row r="104" spans="23:50" ht="23.25">
      <c r="W104" s="8" t="s">
        <v>1932</v>
      </c>
      <c r="X104" s="59" t="s">
        <v>564</v>
      </c>
    </row>
    <row r="105" spans="23:50">
      <c r="X105" s="57" t="s">
        <v>1164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1312</v>
      </c>
      <c r="B1" s="46" t="s">
        <v>1206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0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0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TAOYUAN_3_DISTRICT_GRAPH!$AC$89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1952</v>
      </c>
      <c r="C10" s="4" t="s">
        <v>530</v>
      </c>
      <c r="D10" s="4" t="s">
        <v>531</v>
      </c>
      <c r="E10" s="4" t="str">
        <f>CONCATENATE(YEAR,":",MONTH,":",WEEK,":",WEEKDAY,":",$A10)</f>
        <v>2016:3:3:7:TAO_3_E_ZL</v>
      </c>
      <c r="F10" s="4">
        <f>MATCH($E10,REPORT_DATA_BY_COMP!$A:$A,0)</f>
        <v>939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512</v>
      </c>
      <c r="C11" s="4" t="s">
        <v>532</v>
      </c>
      <c r="D11" s="4" t="s">
        <v>533</v>
      </c>
      <c r="E11" s="4" t="str">
        <f>CONCATENATE(YEAR,":",MONTH,":",WEEK,":",WEEKDAY,":",$A11)</f>
        <v>2016:3:3:7:TAO_3_E</v>
      </c>
      <c r="F11" s="4">
        <f>MATCH($E11,REPORT_DATA_BY_COMP!$A:$A,0)</f>
        <v>938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1939</v>
      </c>
      <c r="C12" s="4" t="s">
        <v>534</v>
      </c>
      <c r="D12" s="4" t="s">
        <v>535</v>
      </c>
      <c r="E12" s="4" t="str">
        <f>CONCATENATE(YEAR,":",MONTH,":",WEEK,":",WEEKDAY,":",$A12)</f>
        <v>2016:3:3:7:TAO_4_E</v>
      </c>
      <c r="F12" s="4">
        <f>MATCH($E12,REPORT_DATA_BY_COMP!$A:$A,0)</f>
        <v>940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6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1953</v>
      </c>
      <c r="C13" s="4" t="s">
        <v>536</v>
      </c>
      <c r="D13" s="4" t="s">
        <v>537</v>
      </c>
      <c r="E13" s="4" t="str">
        <f>CONCATENATE(YEAR,":",MONTH,":",WEEK,":",WEEKDAY,":",$A13)</f>
        <v>2016:3:3:7:TAO_4_S</v>
      </c>
      <c r="F13" s="4">
        <f>MATCH($E13,REPORT_DATA_BY_COMP!$A:$A,0)</f>
        <v>941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14</v>
      </c>
      <c r="O14" s="12">
        <f t="shared" si="0"/>
        <v>10</v>
      </c>
      <c r="P14" s="12">
        <f t="shared" si="0"/>
        <v>26</v>
      </c>
      <c r="Q14" s="12">
        <f t="shared" si="0"/>
        <v>42</v>
      </c>
      <c r="R14" s="12">
        <f t="shared" si="0"/>
        <v>27</v>
      </c>
      <c r="S14" s="12">
        <f t="shared" si="0"/>
        <v>1</v>
      </c>
      <c r="T14" s="12">
        <f t="shared" si="0"/>
        <v>11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2016:3:1:7:TAOYUAN_3</v>
      </c>
      <c r="F17" s="14">
        <f>MATCH($E17,REPORT_DATA_BY_DISTRICT!$A:$A, 0)</f>
        <v>241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40</v>
      </c>
      <c r="R17" s="11">
        <f>IFERROR(INDEX(REPORT_DATA_BY_DISTRICT!$A:$AH,$F17,MATCH(R$8,REPORT_DATA_BY_DISTRICT!$A$1:$AH$1,0)), "")</f>
        <v>22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2016:3:2:7:TAOYUAN_3</v>
      </c>
      <c r="F18" s="14">
        <f>MATCH($E18,REPORT_DATA_BY_DISTRICT!$A:$A, 0)</f>
        <v>271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18</v>
      </c>
      <c r="Q18" s="11">
        <f>IFERROR(INDEX(REPORT_DATA_BY_DISTRICT!$A:$AH,$F18,MATCH(Q$8,REPORT_DATA_BY_DISTRICT!$A$1:$AH$1,0)), "")</f>
        <v>47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6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2016:3:3:7:TAOYUAN_3</v>
      </c>
      <c r="F19" s="14">
        <f>MATCH($E19,REPORT_DATA_BY_DISTRICT!$A:$A, 0)</f>
        <v>300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14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42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8</v>
      </c>
      <c r="J22" s="19">
        <f>SUM(J17:J21)</f>
        <v>31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59</v>
      </c>
      <c r="O22" s="19">
        <f t="shared" si="1"/>
        <v>22</v>
      </c>
      <c r="P22" s="19">
        <f t="shared" si="1"/>
        <v>63</v>
      </c>
      <c r="Q22" s="19">
        <f t="shared" si="1"/>
        <v>129</v>
      </c>
      <c r="R22" s="19">
        <f t="shared" si="1"/>
        <v>72</v>
      </c>
      <c r="S22" s="19">
        <f t="shared" si="1"/>
        <v>10</v>
      </c>
      <c r="T22" s="19">
        <f t="shared" si="1"/>
        <v>35</v>
      </c>
      <c r="U22" s="19">
        <f t="shared" si="1"/>
        <v>5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223" priority="143" operator="lessThan">
      <formula>0.5</formula>
    </cfRule>
    <cfRule type="cellIs" dxfId="2222" priority="144" operator="greaterThan">
      <formula>0.5</formula>
    </cfRule>
  </conditionalFormatting>
  <conditionalFormatting sqref="N10:N11">
    <cfRule type="cellIs" dxfId="2221" priority="141" operator="lessThan">
      <formula>4.5</formula>
    </cfRule>
    <cfRule type="cellIs" dxfId="2220" priority="142" operator="greaterThan">
      <formula>5.5</formula>
    </cfRule>
  </conditionalFormatting>
  <conditionalFormatting sqref="O10:O11">
    <cfRule type="cellIs" dxfId="2219" priority="139" operator="lessThan">
      <formula>1.5</formula>
    </cfRule>
    <cfRule type="cellIs" dxfId="2218" priority="140" operator="greaterThan">
      <formula>2.5</formula>
    </cfRule>
  </conditionalFormatting>
  <conditionalFormatting sqref="P10:P11">
    <cfRule type="cellIs" dxfId="2217" priority="137" operator="lessThan">
      <formula>4.5</formula>
    </cfRule>
    <cfRule type="cellIs" dxfId="2216" priority="138" operator="greaterThan">
      <formula>7.5</formula>
    </cfRule>
  </conditionalFormatting>
  <conditionalFormatting sqref="R10:S11">
    <cfRule type="cellIs" dxfId="2215" priority="135" operator="lessThan">
      <formula>2.5</formula>
    </cfRule>
    <cfRule type="cellIs" dxfId="2214" priority="136" operator="greaterThan">
      <formula>4.5</formula>
    </cfRule>
  </conditionalFormatting>
  <conditionalFormatting sqref="T10:T11">
    <cfRule type="cellIs" dxfId="2213" priority="133" operator="lessThan">
      <formula>2.5</formula>
    </cfRule>
    <cfRule type="cellIs" dxfId="2212" priority="134" operator="greaterThan">
      <formula>4.5</formula>
    </cfRule>
  </conditionalFormatting>
  <conditionalFormatting sqref="U10:U11">
    <cfRule type="cellIs" dxfId="2211" priority="132" operator="greaterThan">
      <formula>1.5</formula>
    </cfRule>
  </conditionalFormatting>
  <conditionalFormatting sqref="L10:V11">
    <cfRule type="expression" dxfId="2210" priority="129">
      <formula>L10=""</formula>
    </cfRule>
  </conditionalFormatting>
  <conditionalFormatting sqref="S10:S11">
    <cfRule type="cellIs" dxfId="2209" priority="130" operator="greaterThan">
      <formula>0.5</formula>
    </cfRule>
    <cfRule type="cellIs" dxfId="2208" priority="131" operator="lessThan">
      <formula>0.5</formula>
    </cfRule>
  </conditionalFormatting>
  <conditionalFormatting sqref="L12:M13">
    <cfRule type="cellIs" dxfId="2207" priority="127" operator="lessThan">
      <formula>0.5</formula>
    </cfRule>
    <cfRule type="cellIs" dxfId="2206" priority="128" operator="greaterThan">
      <formula>0.5</formula>
    </cfRule>
  </conditionalFormatting>
  <conditionalFormatting sqref="N12:N13">
    <cfRule type="cellIs" dxfId="2205" priority="125" operator="lessThan">
      <formula>4.5</formula>
    </cfRule>
    <cfRule type="cellIs" dxfId="2204" priority="126" operator="greaterThan">
      <formula>5.5</formula>
    </cfRule>
  </conditionalFormatting>
  <conditionalFormatting sqref="O12:O13">
    <cfRule type="cellIs" dxfId="2203" priority="123" operator="lessThan">
      <formula>1.5</formula>
    </cfRule>
    <cfRule type="cellIs" dxfId="2202" priority="124" operator="greaterThan">
      <formula>2.5</formula>
    </cfRule>
  </conditionalFormatting>
  <conditionalFormatting sqref="P12:P13">
    <cfRule type="cellIs" dxfId="2201" priority="121" operator="lessThan">
      <formula>4.5</formula>
    </cfRule>
    <cfRule type="cellIs" dxfId="2200" priority="122" operator="greaterThan">
      <formula>7.5</formula>
    </cfRule>
  </conditionalFormatting>
  <conditionalFormatting sqref="R12:S13">
    <cfRule type="cellIs" dxfId="2199" priority="119" operator="lessThan">
      <formula>2.5</formula>
    </cfRule>
    <cfRule type="cellIs" dxfId="2198" priority="120" operator="greaterThan">
      <formula>4.5</formula>
    </cfRule>
  </conditionalFormatting>
  <conditionalFormatting sqref="T12:T13">
    <cfRule type="cellIs" dxfId="2197" priority="117" operator="lessThan">
      <formula>2.5</formula>
    </cfRule>
    <cfRule type="cellIs" dxfId="2196" priority="118" operator="greaterThan">
      <formula>4.5</formula>
    </cfRule>
  </conditionalFormatting>
  <conditionalFormatting sqref="U12:U13">
    <cfRule type="cellIs" dxfId="2195" priority="116" operator="greaterThan">
      <formula>1.5</formula>
    </cfRule>
  </conditionalFormatting>
  <conditionalFormatting sqref="L12:V13">
    <cfRule type="expression" dxfId="2194" priority="113">
      <formula>L12=""</formula>
    </cfRule>
  </conditionalFormatting>
  <conditionalFormatting sqref="S12:S13">
    <cfRule type="cellIs" dxfId="2193" priority="114" operator="greaterThan">
      <formula>0.5</formula>
    </cfRule>
    <cfRule type="cellIs" dxfId="2192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2016:1:0:0:TAOYUAN_3</v>
      </c>
      <c r="AB77" s="33">
        <f t="shared" ca="1" si="3"/>
        <v>20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2016:1:1:7:TAOYUAN_3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2016:2:0:0:TAOYUAN_3</v>
      </c>
      <c r="AB78" s="33">
        <f t="shared" ca="1" si="3"/>
        <v>56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2016:1:2:7:TAOYUAN_3</v>
      </c>
      <c r="AP78" s="33">
        <f t="shared" ca="1" si="13"/>
        <v>19</v>
      </c>
      <c r="AQ78" s="26">
        <f t="shared" ca="1" si="14"/>
        <v>0</v>
      </c>
      <c r="AR78" s="26">
        <f t="shared" ca="1" si="14"/>
        <v>18</v>
      </c>
      <c r="AS78" s="26">
        <f t="shared" ca="1" si="14"/>
        <v>0</v>
      </c>
      <c r="AT78" s="26">
        <f t="shared" ca="1" si="14"/>
        <v>15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2016:3:0:0:TAOYUAN_3</v>
      </c>
      <c r="AB79" s="33">
        <f t="shared" ca="1" si="3"/>
        <v>87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2016:1:3:7:TAOYUAN_3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2016:1:4:7:TAOYUAN_3</v>
      </c>
      <c r="AP80" s="33">
        <f t="shared" ca="1" si="13"/>
        <v>51</v>
      </c>
      <c r="AQ80" s="26">
        <f t="shared" ca="1" si="14"/>
        <v>0</v>
      </c>
      <c r="AR80" s="26">
        <f t="shared" ca="1" si="14"/>
        <v>21</v>
      </c>
      <c r="AS80" s="26">
        <f t="shared" ca="1" si="14"/>
        <v>5</v>
      </c>
      <c r="AT80" s="26">
        <f t="shared" ca="1" si="14"/>
        <v>27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2016:1:5:7:TAOYUAN_3</v>
      </c>
      <c r="AP81" s="33">
        <f t="shared" ca="1" si="13"/>
        <v>83</v>
      </c>
      <c r="AQ81" s="26">
        <f t="shared" ca="1" si="14"/>
        <v>1</v>
      </c>
      <c r="AR81" s="26">
        <f t="shared" ca="1" si="14"/>
        <v>23</v>
      </c>
      <c r="AS81" s="26">
        <f t="shared" ca="1" si="14"/>
        <v>2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2016:2:1:7:TAOYUAN_3</v>
      </c>
      <c r="AP82" s="33">
        <f t="shared" ca="1" si="13"/>
        <v>115</v>
      </c>
      <c r="AQ82" s="26">
        <f t="shared" ca="1" si="14"/>
        <v>0</v>
      </c>
      <c r="AR82" s="26">
        <f t="shared" ca="1" si="14"/>
        <v>20</v>
      </c>
      <c r="AS82" s="26">
        <f t="shared" ca="1" si="14"/>
        <v>0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2016:2:2:7:TAOYUAN_3</v>
      </c>
      <c r="AP83" s="33">
        <f t="shared" ca="1" si="13"/>
        <v>147</v>
      </c>
      <c r="AQ83" s="26">
        <f t="shared" ca="1" si="14"/>
        <v>0</v>
      </c>
      <c r="AR83" s="26">
        <f t="shared" ca="1" si="14"/>
        <v>21</v>
      </c>
      <c r="AS83" s="26">
        <f t="shared" ca="1" si="14"/>
        <v>3</v>
      </c>
      <c r="AT83" s="26">
        <f t="shared" ca="1" si="14"/>
        <v>22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2016:2:3:7:TAOYUAN_3</v>
      </c>
      <c r="AP84" s="33">
        <f t="shared" ca="1" si="13"/>
        <v>179</v>
      </c>
      <c r="AQ84" s="26">
        <f t="shared" ca="1" si="14"/>
        <v>0</v>
      </c>
      <c r="AR84" s="26">
        <f t="shared" ca="1" si="14"/>
        <v>21</v>
      </c>
      <c r="AS84" s="26">
        <f t="shared" ca="1" si="14"/>
        <v>8</v>
      </c>
      <c r="AT84" s="26">
        <f t="shared" ca="1" si="14"/>
        <v>24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2016:2:4:7:TAOYUAN_3</v>
      </c>
      <c r="AP85" s="33">
        <f t="shared" ca="1" si="13"/>
        <v>210</v>
      </c>
      <c r="AQ85" s="26">
        <f t="shared" ca="1" si="14"/>
        <v>0</v>
      </c>
      <c r="AR85" s="26">
        <f t="shared" ca="1" si="14"/>
        <v>19</v>
      </c>
      <c r="AS85" s="26">
        <f t="shared" ca="1" si="14"/>
        <v>4</v>
      </c>
      <c r="AT85" s="26">
        <f t="shared" ca="1" si="14"/>
        <v>21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2016:3:1:7:TAOYUAN_3</v>
      </c>
      <c r="AP86" s="33">
        <f t="shared" ca="1" si="13"/>
        <v>241</v>
      </c>
      <c r="AQ86" s="26">
        <f t="shared" ca="1" si="14"/>
        <v>0</v>
      </c>
      <c r="AR86" s="26">
        <f t="shared" ca="1" si="14"/>
        <v>21</v>
      </c>
      <c r="AS86" s="26">
        <f t="shared" ca="1" si="14"/>
        <v>7</v>
      </c>
      <c r="AT86" s="26">
        <f t="shared" ca="1" si="14"/>
        <v>22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2016:3:2:7:TAOYUAN_3</v>
      </c>
      <c r="AP87" s="33">
        <f t="shared" ca="1" si="13"/>
        <v>271</v>
      </c>
      <c r="AQ87" s="26">
        <f t="shared" ca="1" si="14"/>
        <v>0</v>
      </c>
      <c r="AR87" s="26">
        <f t="shared" ca="1" si="14"/>
        <v>24</v>
      </c>
      <c r="AS87" s="26">
        <f t="shared" ca="1" si="14"/>
        <v>5</v>
      </c>
      <c r="AT87" s="26">
        <f t="shared" ca="1" si="14"/>
        <v>23</v>
      </c>
      <c r="AU87" s="26">
        <f t="shared" ca="1" si="14"/>
        <v>6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2016:3:3:7:TAOYUAN_3</v>
      </c>
      <c r="AP88" s="33">
        <f t="shared" ca="1" si="13"/>
        <v>300</v>
      </c>
      <c r="AQ88" s="26">
        <f t="shared" ca="1" si="14"/>
        <v>0</v>
      </c>
      <c r="AR88" s="26">
        <f t="shared" ca="1" si="14"/>
        <v>14</v>
      </c>
      <c r="AS88" s="26">
        <f t="shared" ca="1" si="14"/>
        <v>10</v>
      </c>
      <c r="AT88" s="26">
        <f t="shared" ca="1" si="14"/>
        <v>27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1312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1206</v>
      </c>
    </row>
    <row r="105" spans="23:50">
      <c r="X105" s="57" t="s">
        <v>2073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>
        <v>4</v>
      </c>
      <c r="B1" s="46" t="s">
        <v>1954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TAOYUAN_1_2_DISTRICT_GRAPH!$AC$89</f>
        <v>3</v>
      </c>
      <c r="H5" s="79"/>
      <c r="I5" s="79"/>
      <c r="J5" s="80"/>
      <c r="K5" s="50">
        <f>$L$23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518</v>
      </c>
      <c r="B10" s="23" t="s">
        <v>1941</v>
      </c>
      <c r="C10" s="4" t="s">
        <v>538</v>
      </c>
      <c r="D10" s="4" t="s">
        <v>539</v>
      </c>
      <c r="E10" s="4" t="str">
        <f>CONCATENATE(YEAR,":",MONTH,":",WEEK,":",WEEKDAY,":",$A10)</f>
        <v>2016:3:3:7:TAO_2_E</v>
      </c>
      <c r="F10" s="4">
        <f>MATCH($E10,REPORT_DATA_BY_COMP!$A:$A,0)</f>
        <v>936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519</v>
      </c>
      <c r="B11" s="23" t="s">
        <v>1942</v>
      </c>
      <c r="C11" s="4" t="s">
        <v>540</v>
      </c>
      <c r="D11" s="4" t="s">
        <v>541</v>
      </c>
      <c r="E11" s="4" t="str">
        <f>CONCATENATE(YEAR,":",MONTH,":",WEEK,":",WEEKDAY,":",$A11)</f>
        <v>2016:3:3:7:TAO_1_A</v>
      </c>
      <c r="F11" s="4">
        <f>MATCH($E11,REPORT_DATA_BY_COMP!$A:$A,0)</f>
        <v>934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520</v>
      </c>
      <c r="B12" s="23" t="s">
        <v>1943</v>
      </c>
      <c r="C12" s="4" t="s">
        <v>542</v>
      </c>
      <c r="D12" s="4" t="s">
        <v>543</v>
      </c>
      <c r="E12" s="4" t="str">
        <f>CONCATENATE(YEAR,":",MONTH,":",WEEK,":",WEEKDAY,":",$A12)</f>
        <v>2016:3:3:7:TAO_1_B</v>
      </c>
      <c r="F12" s="4">
        <f>MATCH($E12,REPORT_DATA_BY_COMP!$A:$A,0)</f>
        <v>935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521</v>
      </c>
      <c r="B13" s="23" t="s">
        <v>1944</v>
      </c>
      <c r="C13" s="4" t="s">
        <v>544</v>
      </c>
      <c r="D13" s="4" t="s">
        <v>545</v>
      </c>
      <c r="E13" s="4" t="str">
        <f>CONCATENATE(YEAR,":",MONTH,":",WEEK,":",WEEKDAY,":",$A13)</f>
        <v>2016:3:3:7:TAO_2_S</v>
      </c>
      <c r="F13" s="4">
        <f>MATCH($E13,REPORT_DATA_BY_COMP!$A:$A,0)</f>
        <v>937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A14" s="22" t="s">
        <v>522</v>
      </c>
      <c r="B14" s="23" t="s">
        <v>1945</v>
      </c>
      <c r="C14" s="4" t="s">
        <v>546</v>
      </c>
      <c r="D14" s="4" t="s">
        <v>547</v>
      </c>
      <c r="E14" s="4" t="str">
        <f>CONCATENATE(YEAR,":",MONTH,":",WEEK,":",WEEKDAY,":",$A14)</f>
        <v>2016:3:3:7:GUISHAN_E</v>
      </c>
      <c r="F14" s="4">
        <f>MATCH($E14,REPORT_DATA_BY_COMP!$A:$A,0)</f>
        <v>896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3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7</v>
      </c>
      <c r="R14" s="11">
        <f>IFERROR(INDEX(REPORT_DATA_BY_COMP!$A:$AH,$F14,MATCH(R$8,REPORT_DATA_BY_COMP!$A$1:$AH$1,0)), "")</f>
        <v>4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2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B15" s="9" t="s">
        <v>1161</v>
      </c>
      <c r="C15" s="10"/>
      <c r="D15" s="10"/>
      <c r="E15" s="10"/>
      <c r="F15" s="10"/>
      <c r="G15" s="12">
        <f>SUM(G10:G14)</f>
        <v>0</v>
      </c>
      <c r="H15" s="12">
        <f t="shared" ref="H15:V15" si="0">SUM(H10:H14)</f>
        <v>1</v>
      </c>
      <c r="I15" s="12">
        <f t="shared" si="0"/>
        <v>7</v>
      </c>
      <c r="J15" s="12">
        <f t="shared" si="0"/>
        <v>8</v>
      </c>
      <c r="K15" s="12">
        <f t="shared" si="0"/>
        <v>0</v>
      </c>
      <c r="L15" s="12">
        <f t="shared" si="0"/>
        <v>0</v>
      </c>
      <c r="M15" s="12">
        <f t="shared" si="0"/>
        <v>1</v>
      </c>
      <c r="N15" s="12">
        <f t="shared" si="0"/>
        <v>16</v>
      </c>
      <c r="O15" s="12">
        <f t="shared" si="0"/>
        <v>11</v>
      </c>
      <c r="P15" s="12">
        <f t="shared" si="0"/>
        <v>28</v>
      </c>
      <c r="Q15" s="12">
        <f t="shared" si="0"/>
        <v>36</v>
      </c>
      <c r="R15" s="12">
        <f t="shared" si="0"/>
        <v>20</v>
      </c>
      <c r="S15" s="12">
        <f t="shared" si="0"/>
        <v>4</v>
      </c>
      <c r="T15" s="12">
        <f t="shared" si="0"/>
        <v>20</v>
      </c>
      <c r="U15" s="12">
        <f t="shared" si="0"/>
        <v>8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1205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1135</v>
      </c>
      <c r="C18" s="14"/>
      <c r="D18" s="14"/>
      <c r="E18" s="14" t="str">
        <f>CONCATENATE(YEAR,":",MONTH,":1:",WEEKLY_REPORT_DAY,":", $A$1)</f>
        <v>2016:3:1:7:4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1134</v>
      </c>
      <c r="C19" s="14"/>
      <c r="D19" s="14"/>
      <c r="E19" s="14" t="str">
        <f>CONCATENATE(YEAR,":",MONTH,":2:",WEEKLY_REPORT_DAY,":", $A$1)</f>
        <v>2016:3:2:7:4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1136</v>
      </c>
      <c r="C20" s="14"/>
      <c r="D20" s="14"/>
      <c r="E20" s="14" t="str">
        <f>CONCATENATE(YEAR,":",MONTH,":3:",WEEKLY_REPORT_DAY,":", $A$1)</f>
        <v>2016:3:3:7:4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CONCATENATE(YEAR,":",MONTH,":4:",WEEKLY_REPORT_DAY,":", $A$1)</f>
        <v>2016:3:4:7:4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1138</v>
      </c>
      <c r="C22" s="14"/>
      <c r="D22" s="14"/>
      <c r="E22" s="14" t="str">
        <f>CONCATENATE(YEAR,":",MONTH,":5:",WEEKLY_REPORT_DAY,":", $A$1)</f>
        <v>2016:3:5:7:4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1161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0</v>
      </c>
      <c r="I23" s="19">
        <f t="shared" si="1"/>
        <v>0</v>
      </c>
      <c r="J23" s="19">
        <f>SUM(J18:J22)</f>
        <v>0</v>
      </c>
      <c r="K23" s="19">
        <f t="shared" si="1"/>
        <v>0</v>
      </c>
      <c r="L23" s="19">
        <f t="shared" si="1"/>
        <v>0</v>
      </c>
      <c r="M23" s="19">
        <f t="shared" si="1"/>
        <v>0</v>
      </c>
      <c r="N23" s="19">
        <f t="shared" si="1"/>
        <v>0</v>
      </c>
      <c r="O23" s="19">
        <f t="shared" si="1"/>
        <v>0</v>
      </c>
      <c r="P23" s="19">
        <f t="shared" si="1"/>
        <v>0</v>
      </c>
      <c r="Q23" s="19">
        <f t="shared" si="1"/>
        <v>0</v>
      </c>
      <c r="R23" s="19">
        <f t="shared" si="1"/>
        <v>0</v>
      </c>
      <c r="S23" s="19">
        <f t="shared" si="1"/>
        <v>0</v>
      </c>
      <c r="T23" s="19">
        <f t="shared" si="1"/>
        <v>0</v>
      </c>
      <c r="U23" s="19">
        <f t="shared" si="1"/>
        <v>0</v>
      </c>
      <c r="V23" s="19">
        <f t="shared" si="1"/>
        <v>0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1">
    <cfRule type="cellIs" dxfId="2191" priority="47" operator="lessThan">
      <formula>0.5</formula>
    </cfRule>
    <cfRule type="cellIs" dxfId="2190" priority="48" operator="greaterThan">
      <formula>0.5</formula>
    </cfRule>
  </conditionalFormatting>
  <conditionalFormatting sqref="N10:N11">
    <cfRule type="cellIs" dxfId="2189" priority="45" operator="lessThan">
      <formula>4.5</formula>
    </cfRule>
    <cfRule type="cellIs" dxfId="2188" priority="46" operator="greaterThan">
      <formula>5.5</formula>
    </cfRule>
  </conditionalFormatting>
  <conditionalFormatting sqref="O10:O11">
    <cfRule type="cellIs" dxfId="2187" priority="43" operator="lessThan">
      <formula>1.5</formula>
    </cfRule>
    <cfRule type="cellIs" dxfId="2186" priority="44" operator="greaterThan">
      <formula>2.5</formula>
    </cfRule>
  </conditionalFormatting>
  <conditionalFormatting sqref="P10:P11">
    <cfRule type="cellIs" dxfId="2185" priority="41" operator="lessThan">
      <formula>4.5</formula>
    </cfRule>
    <cfRule type="cellIs" dxfId="2184" priority="42" operator="greaterThan">
      <formula>7.5</formula>
    </cfRule>
  </conditionalFormatting>
  <conditionalFormatting sqref="R10:S11">
    <cfRule type="cellIs" dxfId="2183" priority="39" operator="lessThan">
      <formula>2.5</formula>
    </cfRule>
    <cfRule type="cellIs" dxfId="2182" priority="40" operator="greaterThan">
      <formula>4.5</formula>
    </cfRule>
  </conditionalFormatting>
  <conditionalFormatting sqref="T10:T11">
    <cfRule type="cellIs" dxfId="2181" priority="37" operator="lessThan">
      <formula>2.5</formula>
    </cfRule>
    <cfRule type="cellIs" dxfId="2180" priority="38" operator="greaterThan">
      <formula>4.5</formula>
    </cfRule>
  </conditionalFormatting>
  <conditionalFormatting sqref="U10:U11">
    <cfRule type="cellIs" dxfId="2179" priority="36" operator="greaterThan">
      <formula>1.5</formula>
    </cfRule>
  </conditionalFormatting>
  <conditionalFormatting sqref="L10:V11">
    <cfRule type="expression" dxfId="2178" priority="33">
      <formula>L10=""</formula>
    </cfRule>
  </conditionalFormatting>
  <conditionalFormatting sqref="S10:S11">
    <cfRule type="cellIs" dxfId="2177" priority="34" operator="greaterThan">
      <formula>0.5</formula>
    </cfRule>
    <cfRule type="cellIs" dxfId="2176" priority="35" operator="lessThan">
      <formula>0.5</formula>
    </cfRule>
  </conditionalFormatting>
  <conditionalFormatting sqref="L12:M12 L14:M14">
    <cfRule type="cellIs" dxfId="2175" priority="31" operator="lessThan">
      <formula>0.5</formula>
    </cfRule>
    <cfRule type="cellIs" dxfId="2174" priority="32" operator="greaterThan">
      <formula>0.5</formula>
    </cfRule>
  </conditionalFormatting>
  <conditionalFormatting sqref="N12 N14">
    <cfRule type="cellIs" dxfId="2173" priority="29" operator="lessThan">
      <formula>4.5</formula>
    </cfRule>
    <cfRule type="cellIs" dxfId="2172" priority="30" operator="greaterThan">
      <formula>5.5</formula>
    </cfRule>
  </conditionalFormatting>
  <conditionalFormatting sqref="O12 O14">
    <cfRule type="cellIs" dxfId="2171" priority="27" operator="lessThan">
      <formula>1.5</formula>
    </cfRule>
    <cfRule type="cellIs" dxfId="2170" priority="28" operator="greaterThan">
      <formula>2.5</formula>
    </cfRule>
  </conditionalFormatting>
  <conditionalFormatting sqref="P12 P14">
    <cfRule type="cellIs" dxfId="2169" priority="25" operator="lessThan">
      <formula>4.5</formula>
    </cfRule>
    <cfRule type="cellIs" dxfId="2168" priority="26" operator="greaterThan">
      <formula>7.5</formula>
    </cfRule>
  </conditionalFormatting>
  <conditionalFormatting sqref="R12:S12 R14:S14">
    <cfRule type="cellIs" dxfId="2167" priority="23" operator="lessThan">
      <formula>2.5</formula>
    </cfRule>
    <cfRule type="cellIs" dxfId="2166" priority="24" operator="greaterThan">
      <formula>4.5</formula>
    </cfRule>
  </conditionalFormatting>
  <conditionalFormatting sqref="T12 T14">
    <cfRule type="cellIs" dxfId="2165" priority="21" operator="lessThan">
      <formula>2.5</formula>
    </cfRule>
    <cfRule type="cellIs" dxfId="2164" priority="22" operator="greaterThan">
      <formula>4.5</formula>
    </cfRule>
  </conditionalFormatting>
  <conditionalFormatting sqref="U12 U14">
    <cfRule type="cellIs" dxfId="2163" priority="20" operator="greaterThan">
      <formula>1.5</formula>
    </cfRule>
  </conditionalFormatting>
  <conditionalFormatting sqref="L12:V12 L14:V14">
    <cfRule type="expression" dxfId="2162" priority="17">
      <formula>L12=""</formula>
    </cfRule>
  </conditionalFormatting>
  <conditionalFormatting sqref="S12 S14">
    <cfRule type="cellIs" dxfId="2161" priority="18" operator="greaterThan">
      <formula>0.5</formula>
    </cfRule>
    <cfRule type="cellIs" dxfId="2160" priority="19" operator="lessThan">
      <formula>0.5</formula>
    </cfRule>
  </conditionalFormatting>
  <conditionalFormatting sqref="L13:M13">
    <cfRule type="cellIs" dxfId="2159" priority="15" operator="lessThan">
      <formula>0.5</formula>
    </cfRule>
    <cfRule type="cellIs" dxfId="2158" priority="16" operator="greaterThan">
      <formula>0.5</formula>
    </cfRule>
  </conditionalFormatting>
  <conditionalFormatting sqref="N13">
    <cfRule type="cellIs" dxfId="2157" priority="13" operator="lessThan">
      <formula>4.5</formula>
    </cfRule>
    <cfRule type="cellIs" dxfId="2156" priority="14" operator="greaterThan">
      <formula>5.5</formula>
    </cfRule>
  </conditionalFormatting>
  <conditionalFormatting sqref="O13">
    <cfRule type="cellIs" dxfId="2155" priority="11" operator="lessThan">
      <formula>1.5</formula>
    </cfRule>
    <cfRule type="cellIs" dxfId="2154" priority="12" operator="greaterThan">
      <formula>2.5</formula>
    </cfRule>
  </conditionalFormatting>
  <conditionalFormatting sqref="P13">
    <cfRule type="cellIs" dxfId="2153" priority="9" operator="lessThan">
      <formula>4.5</formula>
    </cfRule>
    <cfRule type="cellIs" dxfId="2152" priority="10" operator="greaterThan">
      <formula>7.5</formula>
    </cfRule>
  </conditionalFormatting>
  <conditionalFormatting sqref="R13:S13">
    <cfRule type="cellIs" dxfId="2151" priority="7" operator="lessThan">
      <formula>2.5</formula>
    </cfRule>
    <cfRule type="cellIs" dxfId="2150" priority="8" operator="greaterThan">
      <formula>4.5</formula>
    </cfRule>
  </conditionalFormatting>
  <conditionalFormatting sqref="T13">
    <cfRule type="cellIs" dxfId="2149" priority="5" operator="lessThan">
      <formula>2.5</formula>
    </cfRule>
    <cfRule type="cellIs" dxfId="2148" priority="6" operator="greaterThan">
      <formula>4.5</formula>
    </cfRule>
  </conditionalFormatting>
  <conditionalFormatting sqref="U13">
    <cfRule type="cellIs" dxfId="2147" priority="4" operator="greaterThan">
      <formula>1.5</formula>
    </cfRule>
  </conditionalFormatting>
  <conditionalFormatting sqref="L13:V13">
    <cfRule type="expression" dxfId="2146" priority="1">
      <formula>L13=""</formula>
    </cfRule>
  </conditionalFormatting>
  <conditionalFormatting sqref="S13">
    <cfRule type="cellIs" dxfId="2145" priority="2" operator="greaterThan">
      <formula>0.5</formula>
    </cfRule>
    <cfRule type="cellIs" dxfId="21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2014:1:0:0:TAOYUAN_1_2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2014:2:0:0:TAOYUAN_1_2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2014:3:0:0:TAOYUAN_1_2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2014:4:0:0:TAOYUAN_1_2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2014:5:0:0:TAOYUAN_1_2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2014:6:0:0:TAOYUAN_1_2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2014:7:0:0:TAOYUAN_1_2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2014:8:0:0:TAOYUAN_1_2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2014:9:0:0:TAOYUAN_1_2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2014:10:0:0:TAOYUAN_1_2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2014:11:0:0:TAOYUAN_1_2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2014:12:0:0:TAOYUAN_1_2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2015:1:0:0:TAOYUAN_1_2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2015:2:0:0:TAOYUAN_1_2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2015:3:0:0:TAOYUAN_1_2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2015:4:0:0:TAOYUAN_1_2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2015:5:0:0:TAOYUAN_1_2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2015:6:0:0:TAOYUAN_1_2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2015:7:0:0:TAOYUAN_1_2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2015:8:0:0:TAOYUAN_1_2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2015:9:0:0:TAOYUAN_1_2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2015:10:0:0:TAOYUAN_1_2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2015:11:0:0:TAOYUAN_1_2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2015:12:0:0:TAOYUAN_1_2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2016:1:0:0:TAOYUAN_1_2</v>
      </c>
      <c r="AB77" s="33">
        <f t="shared" ca="1" si="3"/>
        <v>19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2016:1:1:7:TAOYUAN_1_2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30</v>
      </c>
      <c r="AX77" s="26">
        <f t="shared" ref="AX77:AX88" si="17">3*$X$94</f>
        <v>15</v>
      </c>
      <c r="AY77" s="26">
        <f t="shared" ref="AY77:AY88" si="18">5*$X$94</f>
        <v>25</v>
      </c>
      <c r="AZ77" s="26">
        <f t="shared" ref="AZ77:AZ88" si="19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2016:2:0:0:TAOYUAN_1_2</v>
      </c>
      <c r="AB78" s="33">
        <f t="shared" ca="1" si="3"/>
        <v>55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2016:1:2:7:TAOYUAN_1_2</v>
      </c>
      <c r="AP78" s="33">
        <f t="shared" ca="1" si="13"/>
        <v>18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5</v>
      </c>
      <c r="AU78" s="26">
        <f t="shared" ca="1" si="14"/>
        <v>0</v>
      </c>
      <c r="AV78" s="26">
        <f t="shared" si="15"/>
        <v>1</v>
      </c>
      <c r="AW78" s="26">
        <f t="shared" si="16"/>
        <v>30</v>
      </c>
      <c r="AX78" s="26">
        <f t="shared" si="17"/>
        <v>15</v>
      </c>
      <c r="AY78" s="26">
        <f t="shared" si="18"/>
        <v>25</v>
      </c>
      <c r="AZ78" s="26">
        <f t="shared" si="19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2016:3:0:0:TAOYUAN_1_2</v>
      </c>
      <c r="AB79" s="33">
        <f t="shared" ca="1" si="3"/>
        <v>86</v>
      </c>
      <c r="AC79" s="26">
        <f t="shared" ca="1" si="4"/>
        <v>2</v>
      </c>
      <c r="AD79" s="26">
        <f t="shared" si="5"/>
        <v>0</v>
      </c>
      <c r="AE79" s="33">
        <f t="shared" ca="1" si="6"/>
        <v>28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2016:1:3:7:TAOYUAN_1_2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30</v>
      </c>
      <c r="AX79" s="26">
        <f t="shared" si="17"/>
        <v>15</v>
      </c>
      <c r="AY79" s="26">
        <f t="shared" si="18"/>
        <v>25</v>
      </c>
      <c r="AZ79" s="26">
        <f t="shared" si="19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2016:4:0:0:TAOYUAN_1_2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2016:1:4:7:TAOYUAN_1_2</v>
      </c>
      <c r="AP80" s="33">
        <f t="shared" ca="1" si="13"/>
        <v>50</v>
      </c>
      <c r="AQ80" s="26">
        <f t="shared" ca="1" si="14"/>
        <v>0</v>
      </c>
      <c r="AR80" s="26">
        <f t="shared" ca="1" si="14"/>
        <v>10</v>
      </c>
      <c r="AS80" s="26">
        <f t="shared" ca="1" si="14"/>
        <v>3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30</v>
      </c>
      <c r="AX80" s="26">
        <f t="shared" si="17"/>
        <v>15</v>
      </c>
      <c r="AY80" s="26">
        <f t="shared" si="18"/>
        <v>25</v>
      </c>
      <c r="AZ80" s="26">
        <f t="shared" si="19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2016:5:0:0:TAOYUAN_1_2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2016:1:5:7:TAOYUAN_1_2</v>
      </c>
      <c r="AP81" s="33">
        <f t="shared" ca="1" si="13"/>
        <v>82</v>
      </c>
      <c r="AQ81" s="26">
        <f t="shared" ca="1" si="14"/>
        <v>0</v>
      </c>
      <c r="AR81" s="26">
        <f t="shared" ca="1" si="14"/>
        <v>10</v>
      </c>
      <c r="AS81" s="26">
        <f t="shared" ca="1" si="14"/>
        <v>5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30</v>
      </c>
      <c r="AX81" s="26">
        <f t="shared" si="17"/>
        <v>15</v>
      </c>
      <c r="AY81" s="26">
        <f t="shared" si="18"/>
        <v>25</v>
      </c>
      <c r="AZ81" s="26">
        <f t="shared" si="19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2016:6:0:0:TAOYUAN_1_2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2016:2:1:7:TAOYUAN_1_2</v>
      </c>
      <c r="AP82" s="33">
        <f t="shared" ca="1" si="13"/>
        <v>114</v>
      </c>
      <c r="AQ82" s="26">
        <f t="shared" ca="1" si="14"/>
        <v>0</v>
      </c>
      <c r="AR82" s="26">
        <f t="shared" ca="1" si="14"/>
        <v>13</v>
      </c>
      <c r="AS82" s="26">
        <f t="shared" ca="1" si="14"/>
        <v>4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30</v>
      </c>
      <c r="AX82" s="26">
        <f t="shared" si="17"/>
        <v>15</v>
      </c>
      <c r="AY82" s="26">
        <f t="shared" si="18"/>
        <v>25</v>
      </c>
      <c r="AZ82" s="26">
        <f t="shared" si="19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2016:7:0:0:TAOYUAN_1_2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2016:2:2:7:TAOYUAN_1_2</v>
      </c>
      <c r="AP83" s="33">
        <f t="shared" ca="1" si="13"/>
        <v>146</v>
      </c>
      <c r="AQ83" s="26">
        <f t="shared" ca="1" si="14"/>
        <v>0</v>
      </c>
      <c r="AR83" s="26">
        <f t="shared" ca="1" si="14"/>
        <v>14</v>
      </c>
      <c r="AS83" s="26">
        <f t="shared" ca="1" si="14"/>
        <v>9</v>
      </c>
      <c r="AT83" s="26">
        <f t="shared" ca="1" si="14"/>
        <v>7</v>
      </c>
      <c r="AU83" s="26">
        <f t="shared" ca="1" si="14"/>
        <v>2</v>
      </c>
      <c r="AV83" s="26">
        <f t="shared" si="15"/>
        <v>1</v>
      </c>
      <c r="AW83" s="26">
        <f t="shared" si="16"/>
        <v>30</v>
      </c>
      <c r="AX83" s="26">
        <f t="shared" si="17"/>
        <v>15</v>
      </c>
      <c r="AY83" s="26">
        <f t="shared" si="18"/>
        <v>25</v>
      </c>
      <c r="AZ83" s="26">
        <f t="shared" si="19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2016:8:0:0:TAOYUAN_1_2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2016:2:3:7:TAOYUAN_1_2</v>
      </c>
      <c r="AP84" s="33">
        <f t="shared" ca="1" si="13"/>
        <v>178</v>
      </c>
      <c r="AQ84" s="26">
        <f t="shared" ca="1" si="14"/>
        <v>0</v>
      </c>
      <c r="AR84" s="26">
        <f t="shared" ca="1" si="14"/>
        <v>16</v>
      </c>
      <c r="AS84" s="26">
        <f t="shared" ca="1" si="14"/>
        <v>8</v>
      </c>
      <c r="AT84" s="26">
        <f t="shared" ca="1" si="14"/>
        <v>28</v>
      </c>
      <c r="AU84" s="26">
        <f t="shared" ca="1" si="14"/>
        <v>0</v>
      </c>
      <c r="AV84" s="26">
        <f t="shared" si="15"/>
        <v>1</v>
      </c>
      <c r="AW84" s="26">
        <f t="shared" si="16"/>
        <v>30</v>
      </c>
      <c r="AX84" s="26">
        <f t="shared" si="17"/>
        <v>15</v>
      </c>
      <c r="AY84" s="26">
        <f t="shared" si="18"/>
        <v>25</v>
      </c>
      <c r="AZ84" s="26">
        <f t="shared" si="19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2016:9:0:0:TAOYUAN_1_2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2016:2:4:7:TAOYUAN_1_2</v>
      </c>
      <c r="AP85" s="33">
        <f t="shared" ca="1" si="13"/>
        <v>209</v>
      </c>
      <c r="AQ85" s="26">
        <f t="shared" ca="1" si="14"/>
        <v>1</v>
      </c>
      <c r="AR85" s="26">
        <f t="shared" ca="1" si="14"/>
        <v>15</v>
      </c>
      <c r="AS85" s="26">
        <f t="shared" ca="1" si="14"/>
        <v>14</v>
      </c>
      <c r="AT85" s="26">
        <f t="shared" ca="1" si="14"/>
        <v>14</v>
      </c>
      <c r="AU85" s="26">
        <f t="shared" ca="1" si="14"/>
        <v>5</v>
      </c>
      <c r="AV85" s="26">
        <f t="shared" si="15"/>
        <v>1</v>
      </c>
      <c r="AW85" s="26">
        <f t="shared" si="16"/>
        <v>30</v>
      </c>
      <c r="AX85" s="26">
        <f t="shared" si="17"/>
        <v>15</v>
      </c>
      <c r="AY85" s="26">
        <f t="shared" si="18"/>
        <v>25</v>
      </c>
      <c r="AZ85" s="26">
        <f t="shared" si="19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2016:10:0:0:TAOYUAN_1_2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2016:3:1:7:TAOYUAN_1_2</v>
      </c>
      <c r="AP86" s="33">
        <f t="shared" ca="1" si="13"/>
        <v>240</v>
      </c>
      <c r="AQ86" s="26">
        <f t="shared" ca="1" si="14"/>
        <v>2</v>
      </c>
      <c r="AR86" s="26">
        <f t="shared" ca="1" si="14"/>
        <v>13</v>
      </c>
      <c r="AS86" s="26">
        <f t="shared" ca="1" si="14"/>
        <v>13</v>
      </c>
      <c r="AT86" s="26">
        <f t="shared" ca="1" si="14"/>
        <v>13</v>
      </c>
      <c r="AU86" s="26">
        <f t="shared" ca="1" si="14"/>
        <v>3</v>
      </c>
      <c r="AV86" s="26">
        <f t="shared" si="15"/>
        <v>1</v>
      </c>
      <c r="AW86" s="26">
        <f t="shared" si="16"/>
        <v>30</v>
      </c>
      <c r="AX86" s="26">
        <f t="shared" si="17"/>
        <v>15</v>
      </c>
      <c r="AY86" s="26">
        <f t="shared" si="18"/>
        <v>25</v>
      </c>
      <c r="AZ86" s="26">
        <f t="shared" si="19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2016:11:0:0:TAOYUAN_1_2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2016:3:2:7:TAOYUAN_1_2</v>
      </c>
      <c r="AP87" s="33">
        <f t="shared" ca="1" si="13"/>
        <v>270</v>
      </c>
      <c r="AQ87" s="26">
        <f t="shared" ca="1" si="14"/>
        <v>0</v>
      </c>
      <c r="AR87" s="26">
        <f t="shared" ca="1" si="14"/>
        <v>13</v>
      </c>
      <c r="AS87" s="26">
        <f t="shared" ca="1" si="14"/>
        <v>8</v>
      </c>
      <c r="AT87" s="26">
        <f t="shared" ca="1" si="14"/>
        <v>10</v>
      </c>
      <c r="AU87" s="26">
        <f t="shared" ca="1" si="14"/>
        <v>1</v>
      </c>
      <c r="AV87" s="26">
        <f t="shared" si="15"/>
        <v>1</v>
      </c>
      <c r="AW87" s="26">
        <f t="shared" si="16"/>
        <v>30</v>
      </c>
      <c r="AX87" s="26">
        <f t="shared" si="17"/>
        <v>15</v>
      </c>
      <c r="AY87" s="26">
        <f t="shared" si="18"/>
        <v>25</v>
      </c>
      <c r="AZ87" s="26">
        <f t="shared" si="19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2016:12:0:0:TAOYUAN_1_2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2016:3:3:7:TAOYUAN_1_2</v>
      </c>
      <c r="AP88" s="33">
        <f t="shared" ca="1" si="13"/>
        <v>299</v>
      </c>
      <c r="AQ88" s="26">
        <f t="shared" ca="1" si="14"/>
        <v>0</v>
      </c>
      <c r="AR88" s="26">
        <f t="shared" ca="1" si="14"/>
        <v>16</v>
      </c>
      <c r="AS88" s="26">
        <f t="shared" ca="1" si="14"/>
        <v>11</v>
      </c>
      <c r="AT88" s="26">
        <f t="shared" ca="1" si="14"/>
        <v>20</v>
      </c>
      <c r="AU88" s="26">
        <f t="shared" ca="1" si="14"/>
        <v>4</v>
      </c>
      <c r="AV88" s="26">
        <f t="shared" si="15"/>
        <v>1</v>
      </c>
      <c r="AW88" s="26">
        <f t="shared" si="16"/>
        <v>30</v>
      </c>
      <c r="AX88" s="26">
        <f t="shared" si="17"/>
        <v>15</v>
      </c>
      <c r="AY88" s="26">
        <f t="shared" si="18"/>
        <v>25</v>
      </c>
      <c r="AZ88" s="26">
        <f t="shared" si="19"/>
        <v>5</v>
      </c>
    </row>
    <row r="89" spans="23:52">
      <c r="W89" s="8" t="s">
        <v>1937</v>
      </c>
      <c r="X89" s="2" t="s">
        <v>1955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1206</v>
      </c>
    </row>
    <row r="105" spans="23:50">
      <c r="X105" s="57" t="s">
        <v>2073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1380</v>
      </c>
      <c r="B1" s="46" t="s">
        <v>1379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BADE_DISTRICT_GRAPH!$AC$89</f>
        <v>6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523</v>
      </c>
      <c r="B10" s="23" t="s">
        <v>1946</v>
      </c>
      <c r="C10" s="4" t="s">
        <v>548</v>
      </c>
      <c r="D10" s="4" t="s">
        <v>549</v>
      </c>
      <c r="E10" s="4" t="str">
        <f>CONCATENATE(YEAR,":",MONTH,":",WEEK,":",WEEKDAY,":",$A10)</f>
        <v>2016:3:3:7:BADE_A_E</v>
      </c>
      <c r="F10" s="4">
        <f>MATCH($E10,REPORT_DATA_BY_COMP!$A:$A,0)</f>
        <v>887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524</v>
      </c>
      <c r="B11" s="23" t="s">
        <v>1947</v>
      </c>
      <c r="C11" s="4" t="s">
        <v>550</v>
      </c>
      <c r="D11" s="4" t="s">
        <v>551</v>
      </c>
      <c r="E11" s="4" t="str">
        <f>CONCATENATE(YEAR,":",MONTH,":",WEEK,":",WEEKDAY,":",$A11)</f>
        <v>2016:3:3:7:BADE_B_E</v>
      </c>
      <c r="F11" s="4">
        <f>MATCH($E11,REPORT_DATA_BY_COMP!$A:$A,0)</f>
        <v>888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525</v>
      </c>
      <c r="B12" s="23" t="s">
        <v>1948</v>
      </c>
      <c r="C12" s="4" t="s">
        <v>552</v>
      </c>
      <c r="D12" s="4" t="s">
        <v>553</v>
      </c>
      <c r="E12" s="4" t="str">
        <f>CONCATENATE(YEAR,":",MONTH,":",WEEK,":",WEEKDAY,":",$A12)</f>
        <v>2016:3:3:7:BADE_S</v>
      </c>
      <c r="F12" s="4">
        <f>MATCH($E12,REPORT_DATA_BY_COMP!$A:$A,0)</f>
        <v>889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526</v>
      </c>
      <c r="B13" s="23" t="s">
        <v>1949</v>
      </c>
      <c r="C13" s="4" t="s">
        <v>554</v>
      </c>
      <c r="D13" s="4" t="s">
        <v>555</v>
      </c>
      <c r="E13" s="4" t="str">
        <f>CONCATENATE(YEAR,":",MONTH,":",WEEK,":",WEEKDAY,":",$A13)</f>
        <v>2016:3:3:7:LONGTAN_E</v>
      </c>
      <c r="F13" s="4">
        <f>MATCH($E13,REPORT_DATA_BY_COMP!$A:$A,0)</f>
        <v>908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11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17</v>
      </c>
      <c r="O14" s="12">
        <f t="shared" si="0"/>
        <v>11</v>
      </c>
      <c r="P14" s="12">
        <f t="shared" si="0"/>
        <v>27</v>
      </c>
      <c r="Q14" s="12">
        <f t="shared" si="0"/>
        <v>20</v>
      </c>
      <c r="R14" s="12">
        <f t="shared" si="0"/>
        <v>18</v>
      </c>
      <c r="S14" s="12">
        <f t="shared" si="0"/>
        <v>2</v>
      </c>
      <c r="T14" s="12">
        <f t="shared" si="0"/>
        <v>17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2016:3:1:7:BADE</v>
      </c>
      <c r="F17" s="14">
        <f>MATCH($E17,REPORT_DATA_BY_DISTRICT!$A:$A, 0)</f>
        <v>225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29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28</v>
      </c>
      <c r="Q17" s="11">
        <f>IFERROR(INDEX(REPORT_DATA_BY_DISTRICT!$A:$AH,$F17,MATCH(Q$8,REPORT_DATA_BY_DISTRICT!$A$1:$AH$1,0)), "")</f>
        <v>24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27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4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2016:3:2:7:BADE</v>
      </c>
      <c r="F18" s="14">
        <f>MATCH($E18,REPORT_DATA_BY_DISTRICT!$A:$A, 0)</f>
        <v>256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25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2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2016:3:3:7:BADE</v>
      </c>
      <c r="F19" s="14">
        <f>MATCH($E19,REPORT_DATA_BY_DISTRICT!$A:$A, 0)</f>
        <v>285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27</v>
      </c>
      <c r="Q19" s="11">
        <f>IFERROR(INDEX(REPORT_DATA_BY_DISTRICT!$A:$AH,$F19,MATCH(Q$8,REPORT_DATA_BY_DISTRICT!$A$1:$AH$1,0)), "")</f>
        <v>20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13</v>
      </c>
      <c r="J22" s="19">
        <f>SUM(J17:J21)</f>
        <v>28</v>
      </c>
      <c r="K22" s="19">
        <f t="shared" si="1"/>
        <v>2</v>
      </c>
      <c r="L22" s="19">
        <f t="shared" si="1"/>
        <v>2</v>
      </c>
      <c r="M22" s="19">
        <f t="shared" si="1"/>
        <v>2</v>
      </c>
      <c r="N22" s="19">
        <f t="shared" si="1"/>
        <v>69</v>
      </c>
      <c r="O22" s="19">
        <f t="shared" si="1"/>
        <v>28</v>
      </c>
      <c r="P22" s="19">
        <f t="shared" si="1"/>
        <v>78</v>
      </c>
      <c r="Q22" s="19">
        <f t="shared" si="1"/>
        <v>59</v>
      </c>
      <c r="R22" s="19">
        <f t="shared" si="1"/>
        <v>49</v>
      </c>
      <c r="S22" s="19">
        <f t="shared" si="1"/>
        <v>5</v>
      </c>
      <c r="T22" s="19">
        <f t="shared" si="1"/>
        <v>69</v>
      </c>
      <c r="U22" s="19">
        <f t="shared" si="1"/>
        <v>19</v>
      </c>
      <c r="V22" s="19">
        <f t="shared" si="1"/>
        <v>6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43" priority="47" operator="lessThan">
      <formula>0.5</formula>
    </cfRule>
    <cfRule type="cellIs" dxfId="2142" priority="48" operator="greaterThan">
      <formula>0.5</formula>
    </cfRule>
  </conditionalFormatting>
  <conditionalFormatting sqref="N10:N11">
    <cfRule type="cellIs" dxfId="2141" priority="45" operator="lessThan">
      <formula>4.5</formula>
    </cfRule>
    <cfRule type="cellIs" dxfId="2140" priority="46" operator="greaterThan">
      <formula>5.5</formula>
    </cfRule>
  </conditionalFormatting>
  <conditionalFormatting sqref="O10:O11">
    <cfRule type="cellIs" dxfId="2139" priority="43" operator="lessThan">
      <formula>1.5</formula>
    </cfRule>
    <cfRule type="cellIs" dxfId="2138" priority="44" operator="greaterThan">
      <formula>2.5</formula>
    </cfRule>
  </conditionalFormatting>
  <conditionalFormatting sqref="P10:P11">
    <cfRule type="cellIs" dxfId="2137" priority="41" operator="lessThan">
      <formula>4.5</formula>
    </cfRule>
    <cfRule type="cellIs" dxfId="2136" priority="42" operator="greaterThan">
      <formula>7.5</formula>
    </cfRule>
  </conditionalFormatting>
  <conditionalFormatting sqref="R10:S11">
    <cfRule type="cellIs" dxfId="2135" priority="39" operator="lessThan">
      <formula>2.5</formula>
    </cfRule>
    <cfRule type="cellIs" dxfId="2134" priority="40" operator="greaterThan">
      <formula>4.5</formula>
    </cfRule>
  </conditionalFormatting>
  <conditionalFormatting sqref="T10:T11">
    <cfRule type="cellIs" dxfId="2133" priority="37" operator="lessThan">
      <formula>2.5</formula>
    </cfRule>
    <cfRule type="cellIs" dxfId="2132" priority="38" operator="greaterThan">
      <formula>4.5</formula>
    </cfRule>
  </conditionalFormatting>
  <conditionalFormatting sqref="U10:U11">
    <cfRule type="cellIs" dxfId="2131" priority="36" operator="greaterThan">
      <formula>1.5</formula>
    </cfRule>
  </conditionalFormatting>
  <conditionalFormatting sqref="L10:V11">
    <cfRule type="expression" dxfId="2130" priority="33">
      <formula>L10=""</formula>
    </cfRule>
  </conditionalFormatting>
  <conditionalFormatting sqref="S10:S11">
    <cfRule type="cellIs" dxfId="2129" priority="34" operator="greaterThan">
      <formula>0.5</formula>
    </cfRule>
    <cfRule type="cellIs" dxfId="2128" priority="35" operator="lessThan">
      <formula>0.5</formula>
    </cfRule>
  </conditionalFormatting>
  <conditionalFormatting sqref="L12:M12">
    <cfRule type="cellIs" dxfId="2127" priority="31" operator="lessThan">
      <formula>0.5</formula>
    </cfRule>
    <cfRule type="cellIs" dxfId="2126" priority="32" operator="greaterThan">
      <formula>0.5</formula>
    </cfRule>
  </conditionalFormatting>
  <conditionalFormatting sqref="N12">
    <cfRule type="cellIs" dxfId="2125" priority="29" operator="lessThan">
      <formula>4.5</formula>
    </cfRule>
    <cfRule type="cellIs" dxfId="2124" priority="30" operator="greaterThan">
      <formula>5.5</formula>
    </cfRule>
  </conditionalFormatting>
  <conditionalFormatting sqref="O12">
    <cfRule type="cellIs" dxfId="2123" priority="27" operator="lessThan">
      <formula>1.5</formula>
    </cfRule>
    <cfRule type="cellIs" dxfId="2122" priority="28" operator="greaterThan">
      <formula>2.5</formula>
    </cfRule>
  </conditionalFormatting>
  <conditionalFormatting sqref="P12">
    <cfRule type="cellIs" dxfId="2121" priority="25" operator="lessThan">
      <formula>4.5</formula>
    </cfRule>
    <cfRule type="cellIs" dxfId="2120" priority="26" operator="greaterThan">
      <formula>7.5</formula>
    </cfRule>
  </conditionalFormatting>
  <conditionalFormatting sqref="R12:S12">
    <cfRule type="cellIs" dxfId="2119" priority="23" operator="lessThan">
      <formula>2.5</formula>
    </cfRule>
    <cfRule type="cellIs" dxfId="2118" priority="24" operator="greaterThan">
      <formula>4.5</formula>
    </cfRule>
  </conditionalFormatting>
  <conditionalFormatting sqref="T12">
    <cfRule type="cellIs" dxfId="2117" priority="21" operator="lessThan">
      <formula>2.5</formula>
    </cfRule>
    <cfRule type="cellIs" dxfId="2116" priority="22" operator="greaterThan">
      <formula>4.5</formula>
    </cfRule>
  </conditionalFormatting>
  <conditionalFormatting sqref="U12">
    <cfRule type="cellIs" dxfId="2115" priority="20" operator="greaterThan">
      <formula>1.5</formula>
    </cfRule>
  </conditionalFormatting>
  <conditionalFormatting sqref="L12:V12">
    <cfRule type="expression" dxfId="2114" priority="17">
      <formula>L12=""</formula>
    </cfRule>
  </conditionalFormatting>
  <conditionalFormatting sqref="S12">
    <cfRule type="cellIs" dxfId="2113" priority="18" operator="greaterThan">
      <formula>0.5</formula>
    </cfRule>
    <cfRule type="cellIs" dxfId="2112" priority="19" operator="lessThan">
      <formula>0.5</formula>
    </cfRule>
  </conditionalFormatting>
  <conditionalFormatting sqref="L13:M13">
    <cfRule type="cellIs" dxfId="2111" priority="15" operator="lessThan">
      <formula>0.5</formula>
    </cfRule>
    <cfRule type="cellIs" dxfId="2110" priority="16" operator="greaterThan">
      <formula>0.5</formula>
    </cfRule>
  </conditionalFormatting>
  <conditionalFormatting sqref="N13">
    <cfRule type="cellIs" dxfId="2109" priority="13" operator="lessThan">
      <formula>4.5</formula>
    </cfRule>
    <cfRule type="cellIs" dxfId="2108" priority="14" operator="greaterThan">
      <formula>5.5</formula>
    </cfRule>
  </conditionalFormatting>
  <conditionalFormatting sqref="O13">
    <cfRule type="cellIs" dxfId="2107" priority="11" operator="lessThan">
      <formula>1.5</formula>
    </cfRule>
    <cfRule type="cellIs" dxfId="2106" priority="12" operator="greaterThan">
      <formula>2.5</formula>
    </cfRule>
  </conditionalFormatting>
  <conditionalFormatting sqref="P13">
    <cfRule type="cellIs" dxfId="2105" priority="9" operator="lessThan">
      <formula>4.5</formula>
    </cfRule>
    <cfRule type="cellIs" dxfId="2104" priority="10" operator="greaterThan">
      <formula>7.5</formula>
    </cfRule>
  </conditionalFormatting>
  <conditionalFormatting sqref="R13:S13">
    <cfRule type="cellIs" dxfId="2103" priority="7" operator="lessThan">
      <formula>2.5</formula>
    </cfRule>
    <cfRule type="cellIs" dxfId="2102" priority="8" operator="greaterThan">
      <formula>4.5</formula>
    </cfRule>
  </conditionalFormatting>
  <conditionalFormatting sqref="T13">
    <cfRule type="cellIs" dxfId="2101" priority="5" operator="lessThan">
      <formula>2.5</formula>
    </cfRule>
    <cfRule type="cellIs" dxfId="2100" priority="6" operator="greaterThan">
      <formula>4.5</formula>
    </cfRule>
  </conditionalFormatting>
  <conditionalFormatting sqref="U13">
    <cfRule type="cellIs" dxfId="2099" priority="4" operator="greaterThan">
      <formula>1.5</formula>
    </cfRule>
  </conditionalFormatting>
  <conditionalFormatting sqref="L13:V13">
    <cfRule type="expression" dxfId="2098" priority="1">
      <formula>L13=""</formula>
    </cfRule>
  </conditionalFormatting>
  <conditionalFormatting sqref="S13">
    <cfRule type="cellIs" dxfId="2097" priority="2" operator="greaterThan">
      <formula>0.5</formula>
    </cfRule>
    <cfRule type="cellIs" dxfId="20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2014:1:0:0:BADE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2014:2:0:0:BADE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2014:3:0:0:BADE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2014:4:0:0:BADE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2014:5:0:0:BADE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2014:6:0:0:BADE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2014:7:0:0:BADE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2014:8:0:0:BADE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2014:9:0:0:BADE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2014:10:0:0:BADE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2014:11:0:0:BADE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2014:12:0:0:BADE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2015:1:0:0:BADE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2015:2:0:0:BADE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2015:3:0:0:BADE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2015:4:0:0:BADE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2015:5:0:0:BADE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2015:6:0:0:BADE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2015:7:0:0:BADE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2015:8:0:0:BADE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2015:9:0:0:BADE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2015:10:0:0:BADE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2015:11:0:0:BADE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2015:12:0:0:BADE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2016:1:0:0:BADE</v>
      </c>
      <c r="AB77" s="33">
        <f t="shared" ca="1" si="3"/>
        <v>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2016:1:1:7:BADE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2016:2:0:0:BADE</v>
      </c>
      <c r="AB78" s="33">
        <f t="shared" ca="1" si="3"/>
        <v>38</v>
      </c>
      <c r="AC78" s="26">
        <f t="shared" ca="1" si="4"/>
        <v>3</v>
      </c>
      <c r="AD78" s="26">
        <f t="shared" si="5"/>
        <v>0</v>
      </c>
      <c r="AE78" s="33">
        <f t="shared" ca="1" si="6"/>
        <v>2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2016:1:2:7:BADE</v>
      </c>
      <c r="AP78" s="33">
        <f t="shared" ca="1" si="13"/>
        <v>2</v>
      </c>
      <c r="AQ78" s="26">
        <f t="shared" ca="1" si="14"/>
        <v>0</v>
      </c>
      <c r="AR78" s="26">
        <f t="shared" ca="1" si="14"/>
        <v>27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2016:3:0:0:BADE</v>
      </c>
      <c r="AB79" s="33">
        <f t="shared" ca="1" si="3"/>
        <v>71</v>
      </c>
      <c r="AC79" s="26">
        <f t="shared" ca="1" si="4"/>
        <v>2</v>
      </c>
      <c r="AD79" s="26">
        <f t="shared" si="5"/>
        <v>0</v>
      </c>
      <c r="AE79" s="33">
        <f t="shared" ca="1" si="6"/>
        <v>22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2016:1:3:7:BADE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2016:4:0:0:BADE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2016:1:4:7:BADE</v>
      </c>
      <c r="AP80" s="33">
        <f t="shared" ca="1" si="13"/>
        <v>34</v>
      </c>
      <c r="AQ80" s="26">
        <f t="shared" ca="1" si="14"/>
        <v>0</v>
      </c>
      <c r="AR80" s="26">
        <f t="shared" ca="1" si="14"/>
        <v>24</v>
      </c>
      <c r="AS80" s="26">
        <f t="shared" ca="1" si="14"/>
        <v>5</v>
      </c>
      <c r="AT80" s="26">
        <f t="shared" ca="1" si="14"/>
        <v>16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2016:5:0:0:BADE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2016:1:5:7:BADE</v>
      </c>
      <c r="AP81" s="33">
        <f t="shared" ca="1" si="13"/>
        <v>66</v>
      </c>
      <c r="AQ81" s="26">
        <f t="shared" ca="1" si="14"/>
        <v>1</v>
      </c>
      <c r="AR81" s="26">
        <f t="shared" ca="1" si="14"/>
        <v>21</v>
      </c>
      <c r="AS81" s="26">
        <f t="shared" ca="1" si="14"/>
        <v>6</v>
      </c>
      <c r="AT81" s="26">
        <f t="shared" ca="1" si="14"/>
        <v>17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2016:6:0:0:BADE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2016:2:1:7:BADE</v>
      </c>
      <c r="AP82" s="33">
        <f t="shared" ca="1" si="13"/>
        <v>98</v>
      </c>
      <c r="AQ82" s="26">
        <f t="shared" ca="1" si="14"/>
        <v>1</v>
      </c>
      <c r="AR82" s="26">
        <f t="shared" ca="1" si="14"/>
        <v>19</v>
      </c>
      <c r="AS82" s="26">
        <f t="shared" ca="1" si="14"/>
        <v>4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2016:7:0:0:BADE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2016:2:2:7:BADE</v>
      </c>
      <c r="AP83" s="33">
        <f t="shared" ca="1" si="13"/>
        <v>130</v>
      </c>
      <c r="AQ83" s="26">
        <f t="shared" ca="1" si="14"/>
        <v>1</v>
      </c>
      <c r="AR83" s="26">
        <f t="shared" ca="1" si="14"/>
        <v>23</v>
      </c>
      <c r="AS83" s="26">
        <f t="shared" ca="1" si="14"/>
        <v>13</v>
      </c>
      <c r="AT83" s="26">
        <f t="shared" ca="1" si="14"/>
        <v>19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2016:8:0:0:BADE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2016:2:3:7:BADE</v>
      </c>
      <c r="AP84" s="33">
        <f t="shared" ca="1" si="13"/>
        <v>162</v>
      </c>
      <c r="AQ84" s="26">
        <f t="shared" ca="1" si="14"/>
        <v>1</v>
      </c>
      <c r="AR84" s="26">
        <f t="shared" ca="1" si="14"/>
        <v>18</v>
      </c>
      <c r="AS84" s="26">
        <f t="shared" ca="1" si="14"/>
        <v>10</v>
      </c>
      <c r="AT84" s="26">
        <f t="shared" ca="1" si="14"/>
        <v>19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2016:9:0:0:BADE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2016:2:4:7:BADE</v>
      </c>
      <c r="AP85" s="33">
        <f t="shared" ca="1" si="13"/>
        <v>194</v>
      </c>
      <c r="AQ85" s="26">
        <f t="shared" ca="1" si="14"/>
        <v>0</v>
      </c>
      <c r="AR85" s="26">
        <f t="shared" ca="1" si="14"/>
        <v>22</v>
      </c>
      <c r="AS85" s="26">
        <f t="shared" ca="1" si="14"/>
        <v>7</v>
      </c>
      <c r="AT85" s="26">
        <f t="shared" ca="1" si="14"/>
        <v>22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2016:10:0:0:BADE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2016:3:1:7:BADE</v>
      </c>
      <c r="AP86" s="33">
        <f t="shared" ca="1" si="13"/>
        <v>225</v>
      </c>
      <c r="AQ86" s="26">
        <f t="shared" ca="1" si="14"/>
        <v>0</v>
      </c>
      <c r="AR86" s="26">
        <f t="shared" ca="1" si="14"/>
        <v>29</v>
      </c>
      <c r="AS86" s="26">
        <f t="shared" ca="1" si="14"/>
        <v>9</v>
      </c>
      <c r="AT86" s="26">
        <f t="shared" ca="1" si="14"/>
        <v>21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2016:11:0:0:BADE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2016:3:2:7:BADE</v>
      </c>
      <c r="AP87" s="33">
        <f t="shared" ca="1" si="13"/>
        <v>256</v>
      </c>
      <c r="AQ87" s="26">
        <f t="shared" ca="1" si="14"/>
        <v>2</v>
      </c>
      <c r="AR87" s="26">
        <f t="shared" ca="1" si="14"/>
        <v>23</v>
      </c>
      <c r="AS87" s="26">
        <f t="shared" ca="1" si="14"/>
        <v>8</v>
      </c>
      <c r="AT87" s="26">
        <f t="shared" ca="1" si="14"/>
        <v>10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2016:12:0:0:BADE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2016:3:3:7:BADE</v>
      </c>
      <c r="AP88" s="33">
        <f t="shared" ca="1" si="13"/>
        <v>285</v>
      </c>
      <c r="AQ88" s="26">
        <f t="shared" ca="1" si="14"/>
        <v>0</v>
      </c>
      <c r="AR88" s="26">
        <f t="shared" ca="1" si="14"/>
        <v>17</v>
      </c>
      <c r="AS88" s="26">
        <f t="shared" ca="1" si="14"/>
        <v>11</v>
      </c>
      <c r="AT88" s="26">
        <f t="shared" ca="1" si="14"/>
        <v>18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1380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1379</v>
      </c>
    </row>
    <row r="105" spans="23:50">
      <c r="X105" s="57" t="s">
        <v>2074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1381</v>
      </c>
      <c r="B1" s="46" t="s">
        <v>1382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ZHONGLI_DISTRICT_GRAPH!$AC$89</f>
        <v>2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527</v>
      </c>
      <c r="B10" s="23" t="s">
        <v>513</v>
      </c>
      <c r="C10" s="4" t="s">
        <v>556</v>
      </c>
      <c r="D10" s="4" t="s">
        <v>557</v>
      </c>
      <c r="E10" s="4" t="str">
        <f>CONCATENATE(YEAR,":",MONTH,":",WEEK,":",WEEKDAY,":",$A10)</f>
        <v>2016:3:3:7:ZHONGLI_1_E</v>
      </c>
      <c r="F10" s="4">
        <f>MATCH($E10,REPORT_DATA_BY_COMP!$A:$A,0)</f>
        <v>971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528</v>
      </c>
      <c r="B11" s="23" t="s">
        <v>1950</v>
      </c>
      <c r="C11" s="4" t="s">
        <v>558</v>
      </c>
      <c r="D11" s="4" t="s">
        <v>559</v>
      </c>
      <c r="E11" s="4" t="str">
        <f>CONCATENATE(YEAR,":",MONTH,":",WEEK,":",WEEKDAY,":",$A11)</f>
        <v>2016:3:3:7:ZHONGLI_1_S</v>
      </c>
      <c r="F11" s="4">
        <f>MATCH($E11,REPORT_DATA_BY_COMP!$A:$A,0)</f>
        <v>972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22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529</v>
      </c>
      <c r="B12" s="23" t="s">
        <v>1951</v>
      </c>
      <c r="C12" s="4" t="s">
        <v>560</v>
      </c>
      <c r="D12" s="4" t="s">
        <v>561</v>
      </c>
      <c r="E12" s="4" t="str">
        <f>CONCATENATE(YEAR,":",MONTH,":",WEEK,":",WEEKDAY,":",$A12)</f>
        <v>2016:3:3:7:ZHONGLI_2_E</v>
      </c>
      <c r="F12" s="4">
        <f>MATCH($E12,REPORT_DATA_BY_COMP!$A:$A,0)</f>
        <v>973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1145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4</v>
      </c>
      <c r="J13" s="12">
        <f t="shared" si="0"/>
        <v>4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14</v>
      </c>
      <c r="O13" s="12">
        <f t="shared" si="0"/>
        <v>5</v>
      </c>
      <c r="P13" s="12">
        <f t="shared" si="0"/>
        <v>21</v>
      </c>
      <c r="Q13" s="12">
        <f t="shared" si="0"/>
        <v>29</v>
      </c>
      <c r="R13" s="12">
        <f t="shared" si="0"/>
        <v>10</v>
      </c>
      <c r="S13" s="12">
        <f t="shared" si="0"/>
        <v>0</v>
      </c>
      <c r="T13" s="12">
        <f t="shared" si="0"/>
        <v>12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2016:3:1:7:ZHONGLI</v>
      </c>
      <c r="F16" s="14">
        <f>MATCH($E16,REPORT_DATA_BY_DISTRICT!$A:$A, 0)</f>
        <v>252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20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2016:3:2:7:ZHONGLI</v>
      </c>
      <c r="F17" s="14">
        <f>MATCH($E17,REPORT_DATA_BY_DISTRICT!$A:$A, 0)</f>
        <v>281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2016:3:3:7:ZHONGLI</v>
      </c>
      <c r="F18" s="14">
        <f>MATCH($E18,REPORT_DATA_BY_DISTRICT!$A:$A, 0)</f>
        <v>310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29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2</v>
      </c>
      <c r="I21" s="19">
        <f t="shared" si="1"/>
        <v>10</v>
      </c>
      <c r="J21" s="19">
        <f>SUM(J16:J20)</f>
        <v>14</v>
      </c>
      <c r="K21" s="19">
        <f t="shared" si="1"/>
        <v>3</v>
      </c>
      <c r="L21" s="19">
        <f t="shared" si="1"/>
        <v>2</v>
      </c>
      <c r="M21" s="19">
        <f t="shared" si="1"/>
        <v>2</v>
      </c>
      <c r="N21" s="19">
        <f t="shared" si="1"/>
        <v>52</v>
      </c>
      <c r="O21" s="19">
        <f t="shared" si="1"/>
        <v>16</v>
      </c>
      <c r="P21" s="19">
        <f t="shared" si="1"/>
        <v>56</v>
      </c>
      <c r="Q21" s="19">
        <f t="shared" si="1"/>
        <v>57</v>
      </c>
      <c r="R21" s="19">
        <f t="shared" si="1"/>
        <v>22</v>
      </c>
      <c r="S21" s="19">
        <f t="shared" si="1"/>
        <v>0</v>
      </c>
      <c r="T21" s="19">
        <f t="shared" si="1"/>
        <v>37</v>
      </c>
      <c r="U21" s="19">
        <f t="shared" si="1"/>
        <v>9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95" priority="47" operator="lessThan">
      <formula>0.5</formula>
    </cfRule>
    <cfRule type="cellIs" dxfId="2094" priority="48" operator="greaterThan">
      <formula>0.5</formula>
    </cfRule>
  </conditionalFormatting>
  <conditionalFormatting sqref="N10:N11">
    <cfRule type="cellIs" dxfId="2093" priority="45" operator="lessThan">
      <formula>4.5</formula>
    </cfRule>
    <cfRule type="cellIs" dxfId="2092" priority="46" operator="greaterThan">
      <formula>5.5</formula>
    </cfRule>
  </conditionalFormatting>
  <conditionalFormatting sqref="O10:O11">
    <cfRule type="cellIs" dxfId="2091" priority="43" operator="lessThan">
      <formula>1.5</formula>
    </cfRule>
    <cfRule type="cellIs" dxfId="2090" priority="44" operator="greaterThan">
      <formula>2.5</formula>
    </cfRule>
  </conditionalFormatting>
  <conditionalFormatting sqref="P10:P11">
    <cfRule type="cellIs" dxfId="2089" priority="41" operator="lessThan">
      <formula>4.5</formula>
    </cfRule>
    <cfRule type="cellIs" dxfId="2088" priority="42" operator="greaterThan">
      <formula>7.5</formula>
    </cfRule>
  </conditionalFormatting>
  <conditionalFormatting sqref="R10:S11">
    <cfRule type="cellIs" dxfId="2087" priority="39" operator="lessThan">
      <formula>2.5</formula>
    </cfRule>
    <cfRule type="cellIs" dxfId="2086" priority="40" operator="greaterThan">
      <formula>4.5</formula>
    </cfRule>
  </conditionalFormatting>
  <conditionalFormatting sqref="T10:T11">
    <cfRule type="cellIs" dxfId="2085" priority="37" operator="lessThan">
      <formula>2.5</formula>
    </cfRule>
    <cfRule type="cellIs" dxfId="2084" priority="38" operator="greaterThan">
      <formula>4.5</formula>
    </cfRule>
  </conditionalFormatting>
  <conditionalFormatting sqref="U10:U11">
    <cfRule type="cellIs" dxfId="2083" priority="36" operator="greaterThan">
      <formula>1.5</formula>
    </cfRule>
  </conditionalFormatting>
  <conditionalFormatting sqref="L10:V11">
    <cfRule type="expression" dxfId="2082" priority="33">
      <formula>L10=""</formula>
    </cfRule>
  </conditionalFormatting>
  <conditionalFormatting sqref="S10:S11">
    <cfRule type="cellIs" dxfId="2081" priority="34" operator="greaterThan">
      <formula>0.5</formula>
    </cfRule>
    <cfRule type="cellIs" dxfId="2080" priority="35" operator="lessThan">
      <formula>0.5</formula>
    </cfRule>
  </conditionalFormatting>
  <conditionalFormatting sqref="L12:M12">
    <cfRule type="cellIs" dxfId="2079" priority="31" operator="lessThan">
      <formula>0.5</formula>
    </cfRule>
    <cfRule type="cellIs" dxfId="2078" priority="32" operator="greaterThan">
      <formula>0.5</formula>
    </cfRule>
  </conditionalFormatting>
  <conditionalFormatting sqref="N12">
    <cfRule type="cellIs" dxfId="2077" priority="29" operator="lessThan">
      <formula>4.5</formula>
    </cfRule>
    <cfRule type="cellIs" dxfId="2076" priority="30" operator="greaterThan">
      <formula>5.5</formula>
    </cfRule>
  </conditionalFormatting>
  <conditionalFormatting sqref="O12">
    <cfRule type="cellIs" dxfId="2075" priority="27" operator="lessThan">
      <formula>1.5</formula>
    </cfRule>
    <cfRule type="cellIs" dxfId="2074" priority="28" operator="greaterThan">
      <formula>2.5</formula>
    </cfRule>
  </conditionalFormatting>
  <conditionalFormatting sqref="P12">
    <cfRule type="cellIs" dxfId="2073" priority="25" operator="lessThan">
      <formula>4.5</formula>
    </cfRule>
    <cfRule type="cellIs" dxfId="2072" priority="26" operator="greaterThan">
      <formula>7.5</formula>
    </cfRule>
  </conditionalFormatting>
  <conditionalFormatting sqref="R12:S12">
    <cfRule type="cellIs" dxfId="2071" priority="23" operator="lessThan">
      <formula>2.5</formula>
    </cfRule>
    <cfRule type="cellIs" dxfId="2070" priority="24" operator="greaterThan">
      <formula>4.5</formula>
    </cfRule>
  </conditionalFormatting>
  <conditionalFormatting sqref="T12">
    <cfRule type="cellIs" dxfId="2069" priority="21" operator="lessThan">
      <formula>2.5</formula>
    </cfRule>
    <cfRule type="cellIs" dxfId="2068" priority="22" operator="greaterThan">
      <formula>4.5</formula>
    </cfRule>
  </conditionalFormatting>
  <conditionalFormatting sqref="U12">
    <cfRule type="cellIs" dxfId="2067" priority="20" operator="greaterThan">
      <formula>1.5</formula>
    </cfRule>
  </conditionalFormatting>
  <conditionalFormatting sqref="L12:V12">
    <cfRule type="expression" dxfId="2066" priority="17">
      <formula>L12=""</formula>
    </cfRule>
  </conditionalFormatting>
  <conditionalFormatting sqref="S12">
    <cfRule type="cellIs" dxfId="2065" priority="18" operator="greaterThan">
      <formula>0.5</formula>
    </cfRule>
    <cfRule type="cellIs" dxfId="206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2014:1:0:0:ZHONGLI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2014:2:0:0:ZHONGLI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2014:3:0:0:ZHONGLI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2014:4:0:0:ZHONGLI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2014:5:0:0:ZHONGLI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2014:6:0:0:ZHONGLI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2014:7:0:0:ZHONGLI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2014:8:0:0:ZHONGLI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2014:9:0:0:ZHONGLI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2014:10:0:0:ZHONGLI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2014:11:0:0:ZHONGLI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2014:12:0:0:ZHONGLI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2015:1:0:0:ZHONGLI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2015:2:0:0:ZHONGLI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2015:3:0:0:ZHONGLI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2015:4:0:0:ZHONGLI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2015:5:0:0:ZHONGLI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2015:6:0:0:ZHONGLI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2015:7:0:0:ZHONGLI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2015:8:0:0:ZHONGLI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2015:9:0:0:ZHONGLI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2015:10:0:0:ZHONGLI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2015:11:0:0:ZHONGLI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2015:12:0:0:ZHONGLI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2016:1:0:0:ZHONGLI</v>
      </c>
      <c r="AB77" s="33">
        <f t="shared" ca="1" si="3"/>
        <v>34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2016:1:1:7:ZHONGLI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2016:2:0:0:ZHONGLI</v>
      </c>
      <c r="AB78" s="33">
        <f t="shared" ca="1" si="3"/>
        <v>67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2016:1:2:7:ZHONGLI</v>
      </c>
      <c r="AP78" s="33">
        <f t="shared" ca="1" si="13"/>
        <v>30</v>
      </c>
      <c r="AQ78" s="26">
        <f t="shared" ca="1" si="14"/>
        <v>0</v>
      </c>
      <c r="AR78" s="26">
        <f t="shared" ca="1" si="14"/>
        <v>17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2016:3:0:0:ZHONGLI</v>
      </c>
      <c r="AB79" s="33">
        <f t="shared" ca="1" si="3"/>
        <v>98</v>
      </c>
      <c r="AC79" s="26">
        <f t="shared" ca="1" si="4"/>
        <v>2</v>
      </c>
      <c r="AD79" s="26">
        <f t="shared" si="5"/>
        <v>0</v>
      </c>
      <c r="AE79" s="33">
        <f t="shared" ca="1" si="6"/>
        <v>31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2016:1:3:7:ZHONGLI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2016:4:0:0:ZHONGLI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2016:1:4:7:ZHONGLI</v>
      </c>
      <c r="AP80" s="33">
        <f t="shared" ca="1" si="13"/>
        <v>62</v>
      </c>
      <c r="AQ80" s="26">
        <f t="shared" ca="1" si="14"/>
        <v>0</v>
      </c>
      <c r="AR80" s="26">
        <f t="shared" ca="1" si="14"/>
        <v>17</v>
      </c>
      <c r="AS80" s="26">
        <f t="shared" ca="1" si="14"/>
        <v>4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2016:5:0:0:ZHONGLI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2016:1:5:7:ZHONGLI</v>
      </c>
      <c r="AP81" s="33">
        <f t="shared" ca="1" si="13"/>
        <v>94</v>
      </c>
      <c r="AQ81" s="26">
        <f t="shared" ca="1" si="14"/>
        <v>0</v>
      </c>
      <c r="AR81" s="26">
        <f t="shared" ca="1" si="14"/>
        <v>22</v>
      </c>
      <c r="AS81" s="26">
        <f t="shared" ca="1" si="14"/>
        <v>5</v>
      </c>
      <c r="AT81" s="26">
        <f t="shared" ca="1" si="14"/>
        <v>9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2016:6:0:0:ZHONGLI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2016:2:1:7:ZHONGLI</v>
      </c>
      <c r="AP82" s="33">
        <f t="shared" ca="1" si="13"/>
        <v>126</v>
      </c>
      <c r="AQ82" s="26">
        <f t="shared" ca="1" si="14"/>
        <v>0</v>
      </c>
      <c r="AR82" s="26">
        <f t="shared" ca="1" si="14"/>
        <v>26</v>
      </c>
      <c r="AS82" s="26">
        <f t="shared" ca="1" si="14"/>
        <v>5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2016:7:0:0:ZHONGLI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2016:2:2:7:ZHONGLI</v>
      </c>
      <c r="AP83" s="33">
        <f t="shared" ca="1" si="13"/>
        <v>158</v>
      </c>
      <c r="AQ83" s="26">
        <f t="shared" ca="1" si="14"/>
        <v>0</v>
      </c>
      <c r="AR83" s="26">
        <f t="shared" ca="1" si="14"/>
        <v>18</v>
      </c>
      <c r="AS83" s="26">
        <f t="shared" ca="1" si="14"/>
        <v>3</v>
      </c>
      <c r="AT83" s="26">
        <f t="shared" ca="1" si="14"/>
        <v>14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2016:8:0:0:ZHONGLI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2016:2:3:7:ZHONGLI</v>
      </c>
      <c r="AP84" s="33">
        <f t="shared" ca="1" si="13"/>
        <v>190</v>
      </c>
      <c r="AQ84" s="26">
        <f t="shared" ca="1" si="14"/>
        <v>0</v>
      </c>
      <c r="AR84" s="26">
        <f t="shared" ca="1" si="14"/>
        <v>23</v>
      </c>
      <c r="AS84" s="26">
        <f t="shared" ca="1" si="14"/>
        <v>8</v>
      </c>
      <c r="AT84" s="26">
        <f t="shared" ca="1" si="14"/>
        <v>8</v>
      </c>
      <c r="AU84" s="26">
        <f t="shared" ca="1" si="14"/>
        <v>2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2016:9:0:0:ZHONGLI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2016:2:4:7:ZHONGLI</v>
      </c>
      <c r="AP85" s="33">
        <f t="shared" ca="1" si="13"/>
        <v>221</v>
      </c>
      <c r="AQ85" s="26">
        <f t="shared" ca="1" si="14"/>
        <v>0</v>
      </c>
      <c r="AR85" s="26">
        <f t="shared" ca="1" si="14"/>
        <v>23</v>
      </c>
      <c r="AS85" s="26">
        <f t="shared" ca="1" si="14"/>
        <v>5</v>
      </c>
      <c r="AT85" s="26">
        <f t="shared" ca="1" si="14"/>
        <v>6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2016:10:0:0:ZHONGLI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2016:3:1:7:ZHONGLI</v>
      </c>
      <c r="AP86" s="33">
        <f t="shared" ca="1" si="13"/>
        <v>252</v>
      </c>
      <c r="AQ86" s="26">
        <f t="shared" ca="1" si="14"/>
        <v>0</v>
      </c>
      <c r="AR86" s="26">
        <f t="shared" ca="1" si="14"/>
        <v>20</v>
      </c>
      <c r="AS86" s="26">
        <f t="shared" ca="1" si="14"/>
        <v>6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2016:11:0:0:ZHONGLI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2016:3:2:7:ZHONGLI</v>
      </c>
      <c r="AP87" s="33">
        <f t="shared" ca="1" si="13"/>
        <v>281</v>
      </c>
      <c r="AQ87" s="26">
        <f t="shared" ca="1" si="14"/>
        <v>1</v>
      </c>
      <c r="AR87" s="26">
        <f t="shared" ca="1" si="14"/>
        <v>18</v>
      </c>
      <c r="AS87" s="26">
        <f t="shared" ca="1" si="14"/>
        <v>5</v>
      </c>
      <c r="AT87" s="26">
        <f t="shared" ca="1" si="14"/>
        <v>4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2016:12:0:0:ZHONGLI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2016:3:3:7:ZHONGLI</v>
      </c>
      <c r="AP88" s="33">
        <f t="shared" ca="1" si="13"/>
        <v>310</v>
      </c>
      <c r="AQ88" s="26">
        <f t="shared" ca="1" si="14"/>
        <v>1</v>
      </c>
      <c r="AR88" s="26">
        <f t="shared" ca="1" si="14"/>
        <v>14</v>
      </c>
      <c r="AS88" s="26">
        <f t="shared" ca="1" si="14"/>
        <v>5</v>
      </c>
      <c r="AT88" s="26">
        <f t="shared" ca="1" si="14"/>
        <v>10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1381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1382</v>
      </c>
    </row>
    <row r="105" spans="23:50">
      <c r="X105" s="57" t="s">
        <v>2075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566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>
        <v>88</v>
      </c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EAST_ZONE_GRAPH!$AC$89</f>
        <v>10</v>
      </c>
      <c r="H5" s="79"/>
      <c r="I5" s="79"/>
      <c r="J5" s="80"/>
      <c r="K5" s="50">
        <f>$L$37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567</v>
      </c>
      <c r="B10" s="23" t="s">
        <v>1956</v>
      </c>
      <c r="C10" s="4" t="s">
        <v>585</v>
      </c>
      <c r="D10" s="4" t="s">
        <v>586</v>
      </c>
      <c r="E10" s="4" t="str">
        <f>CONCATENATE(YEAR,":",MONTH,":",WEEK,":",WEEKDAY,":",$A10)</f>
        <v>2016:3:3:7:SONGSHAN_E</v>
      </c>
      <c r="F10" s="4">
        <f>MATCH($E10,REPORT_DATA_BY_COMP!$A:$A,0)</f>
        <v>927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9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568</v>
      </c>
      <c r="B11" s="23" t="s">
        <v>569</v>
      </c>
      <c r="C11" s="4" t="s">
        <v>587</v>
      </c>
      <c r="D11" s="4" t="s">
        <v>588</v>
      </c>
      <c r="E11" s="4" t="str">
        <f>CONCATENATE(YEAR,":",MONTH,":",WEEK,":",WEEKDAY,":",$A11)</f>
        <v>2016:3:3:7:SONGSHAN_S</v>
      </c>
      <c r="F11" s="4">
        <f>MATCH($E11,REPORT_DATA_BY_COMP!$A:$A,0)</f>
        <v>928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570</v>
      </c>
      <c r="B12" s="23" t="s">
        <v>1957</v>
      </c>
      <c r="C12" s="4" t="s">
        <v>589</v>
      </c>
      <c r="D12" s="4" t="s">
        <v>590</v>
      </c>
      <c r="E12" s="4" t="str">
        <f>CONCATENATE(YEAR,":",MONTH,":",WEEK,":",WEEKDAY,":",$A12)</f>
        <v>2016:3:3:7:NEIHU_E</v>
      </c>
      <c r="F12" s="4">
        <f>MATCH($E12,REPORT_DATA_BY_COMP!$A:$A,0)</f>
        <v>916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15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571</v>
      </c>
      <c r="B13" s="23" t="s">
        <v>572</v>
      </c>
      <c r="C13" s="4" t="s">
        <v>591</v>
      </c>
      <c r="D13" s="4" t="s">
        <v>592</v>
      </c>
      <c r="E13" s="4" t="str">
        <f>CONCATENATE(YEAR,":",MONTH,":",WEEK,":",WEEKDAY,":",$A13)</f>
        <v>2016:3:3:7:NEIHU_S</v>
      </c>
      <c r="F13" s="4">
        <f>MATCH($E13,REPORT_DATA_BY_COMP!$A:$A,0)</f>
        <v>917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7</v>
      </c>
      <c r="J14" s="12">
        <f t="shared" si="0"/>
        <v>18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10</v>
      </c>
      <c r="P14" s="12">
        <f t="shared" si="0"/>
        <v>31</v>
      </c>
      <c r="Q14" s="12">
        <f t="shared" si="0"/>
        <v>26</v>
      </c>
      <c r="R14" s="12">
        <f t="shared" si="0"/>
        <v>27</v>
      </c>
      <c r="S14" s="12">
        <f t="shared" si="0"/>
        <v>0</v>
      </c>
      <c r="T14" s="12">
        <f t="shared" si="0"/>
        <v>16</v>
      </c>
      <c r="U14" s="12">
        <f t="shared" si="0"/>
        <v>11</v>
      </c>
      <c r="V14" s="12">
        <f t="shared" si="0"/>
        <v>0</v>
      </c>
    </row>
    <row r="15" spans="1:22">
      <c r="B15" s="5" t="s">
        <v>1170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573</v>
      </c>
      <c r="B16" s="23" t="s">
        <v>1960</v>
      </c>
      <c r="C16" s="4" t="s">
        <v>593</v>
      </c>
      <c r="D16" s="4" t="s">
        <v>594</v>
      </c>
      <c r="E16" s="4" t="str">
        <f>CONCATENATE(YEAR,":",MONTH,":",WEEK,":",WEEKDAY,":",$A16)</f>
        <v>2016:3:3:7:JILONG_A_E</v>
      </c>
      <c r="F16" s="4">
        <f>MATCH($E16,REPORT_DATA_BY_COMP!$A:$A,0)</f>
        <v>903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11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574</v>
      </c>
      <c r="B17" s="23" t="s">
        <v>575</v>
      </c>
      <c r="C17" s="4" t="s">
        <v>595</v>
      </c>
      <c r="D17" s="4" t="s">
        <v>596</v>
      </c>
      <c r="E17" s="4" t="str">
        <f>CONCATENATE(YEAR,":",MONTH,":",WEEK,":",WEEKDAY,":",$A17)</f>
        <v>2016:3:3:7:JILONG_B_E</v>
      </c>
      <c r="F17" s="4">
        <f>MATCH($E17,REPORT_DATA_BY_COMP!$A:$A,0)</f>
        <v>904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1</v>
      </c>
      <c r="H18" s="12">
        <f t="shared" si="1"/>
        <v>0</v>
      </c>
      <c r="I18" s="12">
        <f t="shared" si="1"/>
        <v>4</v>
      </c>
      <c r="J18" s="12">
        <f t="shared" si="1"/>
        <v>9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5</v>
      </c>
      <c r="P18" s="12">
        <f t="shared" si="1"/>
        <v>19</v>
      </c>
      <c r="Q18" s="12">
        <f t="shared" si="1"/>
        <v>11</v>
      </c>
      <c r="R18" s="12">
        <f t="shared" si="1"/>
        <v>6</v>
      </c>
      <c r="S18" s="12">
        <f t="shared" si="1"/>
        <v>1</v>
      </c>
      <c r="T18" s="12">
        <f t="shared" si="1"/>
        <v>18</v>
      </c>
      <c r="U18" s="12">
        <f t="shared" si="1"/>
        <v>8</v>
      </c>
      <c r="V18" s="12">
        <f t="shared" si="1"/>
        <v>0</v>
      </c>
    </row>
    <row r="19" spans="1:22">
      <c r="B19" s="5" t="s">
        <v>1171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576</v>
      </c>
      <c r="B20" s="23" t="s">
        <v>1958</v>
      </c>
      <c r="C20" s="4" t="s">
        <v>597</v>
      </c>
      <c r="D20" s="4" t="s">
        <v>598</v>
      </c>
      <c r="E20" s="4" t="str">
        <f>CONCATENATE(YEAR,":",MONTH,":",WEEK,":",WEEKDAY,":",$A20)</f>
        <v>2016:3:3:7:XIZHI_A_E</v>
      </c>
      <c r="F20" s="4">
        <f>MATCH($E20,REPORT_DATA_BY_COMP!$A:$A,0)</f>
        <v>960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3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4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8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5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577</v>
      </c>
      <c r="B21" s="23" t="s">
        <v>1959</v>
      </c>
      <c r="C21" s="4" t="s">
        <v>599</v>
      </c>
      <c r="D21" s="4" t="s">
        <v>600</v>
      </c>
      <c r="E21" s="4" t="str">
        <f>CONCATENATE(YEAR,":",MONTH,":",WEEK,":",WEEKDAY,":",$A21)</f>
        <v>2016:3:3:7:XIZHI_B_E</v>
      </c>
      <c r="F21" s="4">
        <f>MATCH($E21,REPORT_DATA_BY_COMP!$A:$A,0)</f>
        <v>961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12</v>
      </c>
      <c r="R21" s="11">
        <f>IFERROR(INDEX(REPORT_DATA_BY_COMP!$A:$AH,$F21,MATCH(R$8,REPORT_DATA_BY_COMP!$A$1:$AH$1,0)), "")</f>
        <v>7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578</v>
      </c>
      <c r="B22" s="23" t="s">
        <v>579</v>
      </c>
      <c r="C22" s="4" t="s">
        <v>601</v>
      </c>
      <c r="D22" s="4" t="s">
        <v>602</v>
      </c>
      <c r="E22" s="4" t="str">
        <f>CONCATENATE(YEAR,":",MONTH,":",WEEK,":",WEEKDAY,":",$A22)</f>
        <v>2016:3:3:7:XIZHI_S</v>
      </c>
      <c r="F22" s="4">
        <f>MATCH($E22,REPORT_DATA_BY_COMP!$A:$A,0)</f>
        <v>962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2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4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6</v>
      </c>
      <c r="Q22" s="11">
        <f>IFERROR(INDEX(REPORT_DATA_BY_COMP!$A:$AH,$F22,MATCH(Q$8,REPORT_DATA_BY_COMP!$A$1:$AH$1,0)), "")</f>
        <v>10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B23" s="9" t="s">
        <v>1161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2</v>
      </c>
      <c r="I23" s="12">
        <f t="shared" si="2"/>
        <v>3</v>
      </c>
      <c r="J23" s="12">
        <f t="shared" si="2"/>
        <v>3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10</v>
      </c>
      <c r="O23" s="12">
        <f t="shared" si="2"/>
        <v>3</v>
      </c>
      <c r="P23" s="12">
        <f t="shared" si="2"/>
        <v>15</v>
      </c>
      <c r="Q23" s="12">
        <f t="shared" si="2"/>
        <v>41</v>
      </c>
      <c r="R23" s="12">
        <f t="shared" si="2"/>
        <v>17</v>
      </c>
      <c r="S23" s="12">
        <f t="shared" si="2"/>
        <v>1</v>
      </c>
      <c r="T23" s="12">
        <f t="shared" si="2"/>
        <v>13</v>
      </c>
      <c r="U23" s="12">
        <f t="shared" si="2"/>
        <v>2</v>
      </c>
      <c r="V23" s="12">
        <f t="shared" si="2"/>
        <v>0</v>
      </c>
    </row>
    <row r="24" spans="1:22">
      <c r="B24" s="5" t="s">
        <v>1172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580</v>
      </c>
      <c r="B25" s="23" t="s">
        <v>1961</v>
      </c>
      <c r="C25" s="4" t="s">
        <v>603</v>
      </c>
      <c r="D25" s="4" t="s">
        <v>604</v>
      </c>
      <c r="E25" s="4" t="str">
        <f>CONCATENATE(YEAR,":",MONTH,":",WEEK,":",WEEKDAY,":",$A25)</f>
        <v>2016:3:3:7:YILAN_E</v>
      </c>
      <c r="F25" s="4">
        <f>MATCH($E25,REPORT_DATA_BY_COMP!$A:$A,0)</f>
        <v>963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5</v>
      </c>
      <c r="J25" s="11">
        <f>IFERROR(INDEX(REPORT_DATA_BY_COMP!$A:$AH,$F25,MATCH(J$8,REPORT_DATA_BY_COMP!$A$1:$AH$1,0)), "")</f>
        <v>4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12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21</v>
      </c>
      <c r="R25" s="11">
        <f>IFERROR(INDEX(REPORT_DATA_BY_COMP!$A:$AH,$F25,MATCH(R$8,REPORT_DATA_BY_COMP!$A$1:$AH$1,0)), "")</f>
        <v>10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581</v>
      </c>
      <c r="B26" s="23" t="s">
        <v>1962</v>
      </c>
      <c r="C26" s="4" t="s">
        <v>605</v>
      </c>
      <c r="D26" s="4" t="s">
        <v>606</v>
      </c>
      <c r="E26" s="4" t="str">
        <f>CONCATENATE(YEAR,":",MONTH,":",WEEK,":",WEEKDAY,":",$A26)</f>
        <v>2016:3:3:7:YILAN_S</v>
      </c>
      <c r="F26" s="4">
        <f>MATCH($E26,REPORT_DATA_BY_COMP!$A:$A,0)</f>
        <v>964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3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11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8</v>
      </c>
      <c r="Q26" s="11">
        <f>IFERROR(INDEX(REPORT_DATA_BY_COMP!$A:$AH,$F26,MATCH(Q$8,REPORT_DATA_BY_COMP!$A$1:$AH$1,0)), "")</f>
        <v>13</v>
      </c>
      <c r="R26" s="11">
        <f>IFERROR(INDEX(REPORT_DATA_BY_COMP!$A:$AH,$F26,MATCH(R$8,REPORT_DATA_BY_COMP!$A$1:$AH$1,0)), "")</f>
        <v>0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6</v>
      </c>
      <c r="U26" s="11">
        <f>IFERROR(INDEX(REPORT_DATA_BY_COMP!$A:$AH,$F26,MATCH(U$8,REPORT_DATA_BY_COMP!$A$1:$AH$1,0)), "")</f>
        <v>1</v>
      </c>
      <c r="V26" s="11">
        <f>IFERROR(INDEX(REPORT_DATA_BY_COMP!$A:$AH,$F26,MATCH(V$8,REPORT_DATA_BY_COMP!$A$1:$AH$1,0)), "")</f>
        <v>0</v>
      </c>
    </row>
    <row r="27" spans="1:22">
      <c r="A27" s="22" t="s">
        <v>582</v>
      </c>
      <c r="B27" s="23" t="s">
        <v>1963</v>
      </c>
      <c r="C27" s="4" t="s">
        <v>607</v>
      </c>
      <c r="D27" s="4" t="s">
        <v>608</v>
      </c>
      <c r="E27" s="4" t="str">
        <f>CONCATENATE(YEAR,":",MONTH,":",WEEK,":",WEEKDAY,":",$A27)</f>
        <v>2016:3:3:7:LUODONG_A_E</v>
      </c>
      <c r="F27" s="4">
        <f>MATCH($E27,REPORT_DATA_BY_COMP!$A:$A,0)</f>
        <v>909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2</v>
      </c>
      <c r="J27" s="11">
        <f>IFERROR(INDEX(REPORT_DATA_BY_COMP!$A:$AH,$F27,MATCH(J$8,REPORT_DATA_BY_COMP!$A$1:$AH$1,0)), "")</f>
        <v>4</v>
      </c>
      <c r="K27" s="11">
        <f>IFERROR(INDEX(REPORT_DATA_BY_COMP!$A:$AH,$F27,MATCH(K$8,REPORT_DATA_BY_COMP!$A$1:$AH$1,0)), "")</f>
        <v>1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6</v>
      </c>
      <c r="O27" s="11">
        <f>IFERROR(INDEX(REPORT_DATA_BY_COMP!$A:$AH,$F27,MATCH(O$8,REPORT_DATA_BY_COMP!$A$1:$AH$1,0)), "")</f>
        <v>1</v>
      </c>
      <c r="P27" s="11">
        <f>IFERROR(INDEX(REPORT_DATA_BY_COMP!$A:$AH,$F27,MATCH(P$8,REPORT_DATA_BY_COMP!$A$1:$AH$1,0)), "")</f>
        <v>10</v>
      </c>
      <c r="Q27" s="11">
        <f>IFERROR(INDEX(REPORT_DATA_BY_COMP!$A:$AH,$F27,MATCH(Q$8,REPORT_DATA_BY_COMP!$A$1:$AH$1,0)), "")</f>
        <v>1</v>
      </c>
      <c r="R27" s="11">
        <f>IFERROR(INDEX(REPORT_DATA_BY_COMP!$A:$AH,$F27,MATCH(R$8,REPORT_DATA_BY_COMP!$A$1:$AH$1,0)), "")</f>
        <v>1</v>
      </c>
      <c r="S27" s="11">
        <f>IFERROR(INDEX(REPORT_DATA_BY_COMP!$A:$AH,$F27,MATCH(S$8,REPORT_DATA_BY_COMP!$A$1:$AH$1,0)), "")</f>
        <v>1</v>
      </c>
      <c r="T27" s="11">
        <f>IFERROR(INDEX(REPORT_DATA_BY_COMP!$A:$AH,$F27,MATCH(T$8,REPORT_DATA_BY_COMP!$A$1:$AH$1,0)), "")</f>
        <v>4</v>
      </c>
      <c r="U27" s="11">
        <f>IFERROR(INDEX(REPORT_DATA_BY_COMP!$A:$AH,$F27,MATCH(U$8,REPORT_DATA_BY_COMP!$A$1:$AH$1,0)), "")</f>
        <v>1</v>
      </c>
      <c r="V27" s="11">
        <f>IFERROR(INDEX(REPORT_DATA_BY_COMP!$A:$AH,$F27,MATCH(V$8,REPORT_DATA_BY_COMP!$A$1:$AH$1,0)), "")</f>
        <v>0</v>
      </c>
    </row>
    <row r="28" spans="1:22">
      <c r="A28" s="22" t="s">
        <v>583</v>
      </c>
      <c r="B28" s="23" t="s">
        <v>584</v>
      </c>
      <c r="C28" s="4" t="s">
        <v>609</v>
      </c>
      <c r="D28" s="4" t="s">
        <v>610</v>
      </c>
      <c r="E28" s="4" t="str">
        <f>CONCATENATE(YEAR,":",MONTH,":",WEEK,":",WEEKDAY,":",$A28)</f>
        <v>2016:3:3:7:LUODONG_B_E</v>
      </c>
      <c r="F28" s="4">
        <f>MATCH($E28,REPORT_DATA_BY_COMP!$A:$A,0)</f>
        <v>910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1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5</v>
      </c>
      <c r="Q28" s="11">
        <f>IFERROR(INDEX(REPORT_DATA_BY_COMP!$A:$AH,$F28,MATCH(Q$8,REPORT_DATA_BY_COMP!$A$1:$AH$1,0)), "")</f>
        <v>4</v>
      </c>
      <c r="R28" s="11">
        <f>IFERROR(INDEX(REPORT_DATA_BY_COMP!$A:$AH,$F28,MATCH(R$8,REPORT_DATA_BY_COMP!$A$1:$AH$1,0)), "")</f>
        <v>1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4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1161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9</v>
      </c>
      <c r="J29" s="12">
        <f t="shared" si="3"/>
        <v>15</v>
      </c>
      <c r="K29" s="12">
        <f t="shared" si="3"/>
        <v>1</v>
      </c>
      <c r="L29" s="12">
        <f t="shared" si="3"/>
        <v>0</v>
      </c>
      <c r="M29" s="12">
        <f t="shared" si="3"/>
        <v>0</v>
      </c>
      <c r="N29" s="12">
        <f t="shared" si="3"/>
        <v>34</v>
      </c>
      <c r="O29" s="12">
        <f t="shared" si="3"/>
        <v>5</v>
      </c>
      <c r="P29" s="12">
        <f t="shared" si="3"/>
        <v>32</v>
      </c>
      <c r="Q29" s="12">
        <f t="shared" si="3"/>
        <v>39</v>
      </c>
      <c r="R29" s="12">
        <f t="shared" si="3"/>
        <v>12</v>
      </c>
      <c r="S29" s="12">
        <f t="shared" si="3"/>
        <v>1</v>
      </c>
      <c r="T29" s="12">
        <f t="shared" si="3"/>
        <v>15</v>
      </c>
      <c r="U29" s="12">
        <f t="shared" si="3"/>
        <v>2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1160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1135</v>
      </c>
      <c r="C32" s="14"/>
      <c r="D32" s="14"/>
      <c r="E32" s="14" t="str">
        <f>CONCATENATE(YEAR,":",MONTH,":1:",WEEKLY_REPORT_DAY,":", $A$1)</f>
        <v>2016:3:1:7:EAST</v>
      </c>
      <c r="F32" s="14">
        <f>MATCH($E32,REPORT_DATA_BY_ZONE!$A:$A, 0)</f>
        <v>80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21</v>
      </c>
      <c r="J32" s="11">
        <f>IFERROR(INDEX(REPORT_DATA_BY_ZONE!$A:$AH,$F32,MATCH(J$8,REPORT_DATA_BY_ZONE!$A$1:$AH$1,0)), "")</f>
        <v>27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0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65</v>
      </c>
      <c r="O32" s="11">
        <f>IFERROR(INDEX(REPORT_DATA_BY_ZONE!$A:$AH,$F32,MATCH(O$8,REPORT_DATA_BY_ZONE!$A$1:$AH$1,0)), "")</f>
        <v>31</v>
      </c>
      <c r="P32" s="11">
        <f>IFERROR(INDEX(REPORT_DATA_BY_ZONE!$A:$AH,$F32,MATCH(P$8,REPORT_DATA_BY_ZONE!$A$1:$AH$1,0)), "")</f>
        <v>87</v>
      </c>
      <c r="Q32" s="11">
        <f>IFERROR(INDEX(REPORT_DATA_BY_ZONE!$A:$AH,$F32,MATCH(Q$8,REPORT_DATA_BY_ZONE!$A$1:$AH$1,0)), "")</f>
        <v>114</v>
      </c>
      <c r="R32" s="11">
        <f>IFERROR(INDEX(REPORT_DATA_BY_ZONE!$A:$AH,$F32,MATCH(R$8,REPORT_DATA_BY_ZONE!$A$1:$AH$1,0)), "")</f>
        <v>51</v>
      </c>
      <c r="S32" s="11">
        <f>IFERROR(INDEX(REPORT_DATA_BY_ZONE!$A:$AH,$F32,MATCH(S$8,REPORT_DATA_BY_ZONE!$A$1:$AH$1,0)), "")</f>
        <v>3</v>
      </c>
      <c r="T32" s="11">
        <f>IFERROR(INDEX(REPORT_DATA_BY_ZONE!$A:$AH,$F32,MATCH(T$8,REPORT_DATA_BY_ZONE!$A$1:$AH$1,0)), "")</f>
        <v>48</v>
      </c>
      <c r="U32" s="11">
        <f>IFERROR(INDEX(REPORT_DATA_BY_ZONE!$A:$AH,$F32,MATCH(U$8,REPORT_DATA_BY_ZONE!$A$1:$AH$1,0)), "")</f>
        <v>25</v>
      </c>
      <c r="V32" s="11">
        <f>IFERROR(INDEX(REPORT_DATA_BY_ZONE!$A:$AH,$F32,MATCH(V$8,REPORT_DATA_BY_ZONE!$A$1:$AH$1,0)), "")</f>
        <v>2</v>
      </c>
    </row>
    <row r="33" spans="2:22">
      <c r="B33" s="24" t="s">
        <v>1134</v>
      </c>
      <c r="C33" s="14"/>
      <c r="D33" s="14"/>
      <c r="E33" s="14" t="str">
        <f>CONCATENATE(YEAR,":",MONTH,":2:",WEEKLY_REPORT_DAY,":", $A$1)</f>
        <v>2016:3:2:7:EAST</v>
      </c>
      <c r="F33" s="14">
        <f>MATCH($E33,REPORT_DATA_BY_ZONE!$A:$A, 0)</f>
        <v>91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22</v>
      </c>
      <c r="J33" s="11">
        <f>IFERROR(INDEX(REPORT_DATA_BY_ZONE!$A:$AH,$F33,MATCH(J$8,REPORT_DATA_BY_ZONE!$A$1:$AH$1,0)), "")</f>
        <v>42</v>
      </c>
      <c r="K33" s="11">
        <f>IFERROR(INDEX(REPORT_DATA_BY_ZONE!$A:$AH,$F33,MATCH(K$8,REPORT_DATA_BY_ZONE!$A$1:$AH$1,0)), "")</f>
        <v>1</v>
      </c>
      <c r="L33" s="11">
        <f>IFERROR(INDEX(REPORT_DATA_BY_ZONE!$A:$AH,$F33,MATCH(L$8,REPORT_DATA_BY_ZONE!$A$1:$AH$1,0)), "")</f>
        <v>0</v>
      </c>
      <c r="M33" s="11">
        <f>IFERROR(INDEX(REPORT_DATA_BY_ZONE!$A:$AH,$F33,MATCH(M$8,REPORT_DATA_BY_ZONE!$A$1:$AH$1,0)), "")</f>
        <v>0</v>
      </c>
      <c r="N33" s="11">
        <f>IFERROR(INDEX(REPORT_DATA_BY_ZONE!$A:$AH,$F33,MATCH(N$8,REPORT_DATA_BY_ZONE!$A$1:$AH$1,0)), "")</f>
        <v>80</v>
      </c>
      <c r="O33" s="11">
        <f>IFERROR(INDEX(REPORT_DATA_BY_ZONE!$A:$AH,$F33,MATCH(O$8,REPORT_DATA_BY_ZONE!$A$1:$AH$1,0)), "")</f>
        <v>30</v>
      </c>
      <c r="P33" s="11">
        <f>IFERROR(INDEX(REPORT_DATA_BY_ZONE!$A:$AH,$F33,MATCH(P$8,REPORT_DATA_BY_ZONE!$A$1:$AH$1,0)), "")</f>
        <v>106</v>
      </c>
      <c r="Q33" s="11">
        <f>IFERROR(INDEX(REPORT_DATA_BY_ZONE!$A:$AH,$F33,MATCH(Q$8,REPORT_DATA_BY_ZONE!$A$1:$AH$1,0)), "")</f>
        <v>96</v>
      </c>
      <c r="R33" s="11">
        <f>IFERROR(INDEX(REPORT_DATA_BY_ZONE!$A:$AH,$F33,MATCH(R$8,REPORT_DATA_BY_ZONE!$A$1:$AH$1,0)), "")</f>
        <v>43</v>
      </c>
      <c r="S33" s="11">
        <f>IFERROR(INDEX(REPORT_DATA_BY_ZONE!$A:$AH,$F33,MATCH(S$8,REPORT_DATA_BY_ZONE!$A$1:$AH$1,0)), "")</f>
        <v>3</v>
      </c>
      <c r="T33" s="11">
        <f>IFERROR(INDEX(REPORT_DATA_BY_ZONE!$A:$AH,$F33,MATCH(T$8,REPORT_DATA_BY_ZONE!$A$1:$AH$1,0)), "")</f>
        <v>62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1136</v>
      </c>
      <c r="C34" s="14"/>
      <c r="D34" s="14"/>
      <c r="E34" s="14" t="str">
        <f>CONCATENATE(YEAR,":",MONTH,":3:",WEEKLY_REPORT_DAY,":", $A$1)</f>
        <v>2016:3:3:7:EAST</v>
      </c>
      <c r="F34" s="14">
        <f>MATCH($E34,REPORT_DATA_BY_ZONE!$A:$A, 0)</f>
        <v>101</v>
      </c>
      <c r="G34" s="11">
        <f>IFERROR(INDEX(REPORT_DATA_BY_ZONE!$A:$AH,$F34,MATCH(G$8,REPORT_DATA_BY_ZONE!$A$1:$AH$1,0)), "")</f>
        <v>1</v>
      </c>
      <c r="H34" s="11">
        <f>IFERROR(INDEX(REPORT_DATA_BY_ZONE!$A:$AH,$F34,MATCH(H$8,REPORT_DATA_BY_ZONE!$A$1:$AH$1,0)), "")</f>
        <v>2</v>
      </c>
      <c r="I34" s="11">
        <f>IFERROR(INDEX(REPORT_DATA_BY_ZONE!$A:$AH,$F34,MATCH(I$8,REPORT_DATA_BY_ZONE!$A$1:$AH$1,0)), "")</f>
        <v>23</v>
      </c>
      <c r="J34" s="11">
        <f>IFERROR(INDEX(REPORT_DATA_BY_ZONE!$A:$AH,$F34,MATCH(J$8,REPORT_DATA_BY_ZONE!$A$1:$AH$1,0)), "")</f>
        <v>45</v>
      </c>
      <c r="K34" s="11">
        <f>IFERROR(INDEX(REPORT_DATA_BY_ZONE!$A:$AH,$F34,MATCH(K$8,REPORT_DATA_BY_ZONE!$A$1:$AH$1,0)), "")</f>
        <v>1</v>
      </c>
      <c r="L34" s="11">
        <f>IFERROR(INDEX(REPORT_DATA_BY_ZONE!$A:$AH,$F34,MATCH(L$8,REPORT_DATA_BY_ZONE!$A$1:$AH$1,0)), "")</f>
        <v>0</v>
      </c>
      <c r="M34" s="11">
        <f>IFERROR(INDEX(REPORT_DATA_BY_ZONE!$A:$AH,$F34,MATCH(M$8,REPORT_DATA_BY_ZONE!$A$1:$AH$1,0)), "")</f>
        <v>0</v>
      </c>
      <c r="N34" s="11">
        <f>IFERROR(INDEX(REPORT_DATA_BY_ZONE!$A:$AH,$F34,MATCH(N$8,REPORT_DATA_BY_ZONE!$A$1:$AH$1,0)), "")</f>
        <v>85</v>
      </c>
      <c r="O34" s="11">
        <f>IFERROR(INDEX(REPORT_DATA_BY_ZONE!$A:$AH,$F34,MATCH(O$8,REPORT_DATA_BY_ZONE!$A$1:$AH$1,0)), "")</f>
        <v>23</v>
      </c>
      <c r="P34" s="11">
        <f>IFERROR(INDEX(REPORT_DATA_BY_ZONE!$A:$AH,$F34,MATCH(P$8,REPORT_DATA_BY_ZONE!$A$1:$AH$1,0)), "")</f>
        <v>97</v>
      </c>
      <c r="Q34" s="11">
        <f>IFERROR(INDEX(REPORT_DATA_BY_ZONE!$A:$AH,$F34,MATCH(Q$8,REPORT_DATA_BY_ZONE!$A$1:$AH$1,0)), "")</f>
        <v>117</v>
      </c>
      <c r="R34" s="11">
        <f>IFERROR(INDEX(REPORT_DATA_BY_ZONE!$A:$AH,$F34,MATCH(R$8,REPORT_DATA_BY_ZONE!$A$1:$AH$1,0)), "")</f>
        <v>62</v>
      </c>
      <c r="S34" s="11">
        <f>IFERROR(INDEX(REPORT_DATA_BY_ZONE!$A:$AH,$F34,MATCH(S$8,REPORT_DATA_BY_ZONE!$A$1:$AH$1,0)), "")</f>
        <v>3</v>
      </c>
      <c r="T34" s="11">
        <f>IFERROR(INDEX(REPORT_DATA_BY_ZONE!$A:$AH,$F34,MATCH(T$8,REPORT_DATA_BY_ZONE!$A$1:$AH$1,0)), "")</f>
        <v>62</v>
      </c>
      <c r="U34" s="11">
        <f>IFERROR(INDEX(REPORT_DATA_BY_ZONE!$A:$AH,$F34,MATCH(U$8,REPORT_DATA_BY_ZONE!$A$1:$AH$1,0)), "")</f>
        <v>23</v>
      </c>
      <c r="V34" s="11">
        <f>IFERROR(INDEX(REPORT_DATA_BY_ZONE!$A:$AH,$F34,MATCH(V$8,REPORT_DATA_BY_ZONE!$A$1:$AH$1,0)), "")</f>
        <v>0</v>
      </c>
    </row>
    <row r="35" spans="2:22">
      <c r="B35" s="24" t="s">
        <v>1137</v>
      </c>
      <c r="C35" s="14"/>
      <c r="D35" s="14"/>
      <c r="E35" s="14" t="str">
        <f>CONCATENATE(YEAR,":",MONTH,":4:",WEEKLY_REPORT_DAY,":", $A$1)</f>
        <v>2016:3:4:7:EAST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1138</v>
      </c>
      <c r="C36" s="14"/>
      <c r="D36" s="14"/>
      <c r="E36" s="14" t="str">
        <f>CONCATENATE(YEAR,":",MONTH,":5:",WEEKLY_REPORT_DAY,":", $A$1)</f>
        <v>2016:3:5:7:EAST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1161</v>
      </c>
      <c r="C37" s="15"/>
      <c r="D37" s="15"/>
      <c r="E37" s="15"/>
      <c r="F37" s="15"/>
      <c r="G37" s="19">
        <f>SUM(G32:G36)</f>
        <v>1</v>
      </c>
      <c r="H37" s="19">
        <f t="shared" ref="H37:V37" si="4">SUM(H32:H36)</f>
        <v>6</v>
      </c>
      <c r="I37" s="19">
        <f t="shared" si="4"/>
        <v>66</v>
      </c>
      <c r="J37" s="19">
        <f t="shared" si="4"/>
        <v>114</v>
      </c>
      <c r="K37" s="19">
        <f t="shared" si="4"/>
        <v>2</v>
      </c>
      <c r="L37" s="19">
        <f t="shared" si="4"/>
        <v>0</v>
      </c>
      <c r="M37" s="19">
        <f t="shared" si="4"/>
        <v>0</v>
      </c>
      <c r="N37" s="19">
        <f t="shared" si="4"/>
        <v>230</v>
      </c>
      <c r="O37" s="19">
        <f t="shared" si="4"/>
        <v>84</v>
      </c>
      <c r="P37" s="19">
        <f t="shared" si="4"/>
        <v>290</v>
      </c>
      <c r="Q37" s="19">
        <f t="shared" si="4"/>
        <v>327</v>
      </c>
      <c r="R37" s="19">
        <f t="shared" si="4"/>
        <v>156</v>
      </c>
      <c r="S37" s="19">
        <f t="shared" si="4"/>
        <v>9</v>
      </c>
      <c r="T37" s="19">
        <f t="shared" si="4"/>
        <v>172</v>
      </c>
      <c r="U37" s="19">
        <f t="shared" si="4"/>
        <v>65</v>
      </c>
      <c r="V37" s="19">
        <f t="shared" si="4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63" priority="159" operator="lessThan">
      <formula>0.5</formula>
    </cfRule>
    <cfRule type="cellIs" dxfId="2062" priority="160" operator="greaterThan">
      <formula>0.5</formula>
    </cfRule>
  </conditionalFormatting>
  <conditionalFormatting sqref="N10:N11">
    <cfRule type="cellIs" dxfId="2061" priority="157" operator="lessThan">
      <formula>4.5</formula>
    </cfRule>
    <cfRule type="cellIs" dxfId="2060" priority="158" operator="greaterThan">
      <formula>5.5</formula>
    </cfRule>
  </conditionalFormatting>
  <conditionalFormatting sqref="O10:O11">
    <cfRule type="cellIs" dxfId="2059" priority="155" operator="lessThan">
      <formula>1.5</formula>
    </cfRule>
    <cfRule type="cellIs" dxfId="2058" priority="156" operator="greaterThan">
      <formula>2.5</formula>
    </cfRule>
  </conditionalFormatting>
  <conditionalFormatting sqref="P10:P11">
    <cfRule type="cellIs" dxfId="2057" priority="153" operator="lessThan">
      <formula>4.5</formula>
    </cfRule>
    <cfRule type="cellIs" dxfId="2056" priority="154" operator="greaterThan">
      <formula>7.5</formula>
    </cfRule>
  </conditionalFormatting>
  <conditionalFormatting sqref="R10:S11">
    <cfRule type="cellIs" dxfId="2055" priority="151" operator="lessThan">
      <formula>2.5</formula>
    </cfRule>
    <cfRule type="cellIs" dxfId="2054" priority="152" operator="greaterThan">
      <formula>4.5</formula>
    </cfRule>
  </conditionalFormatting>
  <conditionalFormatting sqref="T10:T11">
    <cfRule type="cellIs" dxfId="2053" priority="149" operator="lessThan">
      <formula>2.5</formula>
    </cfRule>
    <cfRule type="cellIs" dxfId="2052" priority="150" operator="greaterThan">
      <formula>4.5</formula>
    </cfRule>
  </conditionalFormatting>
  <conditionalFormatting sqref="U10:U11">
    <cfRule type="cellIs" dxfId="2051" priority="148" operator="greaterThan">
      <formula>1.5</formula>
    </cfRule>
  </conditionalFormatting>
  <conditionalFormatting sqref="L10:V11">
    <cfRule type="expression" dxfId="2050" priority="145">
      <formula>L10=""</formula>
    </cfRule>
  </conditionalFormatting>
  <conditionalFormatting sqref="S10:S11">
    <cfRule type="cellIs" dxfId="2049" priority="146" operator="greaterThan">
      <formula>0.5</formula>
    </cfRule>
    <cfRule type="cellIs" dxfId="2048" priority="147" operator="lessThan">
      <formula>0.5</formula>
    </cfRule>
  </conditionalFormatting>
  <conditionalFormatting sqref="L12:M13">
    <cfRule type="cellIs" dxfId="2047" priority="143" operator="lessThan">
      <formula>0.5</formula>
    </cfRule>
    <cfRule type="cellIs" dxfId="2046" priority="144" operator="greaterThan">
      <formula>0.5</formula>
    </cfRule>
  </conditionalFormatting>
  <conditionalFormatting sqref="N12:N13">
    <cfRule type="cellIs" dxfId="2045" priority="141" operator="lessThan">
      <formula>4.5</formula>
    </cfRule>
    <cfRule type="cellIs" dxfId="2044" priority="142" operator="greaterThan">
      <formula>5.5</formula>
    </cfRule>
  </conditionalFormatting>
  <conditionalFormatting sqref="O12:O13">
    <cfRule type="cellIs" dxfId="2043" priority="139" operator="lessThan">
      <formula>1.5</formula>
    </cfRule>
    <cfRule type="cellIs" dxfId="2042" priority="140" operator="greaterThan">
      <formula>2.5</formula>
    </cfRule>
  </conditionalFormatting>
  <conditionalFormatting sqref="P12:P13">
    <cfRule type="cellIs" dxfId="2041" priority="137" operator="lessThan">
      <formula>4.5</formula>
    </cfRule>
    <cfRule type="cellIs" dxfId="2040" priority="138" operator="greaterThan">
      <formula>7.5</formula>
    </cfRule>
  </conditionalFormatting>
  <conditionalFormatting sqref="R12:S13">
    <cfRule type="cellIs" dxfId="2039" priority="135" operator="lessThan">
      <formula>2.5</formula>
    </cfRule>
    <cfRule type="cellIs" dxfId="2038" priority="136" operator="greaterThan">
      <formula>4.5</formula>
    </cfRule>
  </conditionalFormatting>
  <conditionalFormatting sqref="T12:T13">
    <cfRule type="cellIs" dxfId="2037" priority="133" operator="lessThan">
      <formula>2.5</formula>
    </cfRule>
    <cfRule type="cellIs" dxfId="2036" priority="134" operator="greaterThan">
      <formula>4.5</formula>
    </cfRule>
  </conditionalFormatting>
  <conditionalFormatting sqref="U12:U13">
    <cfRule type="cellIs" dxfId="2035" priority="132" operator="greaterThan">
      <formula>1.5</formula>
    </cfRule>
  </conditionalFormatting>
  <conditionalFormatting sqref="L12:V13">
    <cfRule type="expression" dxfId="2034" priority="129">
      <formula>L12=""</formula>
    </cfRule>
  </conditionalFormatting>
  <conditionalFormatting sqref="S12:S13">
    <cfRule type="cellIs" dxfId="2033" priority="130" operator="greaterThan">
      <formula>0.5</formula>
    </cfRule>
    <cfRule type="cellIs" dxfId="2032" priority="131" operator="lessThan">
      <formula>0.5</formula>
    </cfRule>
  </conditionalFormatting>
  <conditionalFormatting sqref="L16:M17">
    <cfRule type="cellIs" dxfId="2031" priority="127" operator="lessThan">
      <formula>0.5</formula>
    </cfRule>
    <cfRule type="cellIs" dxfId="2030" priority="128" operator="greaterThan">
      <formula>0.5</formula>
    </cfRule>
  </conditionalFormatting>
  <conditionalFormatting sqref="N16:N17">
    <cfRule type="cellIs" dxfId="2029" priority="125" operator="lessThan">
      <formula>4.5</formula>
    </cfRule>
    <cfRule type="cellIs" dxfId="2028" priority="126" operator="greaterThan">
      <formula>5.5</formula>
    </cfRule>
  </conditionalFormatting>
  <conditionalFormatting sqref="O16:O17">
    <cfRule type="cellIs" dxfId="2027" priority="123" operator="lessThan">
      <formula>1.5</formula>
    </cfRule>
    <cfRule type="cellIs" dxfId="2026" priority="124" operator="greaterThan">
      <formula>2.5</formula>
    </cfRule>
  </conditionalFormatting>
  <conditionalFormatting sqref="P16:P17">
    <cfRule type="cellIs" dxfId="2025" priority="121" operator="lessThan">
      <formula>4.5</formula>
    </cfRule>
    <cfRule type="cellIs" dxfId="2024" priority="122" operator="greaterThan">
      <formula>7.5</formula>
    </cfRule>
  </conditionalFormatting>
  <conditionalFormatting sqref="R16:S17">
    <cfRule type="cellIs" dxfId="2023" priority="119" operator="lessThan">
      <formula>2.5</formula>
    </cfRule>
    <cfRule type="cellIs" dxfId="2022" priority="120" operator="greaterThan">
      <formula>4.5</formula>
    </cfRule>
  </conditionalFormatting>
  <conditionalFormatting sqref="T16:T17">
    <cfRule type="cellIs" dxfId="2021" priority="117" operator="lessThan">
      <formula>2.5</formula>
    </cfRule>
    <cfRule type="cellIs" dxfId="2020" priority="118" operator="greaterThan">
      <formula>4.5</formula>
    </cfRule>
  </conditionalFormatting>
  <conditionalFormatting sqref="U16:U17">
    <cfRule type="cellIs" dxfId="2019" priority="116" operator="greaterThan">
      <formula>1.5</formula>
    </cfRule>
  </conditionalFormatting>
  <conditionalFormatting sqref="L16:V17">
    <cfRule type="expression" dxfId="2018" priority="113">
      <formula>L16=""</formula>
    </cfRule>
  </conditionalFormatting>
  <conditionalFormatting sqref="S16:S17">
    <cfRule type="cellIs" dxfId="2017" priority="114" operator="greaterThan">
      <formula>0.5</formula>
    </cfRule>
    <cfRule type="cellIs" dxfId="2016" priority="115" operator="lessThan">
      <formula>0.5</formula>
    </cfRule>
  </conditionalFormatting>
  <conditionalFormatting sqref="L20:M21">
    <cfRule type="cellIs" dxfId="2015" priority="95" operator="lessThan">
      <formula>0.5</formula>
    </cfRule>
    <cfRule type="cellIs" dxfId="2014" priority="96" operator="greaterThan">
      <formula>0.5</formula>
    </cfRule>
  </conditionalFormatting>
  <conditionalFormatting sqref="N20:N21">
    <cfRule type="cellIs" dxfId="2013" priority="93" operator="lessThan">
      <formula>4.5</formula>
    </cfRule>
    <cfRule type="cellIs" dxfId="2012" priority="94" operator="greaterThan">
      <formula>5.5</formula>
    </cfRule>
  </conditionalFormatting>
  <conditionalFormatting sqref="O20:O21">
    <cfRule type="cellIs" dxfId="2011" priority="91" operator="lessThan">
      <formula>1.5</formula>
    </cfRule>
    <cfRule type="cellIs" dxfId="2010" priority="92" operator="greaterThan">
      <formula>2.5</formula>
    </cfRule>
  </conditionalFormatting>
  <conditionalFormatting sqref="P20:P21">
    <cfRule type="cellIs" dxfId="2009" priority="89" operator="lessThan">
      <formula>4.5</formula>
    </cfRule>
    <cfRule type="cellIs" dxfId="2008" priority="90" operator="greaterThan">
      <formula>7.5</formula>
    </cfRule>
  </conditionalFormatting>
  <conditionalFormatting sqref="R20:S21">
    <cfRule type="cellIs" dxfId="2007" priority="87" operator="lessThan">
      <formula>2.5</formula>
    </cfRule>
    <cfRule type="cellIs" dxfId="2006" priority="88" operator="greaterThan">
      <formula>4.5</formula>
    </cfRule>
  </conditionalFormatting>
  <conditionalFormatting sqref="T20:T21">
    <cfRule type="cellIs" dxfId="2005" priority="85" operator="lessThan">
      <formula>2.5</formula>
    </cfRule>
    <cfRule type="cellIs" dxfId="2004" priority="86" operator="greaterThan">
      <formula>4.5</formula>
    </cfRule>
  </conditionalFormatting>
  <conditionalFormatting sqref="U20:U21">
    <cfRule type="cellIs" dxfId="2003" priority="84" operator="greaterThan">
      <formula>1.5</formula>
    </cfRule>
  </conditionalFormatting>
  <conditionalFormatting sqref="L20:V21">
    <cfRule type="expression" dxfId="2002" priority="81">
      <formula>L20=""</formula>
    </cfRule>
  </conditionalFormatting>
  <conditionalFormatting sqref="S20:S21">
    <cfRule type="cellIs" dxfId="2001" priority="82" operator="greaterThan">
      <formula>0.5</formula>
    </cfRule>
    <cfRule type="cellIs" dxfId="2000" priority="83" operator="lessThan">
      <formula>0.5</formula>
    </cfRule>
  </conditionalFormatting>
  <conditionalFormatting sqref="L22:M22">
    <cfRule type="cellIs" dxfId="1999" priority="79" operator="lessThan">
      <formula>0.5</formula>
    </cfRule>
    <cfRule type="cellIs" dxfId="1998" priority="80" operator="greaterThan">
      <formula>0.5</formula>
    </cfRule>
  </conditionalFormatting>
  <conditionalFormatting sqref="N22">
    <cfRule type="cellIs" dxfId="1997" priority="77" operator="lessThan">
      <formula>4.5</formula>
    </cfRule>
    <cfRule type="cellIs" dxfId="1996" priority="78" operator="greaterThan">
      <formula>5.5</formula>
    </cfRule>
  </conditionalFormatting>
  <conditionalFormatting sqref="O22">
    <cfRule type="cellIs" dxfId="1995" priority="75" operator="lessThan">
      <formula>1.5</formula>
    </cfRule>
    <cfRule type="cellIs" dxfId="1994" priority="76" operator="greaterThan">
      <formula>2.5</formula>
    </cfRule>
  </conditionalFormatting>
  <conditionalFormatting sqref="P22">
    <cfRule type="cellIs" dxfId="1993" priority="73" operator="lessThan">
      <formula>4.5</formula>
    </cfRule>
    <cfRule type="cellIs" dxfId="1992" priority="74" operator="greaterThan">
      <formula>7.5</formula>
    </cfRule>
  </conditionalFormatting>
  <conditionalFormatting sqref="R22:S22">
    <cfRule type="cellIs" dxfId="1991" priority="71" operator="lessThan">
      <formula>2.5</formula>
    </cfRule>
    <cfRule type="cellIs" dxfId="1990" priority="72" operator="greaterThan">
      <formula>4.5</formula>
    </cfRule>
  </conditionalFormatting>
  <conditionalFormatting sqref="T22">
    <cfRule type="cellIs" dxfId="1989" priority="69" operator="lessThan">
      <formula>2.5</formula>
    </cfRule>
    <cfRule type="cellIs" dxfId="1988" priority="70" operator="greaterThan">
      <formula>4.5</formula>
    </cfRule>
  </conditionalFormatting>
  <conditionalFormatting sqref="U22">
    <cfRule type="cellIs" dxfId="1987" priority="68" operator="greaterThan">
      <formula>1.5</formula>
    </cfRule>
  </conditionalFormatting>
  <conditionalFormatting sqref="L22:V22">
    <cfRule type="expression" dxfId="1986" priority="65">
      <formula>L22=""</formula>
    </cfRule>
  </conditionalFormatting>
  <conditionalFormatting sqref="S22">
    <cfRule type="cellIs" dxfId="1985" priority="66" operator="greaterThan">
      <formula>0.5</formula>
    </cfRule>
    <cfRule type="cellIs" dxfId="1984" priority="67" operator="lessThan">
      <formula>0.5</formula>
    </cfRule>
  </conditionalFormatting>
  <conditionalFormatting sqref="L25:M26">
    <cfRule type="cellIs" dxfId="1983" priority="63" operator="lessThan">
      <formula>0.5</formula>
    </cfRule>
    <cfRule type="cellIs" dxfId="1982" priority="64" operator="greaterThan">
      <formula>0.5</formula>
    </cfRule>
  </conditionalFormatting>
  <conditionalFormatting sqref="N25:N26">
    <cfRule type="cellIs" dxfId="1981" priority="61" operator="lessThan">
      <formula>4.5</formula>
    </cfRule>
    <cfRule type="cellIs" dxfId="1980" priority="62" operator="greaterThan">
      <formula>5.5</formula>
    </cfRule>
  </conditionalFormatting>
  <conditionalFormatting sqref="O25:O26">
    <cfRule type="cellIs" dxfId="1979" priority="59" operator="lessThan">
      <formula>1.5</formula>
    </cfRule>
    <cfRule type="cellIs" dxfId="1978" priority="60" operator="greaterThan">
      <formula>2.5</formula>
    </cfRule>
  </conditionalFormatting>
  <conditionalFormatting sqref="P25:P26">
    <cfRule type="cellIs" dxfId="1977" priority="57" operator="lessThan">
      <formula>4.5</formula>
    </cfRule>
    <cfRule type="cellIs" dxfId="1976" priority="58" operator="greaterThan">
      <formula>7.5</formula>
    </cfRule>
  </conditionalFormatting>
  <conditionalFormatting sqref="R25:S26">
    <cfRule type="cellIs" dxfId="1975" priority="55" operator="lessThan">
      <formula>2.5</formula>
    </cfRule>
    <cfRule type="cellIs" dxfId="1974" priority="56" operator="greaterThan">
      <formula>4.5</formula>
    </cfRule>
  </conditionalFormatting>
  <conditionalFormatting sqref="T25:T26">
    <cfRule type="cellIs" dxfId="1973" priority="53" operator="lessThan">
      <formula>2.5</formula>
    </cfRule>
    <cfRule type="cellIs" dxfId="1972" priority="54" operator="greaterThan">
      <formula>4.5</formula>
    </cfRule>
  </conditionalFormatting>
  <conditionalFormatting sqref="U25:U26">
    <cfRule type="cellIs" dxfId="1971" priority="52" operator="greaterThan">
      <formula>1.5</formula>
    </cfRule>
  </conditionalFormatting>
  <conditionalFormatting sqref="L25:V26">
    <cfRule type="expression" dxfId="1970" priority="49">
      <formula>L25=""</formula>
    </cfRule>
  </conditionalFormatting>
  <conditionalFormatting sqref="S25:S26">
    <cfRule type="cellIs" dxfId="1969" priority="50" operator="greaterThan">
      <formula>0.5</formula>
    </cfRule>
    <cfRule type="cellIs" dxfId="1968" priority="51" operator="lessThan">
      <formula>0.5</formula>
    </cfRule>
  </conditionalFormatting>
  <conditionalFormatting sqref="L27:M27">
    <cfRule type="cellIs" dxfId="1967" priority="47" operator="lessThan">
      <formula>0.5</formula>
    </cfRule>
    <cfRule type="cellIs" dxfId="1966" priority="48" operator="greaterThan">
      <formula>0.5</formula>
    </cfRule>
  </conditionalFormatting>
  <conditionalFormatting sqref="N27">
    <cfRule type="cellIs" dxfId="1965" priority="45" operator="lessThan">
      <formula>4.5</formula>
    </cfRule>
    <cfRule type="cellIs" dxfId="1964" priority="46" operator="greaterThan">
      <formula>5.5</formula>
    </cfRule>
  </conditionalFormatting>
  <conditionalFormatting sqref="O27">
    <cfRule type="cellIs" dxfId="1963" priority="43" operator="lessThan">
      <formula>1.5</formula>
    </cfRule>
    <cfRule type="cellIs" dxfId="1962" priority="44" operator="greaterThan">
      <formula>2.5</formula>
    </cfRule>
  </conditionalFormatting>
  <conditionalFormatting sqref="P27">
    <cfRule type="cellIs" dxfId="1961" priority="41" operator="lessThan">
      <formula>4.5</formula>
    </cfRule>
    <cfRule type="cellIs" dxfId="1960" priority="42" operator="greaterThan">
      <formula>7.5</formula>
    </cfRule>
  </conditionalFormatting>
  <conditionalFormatting sqref="R27:S27">
    <cfRule type="cellIs" dxfId="1959" priority="39" operator="lessThan">
      <formula>2.5</formula>
    </cfRule>
    <cfRule type="cellIs" dxfId="1958" priority="40" operator="greaterThan">
      <formula>4.5</formula>
    </cfRule>
  </conditionalFormatting>
  <conditionalFormatting sqref="T27">
    <cfRule type="cellIs" dxfId="1957" priority="37" operator="lessThan">
      <formula>2.5</formula>
    </cfRule>
    <cfRule type="cellIs" dxfId="1956" priority="38" operator="greaterThan">
      <formula>4.5</formula>
    </cfRule>
  </conditionalFormatting>
  <conditionalFormatting sqref="U27">
    <cfRule type="cellIs" dxfId="1955" priority="36" operator="greaterThan">
      <formula>1.5</formula>
    </cfRule>
  </conditionalFormatting>
  <conditionalFormatting sqref="L27:V27">
    <cfRule type="expression" dxfId="1954" priority="33">
      <formula>L27=""</formula>
    </cfRule>
  </conditionalFormatting>
  <conditionalFormatting sqref="S27">
    <cfRule type="cellIs" dxfId="1953" priority="34" operator="greaterThan">
      <formula>0.5</formula>
    </cfRule>
    <cfRule type="cellIs" dxfId="1952" priority="35" operator="lessThan">
      <formula>0.5</formula>
    </cfRule>
  </conditionalFormatting>
  <conditionalFormatting sqref="L28:M28">
    <cfRule type="cellIs" dxfId="1951" priority="15" operator="lessThan">
      <formula>0.5</formula>
    </cfRule>
    <cfRule type="cellIs" dxfId="1950" priority="16" operator="greaterThan">
      <formula>0.5</formula>
    </cfRule>
  </conditionalFormatting>
  <conditionalFormatting sqref="N28">
    <cfRule type="cellIs" dxfId="1949" priority="13" operator="lessThan">
      <formula>4.5</formula>
    </cfRule>
    <cfRule type="cellIs" dxfId="1948" priority="14" operator="greaterThan">
      <formula>5.5</formula>
    </cfRule>
  </conditionalFormatting>
  <conditionalFormatting sqref="O28">
    <cfRule type="cellIs" dxfId="1947" priority="11" operator="lessThan">
      <formula>1.5</formula>
    </cfRule>
    <cfRule type="cellIs" dxfId="1946" priority="12" operator="greaterThan">
      <formula>2.5</formula>
    </cfRule>
  </conditionalFormatting>
  <conditionalFormatting sqref="P28">
    <cfRule type="cellIs" dxfId="1945" priority="9" operator="lessThan">
      <formula>4.5</formula>
    </cfRule>
    <cfRule type="cellIs" dxfId="1944" priority="10" operator="greaterThan">
      <formula>7.5</formula>
    </cfRule>
  </conditionalFormatting>
  <conditionalFormatting sqref="R28:S28">
    <cfRule type="cellIs" dxfId="1943" priority="7" operator="lessThan">
      <formula>2.5</formula>
    </cfRule>
    <cfRule type="cellIs" dxfId="1942" priority="8" operator="greaterThan">
      <formula>4.5</formula>
    </cfRule>
  </conditionalFormatting>
  <conditionalFormatting sqref="T28">
    <cfRule type="cellIs" dxfId="1941" priority="5" operator="lessThan">
      <formula>2.5</formula>
    </cfRule>
    <cfRule type="cellIs" dxfId="1940" priority="6" operator="greaterThan">
      <formula>4.5</formula>
    </cfRule>
  </conditionalFormatting>
  <conditionalFormatting sqref="U28">
    <cfRule type="cellIs" dxfId="1939" priority="4" operator="greaterThan">
      <formula>1.5</formula>
    </cfRule>
  </conditionalFormatting>
  <conditionalFormatting sqref="L28:V28">
    <cfRule type="expression" dxfId="1938" priority="1">
      <formula>L28=""</formula>
    </cfRule>
  </conditionalFormatting>
  <conditionalFormatting sqref="S28">
    <cfRule type="cellIs" dxfId="1937" priority="2" operator="greaterThan">
      <formula>0.5</formula>
    </cfRule>
    <cfRule type="cellIs" dxfId="193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O88"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2014:1:0:0:EAST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2014:2:0:0:EAST</v>
      </c>
      <c r="AB54" s="33">
        <f t="shared" ca="1" si="3"/>
        <v>30</v>
      </c>
      <c r="AC54" s="26">
        <f t="shared" ca="1" si="4"/>
        <v>6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2014:3:0:0:EAST</v>
      </c>
      <c r="AB55" s="33">
        <f t="shared" ca="1" si="3"/>
        <v>38</v>
      </c>
      <c r="AC55" s="26">
        <f t="shared" ca="1" si="4"/>
        <v>4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2014:4:0:0:EAST</v>
      </c>
      <c r="AB56" s="33">
        <f t="shared" ca="1" si="3"/>
        <v>46</v>
      </c>
      <c r="AC56" s="26">
        <f t="shared" ca="1" si="4"/>
        <v>7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2014:5:0:0:EAST</v>
      </c>
      <c r="AB57" s="33">
        <f t="shared" ca="1" si="3"/>
        <v>54</v>
      </c>
      <c r="AC57" s="26">
        <f t="shared" ca="1" si="4"/>
        <v>1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2014:6:0:0:EAST</v>
      </c>
      <c r="AB58" s="33">
        <f t="shared" ca="1" si="3"/>
        <v>62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2014:7:0:0:EAST</v>
      </c>
      <c r="AB59" s="33">
        <f t="shared" ca="1" si="3"/>
        <v>70</v>
      </c>
      <c r="AC59" s="26">
        <f t="shared" ca="1" si="4"/>
        <v>4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2014:8:0:0:EAST</v>
      </c>
      <c r="AB60" s="33">
        <f t="shared" ca="1" si="3"/>
        <v>78</v>
      </c>
      <c r="AC60" s="26">
        <f t="shared" ca="1" si="4"/>
        <v>2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2014:9:0:0:EAST</v>
      </c>
      <c r="AB61" s="33">
        <f t="shared" ca="1" si="3"/>
        <v>86</v>
      </c>
      <c r="AC61" s="26">
        <f t="shared" ca="1" si="4"/>
        <v>5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2014:10:0:0:EAST</v>
      </c>
      <c r="AB62" s="33">
        <f t="shared" ca="1" si="3"/>
        <v>3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2014:11:0:0:EAST</v>
      </c>
      <c r="AB63" s="33">
        <f t="shared" ca="1" si="3"/>
        <v>12</v>
      </c>
      <c r="AC63" s="26">
        <f t="shared" ca="1" si="4"/>
        <v>6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2014:12:0:0:EAST</v>
      </c>
      <c r="AB64" s="33">
        <f t="shared" ca="1" si="3"/>
        <v>21</v>
      </c>
      <c r="AC64" s="26">
        <f t="shared" ca="1" si="4"/>
        <v>10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2015:1:0:0:EAST</v>
      </c>
      <c r="AB65" s="33">
        <f t="shared" ca="1" si="3"/>
        <v>125</v>
      </c>
      <c r="AC65" s="26">
        <f t="shared" ca="1" si="4"/>
        <v>1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2015:2:0:0:EAST</v>
      </c>
      <c r="AB66" s="33">
        <f t="shared" ca="1" si="3"/>
        <v>134</v>
      </c>
      <c r="AC66" s="26">
        <f t="shared" ca="1" si="4"/>
        <v>5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2015:3:0:0:EAST</v>
      </c>
      <c r="AB67" s="33">
        <f t="shared" ca="1" si="3"/>
        <v>144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2015:4:0:0:EAST</v>
      </c>
      <c r="AB68" s="33">
        <f t="shared" ca="1" si="3"/>
        <v>154</v>
      </c>
      <c r="AC68" s="26">
        <f t="shared" ca="1" si="4"/>
        <v>5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2015:5:0:0:EAST</v>
      </c>
      <c r="AB69" s="33">
        <f t="shared" ca="1" si="3"/>
        <v>164</v>
      </c>
      <c r="AC69" s="26">
        <f t="shared" ca="1" si="4"/>
        <v>5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2015:6:0:0:EAST</v>
      </c>
      <c r="AB70" s="33">
        <f t="shared" ca="1" si="3"/>
        <v>174</v>
      </c>
      <c r="AC70" s="26">
        <f t="shared" ca="1" si="4"/>
        <v>4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2015:7:0:0:EAST</v>
      </c>
      <c r="AB71" s="33">
        <f t="shared" ca="1" si="3"/>
        <v>184</v>
      </c>
      <c r="AC71" s="26">
        <f t="shared" ca="1" si="4"/>
        <v>6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2015:8:0:0:EAST</v>
      </c>
      <c r="AB72" s="33">
        <f t="shared" ca="1" si="3"/>
        <v>194</v>
      </c>
      <c r="AC72" s="26">
        <f t="shared" ca="1" si="4"/>
        <v>7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2015:9:0:0:EAST</v>
      </c>
      <c r="AB73" s="33">
        <f t="shared" ca="1" si="3"/>
        <v>204</v>
      </c>
      <c r="AC73" s="26">
        <f t="shared" ca="1" si="4"/>
        <v>7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2015:10:0:0:EAST</v>
      </c>
      <c r="AB74" s="33">
        <f t="shared" ca="1" si="3"/>
        <v>94</v>
      </c>
      <c r="AC74" s="26">
        <f t="shared" ca="1" si="4"/>
        <v>6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2015:11:0:0:EAST</v>
      </c>
      <c r="AB75" s="33">
        <f t="shared" ca="1" si="3"/>
        <v>104</v>
      </c>
      <c r="AC75" s="26">
        <f t="shared" ca="1" si="4"/>
        <v>5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2015:12:0:0:EAST</v>
      </c>
      <c r="AB76" s="33">
        <f t="shared" ca="1" si="3"/>
        <v>114</v>
      </c>
      <c r="AC76" s="26">
        <f t="shared" ca="1" si="4"/>
        <v>4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2016:1:0:0:EAST</v>
      </c>
      <c r="AB77" s="33">
        <f t="shared" ca="1" si="3"/>
        <v>214</v>
      </c>
      <c r="AC77" s="26">
        <f t="shared" ca="1" si="4"/>
        <v>6</v>
      </c>
      <c r="AD77" s="26">
        <f t="shared" si="5"/>
        <v>7</v>
      </c>
      <c r="AE77" s="33">
        <f t="shared" ca="1" si="6"/>
        <v>3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2016:1:1:7:EAST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78</v>
      </c>
      <c r="AX77" s="26">
        <f t="shared" ref="AX77:AX88" si="16">3*$X$94</f>
        <v>39</v>
      </c>
      <c r="AY77" s="26">
        <f t="shared" ref="AY77:AY88" si="17">5*$X$94</f>
        <v>65</v>
      </c>
      <c r="AZ77" s="26">
        <f t="shared" ref="AZ77:AZ88" si="18">1*$X$94</f>
        <v>13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2016:2:0:0:EAST</v>
      </c>
      <c r="AB78" s="33">
        <f t="shared" ca="1" si="3"/>
        <v>225</v>
      </c>
      <c r="AC78" s="26">
        <f t="shared" ca="1" si="4"/>
        <v>4</v>
      </c>
      <c r="AD78" s="26">
        <f t="shared" si="5"/>
        <v>7</v>
      </c>
      <c r="AE78" s="33">
        <f t="shared" ca="1" si="6"/>
        <v>14</v>
      </c>
      <c r="AF78" s="11">
        <f t="shared" ca="1" si="8"/>
        <v>1</v>
      </c>
      <c r="AG78" s="11">
        <f t="shared" ca="1" si="8"/>
        <v>0</v>
      </c>
      <c r="AH78" s="11">
        <f t="shared" ca="1" si="8"/>
        <v>1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2016:1:2:7:EAST</v>
      </c>
      <c r="AP78" s="33">
        <f t="shared" ca="1" si="12"/>
        <v>3</v>
      </c>
      <c r="AQ78" s="26">
        <f t="shared" ca="1" si="13"/>
        <v>1</v>
      </c>
      <c r="AR78" s="26">
        <f t="shared" ca="1" si="13"/>
        <v>59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3</v>
      </c>
      <c r="AW78" s="26">
        <f t="shared" si="15"/>
        <v>78</v>
      </c>
      <c r="AX78" s="26">
        <f t="shared" si="16"/>
        <v>39</v>
      </c>
      <c r="AY78" s="26">
        <f t="shared" si="17"/>
        <v>65</v>
      </c>
      <c r="AZ78" s="26">
        <f t="shared" si="18"/>
        <v>13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2016:3:0:0:EAST</v>
      </c>
      <c r="AB79" s="33">
        <f t="shared" ca="1" si="3"/>
        <v>236</v>
      </c>
      <c r="AC79" s="26">
        <f t="shared" ca="1" si="4"/>
        <v>0</v>
      </c>
      <c r="AD79" s="26">
        <f t="shared" si="5"/>
        <v>7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2016:1:3:7:EAST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78</v>
      </c>
      <c r="AX79" s="26">
        <f t="shared" si="16"/>
        <v>39</v>
      </c>
      <c r="AY79" s="26">
        <f t="shared" si="17"/>
        <v>65</v>
      </c>
      <c r="AZ79" s="26">
        <f t="shared" si="18"/>
        <v>13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2016:4:0:0:EAST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2016:1:4:7:EAST</v>
      </c>
      <c r="AP80" s="33">
        <f t="shared" ca="1" si="12"/>
        <v>14</v>
      </c>
      <c r="AQ80" s="26">
        <f t="shared" ca="1" si="13"/>
        <v>1</v>
      </c>
      <c r="AR80" s="26">
        <f t="shared" ca="1" si="13"/>
        <v>66</v>
      </c>
      <c r="AS80" s="26">
        <f t="shared" ca="1" si="13"/>
        <v>27</v>
      </c>
      <c r="AT80" s="26">
        <f t="shared" ca="1" si="13"/>
        <v>57</v>
      </c>
      <c r="AU80" s="26">
        <f t="shared" ca="1" si="13"/>
        <v>0</v>
      </c>
      <c r="AV80" s="26">
        <f t="shared" si="14"/>
        <v>3</v>
      </c>
      <c r="AW80" s="26">
        <f t="shared" si="15"/>
        <v>78</v>
      </c>
      <c r="AX80" s="26">
        <f t="shared" si="16"/>
        <v>39</v>
      </c>
      <c r="AY80" s="26">
        <f t="shared" si="17"/>
        <v>65</v>
      </c>
      <c r="AZ80" s="26">
        <f t="shared" si="18"/>
        <v>13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2016:5:0:0:EAST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2016:1:5:7:EAST</v>
      </c>
      <c r="AP81" s="33">
        <f t="shared" ca="1" si="12"/>
        <v>25</v>
      </c>
      <c r="AQ81" s="26">
        <f t="shared" ca="1" si="13"/>
        <v>3</v>
      </c>
      <c r="AR81" s="26">
        <f t="shared" ca="1" si="13"/>
        <v>60</v>
      </c>
      <c r="AS81" s="26">
        <f t="shared" ca="1" si="13"/>
        <v>21</v>
      </c>
      <c r="AT81" s="26">
        <f t="shared" ca="1" si="13"/>
        <v>59</v>
      </c>
      <c r="AU81" s="26">
        <f t="shared" ca="1" si="13"/>
        <v>0</v>
      </c>
      <c r="AV81" s="26">
        <f t="shared" si="14"/>
        <v>3</v>
      </c>
      <c r="AW81" s="26">
        <f t="shared" si="15"/>
        <v>78</v>
      </c>
      <c r="AX81" s="26">
        <f t="shared" si="16"/>
        <v>39</v>
      </c>
      <c r="AY81" s="26">
        <f t="shared" si="17"/>
        <v>65</v>
      </c>
      <c r="AZ81" s="26">
        <f t="shared" si="18"/>
        <v>13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2016:6:0:0:EAST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2016:2:1:7:EAST</v>
      </c>
      <c r="AP82" s="33">
        <f t="shared" ca="1" si="12"/>
        <v>36</v>
      </c>
      <c r="AQ82" s="26">
        <f t="shared" ca="1" si="13"/>
        <v>1</v>
      </c>
      <c r="AR82" s="26">
        <f t="shared" ca="1" si="13"/>
        <v>70</v>
      </c>
      <c r="AS82" s="26">
        <f t="shared" ca="1" si="13"/>
        <v>24</v>
      </c>
      <c r="AT82" s="26">
        <f t="shared" ca="1" si="13"/>
        <v>68</v>
      </c>
      <c r="AU82" s="26">
        <f t="shared" ca="1" si="13"/>
        <v>0</v>
      </c>
      <c r="AV82" s="26">
        <f t="shared" si="14"/>
        <v>3</v>
      </c>
      <c r="AW82" s="26">
        <f t="shared" si="15"/>
        <v>78</v>
      </c>
      <c r="AX82" s="26">
        <f t="shared" si="16"/>
        <v>39</v>
      </c>
      <c r="AY82" s="26">
        <f t="shared" si="17"/>
        <v>65</v>
      </c>
      <c r="AZ82" s="26">
        <f t="shared" si="18"/>
        <v>13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2016:7:0:0:EAST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2016:2:2:7:EAST</v>
      </c>
      <c r="AP83" s="33">
        <f t="shared" ca="1" si="12"/>
        <v>47</v>
      </c>
      <c r="AQ83" s="26">
        <f t="shared" ca="1" si="13"/>
        <v>1</v>
      </c>
      <c r="AR83" s="26">
        <f t="shared" ca="1" si="13"/>
        <v>63</v>
      </c>
      <c r="AS83" s="26">
        <f t="shared" ca="1" si="13"/>
        <v>21</v>
      </c>
      <c r="AT83" s="26">
        <f t="shared" ca="1" si="13"/>
        <v>47</v>
      </c>
      <c r="AU83" s="26">
        <f t="shared" ca="1" si="13"/>
        <v>2</v>
      </c>
      <c r="AV83" s="26">
        <f t="shared" si="14"/>
        <v>3</v>
      </c>
      <c r="AW83" s="26">
        <f t="shared" si="15"/>
        <v>78</v>
      </c>
      <c r="AX83" s="26">
        <f t="shared" si="16"/>
        <v>39</v>
      </c>
      <c r="AY83" s="26">
        <f t="shared" si="17"/>
        <v>65</v>
      </c>
      <c r="AZ83" s="26">
        <f t="shared" si="18"/>
        <v>13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2016:8:0:0:EAST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2016:2:3:7:EAST</v>
      </c>
      <c r="AP84" s="33">
        <f t="shared" ca="1" si="12"/>
        <v>58</v>
      </c>
      <c r="AQ84" s="26">
        <f t="shared" ca="1" si="13"/>
        <v>2</v>
      </c>
      <c r="AR84" s="26">
        <f t="shared" ca="1" si="13"/>
        <v>61</v>
      </c>
      <c r="AS84" s="26">
        <f t="shared" ca="1" si="13"/>
        <v>26</v>
      </c>
      <c r="AT84" s="26">
        <f t="shared" ca="1" si="13"/>
        <v>59</v>
      </c>
      <c r="AU84" s="26">
        <f t="shared" ca="1" si="13"/>
        <v>0</v>
      </c>
      <c r="AV84" s="26">
        <f t="shared" si="14"/>
        <v>3</v>
      </c>
      <c r="AW84" s="26">
        <f t="shared" si="15"/>
        <v>78</v>
      </c>
      <c r="AX84" s="26">
        <f t="shared" si="16"/>
        <v>39</v>
      </c>
      <c r="AY84" s="26">
        <f t="shared" si="17"/>
        <v>65</v>
      </c>
      <c r="AZ84" s="26">
        <f t="shared" si="18"/>
        <v>13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2016:9:0:0:EAST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2016:2:4:7:EAST</v>
      </c>
      <c r="AP85" s="33">
        <f t="shared" ca="1" si="12"/>
        <v>69</v>
      </c>
      <c r="AQ85" s="26">
        <f t="shared" ca="1" si="13"/>
        <v>0</v>
      </c>
      <c r="AR85" s="26">
        <f t="shared" ca="1" si="13"/>
        <v>68</v>
      </c>
      <c r="AS85" s="26">
        <f t="shared" ca="1" si="13"/>
        <v>34</v>
      </c>
      <c r="AT85" s="26">
        <f t="shared" ca="1" si="13"/>
        <v>61</v>
      </c>
      <c r="AU85" s="26">
        <f t="shared" ca="1" si="13"/>
        <v>5</v>
      </c>
      <c r="AV85" s="26">
        <f t="shared" si="14"/>
        <v>3</v>
      </c>
      <c r="AW85" s="26">
        <f t="shared" si="15"/>
        <v>78</v>
      </c>
      <c r="AX85" s="26">
        <f t="shared" si="16"/>
        <v>39</v>
      </c>
      <c r="AY85" s="26">
        <f t="shared" si="17"/>
        <v>65</v>
      </c>
      <c r="AZ85" s="26">
        <f t="shared" si="18"/>
        <v>13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2016:10:0:0:EAST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2016:3:1:7:EAST</v>
      </c>
      <c r="AP86" s="33">
        <f t="shared" ca="1" si="12"/>
        <v>80</v>
      </c>
      <c r="AQ86" s="26">
        <f t="shared" ca="1" si="13"/>
        <v>0</v>
      </c>
      <c r="AR86" s="26">
        <f t="shared" ca="1" si="13"/>
        <v>65</v>
      </c>
      <c r="AS86" s="26">
        <f t="shared" ca="1" si="13"/>
        <v>31</v>
      </c>
      <c r="AT86" s="26">
        <f t="shared" ca="1" si="13"/>
        <v>51</v>
      </c>
      <c r="AU86" s="26">
        <f t="shared" ca="1" si="13"/>
        <v>3</v>
      </c>
      <c r="AV86" s="26">
        <f t="shared" si="14"/>
        <v>3</v>
      </c>
      <c r="AW86" s="26">
        <f t="shared" si="15"/>
        <v>78</v>
      </c>
      <c r="AX86" s="26">
        <f t="shared" si="16"/>
        <v>39</v>
      </c>
      <c r="AY86" s="26">
        <f t="shared" si="17"/>
        <v>65</v>
      </c>
      <c r="AZ86" s="26">
        <f t="shared" si="18"/>
        <v>13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2016:11:0:0:EAST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2016:3:2:7:EAST</v>
      </c>
      <c r="AP87" s="33">
        <f t="shared" ca="1" si="12"/>
        <v>91</v>
      </c>
      <c r="AQ87" s="26">
        <f t="shared" ca="1" si="13"/>
        <v>0</v>
      </c>
      <c r="AR87" s="26">
        <f t="shared" ca="1" si="13"/>
        <v>80</v>
      </c>
      <c r="AS87" s="26">
        <f t="shared" ca="1" si="13"/>
        <v>30</v>
      </c>
      <c r="AT87" s="26">
        <f t="shared" ca="1" si="13"/>
        <v>43</v>
      </c>
      <c r="AU87" s="26">
        <f t="shared" ca="1" si="13"/>
        <v>3</v>
      </c>
      <c r="AV87" s="26">
        <f t="shared" si="14"/>
        <v>3</v>
      </c>
      <c r="AW87" s="26">
        <f t="shared" si="15"/>
        <v>78</v>
      </c>
      <c r="AX87" s="26">
        <f t="shared" si="16"/>
        <v>39</v>
      </c>
      <c r="AY87" s="26">
        <f t="shared" si="17"/>
        <v>65</v>
      </c>
      <c r="AZ87" s="26">
        <f t="shared" si="18"/>
        <v>13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2016:12:0:0:EAST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2016:3:3:7:EAST</v>
      </c>
      <c r="AP88" s="33">
        <f t="shared" ca="1" si="12"/>
        <v>101</v>
      </c>
      <c r="AQ88" s="26">
        <f t="shared" ca="1" si="13"/>
        <v>0</v>
      </c>
      <c r="AR88" s="26">
        <f t="shared" ca="1" si="13"/>
        <v>85</v>
      </c>
      <c r="AS88" s="26">
        <f t="shared" ca="1" si="13"/>
        <v>23</v>
      </c>
      <c r="AT88" s="26">
        <f t="shared" ca="1" si="13"/>
        <v>62</v>
      </c>
      <c r="AU88" s="26">
        <f t="shared" ca="1" si="13"/>
        <v>3</v>
      </c>
      <c r="AV88" s="26">
        <f t="shared" si="14"/>
        <v>3</v>
      </c>
      <c r="AW88" s="26">
        <f t="shared" si="15"/>
        <v>78</v>
      </c>
      <c r="AX88" s="26">
        <f t="shared" si="16"/>
        <v>39</v>
      </c>
      <c r="AY88" s="26">
        <f t="shared" si="17"/>
        <v>65</v>
      </c>
      <c r="AZ88" s="26">
        <f t="shared" si="18"/>
        <v>13</v>
      </c>
    </row>
    <row r="89" spans="23:52">
      <c r="W89" s="8" t="s">
        <v>1937</v>
      </c>
      <c r="X89" s="2" t="s">
        <v>39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6</v>
      </c>
      <c r="AG89" s="8">
        <f t="shared" ca="1" si="20"/>
        <v>0</v>
      </c>
      <c r="AH89" s="8">
        <f t="shared" ca="1" si="20"/>
        <v>1</v>
      </c>
      <c r="AI89" s="8">
        <f t="shared" ca="1" si="20"/>
        <v>7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88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7</v>
      </c>
      <c r="AN97" s="33"/>
    </row>
    <row r="98" spans="23:50">
      <c r="W98" s="8" t="s">
        <v>508</v>
      </c>
      <c r="X98" s="8">
        <f ca="1">SUM($AF$89:$AH$89)</f>
        <v>7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88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2014  58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2015  58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1932</v>
      </c>
      <c r="X104" s="59" t="s">
        <v>566</v>
      </c>
    </row>
    <row r="105" spans="23:50">
      <c r="X105" s="57" t="s">
        <v>2066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1385</v>
      </c>
      <c r="B1" s="46" t="s">
        <v>1384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SONGSHAN_DISTRICT_GRAPH!$AC$89</f>
        <v>4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567</v>
      </c>
      <c r="B10" s="23" t="s">
        <v>1956</v>
      </c>
      <c r="C10" s="4" t="s">
        <v>585</v>
      </c>
      <c r="D10" s="4" t="s">
        <v>586</v>
      </c>
      <c r="E10" s="4" t="str">
        <f>CONCATENATE(YEAR,":",MONTH,":",WEEK,":",WEEKDAY,":",$A10)</f>
        <v>2016:3:3:7:SONGSHAN_E</v>
      </c>
      <c r="F10" s="4">
        <f>MATCH($E10,REPORT_DATA_BY_COMP!$A:$A,0)</f>
        <v>927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9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568</v>
      </c>
      <c r="B11" s="23" t="s">
        <v>569</v>
      </c>
      <c r="C11" s="4" t="s">
        <v>587</v>
      </c>
      <c r="D11" s="4" t="s">
        <v>588</v>
      </c>
      <c r="E11" s="4" t="str">
        <f>CONCATENATE(YEAR,":",MONTH,":",WEEK,":",WEEKDAY,":",$A11)</f>
        <v>2016:3:3:7:SONGSHAN_S</v>
      </c>
      <c r="F11" s="4">
        <f>MATCH($E11,REPORT_DATA_BY_COMP!$A:$A,0)</f>
        <v>928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570</v>
      </c>
      <c r="B12" s="23" t="s">
        <v>1957</v>
      </c>
      <c r="C12" s="4" t="s">
        <v>589</v>
      </c>
      <c r="D12" s="4" t="s">
        <v>590</v>
      </c>
      <c r="E12" s="4" t="str">
        <f>CONCATENATE(YEAR,":",MONTH,":",WEEK,":",WEEKDAY,":",$A12)</f>
        <v>2016:3:3:7:NEIHU_E</v>
      </c>
      <c r="F12" s="4">
        <f>MATCH($E12,REPORT_DATA_BY_COMP!$A:$A,0)</f>
        <v>916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15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571</v>
      </c>
      <c r="B13" s="23" t="s">
        <v>572</v>
      </c>
      <c r="C13" s="4" t="s">
        <v>591</v>
      </c>
      <c r="D13" s="4" t="s">
        <v>592</v>
      </c>
      <c r="E13" s="4" t="str">
        <f>CONCATENATE(YEAR,":",MONTH,":",WEEK,":",WEEKDAY,":",$A13)</f>
        <v>2016:3:3:7:NEIHU_S</v>
      </c>
      <c r="F13" s="4">
        <f>MATCH($E13,REPORT_DATA_BY_COMP!$A:$A,0)</f>
        <v>917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7</v>
      </c>
      <c r="J14" s="12">
        <f t="shared" si="0"/>
        <v>18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10</v>
      </c>
      <c r="P14" s="12">
        <f t="shared" si="0"/>
        <v>31</v>
      </c>
      <c r="Q14" s="12">
        <f t="shared" si="0"/>
        <v>26</v>
      </c>
      <c r="R14" s="12">
        <f t="shared" si="0"/>
        <v>27</v>
      </c>
      <c r="S14" s="12">
        <f t="shared" si="0"/>
        <v>0</v>
      </c>
      <c r="T14" s="12">
        <f t="shared" si="0"/>
        <v>16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2016:3:1:7:SONGSHAN</v>
      </c>
      <c r="F17" s="14">
        <f>MATCH($E17,REPORT_DATA_BY_DISTRICT!$A:$A, 0)</f>
        <v>237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16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2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2016:3:2:7:SONGSHAN</v>
      </c>
      <c r="F18" s="14">
        <f>MATCH($E18,REPORT_DATA_BY_DISTRICT!$A:$A, 0)</f>
        <v>267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11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2016:3:3:7:SONGSHAN</v>
      </c>
      <c r="F19" s="14">
        <f>MATCH($E19,REPORT_DATA_BY_DISTRICT!$A:$A, 0)</f>
        <v>296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26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28</v>
      </c>
      <c r="J22" s="19">
        <f>SUM(J17:J21)</f>
        <v>37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72</v>
      </c>
      <c r="O22" s="19">
        <f t="shared" si="1"/>
        <v>36</v>
      </c>
      <c r="P22" s="19">
        <f t="shared" si="1"/>
        <v>90</v>
      </c>
      <c r="Q22" s="19">
        <f t="shared" si="1"/>
        <v>85</v>
      </c>
      <c r="R22" s="19">
        <f t="shared" si="1"/>
        <v>54</v>
      </c>
      <c r="S22" s="19">
        <f t="shared" si="1"/>
        <v>2</v>
      </c>
      <c r="T22" s="19">
        <f t="shared" si="1"/>
        <v>44</v>
      </c>
      <c r="U22" s="19">
        <f t="shared" si="1"/>
        <v>26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35" priority="31" operator="lessThan">
      <formula>0.5</formula>
    </cfRule>
    <cfRule type="cellIs" dxfId="1934" priority="32" operator="greaterThan">
      <formula>0.5</formula>
    </cfRule>
  </conditionalFormatting>
  <conditionalFormatting sqref="N10:N11">
    <cfRule type="cellIs" dxfId="1933" priority="29" operator="lessThan">
      <formula>4.5</formula>
    </cfRule>
    <cfRule type="cellIs" dxfId="1932" priority="30" operator="greaterThan">
      <formula>5.5</formula>
    </cfRule>
  </conditionalFormatting>
  <conditionalFormatting sqref="O10:O11">
    <cfRule type="cellIs" dxfId="1931" priority="27" operator="lessThan">
      <formula>1.5</formula>
    </cfRule>
    <cfRule type="cellIs" dxfId="1930" priority="28" operator="greaterThan">
      <formula>2.5</formula>
    </cfRule>
  </conditionalFormatting>
  <conditionalFormatting sqref="P10:P11">
    <cfRule type="cellIs" dxfId="1929" priority="25" operator="lessThan">
      <formula>4.5</formula>
    </cfRule>
    <cfRule type="cellIs" dxfId="1928" priority="26" operator="greaterThan">
      <formula>7.5</formula>
    </cfRule>
  </conditionalFormatting>
  <conditionalFormatting sqref="R10:S11">
    <cfRule type="cellIs" dxfId="1927" priority="23" operator="lessThan">
      <formula>2.5</formula>
    </cfRule>
    <cfRule type="cellIs" dxfId="1926" priority="24" operator="greaterThan">
      <formula>4.5</formula>
    </cfRule>
  </conditionalFormatting>
  <conditionalFormatting sqref="T10:T11">
    <cfRule type="cellIs" dxfId="1925" priority="21" operator="lessThan">
      <formula>2.5</formula>
    </cfRule>
    <cfRule type="cellIs" dxfId="1924" priority="22" operator="greaterThan">
      <formula>4.5</formula>
    </cfRule>
  </conditionalFormatting>
  <conditionalFormatting sqref="U10:U11">
    <cfRule type="cellIs" dxfId="1923" priority="20" operator="greaterThan">
      <formula>1.5</formula>
    </cfRule>
  </conditionalFormatting>
  <conditionalFormatting sqref="L10:V11">
    <cfRule type="expression" dxfId="1922" priority="17">
      <formula>L10=""</formula>
    </cfRule>
  </conditionalFormatting>
  <conditionalFormatting sqref="S10:S11">
    <cfRule type="cellIs" dxfId="1921" priority="18" operator="greaterThan">
      <formula>0.5</formula>
    </cfRule>
    <cfRule type="cellIs" dxfId="1920" priority="19" operator="lessThan">
      <formula>0.5</formula>
    </cfRule>
  </conditionalFormatting>
  <conditionalFormatting sqref="L12:M13">
    <cfRule type="cellIs" dxfId="1919" priority="15" operator="lessThan">
      <formula>0.5</formula>
    </cfRule>
    <cfRule type="cellIs" dxfId="1918" priority="16" operator="greaterThan">
      <formula>0.5</formula>
    </cfRule>
  </conditionalFormatting>
  <conditionalFormatting sqref="N12:N13">
    <cfRule type="cellIs" dxfId="1917" priority="13" operator="lessThan">
      <formula>4.5</formula>
    </cfRule>
    <cfRule type="cellIs" dxfId="1916" priority="14" operator="greaterThan">
      <formula>5.5</formula>
    </cfRule>
  </conditionalFormatting>
  <conditionalFormatting sqref="O12:O13">
    <cfRule type="cellIs" dxfId="1915" priority="11" operator="lessThan">
      <formula>1.5</formula>
    </cfRule>
    <cfRule type="cellIs" dxfId="1914" priority="12" operator="greaterThan">
      <formula>2.5</formula>
    </cfRule>
  </conditionalFormatting>
  <conditionalFormatting sqref="P12:P13">
    <cfRule type="cellIs" dxfId="1913" priority="9" operator="lessThan">
      <formula>4.5</formula>
    </cfRule>
    <cfRule type="cellIs" dxfId="1912" priority="10" operator="greaterThan">
      <formula>7.5</formula>
    </cfRule>
  </conditionalFormatting>
  <conditionalFormatting sqref="R12:S13">
    <cfRule type="cellIs" dxfId="1911" priority="7" operator="lessThan">
      <formula>2.5</formula>
    </cfRule>
    <cfRule type="cellIs" dxfId="1910" priority="8" operator="greaterThan">
      <formula>4.5</formula>
    </cfRule>
  </conditionalFormatting>
  <conditionalFormatting sqref="T12:T13">
    <cfRule type="cellIs" dxfId="1909" priority="5" operator="lessThan">
      <formula>2.5</formula>
    </cfRule>
    <cfRule type="cellIs" dxfId="1908" priority="6" operator="greaterThan">
      <formula>4.5</formula>
    </cfRule>
  </conditionalFormatting>
  <conditionalFormatting sqref="U12:U13">
    <cfRule type="cellIs" dxfId="1907" priority="4" operator="greaterThan">
      <formula>1.5</formula>
    </cfRule>
  </conditionalFormatting>
  <conditionalFormatting sqref="L12:V13">
    <cfRule type="expression" dxfId="1906" priority="1">
      <formula>L12=""</formula>
    </cfRule>
  </conditionalFormatting>
  <conditionalFormatting sqref="S12:S13">
    <cfRule type="cellIs" dxfId="1905" priority="2" operator="greaterThan">
      <formula>0.5</formula>
    </cfRule>
    <cfRule type="cellIs" dxfId="19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2014:1:0:0:SONGSHAN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2014:2:0:0:SONGSHAN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2014:3:0:0:SONGSHAN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2014:4:0:0:SONGSHAN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2014:5:0:0:SONGSHAN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2014:6:0:0:SONGSHAN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2014:7:0:0:SONGSHAN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2014:8:0:0:SONGSHAN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2014:9:0:0:SONGSHAN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2014:10:0:0:SONGSHAN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2014:11:0:0:SONGSHAN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2014:12:0:0:SONGSHAN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2015:1:0:0:SONGSHAN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2015:2:0:0:SONGSHAN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2015:3:0:0:SONGSHAN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2015:4:0:0:SONGSHAN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2015:5:0:0:SONGSHAN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2015:6:0:0:SONGSHAN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2015:7:0:0:SONGSHAN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2015:8:0:0:SONGSHAN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2015:9:0:0:SONGSHAN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2015:10:0:0:SONGSHAN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2015:11:0:0:SONGSHAN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2015:12:0:0:SONGSHAN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2016:1:0:0:SONGSHAN</v>
      </c>
      <c r="AB77" s="33">
        <f t="shared" ca="1" si="3"/>
        <v>14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2016:1:1:7:SONGSHAN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2016:2:0:0:SONGSHAN</v>
      </c>
      <c r="AB78" s="33">
        <f t="shared" ca="1" si="3"/>
        <v>50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2016:1:2:7:SONGSHAN</v>
      </c>
      <c r="AP78" s="33">
        <f t="shared" ca="1" si="13"/>
        <v>14</v>
      </c>
      <c r="AQ78" s="26">
        <f t="shared" ca="1" si="14"/>
        <v>1</v>
      </c>
      <c r="AR78" s="26">
        <f t="shared" ca="1" si="14"/>
        <v>21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2016:3:0:0:SONGSHAN</v>
      </c>
      <c r="AB79" s="33">
        <f t="shared" ca="1" si="3"/>
        <v>83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2016:1:3:7:SONGSHAN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2016:4:0:0:SONGSHAN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2016:1:4:7:SONGSHAN</v>
      </c>
      <c r="AP80" s="33">
        <f t="shared" ca="1" si="13"/>
        <v>46</v>
      </c>
      <c r="AQ80" s="26">
        <f t="shared" ca="1" si="14"/>
        <v>1</v>
      </c>
      <c r="AR80" s="26">
        <f t="shared" ca="1" si="14"/>
        <v>20</v>
      </c>
      <c r="AS80" s="26">
        <f t="shared" ca="1" si="14"/>
        <v>7</v>
      </c>
      <c r="AT80" s="26">
        <f t="shared" ca="1" si="14"/>
        <v>12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2016:5:0:0:SONGSHAN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2016:1:5:7:SONGSHAN</v>
      </c>
      <c r="AP81" s="33">
        <f t="shared" ca="1" si="13"/>
        <v>78</v>
      </c>
      <c r="AQ81" s="26">
        <f t="shared" ca="1" si="14"/>
        <v>1</v>
      </c>
      <c r="AR81" s="26">
        <f t="shared" ca="1" si="14"/>
        <v>20</v>
      </c>
      <c r="AS81" s="26">
        <f t="shared" ca="1" si="14"/>
        <v>4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2016:6:0:0:SONGSHAN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2016:2:1:7:SONGSHAN</v>
      </c>
      <c r="AP82" s="33">
        <f t="shared" ca="1" si="13"/>
        <v>110</v>
      </c>
      <c r="AQ82" s="26">
        <f t="shared" ca="1" si="14"/>
        <v>1</v>
      </c>
      <c r="AR82" s="26">
        <f t="shared" ca="1" si="14"/>
        <v>26</v>
      </c>
      <c r="AS82" s="26">
        <f t="shared" ca="1" si="14"/>
        <v>4</v>
      </c>
      <c r="AT82" s="26">
        <f t="shared" ca="1" si="14"/>
        <v>19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2016:7:0:0:SONGSHAN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2016:2:2:7:SONGSHAN</v>
      </c>
      <c r="AP83" s="33">
        <f t="shared" ca="1" si="13"/>
        <v>142</v>
      </c>
      <c r="AQ83" s="26">
        <f t="shared" ca="1" si="14"/>
        <v>0</v>
      </c>
      <c r="AR83" s="26">
        <f t="shared" ca="1" si="14"/>
        <v>23</v>
      </c>
      <c r="AS83" s="26">
        <f t="shared" ca="1" si="14"/>
        <v>7</v>
      </c>
      <c r="AT83" s="26">
        <f t="shared" ca="1" si="14"/>
        <v>14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2016:8:0:0:SONGSHAN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2016:2:3:7:SONGSHAN</v>
      </c>
      <c r="AP84" s="33">
        <f t="shared" ca="1" si="13"/>
        <v>174</v>
      </c>
      <c r="AQ84" s="26">
        <f t="shared" ca="1" si="14"/>
        <v>0</v>
      </c>
      <c r="AR84" s="26">
        <f t="shared" ca="1" si="14"/>
        <v>22</v>
      </c>
      <c r="AS84" s="26">
        <f t="shared" ca="1" si="14"/>
        <v>8</v>
      </c>
      <c r="AT84" s="26">
        <f t="shared" ca="1" si="14"/>
        <v>21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2016:9:0:0:SONGSHAN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2016:2:4:7:SONGSHAN</v>
      </c>
      <c r="AP85" s="33">
        <f t="shared" ca="1" si="13"/>
        <v>206</v>
      </c>
      <c r="AQ85" s="26">
        <f t="shared" ca="1" si="14"/>
        <v>0</v>
      </c>
      <c r="AR85" s="26">
        <f t="shared" ca="1" si="14"/>
        <v>24</v>
      </c>
      <c r="AS85" s="26">
        <f t="shared" ca="1" si="14"/>
        <v>14</v>
      </c>
      <c r="AT85" s="26">
        <f t="shared" ca="1" si="14"/>
        <v>16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2016:10:0:0:SONGSHAN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2016:3:1:7:SONGSHAN</v>
      </c>
      <c r="AP86" s="33">
        <f t="shared" ca="1" si="13"/>
        <v>237</v>
      </c>
      <c r="AQ86" s="26">
        <f t="shared" ca="1" si="14"/>
        <v>0</v>
      </c>
      <c r="AR86" s="26">
        <f t="shared" ca="1" si="14"/>
        <v>19</v>
      </c>
      <c r="AS86" s="26">
        <f t="shared" ca="1" si="14"/>
        <v>16</v>
      </c>
      <c r="AT86" s="26">
        <f t="shared" ca="1" si="14"/>
        <v>19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2016:11:0:0:SONGSHAN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2016:3:2:7:SONGSHAN</v>
      </c>
      <c r="AP87" s="33">
        <f t="shared" ca="1" si="13"/>
        <v>267</v>
      </c>
      <c r="AQ87" s="26">
        <f t="shared" ca="1" si="14"/>
        <v>0</v>
      </c>
      <c r="AR87" s="26">
        <f t="shared" ca="1" si="14"/>
        <v>26</v>
      </c>
      <c r="AS87" s="26">
        <f t="shared" ca="1" si="14"/>
        <v>10</v>
      </c>
      <c r="AT87" s="26">
        <f t="shared" ca="1" si="14"/>
        <v>8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2016:12:0:0:SONGSHAN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2016:3:3:7:SONGSHAN</v>
      </c>
      <c r="AP88" s="33">
        <f t="shared" ca="1" si="13"/>
        <v>296</v>
      </c>
      <c r="AQ88" s="26">
        <f t="shared" ca="1" si="14"/>
        <v>0</v>
      </c>
      <c r="AR88" s="26">
        <f t="shared" ca="1" si="14"/>
        <v>27</v>
      </c>
      <c r="AS88" s="26">
        <f t="shared" ca="1" si="14"/>
        <v>10</v>
      </c>
      <c r="AT88" s="26">
        <f t="shared" ca="1" si="14"/>
        <v>27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1385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1384</v>
      </c>
    </row>
    <row r="105" spans="23:50">
      <c r="X105" s="57" t="s">
        <v>2076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1387</v>
      </c>
      <c r="B1" s="46" t="s">
        <v>1386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JILONG_DISTRICT_GRAPH!$AC$89</f>
        <v>1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573</v>
      </c>
      <c r="B10" s="23" t="s">
        <v>1960</v>
      </c>
      <c r="C10" s="4" t="s">
        <v>593</v>
      </c>
      <c r="D10" s="4" t="s">
        <v>594</v>
      </c>
      <c r="E10" s="4" t="str">
        <f>CONCATENATE(YEAR,":",MONTH,":",WEEK,":",WEEKDAY,":",$A10)</f>
        <v>2016:3:3:7:JILONG_A_E</v>
      </c>
      <c r="F10" s="4">
        <f>MATCH($E10,REPORT_DATA_BY_COMP!$A:$A,0)</f>
        <v>903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574</v>
      </c>
      <c r="B11" s="23" t="s">
        <v>575</v>
      </c>
      <c r="C11" s="4" t="s">
        <v>595</v>
      </c>
      <c r="D11" s="4" t="s">
        <v>596</v>
      </c>
      <c r="E11" s="4" t="str">
        <f>CONCATENATE(YEAR,":",MONTH,":",WEEK,":",WEEKDAY,":",$A11)</f>
        <v>2016:3:3:7:JILONG_B_E</v>
      </c>
      <c r="F11" s="4">
        <f>MATCH($E11,REPORT_DATA_BY_COMP!$A:$A,0)</f>
        <v>904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0</v>
      </c>
      <c r="I12" s="12">
        <f t="shared" si="0"/>
        <v>4</v>
      </c>
      <c r="J12" s="12">
        <f t="shared" si="0"/>
        <v>9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5</v>
      </c>
      <c r="P12" s="12">
        <f t="shared" si="0"/>
        <v>19</v>
      </c>
      <c r="Q12" s="12">
        <f t="shared" si="0"/>
        <v>11</v>
      </c>
      <c r="R12" s="12">
        <f t="shared" si="0"/>
        <v>6</v>
      </c>
      <c r="S12" s="12">
        <f t="shared" si="0"/>
        <v>1</v>
      </c>
      <c r="T12" s="12">
        <f t="shared" si="0"/>
        <v>18</v>
      </c>
      <c r="U12" s="12">
        <f t="shared" si="0"/>
        <v>8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2016:3:1:7:JILONG</v>
      </c>
      <c r="F15" s="14">
        <f>MATCH($E15,REPORT_DATA_BY_DISTRICT!$A:$A, 0)</f>
        <v>230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6</v>
      </c>
      <c r="P15" s="11">
        <f>IFERROR(INDEX(REPORT_DATA_BY_DISTRICT!$A:$AH,$F15,MATCH(P$8,REPORT_DATA_BY_DISTRICT!$A$1:$AH$1,0)), "")</f>
        <v>19</v>
      </c>
      <c r="Q15" s="11">
        <f>IFERROR(INDEX(REPORT_DATA_BY_DISTRICT!$A:$AH,$F15,MATCH(Q$8,REPORT_DATA_BY_DISTRICT!$A$1:$AH$1,0)), "")</f>
        <v>10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1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10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2016:3:2:7:JILONG</v>
      </c>
      <c r="F16" s="14">
        <f>MATCH($E16,REPORT_DATA_BY_DISTRICT!$A:$A, 0)</f>
        <v>261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15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9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2016:3:3:7:JILONG</v>
      </c>
      <c r="F17" s="14">
        <f>MATCH($E17,REPORT_DATA_BY_DISTRICT!$A:$A, 0)</f>
        <v>290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11</v>
      </c>
      <c r="R17" s="11">
        <f>IFERROR(INDEX(REPORT_DATA_BY_DISTRICT!$A:$AH,$F17,MATCH(R$8,REPORT_DATA_BY_DISTRICT!$A$1:$AH$1,0)), "")</f>
        <v>6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0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14</v>
      </c>
      <c r="J20" s="19">
        <f>SUM(J15:J19)</f>
        <v>26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42</v>
      </c>
      <c r="O20" s="19">
        <f t="shared" si="1"/>
        <v>16</v>
      </c>
      <c r="P20" s="19">
        <f t="shared" si="1"/>
        <v>55</v>
      </c>
      <c r="Q20" s="19">
        <f t="shared" si="1"/>
        <v>30</v>
      </c>
      <c r="R20" s="19">
        <f t="shared" si="1"/>
        <v>17</v>
      </c>
      <c r="S20" s="19">
        <f t="shared" si="1"/>
        <v>2</v>
      </c>
      <c r="T20" s="19">
        <f t="shared" si="1"/>
        <v>45</v>
      </c>
      <c r="U20" s="19">
        <f t="shared" si="1"/>
        <v>22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2014:1:0:0:JILONG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2014:2:0:0:JILONG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2014:3:0:0:JILONG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2014:4:0:0:JILONG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2014:5:0:0:JILONG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2014:6:0:0:JILONG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2014:7:0:0:JILONG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2014:8:0:0:JILONG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2014:9:0:0:JILONG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2014:10:0:0:JILONG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2014:11:0:0:JILONG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2014:12:0:0:JILONG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2015:1:0:0:JILONG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2015:2:0:0:JILONG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2015:3:0:0:JILONG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2015:4:0:0:JILONG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2015:5:0:0:JILONG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2015:6:0:0:JILONG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2015:7:0:0:JILONG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2015:8:0:0:JILONG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2015:9:0:0:JILONG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2015:10:0:0:JILONG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2015:11:0:0:JILONG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2015:12:0:0:JILONG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2016:1:0:0:JILONG</v>
      </c>
      <c r="AB77" s="33">
        <f t="shared" ca="1" si="3"/>
        <v>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2016:1:1:7:JILONG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2016:2:0:0:JILONG</v>
      </c>
      <c r="AB78" s="33">
        <f t="shared" ca="1" si="3"/>
        <v>43</v>
      </c>
      <c r="AC78" s="26">
        <f t="shared" ca="1" si="4"/>
        <v>1</v>
      </c>
      <c r="AD78" s="26">
        <f t="shared" si="5"/>
        <v>0</v>
      </c>
      <c r="AE78" s="33">
        <f t="shared" ca="1" si="6"/>
        <v>6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2016:1:2:7:JILONG</v>
      </c>
      <c r="AP78" s="33">
        <f t="shared" ca="1" si="13"/>
        <v>7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2016:3:0:0:JILONG</v>
      </c>
      <c r="AB79" s="33">
        <f t="shared" ca="1" si="3"/>
        <v>76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2016:1:3:7:JILONG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2016:4:0:0:JILONG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2016:1:4:7:JILONG</v>
      </c>
      <c r="AP80" s="33">
        <f t="shared" ca="1" si="13"/>
        <v>39</v>
      </c>
      <c r="AQ80" s="26">
        <f t="shared" ca="1" si="14"/>
        <v>0</v>
      </c>
      <c r="AR80" s="26">
        <f t="shared" ca="1" si="14"/>
        <v>10</v>
      </c>
      <c r="AS80" s="26">
        <f t="shared" ca="1" si="14"/>
        <v>8</v>
      </c>
      <c r="AT80" s="26">
        <f t="shared" ca="1" si="14"/>
        <v>7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2016:5:0:0:JILONG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2016:1:5:7:JILONG</v>
      </c>
      <c r="AP81" s="33">
        <f t="shared" ca="1" si="13"/>
        <v>71</v>
      </c>
      <c r="AQ81" s="26">
        <f t="shared" ca="1" si="14"/>
        <v>0</v>
      </c>
      <c r="AR81" s="26">
        <f t="shared" ca="1" si="14"/>
        <v>12</v>
      </c>
      <c r="AS81" s="26">
        <f t="shared" ca="1" si="14"/>
        <v>4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2016:6:0:0:JILONG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2016:2:1:7:JILONG</v>
      </c>
      <c r="AP82" s="33">
        <f t="shared" ca="1" si="13"/>
        <v>103</v>
      </c>
      <c r="AQ82" s="26">
        <f t="shared" ca="1" si="14"/>
        <v>0</v>
      </c>
      <c r="AR82" s="26">
        <f t="shared" ca="1" si="14"/>
        <v>13</v>
      </c>
      <c r="AS82" s="26">
        <f t="shared" ca="1" si="14"/>
        <v>9</v>
      </c>
      <c r="AT82" s="26">
        <f t="shared" ca="1" si="14"/>
        <v>8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2016:7:0:0:JILONG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2016:2:2:7:JILONG</v>
      </c>
      <c r="AP83" s="33">
        <f t="shared" ca="1" si="13"/>
        <v>135</v>
      </c>
      <c r="AQ83" s="26">
        <f t="shared" ca="1" si="14"/>
        <v>0</v>
      </c>
      <c r="AR83" s="26">
        <f t="shared" ca="1" si="14"/>
        <v>12</v>
      </c>
      <c r="AS83" s="26">
        <f t="shared" ca="1" si="14"/>
        <v>6</v>
      </c>
      <c r="AT83" s="26">
        <f t="shared" ca="1" si="14"/>
        <v>5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2016:8:0:0:JILONG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2016:2:3:7:JILONG</v>
      </c>
      <c r="AP84" s="33">
        <f t="shared" ca="1" si="13"/>
        <v>167</v>
      </c>
      <c r="AQ84" s="26">
        <f t="shared" ca="1" si="14"/>
        <v>1</v>
      </c>
      <c r="AR84" s="26">
        <f t="shared" ca="1" si="14"/>
        <v>13</v>
      </c>
      <c r="AS84" s="26">
        <f t="shared" ca="1" si="14"/>
        <v>6</v>
      </c>
      <c r="AT84" s="26">
        <f t="shared" ca="1" si="14"/>
        <v>8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2016:9:0:0:JILONG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2016:2:4:7:JILONG</v>
      </c>
      <c r="AP85" s="33">
        <f t="shared" ca="1" si="13"/>
        <v>199</v>
      </c>
      <c r="AQ85" s="26">
        <f t="shared" ca="1" si="14"/>
        <v>0</v>
      </c>
      <c r="AR85" s="26">
        <f t="shared" ca="1" si="14"/>
        <v>14</v>
      </c>
      <c r="AS85" s="26">
        <f t="shared" ca="1" si="14"/>
        <v>6</v>
      </c>
      <c r="AT85" s="26">
        <f t="shared" ca="1" si="14"/>
        <v>3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2016:10:0:0:JILONG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2016:3:1:7:JILONG</v>
      </c>
      <c r="AP86" s="33">
        <f t="shared" ca="1" si="13"/>
        <v>230</v>
      </c>
      <c r="AQ86" s="26">
        <f t="shared" ca="1" si="14"/>
        <v>0</v>
      </c>
      <c r="AR86" s="26">
        <f t="shared" ca="1" si="14"/>
        <v>13</v>
      </c>
      <c r="AS86" s="26">
        <f t="shared" ca="1" si="14"/>
        <v>6</v>
      </c>
      <c r="AT86" s="26">
        <f t="shared" ca="1" si="14"/>
        <v>6</v>
      </c>
      <c r="AU86" s="26">
        <f t="shared" ca="1" si="14"/>
        <v>1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2016:11:0:0:JILONG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2016:3:2:7:JILONG</v>
      </c>
      <c r="AP87" s="33">
        <f t="shared" ca="1" si="13"/>
        <v>261</v>
      </c>
      <c r="AQ87" s="26">
        <f t="shared" ca="1" si="14"/>
        <v>0</v>
      </c>
      <c r="AR87" s="26">
        <f t="shared" ca="1" si="14"/>
        <v>15</v>
      </c>
      <c r="AS87" s="26">
        <f t="shared" ca="1" si="14"/>
        <v>5</v>
      </c>
      <c r="AT87" s="26">
        <f t="shared" ca="1" si="14"/>
        <v>5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2016:12:0:0:JILONG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2016:3:3:7:JILONG</v>
      </c>
      <c r="AP88" s="33">
        <f t="shared" ca="1" si="13"/>
        <v>290</v>
      </c>
      <c r="AQ88" s="26">
        <f t="shared" ca="1" si="14"/>
        <v>0</v>
      </c>
      <c r="AR88" s="26">
        <f t="shared" ca="1" si="14"/>
        <v>14</v>
      </c>
      <c r="AS88" s="26">
        <f t="shared" ca="1" si="14"/>
        <v>5</v>
      </c>
      <c r="AT88" s="26">
        <f t="shared" ca="1" si="14"/>
        <v>6</v>
      </c>
      <c r="AU88" s="26">
        <f t="shared" ca="1" si="14"/>
        <v>1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1387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1386</v>
      </c>
    </row>
    <row r="105" spans="23:50">
      <c r="X105" s="57" t="s">
        <v>2077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1389</v>
      </c>
      <c r="B1" s="46" t="s">
        <v>1388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XIZHI_DISTRICT_GRAPH!$AC$89</f>
        <v>3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576</v>
      </c>
      <c r="B10" s="23" t="s">
        <v>1958</v>
      </c>
      <c r="C10" s="4" t="s">
        <v>597</v>
      </c>
      <c r="D10" s="4" t="s">
        <v>598</v>
      </c>
      <c r="E10" s="4" t="str">
        <f>CONCATENATE(YEAR,":",MONTH,":",WEEK,":",WEEKDAY,":",$A10)</f>
        <v>2016:3:3:7:XIZHI_A_E</v>
      </c>
      <c r="F10" s="4">
        <f>MATCH($E10,REPORT_DATA_BY_COMP!$A:$A,0)</f>
        <v>960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19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577</v>
      </c>
      <c r="B11" s="23" t="s">
        <v>1959</v>
      </c>
      <c r="C11" s="4" t="s">
        <v>599</v>
      </c>
      <c r="D11" s="4" t="s">
        <v>600</v>
      </c>
      <c r="E11" s="4" t="str">
        <f>CONCATENATE(YEAR,":",MONTH,":",WEEK,":",WEEKDAY,":",$A11)</f>
        <v>2016:3:3:7:XIZHI_B_E</v>
      </c>
      <c r="F11" s="4">
        <f>MATCH($E11,REPORT_DATA_BY_COMP!$A:$A,0)</f>
        <v>961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578</v>
      </c>
      <c r="B12" s="23" t="s">
        <v>579</v>
      </c>
      <c r="C12" s="4" t="s">
        <v>601</v>
      </c>
      <c r="D12" s="4" t="s">
        <v>602</v>
      </c>
      <c r="E12" s="4" t="str">
        <f>CONCATENATE(YEAR,":",MONTH,":",WEEK,":",WEEKDAY,":",$A12)</f>
        <v>2016:3:3:7:XIZHI_S</v>
      </c>
      <c r="F12" s="4">
        <f>MATCH($E12,REPORT_DATA_BY_COMP!$A:$A,0)</f>
        <v>962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2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3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3</v>
      </c>
      <c r="P13" s="12">
        <f t="shared" si="0"/>
        <v>15</v>
      </c>
      <c r="Q13" s="12">
        <f t="shared" si="0"/>
        <v>41</v>
      </c>
      <c r="R13" s="12">
        <f t="shared" si="0"/>
        <v>17</v>
      </c>
      <c r="S13" s="12">
        <f t="shared" si="0"/>
        <v>1</v>
      </c>
      <c r="T13" s="12">
        <f t="shared" si="0"/>
        <v>13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2016:3:1:7:XIZHI</v>
      </c>
      <c r="F16" s="14">
        <f>MATCH($E16,REPORT_DATA_BY_DISTRICT!$A:$A, 0)</f>
        <v>249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12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2016:3:2:7:XIZHI</v>
      </c>
      <c r="F17" s="14">
        <f>MATCH($E17,REPORT_DATA_BY_DISTRICT!$A:$A, 0)</f>
        <v>278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2016:3:3:7:XIZHI</v>
      </c>
      <c r="F18" s="14">
        <f>MATCH($E18,REPORT_DATA_BY_DISTRICT!$A:$A, 0)</f>
        <v>307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15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10</v>
      </c>
      <c r="J21" s="19">
        <f>SUM(J16:J20)</f>
        <v>15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36</v>
      </c>
      <c r="O21" s="19">
        <f t="shared" si="1"/>
        <v>12</v>
      </c>
      <c r="P21" s="19">
        <f t="shared" si="1"/>
        <v>47</v>
      </c>
      <c r="Q21" s="19">
        <f t="shared" si="1"/>
        <v>108</v>
      </c>
      <c r="R21" s="19">
        <f t="shared" si="1"/>
        <v>43</v>
      </c>
      <c r="S21" s="19">
        <f t="shared" si="1"/>
        <v>2</v>
      </c>
      <c r="T21" s="19">
        <f t="shared" si="1"/>
        <v>42</v>
      </c>
      <c r="U21" s="19">
        <f t="shared" si="1"/>
        <v>8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87" priority="31" operator="lessThan">
      <formula>0.5</formula>
    </cfRule>
    <cfRule type="cellIs" dxfId="1886" priority="32" operator="greaterThan">
      <formula>0.5</formula>
    </cfRule>
  </conditionalFormatting>
  <conditionalFormatting sqref="N10:N11">
    <cfRule type="cellIs" dxfId="1885" priority="29" operator="lessThan">
      <formula>4.5</formula>
    </cfRule>
    <cfRule type="cellIs" dxfId="1884" priority="30" operator="greaterThan">
      <formula>5.5</formula>
    </cfRule>
  </conditionalFormatting>
  <conditionalFormatting sqref="O10:O11">
    <cfRule type="cellIs" dxfId="1883" priority="27" operator="lessThan">
      <formula>1.5</formula>
    </cfRule>
    <cfRule type="cellIs" dxfId="1882" priority="28" operator="greaterThan">
      <formula>2.5</formula>
    </cfRule>
  </conditionalFormatting>
  <conditionalFormatting sqref="P10:P11">
    <cfRule type="cellIs" dxfId="1881" priority="25" operator="lessThan">
      <formula>4.5</formula>
    </cfRule>
    <cfRule type="cellIs" dxfId="1880" priority="26" operator="greaterThan">
      <formula>7.5</formula>
    </cfRule>
  </conditionalFormatting>
  <conditionalFormatting sqref="R10:S11">
    <cfRule type="cellIs" dxfId="1879" priority="23" operator="lessThan">
      <formula>2.5</formula>
    </cfRule>
    <cfRule type="cellIs" dxfId="1878" priority="24" operator="greaterThan">
      <formula>4.5</formula>
    </cfRule>
  </conditionalFormatting>
  <conditionalFormatting sqref="T10:T11">
    <cfRule type="cellIs" dxfId="1877" priority="21" operator="lessThan">
      <formula>2.5</formula>
    </cfRule>
    <cfRule type="cellIs" dxfId="1876" priority="22" operator="greaterThan">
      <formula>4.5</formula>
    </cfRule>
  </conditionalFormatting>
  <conditionalFormatting sqref="U10:U11">
    <cfRule type="cellIs" dxfId="1875" priority="20" operator="greaterThan">
      <formula>1.5</formula>
    </cfRule>
  </conditionalFormatting>
  <conditionalFormatting sqref="L10:V11">
    <cfRule type="expression" dxfId="1874" priority="17">
      <formula>L10=""</formula>
    </cfRule>
  </conditionalFormatting>
  <conditionalFormatting sqref="S10:S11">
    <cfRule type="cellIs" dxfId="1873" priority="18" operator="greaterThan">
      <formula>0.5</formula>
    </cfRule>
    <cfRule type="cellIs" dxfId="1872" priority="19" operator="lessThan">
      <formula>0.5</formula>
    </cfRule>
  </conditionalFormatting>
  <conditionalFormatting sqref="L12:M12">
    <cfRule type="cellIs" dxfId="1871" priority="15" operator="lessThan">
      <formula>0.5</formula>
    </cfRule>
    <cfRule type="cellIs" dxfId="1870" priority="16" operator="greaterThan">
      <formula>0.5</formula>
    </cfRule>
  </conditionalFormatting>
  <conditionalFormatting sqref="N12">
    <cfRule type="cellIs" dxfId="1869" priority="13" operator="lessThan">
      <formula>4.5</formula>
    </cfRule>
    <cfRule type="cellIs" dxfId="1868" priority="14" operator="greaterThan">
      <formula>5.5</formula>
    </cfRule>
  </conditionalFormatting>
  <conditionalFormatting sqref="O12">
    <cfRule type="cellIs" dxfId="1867" priority="11" operator="lessThan">
      <formula>1.5</formula>
    </cfRule>
    <cfRule type="cellIs" dxfId="1866" priority="12" operator="greaterThan">
      <formula>2.5</formula>
    </cfRule>
  </conditionalFormatting>
  <conditionalFormatting sqref="P12">
    <cfRule type="cellIs" dxfId="1865" priority="9" operator="lessThan">
      <formula>4.5</formula>
    </cfRule>
    <cfRule type="cellIs" dxfId="1864" priority="10" operator="greaterThan">
      <formula>7.5</formula>
    </cfRule>
  </conditionalFormatting>
  <conditionalFormatting sqref="R12:S12">
    <cfRule type="cellIs" dxfId="1863" priority="7" operator="lessThan">
      <formula>2.5</formula>
    </cfRule>
    <cfRule type="cellIs" dxfId="1862" priority="8" operator="greaterThan">
      <formula>4.5</formula>
    </cfRule>
  </conditionalFormatting>
  <conditionalFormatting sqref="T12">
    <cfRule type="cellIs" dxfId="1861" priority="5" operator="lessThan">
      <formula>2.5</formula>
    </cfRule>
    <cfRule type="cellIs" dxfId="1860" priority="6" operator="greaterThan">
      <formula>4.5</formula>
    </cfRule>
  </conditionalFormatting>
  <conditionalFormatting sqref="U12">
    <cfRule type="cellIs" dxfId="1859" priority="4" operator="greaterThan">
      <formula>1.5</formula>
    </cfRule>
  </conditionalFormatting>
  <conditionalFormatting sqref="L12:V12">
    <cfRule type="expression" dxfId="1858" priority="1">
      <formula>L12=""</formula>
    </cfRule>
  </conditionalFormatting>
  <conditionalFormatting sqref="S12">
    <cfRule type="cellIs" dxfId="1857" priority="2" operator="greaterThan">
      <formula>0.5</formula>
    </cfRule>
    <cfRule type="cellIs" dxfId="185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2014:1:0:0:XIZHI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2014:2:0:0:XIZHI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2014:3:0:0:XIZHI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2014:4:0:0:XIZHI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2014:5:0:0:XIZHI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2014:6:0:0:XIZHI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2014:7:0:0:XIZHI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2014:8:0:0:XIZHI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2014:9:0:0:XIZHI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2014:10:0:0:XIZHI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2014:11:0:0:XIZHI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2014:12:0:0:XIZHI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2015:1:0:0:XIZHI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2015:2:0:0:XIZHI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2015:3:0:0:XIZHI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2015:4:0:0:XIZHI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2015:5:0:0:XIZHI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2015:6:0:0:XIZHI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2015:7:0:0:XIZHI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2015:8:0:0:XIZHI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2015:9:0:0:XIZHI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2015:10:0:0:XIZHI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2015:11:0:0:XIZHI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2015:12:0:0:XIZHI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2016:1:0:0:XIZHI</v>
      </c>
      <c r="AB77" s="33">
        <f t="shared" ca="1" si="3"/>
        <v>31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2016:1:1:7:XIZHI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2016:2:0:0:XIZHI</v>
      </c>
      <c r="AB78" s="33">
        <f t="shared" ca="1" si="3"/>
        <v>64</v>
      </c>
      <c r="AC78" s="26">
        <f t="shared" ca="1" si="4"/>
        <v>1</v>
      </c>
      <c r="AD78" s="26">
        <f t="shared" si="5"/>
        <v>0</v>
      </c>
      <c r="AE78" s="33">
        <f t="shared" ca="1" si="6"/>
        <v>14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2016:1:2:7:XIZHI</v>
      </c>
      <c r="AP78" s="33">
        <f t="shared" ca="1" si="13"/>
        <v>27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2016:3:0:0:XIZHI</v>
      </c>
      <c r="AB79" s="33">
        <f t="shared" ca="1" si="3"/>
        <v>95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2016:1:3:7:XIZHI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2016:4:0:0:XIZHI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2016:1:4:7:XIZHI</v>
      </c>
      <c r="AP80" s="33">
        <f t="shared" ca="1" si="13"/>
        <v>59</v>
      </c>
      <c r="AQ80" s="26">
        <f t="shared" ca="1" si="14"/>
        <v>0</v>
      </c>
      <c r="AR80" s="26">
        <f t="shared" ca="1" si="14"/>
        <v>12</v>
      </c>
      <c r="AS80" s="26">
        <f t="shared" ca="1" si="14"/>
        <v>7</v>
      </c>
      <c r="AT80" s="26">
        <f t="shared" ca="1" si="14"/>
        <v>17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2016:5:0:0:XIZHI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2016:1:5:7:XIZHI</v>
      </c>
      <c r="AP81" s="33">
        <f t="shared" ca="1" si="13"/>
        <v>91</v>
      </c>
      <c r="AQ81" s="26">
        <f t="shared" ca="1" si="14"/>
        <v>2</v>
      </c>
      <c r="AR81" s="26">
        <f t="shared" ca="1" si="14"/>
        <v>8</v>
      </c>
      <c r="AS81" s="26">
        <f t="shared" ca="1" si="14"/>
        <v>5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2016:6:0:0:XIZHI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2016:2:1:7:XIZHI</v>
      </c>
      <c r="AP82" s="33">
        <f t="shared" ca="1" si="13"/>
        <v>123</v>
      </c>
      <c r="AQ82" s="26">
        <f t="shared" ca="1" si="14"/>
        <v>0</v>
      </c>
      <c r="AR82" s="26">
        <f t="shared" ca="1" si="14"/>
        <v>13</v>
      </c>
      <c r="AS82" s="26">
        <f t="shared" ca="1" si="14"/>
        <v>4</v>
      </c>
      <c r="AT82" s="26">
        <f t="shared" ca="1" si="14"/>
        <v>18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2016:7:0:0:XIZHI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2016:2:2:7:XIZHI</v>
      </c>
      <c r="AP83" s="33">
        <f t="shared" ca="1" si="13"/>
        <v>155</v>
      </c>
      <c r="AQ83" s="26">
        <f t="shared" ca="1" si="14"/>
        <v>0</v>
      </c>
      <c r="AR83" s="26">
        <f t="shared" ca="1" si="14"/>
        <v>15</v>
      </c>
      <c r="AS83" s="26">
        <f t="shared" ca="1" si="14"/>
        <v>3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2016:8:0:0:XIZHI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2016:2:3:7:XIZHI</v>
      </c>
      <c r="AP84" s="33">
        <f t="shared" ca="1" si="13"/>
        <v>187</v>
      </c>
      <c r="AQ84" s="26">
        <f t="shared" ca="1" si="14"/>
        <v>1</v>
      </c>
      <c r="AR84" s="26">
        <f t="shared" ca="1" si="14"/>
        <v>11</v>
      </c>
      <c r="AS84" s="26">
        <f t="shared" ca="1" si="14"/>
        <v>4</v>
      </c>
      <c r="AT84" s="26">
        <f t="shared" ca="1" si="14"/>
        <v>14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2016:9:0:0:XIZHI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2016:2:4:7:XIZHI</v>
      </c>
      <c r="AP85" s="33">
        <f t="shared" ca="1" si="13"/>
        <v>218</v>
      </c>
      <c r="AQ85" s="26">
        <f t="shared" ca="1" si="14"/>
        <v>0</v>
      </c>
      <c r="AR85" s="26">
        <f t="shared" ca="1" si="14"/>
        <v>10</v>
      </c>
      <c r="AS85" s="26">
        <f t="shared" ca="1" si="14"/>
        <v>8</v>
      </c>
      <c r="AT85" s="26">
        <f t="shared" ca="1" si="14"/>
        <v>17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2016:10:0:0:XIZHI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2016:3:1:7:XIZHI</v>
      </c>
      <c r="AP86" s="33">
        <f t="shared" ca="1" si="13"/>
        <v>249</v>
      </c>
      <c r="AQ86" s="26">
        <f t="shared" ca="1" si="14"/>
        <v>0</v>
      </c>
      <c r="AR86" s="26">
        <f t="shared" ca="1" si="14"/>
        <v>13</v>
      </c>
      <c r="AS86" s="26">
        <f t="shared" ca="1" si="14"/>
        <v>4</v>
      </c>
      <c r="AT86" s="26">
        <f t="shared" ca="1" si="14"/>
        <v>13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2016:11:0:0:XIZHI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2016:3:2:7:XIZHI</v>
      </c>
      <c r="AP87" s="33">
        <f t="shared" ca="1" si="13"/>
        <v>278</v>
      </c>
      <c r="AQ87" s="26">
        <f t="shared" ca="1" si="14"/>
        <v>0</v>
      </c>
      <c r="AR87" s="26">
        <f t="shared" ca="1" si="14"/>
        <v>13</v>
      </c>
      <c r="AS87" s="26">
        <f t="shared" ca="1" si="14"/>
        <v>5</v>
      </c>
      <c r="AT87" s="26">
        <f t="shared" ca="1" si="14"/>
        <v>13</v>
      </c>
      <c r="AU87" s="26">
        <f t="shared" ca="1" si="14"/>
        <v>1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2016:12:0:0:XIZHI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2016:3:3:7:XIZHI</v>
      </c>
      <c r="AP88" s="33">
        <f t="shared" ca="1" si="13"/>
        <v>307</v>
      </c>
      <c r="AQ88" s="26">
        <f t="shared" ca="1" si="14"/>
        <v>0</v>
      </c>
      <c r="AR88" s="26">
        <f t="shared" ca="1" si="14"/>
        <v>10</v>
      </c>
      <c r="AS88" s="26">
        <f t="shared" ca="1" si="14"/>
        <v>3</v>
      </c>
      <c r="AT88" s="26">
        <f t="shared" ca="1" si="14"/>
        <v>17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1389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1388</v>
      </c>
    </row>
    <row r="105" spans="23:50">
      <c r="X105" s="57" t="s">
        <v>2079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1391</v>
      </c>
      <c r="B1" s="46" t="s">
        <v>1390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YILAN_DISTRICT_GRAPH!$AC$89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580</v>
      </c>
      <c r="B10" s="23" t="s">
        <v>1961</v>
      </c>
      <c r="C10" s="4" t="s">
        <v>603</v>
      </c>
      <c r="D10" s="4" t="s">
        <v>604</v>
      </c>
      <c r="E10" s="4" t="str">
        <f>CONCATENATE(YEAR,":",MONTH,":",WEEK,":",WEEKDAY,":",$A10)</f>
        <v>2016:3:3:7:YILAN_E</v>
      </c>
      <c r="F10" s="4">
        <f>MATCH($E10,REPORT_DATA_BY_COMP!$A:$A,0)</f>
        <v>963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581</v>
      </c>
      <c r="B11" s="23" t="s">
        <v>1962</v>
      </c>
      <c r="C11" s="4" t="s">
        <v>605</v>
      </c>
      <c r="D11" s="4" t="s">
        <v>606</v>
      </c>
      <c r="E11" s="4" t="str">
        <f>CONCATENATE(YEAR,":",MONTH,":",WEEK,":",WEEKDAY,":",$A11)</f>
        <v>2016:3:3:7:YILAN_S</v>
      </c>
      <c r="F11" s="4">
        <f>MATCH($E11,REPORT_DATA_BY_COMP!$A:$A,0)</f>
        <v>964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582</v>
      </c>
      <c r="B12" s="23" t="s">
        <v>1963</v>
      </c>
      <c r="C12" s="4" t="s">
        <v>607</v>
      </c>
      <c r="D12" s="4" t="s">
        <v>608</v>
      </c>
      <c r="E12" s="4" t="str">
        <f>CONCATENATE(YEAR,":",MONTH,":",WEEK,":",WEEKDAY,":",$A12)</f>
        <v>2016:3:3:7:LUODONG_A_E</v>
      </c>
      <c r="F12" s="4">
        <f>MATCH($E12,REPORT_DATA_BY_COMP!$A:$A,0)</f>
        <v>909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1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583</v>
      </c>
      <c r="B13" s="23" t="s">
        <v>584</v>
      </c>
      <c r="C13" s="4" t="s">
        <v>609</v>
      </c>
      <c r="D13" s="4" t="s">
        <v>610</v>
      </c>
      <c r="E13" s="4" t="str">
        <f>CONCATENATE(YEAR,":",MONTH,":",WEEK,":",WEEKDAY,":",$A13)</f>
        <v>2016:3:3:7:LUODONG_B_E</v>
      </c>
      <c r="F13" s="4">
        <f>MATCH($E13,REPORT_DATA_BY_COMP!$A:$A,0)</f>
        <v>910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9</v>
      </c>
      <c r="J14" s="12">
        <f t="shared" si="0"/>
        <v>15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34</v>
      </c>
      <c r="O14" s="12">
        <f t="shared" si="0"/>
        <v>5</v>
      </c>
      <c r="P14" s="12">
        <f t="shared" si="0"/>
        <v>32</v>
      </c>
      <c r="Q14" s="12">
        <f t="shared" si="0"/>
        <v>39</v>
      </c>
      <c r="R14" s="12">
        <f t="shared" si="0"/>
        <v>12</v>
      </c>
      <c r="S14" s="12">
        <f t="shared" si="0"/>
        <v>1</v>
      </c>
      <c r="T14" s="12">
        <f t="shared" si="0"/>
        <v>15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2016:3:1:7:YILAN</v>
      </c>
      <c r="F17" s="14">
        <f>MATCH($E17,REPORT_DATA_BY_DISTRICT!$A:$A, 0)</f>
        <v>250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2016:3:2:7:YILAN</v>
      </c>
      <c r="F18" s="14">
        <f>MATCH($E18,REPORT_DATA_BY_DISTRICT!$A:$A, 0)</f>
        <v>279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15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39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18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2016:3:3:7:YILAN</v>
      </c>
      <c r="F19" s="14">
        <f>MATCH($E19,REPORT_DATA_BY_DISTRICT!$A:$A, 0)</f>
        <v>308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34</v>
      </c>
      <c r="O19" s="11">
        <f>IFERROR(INDEX(REPORT_DATA_BY_DISTRICT!$A:$AH,$F19,MATCH(O$8,REPORT_DATA_BY_DISTRICT!$A$1:$AH$1,0)), "")</f>
        <v>5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12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14</v>
      </c>
      <c r="J22" s="19">
        <f>SUM(J17:J21)</f>
        <v>36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80</v>
      </c>
      <c r="O22" s="19">
        <f t="shared" si="1"/>
        <v>20</v>
      </c>
      <c r="P22" s="19">
        <f t="shared" si="1"/>
        <v>98</v>
      </c>
      <c r="Q22" s="19">
        <f t="shared" si="1"/>
        <v>104</v>
      </c>
      <c r="R22" s="19">
        <f t="shared" si="1"/>
        <v>42</v>
      </c>
      <c r="S22" s="19">
        <f t="shared" si="1"/>
        <v>3</v>
      </c>
      <c r="T22" s="19">
        <f t="shared" si="1"/>
        <v>41</v>
      </c>
      <c r="U22" s="19">
        <f t="shared" si="1"/>
        <v>9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55" priority="31" operator="lessThan">
      <formula>0.5</formula>
    </cfRule>
    <cfRule type="cellIs" dxfId="1854" priority="32" operator="greaterThan">
      <formula>0.5</formula>
    </cfRule>
  </conditionalFormatting>
  <conditionalFormatting sqref="N10:N11">
    <cfRule type="cellIs" dxfId="1853" priority="29" operator="lessThan">
      <formula>4.5</formula>
    </cfRule>
    <cfRule type="cellIs" dxfId="1852" priority="30" operator="greaterThan">
      <formula>5.5</formula>
    </cfRule>
  </conditionalFormatting>
  <conditionalFormatting sqref="O10:O11">
    <cfRule type="cellIs" dxfId="1851" priority="27" operator="lessThan">
      <formula>1.5</formula>
    </cfRule>
    <cfRule type="cellIs" dxfId="1850" priority="28" operator="greaterThan">
      <formula>2.5</formula>
    </cfRule>
  </conditionalFormatting>
  <conditionalFormatting sqref="P10:P11">
    <cfRule type="cellIs" dxfId="1849" priority="25" operator="lessThan">
      <formula>4.5</formula>
    </cfRule>
    <cfRule type="cellIs" dxfId="1848" priority="26" operator="greaterThan">
      <formula>7.5</formula>
    </cfRule>
  </conditionalFormatting>
  <conditionalFormatting sqref="R10:S11">
    <cfRule type="cellIs" dxfId="1847" priority="23" operator="lessThan">
      <formula>2.5</formula>
    </cfRule>
    <cfRule type="cellIs" dxfId="1846" priority="24" operator="greaterThan">
      <formula>4.5</formula>
    </cfRule>
  </conditionalFormatting>
  <conditionalFormatting sqref="T10:T11">
    <cfRule type="cellIs" dxfId="1845" priority="21" operator="lessThan">
      <formula>2.5</formula>
    </cfRule>
    <cfRule type="cellIs" dxfId="1844" priority="22" operator="greaterThan">
      <formula>4.5</formula>
    </cfRule>
  </conditionalFormatting>
  <conditionalFormatting sqref="U10:U11">
    <cfRule type="cellIs" dxfId="1843" priority="20" operator="greaterThan">
      <formula>1.5</formula>
    </cfRule>
  </conditionalFormatting>
  <conditionalFormatting sqref="L10:V11">
    <cfRule type="expression" dxfId="1842" priority="17">
      <formula>L10=""</formula>
    </cfRule>
  </conditionalFormatting>
  <conditionalFormatting sqref="S10:S11">
    <cfRule type="cellIs" dxfId="1841" priority="18" operator="greaterThan">
      <formula>0.5</formula>
    </cfRule>
    <cfRule type="cellIs" dxfId="1840" priority="19" operator="lessThan">
      <formula>0.5</formula>
    </cfRule>
  </conditionalFormatting>
  <conditionalFormatting sqref="L12:M13">
    <cfRule type="cellIs" dxfId="1839" priority="15" operator="lessThan">
      <formula>0.5</formula>
    </cfRule>
    <cfRule type="cellIs" dxfId="1838" priority="16" operator="greaterThan">
      <formula>0.5</formula>
    </cfRule>
  </conditionalFormatting>
  <conditionalFormatting sqref="N12:N13">
    <cfRule type="cellIs" dxfId="1837" priority="13" operator="lessThan">
      <formula>4.5</formula>
    </cfRule>
    <cfRule type="cellIs" dxfId="1836" priority="14" operator="greaterThan">
      <formula>5.5</formula>
    </cfRule>
  </conditionalFormatting>
  <conditionalFormatting sqref="O12:O13">
    <cfRule type="cellIs" dxfId="1835" priority="11" operator="lessThan">
      <formula>1.5</formula>
    </cfRule>
    <cfRule type="cellIs" dxfId="1834" priority="12" operator="greaterThan">
      <formula>2.5</formula>
    </cfRule>
  </conditionalFormatting>
  <conditionalFormatting sqref="P12:P13">
    <cfRule type="cellIs" dxfId="1833" priority="9" operator="lessThan">
      <formula>4.5</formula>
    </cfRule>
    <cfRule type="cellIs" dxfId="1832" priority="10" operator="greaterThan">
      <formula>7.5</formula>
    </cfRule>
  </conditionalFormatting>
  <conditionalFormatting sqref="R12:S13">
    <cfRule type="cellIs" dxfId="1831" priority="7" operator="lessThan">
      <formula>2.5</formula>
    </cfRule>
    <cfRule type="cellIs" dxfId="1830" priority="8" operator="greaterThan">
      <formula>4.5</formula>
    </cfRule>
  </conditionalFormatting>
  <conditionalFormatting sqref="T12:T13">
    <cfRule type="cellIs" dxfId="1829" priority="5" operator="lessThan">
      <formula>2.5</formula>
    </cfRule>
    <cfRule type="cellIs" dxfId="1828" priority="6" operator="greaterThan">
      <formula>4.5</formula>
    </cfRule>
  </conditionalFormatting>
  <conditionalFormatting sqref="U12:U13">
    <cfRule type="cellIs" dxfId="1827" priority="4" operator="greaterThan">
      <formula>1.5</formula>
    </cfRule>
  </conditionalFormatting>
  <conditionalFormatting sqref="L12:V13">
    <cfRule type="expression" dxfId="1826" priority="1">
      <formula>L12=""</formula>
    </cfRule>
  </conditionalFormatting>
  <conditionalFormatting sqref="S12:S13">
    <cfRule type="cellIs" dxfId="1825" priority="2" operator="greaterThan">
      <formula>0.5</formula>
    </cfRule>
    <cfRule type="cellIs" dxfId="18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2014:1:0:0:YILAN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2014:2:0:0:YILAN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2014:3:0:0:YILAN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2014:4:0:0:YILAN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2014:5:0:0:YILAN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2014:6:0:0:YILAN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2014:7:0:0:YILAN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2014:8:0:0:YILAN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2014:9:0:0:YILAN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2014:10:0:0:YILAN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2014:11:0:0:YILAN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2014:12:0:0:YILAN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2015:1:0:0:YILAN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2015:2:0:0:YILAN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2015:3:0:0:YILAN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2015:4:0:0:YILAN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2015:5:0:0:YILAN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2015:6:0:0:YILAN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2015:7:0:0:YILAN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2015:8:0:0:YILAN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2015:9:0:0:YILAN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2015:10:0:0:YILAN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2015:11:0:0:YILAN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2015:12:0:0:YILAN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2016:1:0:0:YILAN</v>
      </c>
      <c r="AB77" s="33">
        <f t="shared" ca="1" si="3"/>
        <v>32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2016:1:1:7:YILAN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2016:2:0:0:YILAN</v>
      </c>
      <c r="AB78" s="33">
        <f t="shared" ca="1" si="3"/>
        <v>65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2016:1:2:7:YILAN</v>
      </c>
      <c r="AP78" s="33">
        <f t="shared" ca="1" si="13"/>
        <v>28</v>
      </c>
      <c r="AQ78" s="26">
        <f t="shared" ca="1" si="14"/>
        <v>0</v>
      </c>
      <c r="AR78" s="26">
        <f t="shared" ca="1" si="14"/>
        <v>17</v>
      </c>
      <c r="AS78" s="26">
        <f t="shared" ca="1" si="14"/>
        <v>0</v>
      </c>
      <c r="AT78" s="26">
        <f t="shared" ca="1" si="14"/>
        <v>9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2016:3:0:0:YILAN</v>
      </c>
      <c r="AB79" s="33">
        <f t="shared" ca="1" si="3"/>
        <v>96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2016:1:3:7:YILAN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2016:4:0:0:YILAN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2016:1:4:7:YILAN</v>
      </c>
      <c r="AP80" s="33">
        <f t="shared" ca="1" si="13"/>
        <v>60</v>
      </c>
      <c r="AQ80" s="26">
        <f t="shared" ca="1" si="14"/>
        <v>0</v>
      </c>
      <c r="AR80" s="26">
        <f t="shared" ca="1" si="14"/>
        <v>24</v>
      </c>
      <c r="AS80" s="26">
        <f t="shared" ca="1" si="14"/>
        <v>5</v>
      </c>
      <c r="AT80" s="26">
        <f t="shared" ca="1" si="14"/>
        <v>21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2016:5:0:0:YILAN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2016:1:5:7:YILAN</v>
      </c>
      <c r="AP81" s="33">
        <f t="shared" ca="1" si="13"/>
        <v>92</v>
      </c>
      <c r="AQ81" s="26">
        <f t="shared" ca="1" si="14"/>
        <v>0</v>
      </c>
      <c r="AR81" s="26">
        <f t="shared" ca="1" si="14"/>
        <v>20</v>
      </c>
      <c r="AS81" s="26">
        <f t="shared" ca="1" si="14"/>
        <v>8</v>
      </c>
      <c r="AT81" s="26">
        <f t="shared" ca="1" si="14"/>
        <v>22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2016:6:0:0:YILAN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2016:2:1:7:YILAN</v>
      </c>
      <c r="AP82" s="33">
        <f t="shared" ca="1" si="13"/>
        <v>124</v>
      </c>
      <c r="AQ82" s="26">
        <f t="shared" ca="1" si="14"/>
        <v>0</v>
      </c>
      <c r="AR82" s="26">
        <f t="shared" ca="1" si="14"/>
        <v>18</v>
      </c>
      <c r="AS82" s="26">
        <f t="shared" ca="1" si="14"/>
        <v>7</v>
      </c>
      <c r="AT82" s="26">
        <f t="shared" ca="1" si="14"/>
        <v>23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2016:7:0:0:YILAN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2016:2:2:7:YILAN</v>
      </c>
      <c r="AP83" s="33">
        <f t="shared" ca="1" si="13"/>
        <v>156</v>
      </c>
      <c r="AQ83" s="26">
        <f t="shared" ca="1" si="14"/>
        <v>1</v>
      </c>
      <c r="AR83" s="26">
        <f t="shared" ca="1" si="14"/>
        <v>13</v>
      </c>
      <c r="AS83" s="26">
        <f t="shared" ca="1" si="14"/>
        <v>5</v>
      </c>
      <c r="AT83" s="26">
        <f t="shared" ca="1" si="14"/>
        <v>15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2016:8:0:0:YILAN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2016:2:3:7:YILAN</v>
      </c>
      <c r="AP84" s="33">
        <f t="shared" ca="1" si="13"/>
        <v>188</v>
      </c>
      <c r="AQ84" s="26">
        <f t="shared" ca="1" si="14"/>
        <v>0</v>
      </c>
      <c r="AR84" s="26">
        <f t="shared" ca="1" si="14"/>
        <v>15</v>
      </c>
      <c r="AS84" s="26">
        <f t="shared" ca="1" si="14"/>
        <v>8</v>
      </c>
      <c r="AT84" s="26">
        <f t="shared" ca="1" si="14"/>
        <v>16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2016:9:0:0:YILAN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2016:2:4:7:YILAN</v>
      </c>
      <c r="AP85" s="33">
        <f t="shared" ca="1" si="13"/>
        <v>219</v>
      </c>
      <c r="AQ85" s="26">
        <f t="shared" ca="1" si="14"/>
        <v>0</v>
      </c>
      <c r="AR85" s="26">
        <f t="shared" ca="1" si="14"/>
        <v>20</v>
      </c>
      <c r="AS85" s="26">
        <f t="shared" ca="1" si="14"/>
        <v>6</v>
      </c>
      <c r="AT85" s="26">
        <f t="shared" ca="1" si="14"/>
        <v>25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2016:10:0:0:YILAN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2016:3:1:7:YILAN</v>
      </c>
      <c r="AP86" s="33">
        <f t="shared" ca="1" si="13"/>
        <v>250</v>
      </c>
      <c r="AQ86" s="26">
        <f t="shared" ca="1" si="14"/>
        <v>0</v>
      </c>
      <c r="AR86" s="26">
        <f t="shared" ca="1" si="14"/>
        <v>20</v>
      </c>
      <c r="AS86" s="26">
        <f t="shared" ca="1" si="14"/>
        <v>5</v>
      </c>
      <c r="AT86" s="26">
        <f t="shared" ca="1" si="14"/>
        <v>13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2016:11:0:0:YILAN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2016:3:2:7:YILAN</v>
      </c>
      <c r="AP87" s="33">
        <f t="shared" ca="1" si="13"/>
        <v>279</v>
      </c>
      <c r="AQ87" s="26">
        <f t="shared" ca="1" si="14"/>
        <v>0</v>
      </c>
      <c r="AR87" s="26">
        <f t="shared" ca="1" si="14"/>
        <v>26</v>
      </c>
      <c r="AS87" s="26">
        <f t="shared" ca="1" si="14"/>
        <v>10</v>
      </c>
      <c r="AT87" s="26">
        <f t="shared" ca="1" si="14"/>
        <v>17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2016:12:0:0:YILAN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2016:3:3:7:YILAN</v>
      </c>
      <c r="AP88" s="33">
        <f t="shared" ca="1" si="13"/>
        <v>308</v>
      </c>
      <c r="AQ88" s="26">
        <f t="shared" ca="1" si="14"/>
        <v>0</v>
      </c>
      <c r="AR88" s="26">
        <f t="shared" ca="1" si="14"/>
        <v>34</v>
      </c>
      <c r="AS88" s="26">
        <f t="shared" ca="1" si="14"/>
        <v>5</v>
      </c>
      <c r="AT88" s="26">
        <f t="shared" ca="1" si="14"/>
        <v>12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1391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1390</v>
      </c>
    </row>
    <row r="105" spans="23:50">
      <c r="X105" s="57" t="s">
        <v>2078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623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>
        <v>65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16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HUALIAN_ZONE_GRAPH!$AC$89</f>
        <v>6</v>
      </c>
      <c r="H5" s="79"/>
      <c r="I5" s="79"/>
      <c r="J5" s="80"/>
      <c r="K5" s="50">
        <f>$L$26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2068</v>
      </c>
      <c r="B10" s="23" t="s">
        <v>1964</v>
      </c>
      <c r="C10" s="4" t="s">
        <v>615</v>
      </c>
      <c r="D10" s="4" t="s">
        <v>1967</v>
      </c>
      <c r="E10" s="4" t="str">
        <f>CONCATENATE(YEAR,":",MONTH,":",WEEK,":",WEEKDAY,":",$A10)</f>
        <v>2016:3:3:7:HUALIAN_2_ZL</v>
      </c>
      <c r="F10" s="4">
        <f>MATCH($E10,REPORT_DATA_BY_COMP!$A:$A,0)</f>
        <v>900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1965</v>
      </c>
      <c r="B11" s="23" t="s">
        <v>1968</v>
      </c>
      <c r="C11" s="4" t="s">
        <v>1966</v>
      </c>
      <c r="D11" s="4" t="s">
        <v>616</v>
      </c>
      <c r="E11" s="4" t="str">
        <f>CONCATENATE(YEAR,":",MONTH,":",WEEK,":",WEEKDAY,":",$A11)</f>
        <v>2016:3:3:7:HUALIAN_2_E</v>
      </c>
      <c r="F11" s="4">
        <f>MATCH($E11,REPORT_DATA_BY_COMP!$A:$A,0)</f>
        <v>899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1969</v>
      </c>
      <c r="C12" s="4" t="s">
        <v>617</v>
      </c>
      <c r="D12" s="4" t="s">
        <v>618</v>
      </c>
      <c r="E12" s="4" t="str">
        <f>CONCATENATE(YEAR,":",MONTH,":",WEEK,":",WEEKDAY,":",$A12)</f>
        <v>2016:3:3:7:HUALIAN_1_E</v>
      </c>
      <c r="F12" s="4">
        <f>MATCH($E12,REPORT_DATA_BY_COMP!$A:$A,0)</f>
        <v>897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613</v>
      </c>
      <c r="B13" s="23" t="s">
        <v>1970</v>
      </c>
      <c r="C13" s="4" t="s">
        <v>922</v>
      </c>
      <c r="D13" s="4" t="s">
        <v>620</v>
      </c>
      <c r="E13" s="4" t="str">
        <f>CONCATENATE(YEAR,":",MONTH,":",WEEK,":",WEEKDAY,":",$A13)</f>
        <v>2016:3:3:7:HUALIAN_1_S</v>
      </c>
      <c r="F13" s="4">
        <f>MATCH($E13,REPORT_DATA_BY_COMP!$A:$A,0)</f>
        <v>898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23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1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26</v>
      </c>
      <c r="Q14" s="12">
        <f t="shared" si="0"/>
        <v>50</v>
      </c>
      <c r="R14" s="12">
        <f t="shared" si="0"/>
        <v>23</v>
      </c>
      <c r="S14" s="12">
        <f t="shared" si="0"/>
        <v>0</v>
      </c>
      <c r="T14" s="12">
        <f t="shared" si="0"/>
        <v>10</v>
      </c>
      <c r="U14" s="12">
        <f t="shared" si="0"/>
        <v>1</v>
      </c>
      <c r="V14" s="12">
        <f t="shared" si="0"/>
        <v>1</v>
      </c>
    </row>
    <row r="15" spans="1:22">
      <c r="B15" s="5" t="s">
        <v>1174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2069</v>
      </c>
      <c r="B16" s="23" t="s">
        <v>1971</v>
      </c>
      <c r="C16" s="4" t="s">
        <v>1972</v>
      </c>
      <c r="D16" s="4" t="s">
        <v>1973</v>
      </c>
      <c r="E16" s="4" t="str">
        <f>CONCATENATE(YEAR,":",MONTH,":",WEEK,":",WEEKDAY,":",$A16)</f>
        <v>2016:3:3:7:HUALIAN_3_E</v>
      </c>
      <c r="F16" s="4">
        <f>MATCH($E16,REPORT_DATA_BY_COMP!$A:$A,0)</f>
        <v>901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8</v>
      </c>
      <c r="O16" s="11">
        <f>IFERROR(INDEX(REPORT_DATA_BY_COMP!$A:$AH,$F16,MATCH(O$8,REPORT_DATA_BY_COMP!$A$1:$AH$1,0)), "")</f>
        <v>4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15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612</v>
      </c>
      <c r="B17" s="23" t="s">
        <v>614</v>
      </c>
      <c r="C17" s="4" t="s">
        <v>1175</v>
      </c>
      <c r="D17" s="4" t="s">
        <v>619</v>
      </c>
      <c r="E17" s="4" t="str">
        <f>CONCATENATE(YEAR,":",MONTH,":",WEEK,":",WEEKDAY,":",$A17)</f>
        <v>2016:3:3:7:HUALIAN_3_S</v>
      </c>
      <c r="F17" s="4">
        <f>MATCH($E17,REPORT_DATA_BY_COMP!$A:$A,0)</f>
        <v>902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11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14</v>
      </c>
      <c r="R17" s="11">
        <f>IFERROR(INDEX(REPORT_DATA_BY_COMP!$A:$AH,$F17,MATCH(R$8,REPORT_DATA_BY_COMP!$A$1:$AH$1,0)), "")</f>
        <v>14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4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19</v>
      </c>
      <c r="O18" s="12">
        <f t="shared" si="1"/>
        <v>6</v>
      </c>
      <c r="P18" s="12">
        <f t="shared" si="1"/>
        <v>15</v>
      </c>
      <c r="Q18" s="12">
        <f t="shared" si="1"/>
        <v>29</v>
      </c>
      <c r="R18" s="12">
        <f t="shared" si="1"/>
        <v>24</v>
      </c>
      <c r="S18" s="12">
        <f t="shared" si="1"/>
        <v>0</v>
      </c>
      <c r="T18" s="12">
        <f t="shared" si="1"/>
        <v>11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1160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1135</v>
      </c>
      <c r="C21" s="14"/>
      <c r="D21" s="14"/>
      <c r="E21" s="14" t="str">
        <f>CONCATENATE(YEAR,":",MONTH,":1:",WEEKLY_REPORT_DAY,":", $A$1)</f>
        <v>2016:3:1:7:HUALIAN</v>
      </c>
      <c r="F21" s="14">
        <f>MATCH($E21,REPORT_DATA_BY_ZONE!$A:$A, 0)</f>
        <v>81</v>
      </c>
      <c r="G21" s="11">
        <f>IFERROR(INDEX(REPORT_DATA_BY_ZONE!$A:$AH,$F21,MATCH(G$8,REPORT_DATA_BY_ZONE!$A$1:$AH$1,0)), "")</f>
        <v>1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12</v>
      </c>
      <c r="K21" s="11">
        <f>IFERROR(INDEX(REPORT_DATA_BY_ZONE!$A:$AH,$F21,MATCH(K$8,REPORT_DATA_BY_ZONE!$A$1:$AH$1,0)), "")</f>
        <v>1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40</v>
      </c>
      <c r="O21" s="11">
        <f>IFERROR(INDEX(REPORT_DATA_BY_ZONE!$A:$AH,$F21,MATCH(O$8,REPORT_DATA_BY_ZONE!$A$1:$AH$1,0)), "")</f>
        <v>8</v>
      </c>
      <c r="P21" s="11">
        <f>IFERROR(INDEX(REPORT_DATA_BY_ZONE!$A:$AH,$F21,MATCH(P$8,REPORT_DATA_BY_ZONE!$A$1:$AH$1,0)), "")</f>
        <v>42</v>
      </c>
      <c r="Q21" s="11">
        <f>IFERROR(INDEX(REPORT_DATA_BY_ZONE!$A:$AH,$F21,MATCH(Q$8,REPORT_DATA_BY_ZONE!$A$1:$AH$1,0)), "")</f>
        <v>57</v>
      </c>
      <c r="R21" s="11">
        <f>IFERROR(INDEX(REPORT_DATA_BY_ZONE!$A:$AH,$F21,MATCH(R$8,REPORT_DATA_BY_ZONE!$A$1:$AH$1,0)), "")</f>
        <v>29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28</v>
      </c>
      <c r="U21" s="11">
        <f>IFERROR(INDEX(REPORT_DATA_BY_ZONE!$A:$AH,$F21,MATCH(U$8,REPORT_DATA_BY_ZONE!$A$1:$AH$1,0)), "")</f>
        <v>9</v>
      </c>
      <c r="V21" s="11">
        <f>IFERROR(INDEX(REPORT_DATA_BY_ZONE!$A:$AH,$F21,MATCH(V$8,REPORT_DATA_BY_ZONE!$A$1:$AH$1,0)), "")</f>
        <v>0</v>
      </c>
    </row>
    <row r="22" spans="1:22">
      <c r="B22" s="24" t="s">
        <v>1134</v>
      </c>
      <c r="C22" s="14"/>
      <c r="D22" s="14"/>
      <c r="E22" s="14" t="str">
        <f>CONCATENATE(YEAR,":",MONTH,":2:",WEEKLY_REPORT_DAY,":", $A$1)</f>
        <v>2016:3:2:7:HUALIAN</v>
      </c>
      <c r="F22" s="14">
        <f>MATCH($E22,REPORT_DATA_BY_ZONE!$A:$A, 0)</f>
        <v>92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0</v>
      </c>
      <c r="I22" s="11">
        <f>IFERROR(INDEX(REPORT_DATA_BY_ZONE!$A:$AH,$F22,MATCH(I$8,REPORT_DATA_BY_ZONE!$A$1:$AH$1,0)), "")</f>
        <v>12</v>
      </c>
      <c r="J22" s="11">
        <f>IFERROR(INDEX(REPORT_DATA_BY_ZONE!$A:$AH,$F22,MATCH(J$8,REPORT_DATA_BY_ZONE!$A$1:$AH$1,0)), "")</f>
        <v>16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1</v>
      </c>
      <c r="M22" s="11">
        <f>IFERROR(INDEX(REPORT_DATA_BY_ZONE!$A:$AH,$F22,MATCH(M$8,REPORT_DATA_BY_ZONE!$A$1:$AH$1,0)), "")</f>
        <v>2</v>
      </c>
      <c r="N22" s="11">
        <f>IFERROR(INDEX(REPORT_DATA_BY_ZONE!$A:$AH,$F22,MATCH(N$8,REPORT_DATA_BY_ZONE!$A$1:$AH$1,0)), "")</f>
        <v>42</v>
      </c>
      <c r="O22" s="11">
        <f>IFERROR(INDEX(REPORT_DATA_BY_ZONE!$A:$AH,$F22,MATCH(O$8,REPORT_DATA_BY_ZONE!$A$1:$AH$1,0)), "")</f>
        <v>9</v>
      </c>
      <c r="P22" s="11">
        <f>IFERROR(INDEX(REPORT_DATA_BY_ZONE!$A:$AH,$F22,MATCH(P$8,REPORT_DATA_BY_ZONE!$A$1:$AH$1,0)), "")</f>
        <v>31</v>
      </c>
      <c r="Q22" s="11">
        <f>IFERROR(INDEX(REPORT_DATA_BY_ZONE!$A:$AH,$F22,MATCH(Q$8,REPORT_DATA_BY_ZONE!$A$1:$AH$1,0)), "")</f>
        <v>44</v>
      </c>
      <c r="R22" s="11">
        <f>IFERROR(INDEX(REPORT_DATA_BY_ZONE!$A:$AH,$F22,MATCH(R$8,REPORT_DATA_BY_ZONE!$A$1:$AH$1,0)), "")</f>
        <v>28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16</v>
      </c>
      <c r="U22" s="11">
        <f>IFERROR(INDEX(REPORT_DATA_BY_ZONE!$A:$AH,$F22,MATCH(U$8,REPORT_DATA_BY_ZONE!$A$1:$AH$1,0)), "")</f>
        <v>5</v>
      </c>
      <c r="V22" s="11">
        <f>IFERROR(INDEX(REPORT_DATA_BY_ZONE!$A:$AH,$F22,MATCH(V$8,REPORT_DATA_BY_ZONE!$A$1:$AH$1,0)), "")</f>
        <v>0</v>
      </c>
    </row>
    <row r="23" spans="1:22">
      <c r="B23" s="24" t="s">
        <v>1136</v>
      </c>
      <c r="C23" s="14"/>
      <c r="D23" s="14"/>
      <c r="E23" s="14" t="str">
        <f>CONCATENATE(YEAR,":",MONTH,":3:",WEEKLY_REPORT_DAY,":", $A$1)</f>
        <v>2016:3:3:7:HUALIAN</v>
      </c>
      <c r="F23" s="14">
        <f>MATCH($E23,REPORT_DATA_BY_ZONE!$A:$A, 0)</f>
        <v>102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0</v>
      </c>
      <c r="I23" s="11">
        <f>IFERROR(INDEX(REPORT_DATA_BY_ZONE!$A:$AH,$F23,MATCH(I$8,REPORT_DATA_BY_ZONE!$A$1:$AH$1,0)), "")</f>
        <v>12</v>
      </c>
      <c r="J23" s="11">
        <f>IFERROR(INDEX(REPORT_DATA_BY_ZONE!$A:$AH,$F23,MATCH(J$8,REPORT_DATA_BY_ZONE!$A$1:$AH$1,0)), "")</f>
        <v>14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38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41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47</v>
      </c>
      <c r="S23" s="11">
        <f>IFERROR(INDEX(REPORT_DATA_BY_ZONE!$A:$AH,$F23,MATCH(S$8,REPORT_DATA_BY_ZONE!$A$1:$AH$1,0)), "")</f>
        <v>0</v>
      </c>
      <c r="T23" s="11">
        <f>IFERROR(INDEX(REPORT_DATA_BY_ZONE!$A:$AH,$F23,MATCH(T$8,REPORT_DATA_BY_ZONE!$A$1:$AH$1,0)), "")</f>
        <v>21</v>
      </c>
      <c r="U23" s="11">
        <f>IFERROR(INDEX(REPORT_DATA_BY_ZONE!$A:$AH,$F23,MATCH(U$8,REPORT_DATA_BY_ZONE!$A$1:$AH$1,0)), "")</f>
        <v>4</v>
      </c>
      <c r="V23" s="11">
        <f>IFERROR(INDEX(REPORT_DATA_BY_ZONE!$A:$AH,$F23,MATCH(V$8,REPORT_DATA_BY_ZONE!$A$1:$AH$1,0)), "")</f>
        <v>1</v>
      </c>
    </row>
    <row r="24" spans="1:22">
      <c r="B24" s="24" t="s">
        <v>1137</v>
      </c>
      <c r="C24" s="14"/>
      <c r="D24" s="14"/>
      <c r="E24" s="14" t="str">
        <f>CONCATENATE(YEAR,":",MONTH,":4:",WEEKLY_REPORT_DAY,":", $A$1)</f>
        <v>2016:3:4:7:HUALIAN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1138</v>
      </c>
      <c r="C25" s="14"/>
      <c r="D25" s="14"/>
      <c r="E25" s="14" t="str">
        <f>CONCATENATE(YEAR,":",MONTH,":5:",WEEKLY_REPORT_DAY,":", $A$1)</f>
        <v>2016:3:5:7:HUALIAN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1161</v>
      </c>
      <c r="C26" s="15"/>
      <c r="D26" s="15"/>
      <c r="E26" s="15"/>
      <c r="F26" s="15"/>
      <c r="G26" s="19">
        <f>SUM(G21:G25)</f>
        <v>1</v>
      </c>
      <c r="H26" s="19">
        <f t="shared" ref="H26:V26" si="2">SUM(H21:H25)</f>
        <v>1</v>
      </c>
      <c r="I26" s="19">
        <f t="shared" si="2"/>
        <v>32</v>
      </c>
      <c r="J26" s="19">
        <f t="shared" si="2"/>
        <v>42</v>
      </c>
      <c r="K26" s="19">
        <f t="shared" si="2"/>
        <v>1</v>
      </c>
      <c r="L26" s="19">
        <f t="shared" si="2"/>
        <v>1</v>
      </c>
      <c r="M26" s="19">
        <f t="shared" si="2"/>
        <v>2</v>
      </c>
      <c r="N26" s="19">
        <f t="shared" si="2"/>
        <v>120</v>
      </c>
      <c r="O26" s="19">
        <f t="shared" si="2"/>
        <v>26</v>
      </c>
      <c r="P26" s="19">
        <f t="shared" si="2"/>
        <v>114</v>
      </c>
      <c r="Q26" s="19">
        <f t="shared" si="2"/>
        <v>180</v>
      </c>
      <c r="R26" s="19">
        <f t="shared" si="2"/>
        <v>104</v>
      </c>
      <c r="S26" s="19">
        <f t="shared" si="2"/>
        <v>3</v>
      </c>
      <c r="T26" s="19">
        <f t="shared" si="2"/>
        <v>65</v>
      </c>
      <c r="U26" s="19">
        <f t="shared" si="2"/>
        <v>18</v>
      </c>
      <c r="V26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823" priority="143" operator="lessThan">
      <formula>0.5</formula>
    </cfRule>
    <cfRule type="cellIs" dxfId="1822" priority="144" operator="greaterThan">
      <formula>0.5</formula>
    </cfRule>
  </conditionalFormatting>
  <conditionalFormatting sqref="N10 N12">
    <cfRule type="cellIs" dxfId="1821" priority="141" operator="lessThan">
      <formula>4.5</formula>
    </cfRule>
    <cfRule type="cellIs" dxfId="1820" priority="142" operator="greaterThan">
      <formula>5.5</formula>
    </cfRule>
  </conditionalFormatting>
  <conditionalFormatting sqref="O10 O12">
    <cfRule type="cellIs" dxfId="1819" priority="139" operator="lessThan">
      <formula>1.5</formula>
    </cfRule>
    <cfRule type="cellIs" dxfId="1818" priority="140" operator="greaterThan">
      <formula>2.5</formula>
    </cfRule>
  </conditionalFormatting>
  <conditionalFormatting sqref="P10 P12">
    <cfRule type="cellIs" dxfId="1817" priority="137" operator="lessThan">
      <formula>4.5</formula>
    </cfRule>
    <cfRule type="cellIs" dxfId="1816" priority="138" operator="greaterThan">
      <formula>7.5</formula>
    </cfRule>
  </conditionalFormatting>
  <conditionalFormatting sqref="R10:S10 R12:S12">
    <cfRule type="cellIs" dxfId="1815" priority="135" operator="lessThan">
      <formula>2.5</formula>
    </cfRule>
    <cfRule type="cellIs" dxfId="1814" priority="136" operator="greaterThan">
      <formula>4.5</formula>
    </cfRule>
  </conditionalFormatting>
  <conditionalFormatting sqref="T10 T12">
    <cfRule type="cellIs" dxfId="1813" priority="133" operator="lessThan">
      <formula>2.5</formula>
    </cfRule>
    <cfRule type="cellIs" dxfId="1812" priority="134" operator="greaterThan">
      <formula>4.5</formula>
    </cfRule>
  </conditionalFormatting>
  <conditionalFormatting sqref="U10 U12">
    <cfRule type="cellIs" dxfId="1811" priority="132" operator="greaterThan">
      <formula>1.5</formula>
    </cfRule>
  </conditionalFormatting>
  <conditionalFormatting sqref="L10:V10 L12:V12">
    <cfRule type="expression" dxfId="1810" priority="129">
      <formula>L10=""</formula>
    </cfRule>
  </conditionalFormatting>
  <conditionalFormatting sqref="S10 S12">
    <cfRule type="cellIs" dxfId="1809" priority="130" operator="greaterThan">
      <formula>0.5</formula>
    </cfRule>
    <cfRule type="cellIs" dxfId="1808" priority="131" operator="lessThan">
      <formula>0.5</formula>
    </cfRule>
  </conditionalFormatting>
  <conditionalFormatting sqref="L13:M13">
    <cfRule type="cellIs" dxfId="1807" priority="127" operator="lessThan">
      <formula>0.5</formula>
    </cfRule>
    <cfRule type="cellIs" dxfId="1806" priority="128" operator="greaterThan">
      <formula>0.5</formula>
    </cfRule>
  </conditionalFormatting>
  <conditionalFormatting sqref="N13">
    <cfRule type="cellIs" dxfId="1805" priority="125" operator="lessThan">
      <formula>4.5</formula>
    </cfRule>
    <cfRule type="cellIs" dxfId="1804" priority="126" operator="greaterThan">
      <formula>5.5</formula>
    </cfRule>
  </conditionalFormatting>
  <conditionalFormatting sqref="O13">
    <cfRule type="cellIs" dxfId="1803" priority="123" operator="lessThan">
      <formula>1.5</formula>
    </cfRule>
    <cfRule type="cellIs" dxfId="1802" priority="124" operator="greaterThan">
      <formula>2.5</formula>
    </cfRule>
  </conditionalFormatting>
  <conditionalFormatting sqref="P13">
    <cfRule type="cellIs" dxfId="1801" priority="121" operator="lessThan">
      <formula>4.5</formula>
    </cfRule>
    <cfRule type="cellIs" dxfId="1800" priority="122" operator="greaterThan">
      <formula>7.5</formula>
    </cfRule>
  </conditionalFormatting>
  <conditionalFormatting sqref="R13:S13">
    <cfRule type="cellIs" dxfId="1799" priority="119" operator="lessThan">
      <formula>2.5</formula>
    </cfRule>
    <cfRule type="cellIs" dxfId="1798" priority="120" operator="greaterThan">
      <formula>4.5</formula>
    </cfRule>
  </conditionalFormatting>
  <conditionalFormatting sqref="T13">
    <cfRule type="cellIs" dxfId="1797" priority="117" operator="lessThan">
      <formula>2.5</formula>
    </cfRule>
    <cfRule type="cellIs" dxfId="1796" priority="118" operator="greaterThan">
      <formula>4.5</formula>
    </cfRule>
  </conditionalFormatting>
  <conditionalFormatting sqref="U13">
    <cfRule type="cellIs" dxfId="1795" priority="116" operator="greaterThan">
      <formula>1.5</formula>
    </cfRule>
  </conditionalFormatting>
  <conditionalFormatting sqref="L13:V13">
    <cfRule type="expression" dxfId="1794" priority="113">
      <formula>L13=""</formula>
    </cfRule>
  </conditionalFormatting>
  <conditionalFormatting sqref="S13">
    <cfRule type="cellIs" dxfId="1793" priority="114" operator="greaterThan">
      <formula>0.5</formula>
    </cfRule>
    <cfRule type="cellIs" dxfId="1792" priority="115" operator="lessThan">
      <formula>0.5</formula>
    </cfRule>
  </conditionalFormatting>
  <conditionalFormatting sqref="L16:M16">
    <cfRule type="cellIs" dxfId="1791" priority="63" operator="lessThan">
      <formula>0.5</formula>
    </cfRule>
    <cfRule type="cellIs" dxfId="1790" priority="64" operator="greaterThan">
      <formula>0.5</formula>
    </cfRule>
  </conditionalFormatting>
  <conditionalFormatting sqref="N16">
    <cfRule type="cellIs" dxfId="1789" priority="61" operator="lessThan">
      <formula>4.5</formula>
    </cfRule>
    <cfRule type="cellIs" dxfId="1788" priority="62" operator="greaterThan">
      <formula>5.5</formula>
    </cfRule>
  </conditionalFormatting>
  <conditionalFormatting sqref="O16">
    <cfRule type="cellIs" dxfId="1787" priority="59" operator="lessThan">
      <formula>1.5</formula>
    </cfRule>
    <cfRule type="cellIs" dxfId="1786" priority="60" operator="greaterThan">
      <formula>2.5</formula>
    </cfRule>
  </conditionalFormatting>
  <conditionalFormatting sqref="P16">
    <cfRule type="cellIs" dxfId="1785" priority="57" operator="lessThan">
      <formula>4.5</formula>
    </cfRule>
    <cfRule type="cellIs" dxfId="1784" priority="58" operator="greaterThan">
      <formula>7.5</formula>
    </cfRule>
  </conditionalFormatting>
  <conditionalFormatting sqref="R16:S16">
    <cfRule type="cellIs" dxfId="1783" priority="55" operator="lessThan">
      <formula>2.5</formula>
    </cfRule>
    <cfRule type="cellIs" dxfId="1782" priority="56" operator="greaterThan">
      <formula>4.5</formula>
    </cfRule>
  </conditionalFormatting>
  <conditionalFormatting sqref="T16">
    <cfRule type="cellIs" dxfId="1781" priority="53" operator="lessThan">
      <formula>2.5</formula>
    </cfRule>
    <cfRule type="cellIs" dxfId="1780" priority="54" operator="greaterThan">
      <formula>4.5</formula>
    </cfRule>
  </conditionalFormatting>
  <conditionalFormatting sqref="U16">
    <cfRule type="cellIs" dxfId="1779" priority="52" operator="greaterThan">
      <formula>1.5</formula>
    </cfRule>
  </conditionalFormatting>
  <conditionalFormatting sqref="L16:V16">
    <cfRule type="expression" dxfId="1778" priority="49">
      <formula>L16=""</formula>
    </cfRule>
  </conditionalFormatting>
  <conditionalFormatting sqref="S16">
    <cfRule type="cellIs" dxfId="1777" priority="50" operator="greaterThan">
      <formula>0.5</formula>
    </cfRule>
    <cfRule type="cellIs" dxfId="1776" priority="51" operator="lessThan">
      <formula>0.5</formula>
    </cfRule>
  </conditionalFormatting>
  <conditionalFormatting sqref="L17:M17">
    <cfRule type="cellIs" dxfId="1775" priority="47" operator="lessThan">
      <formula>0.5</formula>
    </cfRule>
    <cfRule type="cellIs" dxfId="1774" priority="48" operator="greaterThan">
      <formula>0.5</formula>
    </cfRule>
  </conditionalFormatting>
  <conditionalFormatting sqref="N17">
    <cfRule type="cellIs" dxfId="1773" priority="45" operator="lessThan">
      <formula>4.5</formula>
    </cfRule>
    <cfRule type="cellIs" dxfId="1772" priority="46" operator="greaterThan">
      <formula>5.5</formula>
    </cfRule>
  </conditionalFormatting>
  <conditionalFormatting sqref="O17">
    <cfRule type="cellIs" dxfId="1771" priority="43" operator="lessThan">
      <formula>1.5</formula>
    </cfRule>
    <cfRule type="cellIs" dxfId="1770" priority="44" operator="greaterThan">
      <formula>2.5</formula>
    </cfRule>
  </conditionalFormatting>
  <conditionalFormatting sqref="P17">
    <cfRule type="cellIs" dxfId="1769" priority="41" operator="lessThan">
      <formula>4.5</formula>
    </cfRule>
    <cfRule type="cellIs" dxfId="1768" priority="42" operator="greaterThan">
      <formula>7.5</formula>
    </cfRule>
  </conditionalFormatting>
  <conditionalFormatting sqref="R17:S17">
    <cfRule type="cellIs" dxfId="1767" priority="39" operator="lessThan">
      <formula>2.5</formula>
    </cfRule>
    <cfRule type="cellIs" dxfId="1766" priority="40" operator="greaterThan">
      <formula>4.5</formula>
    </cfRule>
  </conditionalFormatting>
  <conditionalFormatting sqref="T17">
    <cfRule type="cellIs" dxfId="1765" priority="37" operator="lessThan">
      <formula>2.5</formula>
    </cfRule>
    <cfRule type="cellIs" dxfId="1764" priority="38" operator="greaterThan">
      <formula>4.5</formula>
    </cfRule>
  </conditionalFormatting>
  <conditionalFormatting sqref="U17">
    <cfRule type="cellIs" dxfId="1763" priority="36" operator="greaterThan">
      <formula>1.5</formula>
    </cfRule>
  </conditionalFormatting>
  <conditionalFormatting sqref="L17:V17">
    <cfRule type="expression" dxfId="1762" priority="33">
      <formula>L17=""</formula>
    </cfRule>
  </conditionalFormatting>
  <conditionalFormatting sqref="S17">
    <cfRule type="cellIs" dxfId="1761" priority="34" operator="greaterThan">
      <formula>0.5</formula>
    </cfRule>
    <cfRule type="cellIs" dxfId="1760" priority="35" operator="lessThan">
      <formula>0.5</formula>
    </cfRule>
  </conditionalFormatting>
  <conditionalFormatting sqref="L11:M11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1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1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1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1:S11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1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1">
    <cfRule type="cellIs" dxfId="1747" priority="4" operator="greaterThan">
      <formula>1.5</formula>
    </cfRule>
  </conditionalFormatting>
  <conditionalFormatting sqref="L11:V11">
    <cfRule type="expression" dxfId="1746" priority="1">
      <formula>L11=""</formula>
    </cfRule>
  </conditionalFormatting>
  <conditionalFormatting sqref="S11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85"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>
        <f t="shared" ca="1" si="3"/>
        <v>31</v>
      </c>
      <c r="AC54" s="26">
        <f t="shared" ca="1" si="4"/>
        <v>9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>
        <f t="shared" ca="1" si="3"/>
        <v>39</v>
      </c>
      <c r="AC55" s="26">
        <f t="shared" ca="1" si="4"/>
        <v>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>
        <f t="shared" ca="1" si="3"/>
        <v>47</v>
      </c>
      <c r="AC56" s="26">
        <f t="shared" ca="1" si="4"/>
        <v>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>
        <f t="shared" ca="1" si="3"/>
        <v>55</v>
      </c>
      <c r="AC57" s="26">
        <f t="shared" ca="1" si="4"/>
        <v>4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>
        <f t="shared" ca="1" si="3"/>
        <v>63</v>
      </c>
      <c r="AC58" s="26">
        <f t="shared" ca="1" si="4"/>
        <v>4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>
        <f t="shared" ca="1" si="3"/>
        <v>71</v>
      </c>
      <c r="AC59" s="26">
        <f t="shared" ca="1" si="4"/>
        <v>2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>
        <f t="shared" ca="1" si="3"/>
        <v>79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>
        <f t="shared" ca="1" si="3"/>
        <v>87</v>
      </c>
      <c r="AC61" s="26">
        <f t="shared" ca="1" si="4"/>
        <v>3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>
        <f t="shared" ca="1" si="3"/>
        <v>4</v>
      </c>
      <c r="AC62" s="26">
        <f t="shared" ca="1" si="4"/>
        <v>5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>
        <f t="shared" ca="1" si="3"/>
        <v>13</v>
      </c>
      <c r="AC63" s="26">
        <f t="shared" ca="1" si="4"/>
        <v>4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>
        <f t="shared" ca="1" si="3"/>
        <v>22</v>
      </c>
      <c r="AC64" s="26">
        <f t="shared" ca="1" si="4"/>
        <v>2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>
        <f t="shared" ca="1" si="3"/>
        <v>126</v>
      </c>
      <c r="AC65" s="26">
        <f t="shared" ca="1" si="4"/>
        <v>3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>
        <f t="shared" ca="1" si="3"/>
        <v>135</v>
      </c>
      <c r="AC66" s="26">
        <f t="shared" ca="1" si="4"/>
        <v>0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>
        <f t="shared" ca="1" si="3"/>
        <v>145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>
        <f t="shared" ca="1" si="3"/>
        <v>155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>
        <f t="shared" ca="1" si="3"/>
        <v>165</v>
      </c>
      <c r="AC69" s="26">
        <f t="shared" ca="1" si="4"/>
        <v>5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>
        <f t="shared" ca="1" si="3"/>
        <v>175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>
        <f t="shared" ca="1" si="3"/>
        <v>185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>
        <f t="shared" ca="1" si="3"/>
        <v>195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>
        <f t="shared" ca="1" si="3"/>
        <v>205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>
        <f t="shared" ca="1" si="3"/>
        <v>95</v>
      </c>
      <c r="AC74" s="26">
        <f t="shared" ca="1" si="4"/>
        <v>4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>
        <f t="shared" ca="1" si="3"/>
        <v>105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>
        <f t="shared" ca="1" si="3"/>
        <v>115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215</v>
      </c>
      <c r="AC77" s="26">
        <f t="shared" ca="1" si="4"/>
        <v>1</v>
      </c>
      <c r="AD77" s="26">
        <f t="shared" si="5"/>
        <v>5</v>
      </c>
      <c r="AE77" s="33">
        <f t="shared" ca="1" si="6"/>
        <v>4</v>
      </c>
      <c r="AF77" s="11">
        <f t="shared" ca="1" si="8"/>
        <v>1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2016:1:1:7:HUALIAN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36</v>
      </c>
      <c r="AX77" s="26">
        <f t="shared" ref="AX77:AX88" si="16">3*$X$94</f>
        <v>18</v>
      </c>
      <c r="AY77" s="26">
        <f t="shared" ref="AY77:AY88" si="17">5*$X$94</f>
        <v>30</v>
      </c>
      <c r="AZ77" s="26">
        <f t="shared" ref="AZ77:AZ88" si="18">1*$X$94</f>
        <v>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226</v>
      </c>
      <c r="AC78" s="26">
        <f t="shared" ca="1" si="4"/>
        <v>4</v>
      </c>
      <c r="AD78" s="26">
        <f t="shared" si="5"/>
        <v>5</v>
      </c>
      <c r="AE78" s="33">
        <f t="shared" ca="1" si="6"/>
        <v>15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3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2016:1:2:7:HUALIAN</v>
      </c>
      <c r="AP78" s="33">
        <f t="shared" ca="1" si="12"/>
        <v>4</v>
      </c>
      <c r="AQ78" s="26">
        <f t="shared" ca="1" si="13"/>
        <v>0</v>
      </c>
      <c r="AR78" s="26">
        <f t="shared" ca="1" si="13"/>
        <v>25</v>
      </c>
      <c r="AS78" s="26">
        <f t="shared" ca="1" si="13"/>
        <v>0</v>
      </c>
      <c r="AT78" s="26">
        <f t="shared" ca="1" si="13"/>
        <v>14</v>
      </c>
      <c r="AU78" s="26">
        <f t="shared" ca="1" si="13"/>
        <v>0</v>
      </c>
      <c r="AV78" s="26">
        <f t="shared" si="14"/>
        <v>2</v>
      </c>
      <c r="AW78" s="26">
        <f t="shared" si="15"/>
        <v>36</v>
      </c>
      <c r="AX78" s="26">
        <f t="shared" si="16"/>
        <v>18</v>
      </c>
      <c r="AY78" s="26">
        <f t="shared" si="17"/>
        <v>30</v>
      </c>
      <c r="AZ78" s="26">
        <f t="shared" si="18"/>
        <v>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237</v>
      </c>
      <c r="AC79" s="26">
        <f t="shared" ca="1" si="4"/>
        <v>1</v>
      </c>
      <c r="AD79" s="26">
        <f t="shared" si="5"/>
        <v>5</v>
      </c>
      <c r="AE79" s="33">
        <f t="shared" ca="1" si="6"/>
        <v>27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2016:1:3:7:HUALIAN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36</v>
      </c>
      <c r="AX79" s="26">
        <f t="shared" si="16"/>
        <v>18</v>
      </c>
      <c r="AY79" s="26">
        <f t="shared" si="17"/>
        <v>30</v>
      </c>
      <c r="AZ79" s="26">
        <f t="shared" si="18"/>
        <v>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2016:1:4:7:HUALIAN</v>
      </c>
      <c r="AP80" s="33">
        <f t="shared" ca="1" si="12"/>
        <v>15</v>
      </c>
      <c r="AQ80" s="26">
        <f t="shared" ca="1" si="13"/>
        <v>1</v>
      </c>
      <c r="AR80" s="26">
        <f t="shared" ca="1" si="13"/>
        <v>36</v>
      </c>
      <c r="AS80" s="26">
        <f t="shared" ca="1" si="13"/>
        <v>7</v>
      </c>
      <c r="AT80" s="26">
        <f t="shared" ca="1" si="13"/>
        <v>36</v>
      </c>
      <c r="AU80" s="26">
        <f t="shared" ca="1" si="13"/>
        <v>0</v>
      </c>
      <c r="AV80" s="26">
        <f t="shared" si="14"/>
        <v>2</v>
      </c>
      <c r="AW80" s="26">
        <f t="shared" si="15"/>
        <v>36</v>
      </c>
      <c r="AX80" s="26">
        <f t="shared" si="16"/>
        <v>18</v>
      </c>
      <c r="AY80" s="26">
        <f t="shared" si="17"/>
        <v>30</v>
      </c>
      <c r="AZ80" s="26">
        <f t="shared" si="18"/>
        <v>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2016:1:5:7:HUALIAN</v>
      </c>
      <c r="AP81" s="33">
        <f t="shared" ca="1" si="12"/>
        <v>26</v>
      </c>
      <c r="AQ81" s="26">
        <f t="shared" ca="1" si="13"/>
        <v>0</v>
      </c>
      <c r="AR81" s="26">
        <f t="shared" ca="1" si="13"/>
        <v>39</v>
      </c>
      <c r="AS81" s="26">
        <f t="shared" ca="1" si="13"/>
        <v>11</v>
      </c>
      <c r="AT81" s="26">
        <f t="shared" ca="1" si="13"/>
        <v>29</v>
      </c>
      <c r="AU81" s="26">
        <f t="shared" ca="1" si="13"/>
        <v>0</v>
      </c>
      <c r="AV81" s="26">
        <f t="shared" si="14"/>
        <v>2</v>
      </c>
      <c r="AW81" s="26">
        <f t="shared" si="15"/>
        <v>36</v>
      </c>
      <c r="AX81" s="26">
        <f t="shared" si="16"/>
        <v>18</v>
      </c>
      <c r="AY81" s="26">
        <f t="shared" si="17"/>
        <v>30</v>
      </c>
      <c r="AZ81" s="26">
        <f t="shared" si="18"/>
        <v>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2016:2:1:7:HUALIAN</v>
      </c>
      <c r="AP82" s="33">
        <f t="shared" ca="1" si="12"/>
        <v>37</v>
      </c>
      <c r="AQ82" s="26">
        <f t="shared" ca="1" si="13"/>
        <v>0</v>
      </c>
      <c r="AR82" s="26">
        <f t="shared" ca="1" si="13"/>
        <v>34</v>
      </c>
      <c r="AS82" s="26">
        <f t="shared" ca="1" si="13"/>
        <v>10</v>
      </c>
      <c r="AT82" s="26">
        <f t="shared" ca="1" si="13"/>
        <v>26</v>
      </c>
      <c r="AU82" s="26">
        <f t="shared" ca="1" si="13"/>
        <v>1</v>
      </c>
      <c r="AV82" s="26">
        <f t="shared" si="14"/>
        <v>2</v>
      </c>
      <c r="AW82" s="26">
        <f t="shared" si="15"/>
        <v>36</v>
      </c>
      <c r="AX82" s="26">
        <f t="shared" si="16"/>
        <v>18</v>
      </c>
      <c r="AY82" s="26">
        <f t="shared" si="17"/>
        <v>30</v>
      </c>
      <c r="AZ82" s="26">
        <f t="shared" si="18"/>
        <v>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2016:2:2:7:HUALIAN</v>
      </c>
      <c r="AP83" s="33">
        <f t="shared" ca="1" si="12"/>
        <v>48</v>
      </c>
      <c r="AQ83" s="26">
        <f t="shared" ca="1" si="13"/>
        <v>0</v>
      </c>
      <c r="AR83" s="26">
        <f t="shared" ca="1" si="13"/>
        <v>37</v>
      </c>
      <c r="AS83" s="26">
        <f t="shared" ca="1" si="13"/>
        <v>12</v>
      </c>
      <c r="AT83" s="26">
        <f t="shared" ca="1" si="13"/>
        <v>26</v>
      </c>
      <c r="AU83" s="26">
        <f t="shared" ca="1" si="13"/>
        <v>4</v>
      </c>
      <c r="AV83" s="26">
        <f t="shared" si="14"/>
        <v>2</v>
      </c>
      <c r="AW83" s="26">
        <f t="shared" si="15"/>
        <v>36</v>
      </c>
      <c r="AX83" s="26">
        <f t="shared" si="16"/>
        <v>18</v>
      </c>
      <c r="AY83" s="26">
        <f t="shared" si="17"/>
        <v>30</v>
      </c>
      <c r="AZ83" s="26">
        <f t="shared" si="18"/>
        <v>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2016:2:3:7:HUALIAN</v>
      </c>
      <c r="AP84" s="33">
        <f t="shared" ca="1" si="12"/>
        <v>59</v>
      </c>
      <c r="AQ84" s="26">
        <f t="shared" ca="1" si="13"/>
        <v>2</v>
      </c>
      <c r="AR84" s="26">
        <f t="shared" ca="1" si="13"/>
        <v>40</v>
      </c>
      <c r="AS84" s="26">
        <f t="shared" ca="1" si="13"/>
        <v>10</v>
      </c>
      <c r="AT84" s="26">
        <f t="shared" ca="1" si="13"/>
        <v>40</v>
      </c>
      <c r="AU84" s="26">
        <f t="shared" ca="1" si="13"/>
        <v>1</v>
      </c>
      <c r="AV84" s="26">
        <f t="shared" si="14"/>
        <v>2</v>
      </c>
      <c r="AW84" s="26">
        <f t="shared" si="15"/>
        <v>36</v>
      </c>
      <c r="AX84" s="26">
        <f t="shared" si="16"/>
        <v>18</v>
      </c>
      <c r="AY84" s="26">
        <f t="shared" si="17"/>
        <v>30</v>
      </c>
      <c r="AZ84" s="26">
        <f t="shared" si="18"/>
        <v>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2016:2:4:7:HUALIAN</v>
      </c>
      <c r="AP85" s="33">
        <f t="shared" ca="1" si="12"/>
        <v>70</v>
      </c>
      <c r="AQ85" s="26">
        <f t="shared" ca="1" si="13"/>
        <v>2</v>
      </c>
      <c r="AR85" s="26">
        <f t="shared" ca="1" si="13"/>
        <v>42</v>
      </c>
      <c r="AS85" s="26">
        <f t="shared" ca="1" si="13"/>
        <v>14</v>
      </c>
      <c r="AT85" s="26">
        <f t="shared" ca="1" si="13"/>
        <v>25</v>
      </c>
      <c r="AU85" s="26">
        <f t="shared" ca="1" si="13"/>
        <v>5</v>
      </c>
      <c r="AV85" s="26">
        <f t="shared" si="14"/>
        <v>2</v>
      </c>
      <c r="AW85" s="26">
        <f t="shared" si="15"/>
        <v>36</v>
      </c>
      <c r="AX85" s="26">
        <f t="shared" si="16"/>
        <v>18</v>
      </c>
      <c r="AY85" s="26">
        <f t="shared" si="17"/>
        <v>30</v>
      </c>
      <c r="AZ85" s="26">
        <f t="shared" si="18"/>
        <v>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2016:3:1:7:HUALIAN</v>
      </c>
      <c r="AP86" s="33">
        <f t="shared" ca="1" si="12"/>
        <v>81</v>
      </c>
      <c r="AQ86" s="26">
        <f t="shared" ca="1" si="13"/>
        <v>0</v>
      </c>
      <c r="AR86" s="26">
        <f t="shared" ca="1" si="13"/>
        <v>40</v>
      </c>
      <c r="AS86" s="26">
        <f t="shared" ca="1" si="13"/>
        <v>8</v>
      </c>
      <c r="AT86" s="26">
        <f t="shared" ca="1" si="13"/>
        <v>29</v>
      </c>
      <c r="AU86" s="26">
        <f t="shared" ca="1" si="13"/>
        <v>1</v>
      </c>
      <c r="AV86" s="26">
        <f t="shared" si="14"/>
        <v>2</v>
      </c>
      <c r="AW86" s="26">
        <f t="shared" si="15"/>
        <v>36</v>
      </c>
      <c r="AX86" s="26">
        <f t="shared" si="16"/>
        <v>18</v>
      </c>
      <c r="AY86" s="26">
        <f t="shared" si="17"/>
        <v>30</v>
      </c>
      <c r="AZ86" s="26">
        <f t="shared" si="18"/>
        <v>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2016:3:2:7:HUALIAN</v>
      </c>
      <c r="AP87" s="33">
        <f t="shared" ca="1" si="12"/>
        <v>92</v>
      </c>
      <c r="AQ87" s="26">
        <f t="shared" ca="1" si="13"/>
        <v>1</v>
      </c>
      <c r="AR87" s="26">
        <f t="shared" ca="1" si="13"/>
        <v>42</v>
      </c>
      <c r="AS87" s="26">
        <f t="shared" ca="1" si="13"/>
        <v>9</v>
      </c>
      <c r="AT87" s="26">
        <f t="shared" ca="1" si="13"/>
        <v>28</v>
      </c>
      <c r="AU87" s="26">
        <f t="shared" ca="1" si="13"/>
        <v>2</v>
      </c>
      <c r="AV87" s="26">
        <f t="shared" si="14"/>
        <v>2</v>
      </c>
      <c r="AW87" s="26">
        <f t="shared" si="15"/>
        <v>36</v>
      </c>
      <c r="AX87" s="26">
        <f t="shared" si="16"/>
        <v>18</v>
      </c>
      <c r="AY87" s="26">
        <f t="shared" si="17"/>
        <v>30</v>
      </c>
      <c r="AZ87" s="26">
        <f t="shared" si="18"/>
        <v>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2016:3:3:7:HUALIAN</v>
      </c>
      <c r="AP88" s="33">
        <f t="shared" ca="1" si="12"/>
        <v>102</v>
      </c>
      <c r="AQ88" s="26">
        <f t="shared" ca="1" si="13"/>
        <v>0</v>
      </c>
      <c r="AR88" s="26">
        <f t="shared" ca="1" si="13"/>
        <v>38</v>
      </c>
      <c r="AS88" s="26">
        <f t="shared" ca="1" si="13"/>
        <v>9</v>
      </c>
      <c r="AT88" s="26">
        <f t="shared" ca="1" si="13"/>
        <v>47</v>
      </c>
      <c r="AU88" s="26">
        <f t="shared" ca="1" si="13"/>
        <v>0</v>
      </c>
      <c r="AV88" s="26">
        <f t="shared" si="14"/>
        <v>2</v>
      </c>
      <c r="AW88" s="26">
        <f t="shared" si="15"/>
        <v>36</v>
      </c>
      <c r="AX88" s="26">
        <f t="shared" si="16"/>
        <v>18</v>
      </c>
      <c r="AY88" s="26">
        <f t="shared" si="17"/>
        <v>30</v>
      </c>
      <c r="AZ88" s="26">
        <f t="shared" si="18"/>
        <v>6</v>
      </c>
    </row>
    <row r="89" spans="23:52">
      <c r="W89" s="8" t="s">
        <v>1937</v>
      </c>
      <c r="X89" s="2" t="s">
        <v>37</v>
      </c>
      <c r="AC89" s="8">
        <f ca="1">SUMIFS(AC53:AC88, $X53:$X88,YEAR,AC53:AC88,"&lt;&gt;#N/A")</f>
        <v>6</v>
      </c>
      <c r="AD89" s="33"/>
      <c r="AF89" s="8">
        <f t="shared" ref="AF89:AK89" ca="1" si="20">SUM(AF53:AF88)</f>
        <v>1</v>
      </c>
      <c r="AG89" s="8">
        <f t="shared" ca="1" si="20"/>
        <v>0</v>
      </c>
      <c r="AH89" s="8">
        <f t="shared" ca="1" si="20"/>
        <v>0</v>
      </c>
      <c r="AI89" s="8">
        <f t="shared" ca="1" si="20"/>
        <v>12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12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08%</v>
      </c>
      <c r="Y99" s="36">
        <f ca="1">IFERROR(X98/SUM(X97:X98),"0")</f>
        <v>7.6923076923076927E-2</v>
      </c>
      <c r="Z99" s="8" t="str">
        <f ca="1">TEXT(Y99,"00%")</f>
        <v>08%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65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2015  32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623</v>
      </c>
    </row>
    <row r="105" spans="23:50">
      <c r="X105" s="57" t="s">
        <v>1165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1393</v>
      </c>
      <c r="B1" s="46" t="s">
        <v>1392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JIAN_DISTRICT_GRAPH!$AC$89</f>
        <v>4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2068</v>
      </c>
      <c r="B10" s="23" t="s">
        <v>1964</v>
      </c>
      <c r="C10" s="4" t="s">
        <v>615</v>
      </c>
      <c r="D10" s="4" t="s">
        <v>1967</v>
      </c>
      <c r="E10" s="4" t="str">
        <f>CONCATENATE(YEAR,":",MONTH,":",WEEK,":",WEEKDAY,":",$A10)</f>
        <v>2016:3:3:7:HUALIAN_2_ZL</v>
      </c>
      <c r="F10" s="4">
        <f>MATCH($E10,REPORT_DATA_BY_COMP!$A:$A,0)</f>
        <v>900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1965</v>
      </c>
      <c r="B11" s="23" t="s">
        <v>1968</v>
      </c>
      <c r="C11" s="4" t="s">
        <v>1966</v>
      </c>
      <c r="D11" s="4" t="s">
        <v>616</v>
      </c>
      <c r="E11" s="4" t="str">
        <f>CONCATENATE(YEAR,":",MONTH,":",WEEK,":",WEEKDAY,":",$A11)</f>
        <v>2016:3:3:7:HUALIAN_2_E</v>
      </c>
      <c r="F11" s="4">
        <f>MATCH($E11,REPORT_DATA_BY_COMP!$A:$A,0)</f>
        <v>899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1969</v>
      </c>
      <c r="C12" s="4" t="s">
        <v>617</v>
      </c>
      <c r="D12" s="4" t="s">
        <v>618</v>
      </c>
      <c r="E12" s="4" t="str">
        <f>CONCATENATE(YEAR,":",MONTH,":",WEEK,":",WEEKDAY,":",$A12)</f>
        <v>2016:3:3:7:HUALIAN_1_E</v>
      </c>
      <c r="F12" s="4">
        <f>MATCH($E12,REPORT_DATA_BY_COMP!$A:$A,0)</f>
        <v>897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613</v>
      </c>
      <c r="B13" s="23" t="s">
        <v>1970</v>
      </c>
      <c r="C13" s="4" t="s">
        <v>922</v>
      </c>
      <c r="D13" s="4" t="s">
        <v>620</v>
      </c>
      <c r="E13" s="4" t="str">
        <f>CONCATENATE(YEAR,":",MONTH,":",WEEK,":",WEEKDAY,":",$A13)</f>
        <v>2016:3:3:7:HUALIAN_1_S</v>
      </c>
      <c r="F13" s="4">
        <f>MATCH($E13,REPORT_DATA_BY_COMP!$A:$A,0)</f>
        <v>898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23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1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26</v>
      </c>
      <c r="Q14" s="12">
        <f t="shared" si="0"/>
        <v>50</v>
      </c>
      <c r="R14" s="12">
        <f t="shared" si="0"/>
        <v>23</v>
      </c>
      <c r="S14" s="12">
        <f t="shared" si="0"/>
        <v>0</v>
      </c>
      <c r="T14" s="12">
        <f t="shared" si="0"/>
        <v>10</v>
      </c>
      <c r="U14" s="12">
        <f t="shared" si="0"/>
        <v>1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2016:3:1:7:JIAN</v>
      </c>
      <c r="F17" s="14">
        <f>MATCH($E17,REPORT_DATA_BY_DISTRICT!$A:$A, 0)</f>
        <v>229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17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38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2016:3:2:7:JIAN</v>
      </c>
      <c r="F18" s="14">
        <f>MATCH($E18,REPORT_DATA_BY_DISTRICT!$A:$A, 0)</f>
        <v>260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2016:3:3:7:JIAN</v>
      </c>
      <c r="F19" s="14">
        <f>MATCH($E19,REPORT_DATA_BY_DISTRICT!$A:$A, 0)</f>
        <v>289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8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50</v>
      </c>
      <c r="R19" s="11">
        <f>IFERROR(INDEX(REPORT_DATA_BY_DISTRICT!$A:$AH,$F19,MATCH(R$8,REPORT_DATA_BY_DISTRICT!$A$1:$AH$1,0)), "")</f>
        <v>23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10</v>
      </c>
      <c r="U19" s="11">
        <f>IFERROR(INDEX(REPORT_DATA_BY_DISTRICT!$A:$AH,$F19,MATCH(U$8,REPORT_DATA_BY_DISTRICT!$A$1:$AH$1,0)), "")</f>
        <v>1</v>
      </c>
      <c r="V19" s="11">
        <f>IFERROR(INDEX(REPORT_DATA_BY_DISTRICT!$A:$AH,$F19,MATCH(V$8,REPORT_DATA_BY_DISTRICT!$A$1:$AH$1,0)), "")</f>
        <v>1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17</v>
      </c>
      <c r="J22" s="19">
        <f>SUM(J17:J21)</f>
        <v>18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55</v>
      </c>
      <c r="O22" s="19">
        <f t="shared" si="1"/>
        <v>12</v>
      </c>
      <c r="P22" s="19">
        <f t="shared" si="1"/>
        <v>76</v>
      </c>
      <c r="Q22" s="19">
        <f t="shared" si="1"/>
        <v>113</v>
      </c>
      <c r="R22" s="19">
        <f t="shared" si="1"/>
        <v>54</v>
      </c>
      <c r="S22" s="19">
        <f t="shared" si="1"/>
        <v>3</v>
      </c>
      <c r="T22" s="19">
        <f t="shared" si="1"/>
        <v>31</v>
      </c>
      <c r="U22" s="19">
        <f t="shared" si="1"/>
        <v>8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43" priority="47" operator="lessThan">
      <formula>0.5</formula>
    </cfRule>
    <cfRule type="cellIs" dxfId="1742" priority="48" operator="greaterThan">
      <formula>0.5</formula>
    </cfRule>
  </conditionalFormatting>
  <conditionalFormatting sqref="N10:N11">
    <cfRule type="cellIs" dxfId="1741" priority="45" operator="lessThan">
      <formula>4.5</formula>
    </cfRule>
    <cfRule type="cellIs" dxfId="1740" priority="46" operator="greaterThan">
      <formula>5.5</formula>
    </cfRule>
  </conditionalFormatting>
  <conditionalFormatting sqref="O10:O11">
    <cfRule type="cellIs" dxfId="1739" priority="43" operator="lessThan">
      <formula>1.5</formula>
    </cfRule>
    <cfRule type="cellIs" dxfId="1738" priority="44" operator="greaterThan">
      <formula>2.5</formula>
    </cfRule>
  </conditionalFormatting>
  <conditionalFormatting sqref="P10:P11">
    <cfRule type="cellIs" dxfId="1737" priority="41" operator="lessThan">
      <formula>4.5</formula>
    </cfRule>
    <cfRule type="cellIs" dxfId="1736" priority="42" operator="greaterThan">
      <formula>7.5</formula>
    </cfRule>
  </conditionalFormatting>
  <conditionalFormatting sqref="R10:S11">
    <cfRule type="cellIs" dxfId="1735" priority="39" operator="lessThan">
      <formula>2.5</formula>
    </cfRule>
    <cfRule type="cellIs" dxfId="1734" priority="40" operator="greaterThan">
      <formula>4.5</formula>
    </cfRule>
  </conditionalFormatting>
  <conditionalFormatting sqref="T10:T11">
    <cfRule type="cellIs" dxfId="1733" priority="37" operator="lessThan">
      <formula>2.5</formula>
    </cfRule>
    <cfRule type="cellIs" dxfId="1732" priority="38" operator="greaterThan">
      <formula>4.5</formula>
    </cfRule>
  </conditionalFormatting>
  <conditionalFormatting sqref="U10:U11">
    <cfRule type="cellIs" dxfId="1731" priority="36" operator="greaterThan">
      <formula>1.5</formula>
    </cfRule>
  </conditionalFormatting>
  <conditionalFormatting sqref="L10:V11">
    <cfRule type="expression" dxfId="1730" priority="33">
      <formula>L10=""</formula>
    </cfRule>
  </conditionalFormatting>
  <conditionalFormatting sqref="S10:S11">
    <cfRule type="cellIs" dxfId="1729" priority="34" operator="greaterThan">
      <formula>0.5</formula>
    </cfRule>
    <cfRule type="cellIs" dxfId="1728" priority="35" operator="lessThan">
      <formula>0.5</formula>
    </cfRule>
  </conditionalFormatting>
  <conditionalFormatting sqref="L13:M13">
    <cfRule type="cellIs" dxfId="1727" priority="31" operator="lessThan">
      <formula>0.5</formula>
    </cfRule>
    <cfRule type="cellIs" dxfId="1726" priority="32" operator="greaterThan">
      <formula>0.5</formula>
    </cfRule>
  </conditionalFormatting>
  <conditionalFormatting sqref="N13">
    <cfRule type="cellIs" dxfId="1725" priority="29" operator="lessThan">
      <formula>4.5</formula>
    </cfRule>
    <cfRule type="cellIs" dxfId="1724" priority="30" operator="greaterThan">
      <formula>5.5</formula>
    </cfRule>
  </conditionalFormatting>
  <conditionalFormatting sqref="O13">
    <cfRule type="cellIs" dxfId="1723" priority="27" operator="lessThan">
      <formula>1.5</formula>
    </cfRule>
    <cfRule type="cellIs" dxfId="1722" priority="28" operator="greaterThan">
      <formula>2.5</formula>
    </cfRule>
  </conditionalFormatting>
  <conditionalFormatting sqref="P13">
    <cfRule type="cellIs" dxfId="1721" priority="25" operator="lessThan">
      <formula>4.5</formula>
    </cfRule>
    <cfRule type="cellIs" dxfId="1720" priority="26" operator="greaterThan">
      <formula>7.5</formula>
    </cfRule>
  </conditionalFormatting>
  <conditionalFormatting sqref="R13:S13">
    <cfRule type="cellIs" dxfId="1719" priority="23" operator="lessThan">
      <formula>2.5</formula>
    </cfRule>
    <cfRule type="cellIs" dxfId="1718" priority="24" operator="greaterThan">
      <formula>4.5</formula>
    </cfRule>
  </conditionalFormatting>
  <conditionalFormatting sqref="T13">
    <cfRule type="cellIs" dxfId="1717" priority="21" operator="lessThan">
      <formula>2.5</formula>
    </cfRule>
    <cfRule type="cellIs" dxfId="1716" priority="22" operator="greaterThan">
      <formula>4.5</formula>
    </cfRule>
  </conditionalFormatting>
  <conditionalFormatting sqref="U13">
    <cfRule type="cellIs" dxfId="1715" priority="20" operator="greaterThan">
      <formula>1.5</formula>
    </cfRule>
  </conditionalFormatting>
  <conditionalFormatting sqref="L13:V13">
    <cfRule type="expression" dxfId="1714" priority="17">
      <formula>L13=""</formula>
    </cfRule>
  </conditionalFormatting>
  <conditionalFormatting sqref="S13">
    <cfRule type="cellIs" dxfId="1713" priority="18" operator="greaterThan">
      <formula>0.5</formula>
    </cfRule>
    <cfRule type="cellIs" dxfId="1712" priority="19" operator="lessThan">
      <formula>0.5</formula>
    </cfRule>
  </conditionalFormatting>
  <conditionalFormatting sqref="L12:M12">
    <cfRule type="cellIs" dxfId="1711" priority="15" operator="lessThan">
      <formula>0.5</formula>
    </cfRule>
    <cfRule type="cellIs" dxfId="1710" priority="16" operator="greaterThan">
      <formula>0.5</formula>
    </cfRule>
  </conditionalFormatting>
  <conditionalFormatting sqref="N12">
    <cfRule type="cellIs" dxfId="1709" priority="13" operator="lessThan">
      <formula>4.5</formula>
    </cfRule>
    <cfRule type="cellIs" dxfId="1708" priority="14" operator="greaterThan">
      <formula>5.5</formula>
    </cfRule>
  </conditionalFormatting>
  <conditionalFormatting sqref="O12">
    <cfRule type="cellIs" dxfId="1707" priority="11" operator="lessThan">
      <formula>1.5</formula>
    </cfRule>
    <cfRule type="cellIs" dxfId="1706" priority="12" operator="greaterThan">
      <formula>2.5</formula>
    </cfRule>
  </conditionalFormatting>
  <conditionalFormatting sqref="P12">
    <cfRule type="cellIs" dxfId="1705" priority="9" operator="lessThan">
      <formula>4.5</formula>
    </cfRule>
    <cfRule type="cellIs" dxfId="1704" priority="10" operator="greaterThan">
      <formula>7.5</formula>
    </cfRule>
  </conditionalFormatting>
  <conditionalFormatting sqref="R12:S12">
    <cfRule type="cellIs" dxfId="1703" priority="7" operator="lessThan">
      <formula>2.5</formula>
    </cfRule>
    <cfRule type="cellIs" dxfId="1702" priority="8" operator="greaterThan">
      <formula>4.5</formula>
    </cfRule>
  </conditionalFormatting>
  <conditionalFormatting sqref="T12">
    <cfRule type="cellIs" dxfId="1701" priority="5" operator="lessThan">
      <formula>2.5</formula>
    </cfRule>
    <cfRule type="cellIs" dxfId="1700" priority="6" operator="greaterThan">
      <formula>4.5</formula>
    </cfRule>
  </conditionalFormatting>
  <conditionalFormatting sqref="U12">
    <cfRule type="cellIs" dxfId="1699" priority="4" operator="greaterThan">
      <formula>1.5</formula>
    </cfRule>
  </conditionalFormatting>
  <conditionalFormatting sqref="L12:V12">
    <cfRule type="expression" dxfId="1698" priority="1">
      <formula>L12=""</formula>
    </cfRule>
  </conditionalFormatting>
  <conditionalFormatting sqref="S12">
    <cfRule type="cellIs" dxfId="1697" priority="2" operator="greaterThan">
      <formula>0.5</formula>
    </cfRule>
    <cfRule type="cellIs" dxfId="16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2016:1:0:0:JIAN</v>
      </c>
      <c r="AB77" s="33">
        <f t="shared" ca="1" si="3"/>
        <v>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2016:2:0:0:JIAN</v>
      </c>
      <c r="AB78" s="33">
        <f t="shared" ca="1" si="3"/>
        <v>42</v>
      </c>
      <c r="AC78" s="26">
        <f t="shared" ca="1" si="4"/>
        <v>3</v>
      </c>
      <c r="AD78" s="26">
        <f t="shared" si="5"/>
        <v>0</v>
      </c>
      <c r="AE78" s="33">
        <f t="shared" ca="1" si="6"/>
        <v>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2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2016:1:2:7:JIAN</v>
      </c>
      <c r="AP78" s="33">
        <f t="shared" ca="1" si="13"/>
        <v>6</v>
      </c>
      <c r="AQ78" s="26">
        <f t="shared" ca="1" si="14"/>
        <v>0</v>
      </c>
      <c r="AR78" s="26">
        <f t="shared" ca="1" si="14"/>
        <v>13</v>
      </c>
      <c r="AS78" s="26">
        <f t="shared" ca="1" si="14"/>
        <v>0</v>
      </c>
      <c r="AT78" s="26">
        <f t="shared" ca="1" si="14"/>
        <v>7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2016:3:0:0:JIAN</v>
      </c>
      <c r="AB79" s="33">
        <f t="shared" ca="1" si="3"/>
        <v>75</v>
      </c>
      <c r="AC79" s="26">
        <f t="shared" ca="1" si="4"/>
        <v>1</v>
      </c>
      <c r="AD79" s="26">
        <f t="shared" si="5"/>
        <v>0</v>
      </c>
      <c r="AE79" s="33">
        <f t="shared" ca="1" si="6"/>
        <v>23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2016:1:4:7:JIAN</v>
      </c>
      <c r="AP80" s="33">
        <f t="shared" ca="1" si="13"/>
        <v>38</v>
      </c>
      <c r="AQ80" s="26">
        <f t="shared" ca="1" si="14"/>
        <v>0</v>
      </c>
      <c r="AR80" s="26">
        <f t="shared" ca="1" si="14"/>
        <v>18</v>
      </c>
      <c r="AS80" s="26">
        <f t="shared" ca="1" si="14"/>
        <v>4</v>
      </c>
      <c r="AT80" s="26">
        <f t="shared" ca="1" si="14"/>
        <v>21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2016:1:5:7:JIAN</v>
      </c>
      <c r="AP81" s="33">
        <f t="shared" ca="1" si="13"/>
        <v>70</v>
      </c>
      <c r="AQ81" s="26">
        <f t="shared" ca="1" si="14"/>
        <v>0</v>
      </c>
      <c r="AR81" s="26">
        <f t="shared" ca="1" si="14"/>
        <v>18</v>
      </c>
      <c r="AS81" s="26">
        <f t="shared" ca="1" si="14"/>
        <v>7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2016:2:1:7:JIAN</v>
      </c>
      <c r="AP82" s="33">
        <f t="shared" ca="1" si="13"/>
        <v>102</v>
      </c>
      <c r="AQ82" s="26">
        <f t="shared" ca="1" si="14"/>
        <v>0</v>
      </c>
      <c r="AR82" s="26">
        <f t="shared" ca="1" si="14"/>
        <v>16</v>
      </c>
      <c r="AS82" s="26">
        <f t="shared" ca="1" si="14"/>
        <v>9</v>
      </c>
      <c r="AT82" s="26">
        <f t="shared" ca="1" si="14"/>
        <v>17</v>
      </c>
      <c r="AU82" s="26">
        <f t="shared" ca="1" si="14"/>
        <v>1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2016:2:2:7:JIAN</v>
      </c>
      <c r="AP83" s="33">
        <f t="shared" ca="1" si="13"/>
        <v>134</v>
      </c>
      <c r="AQ83" s="26">
        <f t="shared" ca="1" si="14"/>
        <v>0</v>
      </c>
      <c r="AR83" s="26">
        <f t="shared" ca="1" si="14"/>
        <v>25</v>
      </c>
      <c r="AS83" s="26">
        <f t="shared" ca="1" si="14"/>
        <v>7</v>
      </c>
      <c r="AT83" s="26">
        <f t="shared" ca="1" si="14"/>
        <v>13</v>
      </c>
      <c r="AU83" s="26">
        <f t="shared" ca="1" si="14"/>
        <v>4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2016:2:3:7:JIAN</v>
      </c>
      <c r="AP84" s="33">
        <f t="shared" ca="1" si="13"/>
        <v>166</v>
      </c>
      <c r="AQ84" s="26">
        <f t="shared" ca="1" si="14"/>
        <v>2</v>
      </c>
      <c r="AR84" s="26">
        <f t="shared" ca="1" si="14"/>
        <v>23</v>
      </c>
      <c r="AS84" s="26">
        <f t="shared" ca="1" si="14"/>
        <v>9</v>
      </c>
      <c r="AT84" s="26">
        <f t="shared" ca="1" si="14"/>
        <v>19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2016:2:4:7:JIAN</v>
      </c>
      <c r="AP85" s="33">
        <f t="shared" ca="1" si="13"/>
        <v>198</v>
      </c>
      <c r="AQ85" s="26">
        <f t="shared" ca="1" si="14"/>
        <v>1</v>
      </c>
      <c r="AR85" s="26">
        <f t="shared" ca="1" si="14"/>
        <v>20</v>
      </c>
      <c r="AS85" s="26">
        <f t="shared" ca="1" si="14"/>
        <v>10</v>
      </c>
      <c r="AT85" s="26">
        <f t="shared" ca="1" si="14"/>
        <v>14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2016:3:1:7:JIAN</v>
      </c>
      <c r="AP86" s="33">
        <f t="shared" ca="1" si="13"/>
        <v>229</v>
      </c>
      <c r="AQ86" s="26">
        <f t="shared" ca="1" si="14"/>
        <v>0</v>
      </c>
      <c r="AR86" s="26">
        <f t="shared" ca="1" si="14"/>
        <v>17</v>
      </c>
      <c r="AS86" s="26">
        <f t="shared" ca="1" si="14"/>
        <v>4</v>
      </c>
      <c r="AT86" s="26">
        <f t="shared" ca="1" si="14"/>
        <v>17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2016:3:2:7:JIAN</v>
      </c>
      <c r="AP87" s="33">
        <f t="shared" ca="1" si="13"/>
        <v>260</v>
      </c>
      <c r="AQ87" s="26">
        <f t="shared" ca="1" si="14"/>
        <v>1</v>
      </c>
      <c r="AR87" s="26">
        <f t="shared" ca="1" si="14"/>
        <v>19</v>
      </c>
      <c r="AS87" s="26">
        <f t="shared" ca="1" si="14"/>
        <v>5</v>
      </c>
      <c r="AT87" s="26">
        <f t="shared" ca="1" si="14"/>
        <v>14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2016:3:3:7:JIAN</v>
      </c>
      <c r="AP88" s="33">
        <f t="shared" ca="1" si="13"/>
        <v>289</v>
      </c>
      <c r="AQ88" s="26">
        <f t="shared" ca="1" si="14"/>
        <v>0</v>
      </c>
      <c r="AR88" s="26">
        <f t="shared" ca="1" si="14"/>
        <v>19</v>
      </c>
      <c r="AS88" s="26">
        <f t="shared" ca="1" si="14"/>
        <v>3</v>
      </c>
      <c r="AT88" s="26">
        <f t="shared" ca="1" si="14"/>
        <v>23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1393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3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3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1392</v>
      </c>
    </row>
    <row r="105" spans="23:50">
      <c r="X105" s="57" t="s">
        <v>2080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1394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HUALIAN_DISTRICT_GRAPH!$AC$89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2069</v>
      </c>
      <c r="B10" s="23" t="s">
        <v>1971</v>
      </c>
      <c r="C10" s="4" t="s">
        <v>1972</v>
      </c>
      <c r="D10" s="4" t="s">
        <v>1973</v>
      </c>
      <c r="E10" s="4" t="str">
        <f>CONCATENATE(YEAR,":",MONTH,":",WEEK,":",WEEKDAY,":",$A10)</f>
        <v>2016:3:3:7:HUALIAN_3_E</v>
      </c>
      <c r="F10" s="4">
        <f>MATCH($E10,REPORT_DATA_BY_COMP!$A:$A,0)</f>
        <v>901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612</v>
      </c>
      <c r="B11" s="23" t="s">
        <v>614</v>
      </c>
      <c r="C11" s="4" t="s">
        <v>1175</v>
      </c>
      <c r="D11" s="4" t="s">
        <v>619</v>
      </c>
      <c r="E11" s="4" t="str">
        <f>CONCATENATE(YEAR,":",MONTH,":",WEEK,":",WEEKDAY,":",$A11)</f>
        <v>2016:3:3:7:HUALIAN_3_S</v>
      </c>
      <c r="F11" s="4">
        <f>MATCH($E11,REPORT_DATA_BY_COMP!$A:$A,0)</f>
        <v>902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8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19</v>
      </c>
      <c r="O12" s="12">
        <f t="shared" si="0"/>
        <v>6</v>
      </c>
      <c r="P12" s="12">
        <f t="shared" si="0"/>
        <v>15</v>
      </c>
      <c r="Q12" s="12">
        <f t="shared" si="0"/>
        <v>29</v>
      </c>
      <c r="R12" s="12">
        <f t="shared" si="0"/>
        <v>24</v>
      </c>
      <c r="S12" s="12">
        <f t="shared" si="0"/>
        <v>0</v>
      </c>
      <c r="T12" s="12">
        <f t="shared" si="0"/>
        <v>11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2016:3:1:7:HUALIAN</v>
      </c>
      <c r="F15" s="14">
        <f>MATCH($E15,REPORT_DATA_BY_DISTRICT!$A:$A, 0)</f>
        <v>228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6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23</v>
      </c>
      <c r="O15" s="11">
        <f>IFERROR(INDEX(REPORT_DATA_BY_DISTRICT!$A:$AH,$F15,MATCH(O$8,REPORT_DATA_BY_DISTRICT!$A$1:$AH$1,0)), "")</f>
        <v>4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12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14</v>
      </c>
      <c r="U15" s="11">
        <f>IFERROR(INDEX(REPORT_DATA_BY_DISTRICT!$A:$AH,$F15,MATCH(U$8,REPORT_DATA_BY_DISTRICT!$A$1:$AH$1,0)), "")</f>
        <v>4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2016:3:2:7:HUALIAN</v>
      </c>
      <c r="F16" s="14">
        <f>MATCH($E16,REPORT_DATA_BY_DISTRICT!$A:$A, 0)</f>
        <v>259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14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2016:3:3:7:HUALIAN</v>
      </c>
      <c r="F17" s="14">
        <f>MATCH($E17,REPORT_DATA_BY_DISTRICT!$A:$A, 0)</f>
        <v>288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24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2016:3:4:7:HUALIAN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15</v>
      </c>
      <c r="J20" s="19">
        <f>SUM(J15:J19)</f>
        <v>24</v>
      </c>
      <c r="K20" s="19">
        <f t="shared" si="1"/>
        <v>0</v>
      </c>
      <c r="L20" s="19">
        <f t="shared" si="1"/>
        <v>0</v>
      </c>
      <c r="M20" s="19">
        <f t="shared" si="1"/>
        <v>1</v>
      </c>
      <c r="N20" s="19">
        <f t="shared" si="1"/>
        <v>65</v>
      </c>
      <c r="O20" s="19">
        <f t="shared" si="1"/>
        <v>14</v>
      </c>
      <c r="P20" s="19">
        <f t="shared" si="1"/>
        <v>38</v>
      </c>
      <c r="Q20" s="19">
        <f t="shared" si="1"/>
        <v>67</v>
      </c>
      <c r="R20" s="19">
        <f t="shared" si="1"/>
        <v>50</v>
      </c>
      <c r="S20" s="19">
        <f t="shared" si="1"/>
        <v>0</v>
      </c>
      <c r="T20" s="19">
        <f t="shared" si="1"/>
        <v>34</v>
      </c>
      <c r="U20" s="19">
        <f t="shared" si="1"/>
        <v>10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95" priority="31" operator="lessThan">
      <formula>0.5</formula>
    </cfRule>
    <cfRule type="cellIs" dxfId="1694" priority="32" operator="greaterThan">
      <formula>0.5</formula>
    </cfRule>
  </conditionalFormatting>
  <conditionalFormatting sqref="N10:N11">
    <cfRule type="cellIs" dxfId="1693" priority="29" operator="lessThan">
      <formula>4.5</formula>
    </cfRule>
    <cfRule type="cellIs" dxfId="1692" priority="30" operator="greaterThan">
      <formula>5.5</formula>
    </cfRule>
  </conditionalFormatting>
  <conditionalFormatting sqref="O10:O11">
    <cfRule type="cellIs" dxfId="1691" priority="27" operator="lessThan">
      <formula>1.5</formula>
    </cfRule>
    <cfRule type="cellIs" dxfId="1690" priority="28" operator="greaterThan">
      <formula>2.5</formula>
    </cfRule>
  </conditionalFormatting>
  <conditionalFormatting sqref="P10:P11">
    <cfRule type="cellIs" dxfId="1689" priority="25" operator="lessThan">
      <formula>4.5</formula>
    </cfRule>
    <cfRule type="cellIs" dxfId="1688" priority="26" operator="greaterThan">
      <formula>7.5</formula>
    </cfRule>
  </conditionalFormatting>
  <conditionalFormatting sqref="R10:S11">
    <cfRule type="cellIs" dxfId="1687" priority="23" operator="lessThan">
      <formula>2.5</formula>
    </cfRule>
    <cfRule type="cellIs" dxfId="1686" priority="24" operator="greaterThan">
      <formula>4.5</formula>
    </cfRule>
  </conditionalFormatting>
  <conditionalFormatting sqref="T10:T11">
    <cfRule type="cellIs" dxfId="1685" priority="21" operator="lessThan">
      <formula>2.5</formula>
    </cfRule>
    <cfRule type="cellIs" dxfId="1684" priority="22" operator="greaterThan">
      <formula>4.5</formula>
    </cfRule>
  </conditionalFormatting>
  <conditionalFormatting sqref="U10:U11">
    <cfRule type="cellIs" dxfId="1683" priority="20" operator="greaterThan">
      <formula>1.5</formula>
    </cfRule>
  </conditionalFormatting>
  <conditionalFormatting sqref="L10:V11">
    <cfRule type="expression" dxfId="1682" priority="17">
      <formula>L10=""</formula>
    </cfRule>
  </conditionalFormatting>
  <conditionalFormatting sqref="S10:S11">
    <cfRule type="cellIs" dxfId="1681" priority="18" operator="greaterThan">
      <formula>0.5</formula>
    </cfRule>
    <cfRule type="cellIs" dxfId="16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2016:1:1:7:HUALIAN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41</v>
      </c>
      <c r="AC78" s="26">
        <f t="shared" ca="1" si="4"/>
        <v>1</v>
      </c>
      <c r="AD78" s="26">
        <f t="shared" si="5"/>
        <v>0</v>
      </c>
      <c r="AE78" s="33">
        <f t="shared" ca="1" si="6"/>
        <v>4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2016:1:2:7:HUALIAN</v>
      </c>
      <c r="AP78" s="33">
        <f t="shared" ca="1" si="13"/>
        <v>5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7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74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2016:1:3:7:HUALIAN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2016:1:4:7:HUALIAN</v>
      </c>
      <c r="AP80" s="33">
        <f t="shared" ca="1" si="13"/>
        <v>37</v>
      </c>
      <c r="AQ80" s="26">
        <f t="shared" ca="1" si="14"/>
        <v>1</v>
      </c>
      <c r="AR80" s="26">
        <f t="shared" ca="1" si="14"/>
        <v>18</v>
      </c>
      <c r="AS80" s="26">
        <f t="shared" ca="1" si="14"/>
        <v>3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2016:1:5:7:HUALIAN</v>
      </c>
      <c r="AP81" s="33">
        <f t="shared" ca="1" si="13"/>
        <v>69</v>
      </c>
      <c r="AQ81" s="26">
        <f t="shared" ca="1" si="14"/>
        <v>0</v>
      </c>
      <c r="AR81" s="26">
        <f t="shared" ca="1" si="14"/>
        <v>21</v>
      </c>
      <c r="AS81" s="26">
        <f t="shared" ca="1" si="14"/>
        <v>4</v>
      </c>
      <c r="AT81" s="26">
        <f t="shared" ca="1" si="14"/>
        <v>15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2016:2:1:7:HUALIAN</v>
      </c>
      <c r="AP82" s="33">
        <f t="shared" ca="1" si="13"/>
        <v>101</v>
      </c>
      <c r="AQ82" s="26">
        <f t="shared" ca="1" si="14"/>
        <v>0</v>
      </c>
      <c r="AR82" s="26">
        <f t="shared" ca="1" si="14"/>
        <v>18</v>
      </c>
      <c r="AS82" s="26">
        <f t="shared" ca="1" si="14"/>
        <v>1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2016:2:2:7:HUALIAN</v>
      </c>
      <c r="AP83" s="33">
        <f t="shared" ca="1" si="13"/>
        <v>133</v>
      </c>
      <c r="AQ83" s="26">
        <f t="shared" ca="1" si="14"/>
        <v>0</v>
      </c>
      <c r="AR83" s="26">
        <f t="shared" ca="1" si="14"/>
        <v>12</v>
      </c>
      <c r="AS83" s="26">
        <f t="shared" ca="1" si="14"/>
        <v>5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2016:2:3:7:HUALIAN</v>
      </c>
      <c r="AP84" s="33">
        <f t="shared" ca="1" si="13"/>
        <v>165</v>
      </c>
      <c r="AQ84" s="26">
        <f t="shared" ca="1" si="14"/>
        <v>0</v>
      </c>
      <c r="AR84" s="26">
        <f t="shared" ca="1" si="14"/>
        <v>17</v>
      </c>
      <c r="AS84" s="26">
        <f t="shared" ca="1" si="14"/>
        <v>1</v>
      </c>
      <c r="AT84" s="26">
        <f t="shared" ca="1" si="14"/>
        <v>21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2016:2:4:7:HUALIAN</v>
      </c>
      <c r="AP85" s="33">
        <f t="shared" ca="1" si="13"/>
        <v>197</v>
      </c>
      <c r="AQ85" s="26">
        <f t="shared" ca="1" si="14"/>
        <v>1</v>
      </c>
      <c r="AR85" s="26">
        <f t="shared" ca="1" si="14"/>
        <v>22</v>
      </c>
      <c r="AS85" s="26">
        <f t="shared" ca="1" si="14"/>
        <v>4</v>
      </c>
      <c r="AT85" s="26">
        <f t="shared" ca="1" si="14"/>
        <v>11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2016:3:1:7:HUALIAN</v>
      </c>
      <c r="AP86" s="33">
        <f t="shared" ca="1" si="13"/>
        <v>228</v>
      </c>
      <c r="AQ86" s="26">
        <f t="shared" ca="1" si="14"/>
        <v>0</v>
      </c>
      <c r="AR86" s="26">
        <f t="shared" ca="1" si="14"/>
        <v>23</v>
      </c>
      <c r="AS86" s="26">
        <f t="shared" ca="1" si="14"/>
        <v>4</v>
      </c>
      <c r="AT86" s="26">
        <f t="shared" ca="1" si="14"/>
        <v>12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2016:3:2:7:HUALIAN</v>
      </c>
      <c r="AP87" s="33">
        <f t="shared" ca="1" si="13"/>
        <v>259</v>
      </c>
      <c r="AQ87" s="26">
        <f t="shared" ca="1" si="14"/>
        <v>0</v>
      </c>
      <c r="AR87" s="26">
        <f t="shared" ca="1" si="14"/>
        <v>23</v>
      </c>
      <c r="AS87" s="26">
        <f t="shared" ca="1" si="14"/>
        <v>4</v>
      </c>
      <c r="AT87" s="26">
        <f t="shared" ca="1" si="14"/>
        <v>14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2016:3:3:7:HUALIAN</v>
      </c>
      <c r="AP88" s="33">
        <f t="shared" ca="1" si="13"/>
        <v>288</v>
      </c>
      <c r="AQ88" s="26">
        <f t="shared" ca="1" si="14"/>
        <v>0</v>
      </c>
      <c r="AR88" s="26">
        <f t="shared" ca="1" si="14"/>
        <v>19</v>
      </c>
      <c r="AS88" s="26">
        <f t="shared" ca="1" si="14"/>
        <v>6</v>
      </c>
      <c r="AT88" s="26">
        <f t="shared" ca="1" si="14"/>
        <v>24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37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1394</v>
      </c>
    </row>
    <row r="105" spans="23:50">
      <c r="X105" s="57" t="s">
        <v>2081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36</v>
      </c>
      <c r="B1" s="46" t="s">
        <v>624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TAIDONG_ZONE_GRAPH!$AC$89</f>
        <v>8</v>
      </c>
      <c r="H5" s="79"/>
      <c r="I5" s="79"/>
      <c r="J5" s="80"/>
      <c r="K5" s="50">
        <f>$L$29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1974</v>
      </c>
      <c r="C10" s="4" t="s">
        <v>1177</v>
      </c>
      <c r="D10" s="4" t="s">
        <v>635</v>
      </c>
      <c r="E10" s="4" t="str">
        <f>CONCATENATE(YEAR,":",MONTH,":",WEEK,":",WEEKDAY,":",$A10)</f>
        <v>2016:3:3:7:TAIDONG_2_E</v>
      </c>
      <c r="F10" s="4">
        <f>MATCH($E10,REPORT_DATA_BY_COMP!$A:$A,0)</f>
        <v>931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626</v>
      </c>
      <c r="B11" s="23" t="s">
        <v>627</v>
      </c>
      <c r="C11" s="4" t="s">
        <v>636</v>
      </c>
      <c r="D11" s="4" t="s">
        <v>637</v>
      </c>
      <c r="E11" s="4" t="str">
        <f>CONCATENATE(YEAR,":",MONTH,":",WEEK,":",WEEKDAY,":",$A11)</f>
        <v>2016:3:3:7:TAIDONG_2_S</v>
      </c>
      <c r="F11" s="4">
        <f>MATCH($E11,REPORT_DATA_BY_COMP!$A:$A,0)</f>
        <v>932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1</v>
      </c>
      <c r="I12" s="12">
        <f t="shared" si="0"/>
        <v>5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21</v>
      </c>
      <c r="Q12" s="12">
        <f t="shared" si="0"/>
        <v>18</v>
      </c>
      <c r="R12" s="12">
        <f t="shared" si="0"/>
        <v>7</v>
      </c>
      <c r="S12" s="12">
        <f t="shared" si="0"/>
        <v>0</v>
      </c>
      <c r="T12" s="12">
        <f t="shared" si="0"/>
        <v>8</v>
      </c>
      <c r="U12" s="12">
        <f t="shared" si="0"/>
        <v>2</v>
      </c>
      <c r="V12" s="12">
        <f t="shared" si="0"/>
        <v>0</v>
      </c>
    </row>
    <row r="13" spans="1:22">
      <c r="B13" s="5" t="s">
        <v>1178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628</v>
      </c>
      <c r="B14" s="23" t="s">
        <v>1975</v>
      </c>
      <c r="C14" s="4" t="s">
        <v>638</v>
      </c>
      <c r="D14" s="4" t="s">
        <v>639</v>
      </c>
      <c r="E14" s="4" t="str">
        <f>CONCATENATE(YEAR,":",MONTH,":",WEEK,":",WEEKDAY,":",$A14)</f>
        <v>2016:3:3:7:TAIDONG_1_E</v>
      </c>
      <c r="F14" s="4">
        <f>MATCH($E14,REPORT_DATA_BY_COMP!$A:$A,0)</f>
        <v>929</v>
      </c>
      <c r="G14" s="11">
        <f>IFERROR(INDEX(REPORT_DATA_BY_COMP!$A:$AH,$F14,MATCH(G$8,REPORT_DATA_BY_COMP!$A$1:$AH$1,0)), "")</f>
        <v>1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3</v>
      </c>
      <c r="K14" s="11">
        <f>IFERROR(INDEX(REPORT_DATA_BY_COMP!$A:$AH,$F14,MATCH(K$8,REPORT_DATA_BY_COMP!$A$1:$AH$1,0)), "")</f>
        <v>1</v>
      </c>
      <c r="L14" s="11">
        <f>IFERROR(INDEX(REPORT_DATA_BY_COMP!$A:$AH,$F14,MATCH(L$8,REPORT_DATA_BY_COMP!$A$1:$AH$1,0)), "")</f>
        <v>1</v>
      </c>
      <c r="M14" s="11">
        <f>IFERROR(INDEX(REPORT_DATA_BY_COMP!$A:$AH,$F14,MATCH(M$8,REPORT_DATA_BY_COMP!$A$1:$AH$1,0)), "")</f>
        <v>1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11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7</v>
      </c>
      <c r="U14" s="11">
        <f>IFERROR(INDEX(REPORT_DATA_BY_COMP!$A:$AH,$F14,MATCH(U$8,REPORT_DATA_BY_COMP!$A$1:$AH$1,0)), "")</f>
        <v>3</v>
      </c>
      <c r="V14" s="11">
        <f>IFERROR(INDEX(REPORT_DATA_BY_COMP!$A:$AH,$F14,MATCH(V$8,REPORT_DATA_BY_COMP!$A$1:$AH$1,0)), "")</f>
        <v>0</v>
      </c>
    </row>
    <row r="15" spans="1:22">
      <c r="A15" s="22" t="s">
        <v>629</v>
      </c>
      <c r="B15" s="23" t="s">
        <v>1976</v>
      </c>
      <c r="C15" s="4" t="s">
        <v>640</v>
      </c>
      <c r="D15" s="4" t="s">
        <v>641</v>
      </c>
      <c r="E15" s="4" t="str">
        <f>CONCATENATE(YEAR,":",MONTH,":",WEEK,":",WEEKDAY,":",$A15)</f>
        <v>2016:3:3:7:TAIDONG_3_E</v>
      </c>
      <c r="F15" s="4">
        <f>MATCH($E15,REPORT_DATA_BY_COMP!$A:$A,0)</f>
        <v>933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3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5</v>
      </c>
      <c r="R15" s="11">
        <f>IFERROR(INDEX(REPORT_DATA_BY_COMP!$A:$AH,$F15,MATCH(R$8,REPORT_DATA_BY_COMP!$A$1:$AH$1,0)), "")</f>
        <v>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1</v>
      </c>
    </row>
    <row r="16" spans="1:22">
      <c r="A16" s="22" t="s">
        <v>630</v>
      </c>
      <c r="B16" s="23" t="s">
        <v>1977</v>
      </c>
      <c r="C16" s="4" t="s">
        <v>642</v>
      </c>
      <c r="D16" s="4" t="s">
        <v>643</v>
      </c>
      <c r="E16" s="4" t="str">
        <f>CONCATENATE(YEAR,":",MONTH,":",WEEK,":",WEEKDAY,":",$A16)</f>
        <v>2016:3:3:7:TAIDONG_1_S</v>
      </c>
      <c r="F16" s="4">
        <f>MATCH($E16,REPORT_DATA_BY_COMP!$A:$A,0)</f>
        <v>930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2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1161</v>
      </c>
      <c r="C17" s="10"/>
      <c r="D17" s="10"/>
      <c r="E17" s="10"/>
      <c r="F17" s="10"/>
      <c r="G17" s="12">
        <f t="shared" ref="G17:V17" si="1">SUM(G14:G16)</f>
        <v>1</v>
      </c>
      <c r="H17" s="12">
        <f t="shared" si="1"/>
        <v>0</v>
      </c>
      <c r="I17" s="12">
        <f t="shared" si="1"/>
        <v>6</v>
      </c>
      <c r="J17" s="12">
        <f t="shared" si="1"/>
        <v>8</v>
      </c>
      <c r="K17" s="12">
        <f t="shared" si="1"/>
        <v>1</v>
      </c>
      <c r="L17" s="12">
        <f t="shared" si="1"/>
        <v>1</v>
      </c>
      <c r="M17" s="12">
        <f t="shared" si="1"/>
        <v>1</v>
      </c>
      <c r="N17" s="12">
        <f t="shared" si="1"/>
        <v>17</v>
      </c>
      <c r="O17" s="12">
        <f t="shared" si="1"/>
        <v>7</v>
      </c>
      <c r="P17" s="12">
        <f t="shared" si="1"/>
        <v>17</v>
      </c>
      <c r="Q17" s="12">
        <f t="shared" si="1"/>
        <v>22</v>
      </c>
      <c r="R17" s="12">
        <f t="shared" si="1"/>
        <v>11</v>
      </c>
      <c r="S17" s="12">
        <f t="shared" si="1"/>
        <v>0</v>
      </c>
      <c r="T17" s="12">
        <f t="shared" si="1"/>
        <v>13</v>
      </c>
      <c r="U17" s="12">
        <f t="shared" si="1"/>
        <v>7</v>
      </c>
      <c r="V17" s="12">
        <f t="shared" si="1"/>
        <v>1</v>
      </c>
    </row>
    <row r="18" spans="1:22">
      <c r="B18" s="5" t="s">
        <v>1179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631</v>
      </c>
      <c r="B19" s="23" t="s">
        <v>632</v>
      </c>
      <c r="C19" s="4" t="s">
        <v>644</v>
      </c>
      <c r="D19" s="4" t="s">
        <v>645</v>
      </c>
      <c r="E19" s="4" t="str">
        <f>CONCATENATE(YEAR,":",MONTH,":",WEEK,":",WEEKDAY,":",$A19)</f>
        <v>2016:3:3:7:YULI_E</v>
      </c>
      <c r="F19" s="4">
        <f>MATCH($E19,REPORT_DATA_BY_COMP!$A:$A,0)</f>
        <v>966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5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633</v>
      </c>
      <c r="B20" s="23" t="s">
        <v>634</v>
      </c>
      <c r="C20" s="4" t="s">
        <v>646</v>
      </c>
      <c r="D20" s="4" t="s">
        <v>647</v>
      </c>
      <c r="E20" s="4" t="str">
        <f>CONCATENATE(YEAR,":",MONTH,":",WEEK,":",WEEKDAY,":",$A20)</f>
        <v>2016:3:3:7:YULI_S</v>
      </c>
      <c r="F20" s="4">
        <f>MATCH($E20,REPORT_DATA_BY_COMP!$A:$A,0)</f>
        <v>967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2</v>
      </c>
      <c r="Q20" s="11">
        <f>IFERROR(INDEX(REPORT_DATA_BY_COMP!$A:$AH,$F20,MATCH(Q$8,REPORT_DATA_BY_COMP!$A$1:$AH$1,0)), "")</f>
        <v>15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6</v>
      </c>
      <c r="U20" s="11">
        <f>IFERROR(INDEX(REPORT_DATA_BY_COMP!$A:$AH,$F20,MATCH(U$8,REPORT_DATA_BY_COMP!$A$1:$AH$1,0)), "")</f>
        <v>2</v>
      </c>
      <c r="V20" s="11">
        <f>IFERROR(INDEX(REPORT_DATA_BY_COMP!$A:$AH,$F20,MATCH(V$8,REPORT_DATA_BY_COMP!$A$1:$AH$1,0)), "")</f>
        <v>0</v>
      </c>
    </row>
    <row r="21" spans="1:22">
      <c r="B21" s="9" t="s">
        <v>1161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3</v>
      </c>
      <c r="J21" s="12">
        <f t="shared" si="2"/>
        <v>5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8</v>
      </c>
      <c r="O21" s="12">
        <f t="shared" si="2"/>
        <v>3</v>
      </c>
      <c r="P21" s="12">
        <f t="shared" si="2"/>
        <v>7</v>
      </c>
      <c r="Q21" s="12">
        <f t="shared" si="2"/>
        <v>26</v>
      </c>
      <c r="R21" s="12">
        <f t="shared" si="2"/>
        <v>7</v>
      </c>
      <c r="S21" s="12">
        <f t="shared" si="2"/>
        <v>0</v>
      </c>
      <c r="T21" s="12">
        <f t="shared" si="2"/>
        <v>11</v>
      </c>
      <c r="U21" s="12">
        <f t="shared" si="2"/>
        <v>3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1160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1135</v>
      </c>
      <c r="C24" s="14"/>
      <c r="D24" s="14"/>
      <c r="E24" s="14" t="str">
        <f>CONCATENATE(YEAR,":",MONTH,":1:",WEEKLY_REPORT_DAY,":", $A$1)</f>
        <v>2016:3:1:7:TAIDONG</v>
      </c>
      <c r="F24" s="14">
        <f>MATCH($E24,REPORT_DATA_BY_ZONE!$A:$A, 0)</f>
        <v>85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1</v>
      </c>
      <c r="I24" s="11">
        <f>IFERROR(INDEX(REPORT_DATA_BY_ZONE!$A:$AH,$F24,MATCH(I$8,REPORT_DATA_BY_ZONE!$A$1:$AH$1,0)), "")</f>
        <v>13</v>
      </c>
      <c r="J24" s="11">
        <f>IFERROR(INDEX(REPORT_DATA_BY_ZONE!$A:$AH,$F24,MATCH(J$8,REPORT_DATA_BY_ZONE!$A$1:$AH$1,0)), "")</f>
        <v>18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2</v>
      </c>
      <c r="N24" s="11">
        <f>IFERROR(INDEX(REPORT_DATA_BY_ZONE!$A:$AH,$F24,MATCH(N$8,REPORT_DATA_BY_ZONE!$A$1:$AH$1,0)), "")</f>
        <v>37</v>
      </c>
      <c r="O24" s="11">
        <f>IFERROR(INDEX(REPORT_DATA_BY_ZONE!$A:$AH,$F24,MATCH(O$8,REPORT_DATA_BY_ZONE!$A$1:$AH$1,0)), "")</f>
        <v>23</v>
      </c>
      <c r="P24" s="11">
        <f>IFERROR(INDEX(REPORT_DATA_BY_ZONE!$A:$AH,$F24,MATCH(P$8,REPORT_DATA_BY_ZONE!$A$1:$AH$1,0)), "")</f>
        <v>48</v>
      </c>
      <c r="Q24" s="11">
        <f>IFERROR(INDEX(REPORT_DATA_BY_ZONE!$A:$AH,$F24,MATCH(Q$8,REPORT_DATA_BY_ZONE!$A$1:$AH$1,0)), "")</f>
        <v>78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0</v>
      </c>
    </row>
    <row r="25" spans="1:22">
      <c r="B25" s="24" t="s">
        <v>1134</v>
      </c>
      <c r="C25" s="14"/>
      <c r="D25" s="14"/>
      <c r="E25" s="14" t="str">
        <f>CONCATENATE(YEAR,":",MONTH,":2:",WEEKLY_REPORT_DAY,":", $A$1)</f>
        <v>2016:3:2:7:TAIDONG</v>
      </c>
      <c r="F25" s="14">
        <f>MATCH($E25,REPORT_DATA_BY_ZONE!$A:$A, 0)</f>
        <v>95</v>
      </c>
      <c r="G25" s="11">
        <f>IFERROR(INDEX(REPORT_DATA_BY_ZONE!$A:$AH,$F25,MATCH(G$8,REPORT_DATA_BY_ZONE!$A$1:$AH$1,0)), "")</f>
        <v>1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15</v>
      </c>
      <c r="J25" s="11">
        <f>IFERROR(INDEX(REPORT_DATA_BY_ZONE!$A:$AH,$F25,MATCH(J$8,REPORT_DATA_BY_ZONE!$A$1:$AH$1,0)), "")</f>
        <v>17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36</v>
      </c>
      <c r="O25" s="11">
        <f>IFERROR(INDEX(REPORT_DATA_BY_ZONE!$A:$AH,$F25,MATCH(O$8,REPORT_DATA_BY_ZONE!$A$1:$AH$1,0)), "")</f>
        <v>18</v>
      </c>
      <c r="P25" s="11">
        <f>IFERROR(INDEX(REPORT_DATA_BY_ZONE!$A:$AH,$F25,MATCH(P$8,REPORT_DATA_BY_ZONE!$A$1:$AH$1,0)), "")</f>
        <v>39</v>
      </c>
      <c r="Q25" s="11">
        <f>IFERROR(INDEX(REPORT_DATA_BY_ZONE!$A:$AH,$F25,MATCH(Q$8,REPORT_DATA_BY_ZONE!$A$1:$AH$1,0)), "")</f>
        <v>82</v>
      </c>
      <c r="R25" s="11">
        <f>IFERROR(INDEX(REPORT_DATA_BY_ZONE!$A:$AH,$F25,MATCH(R$8,REPORT_DATA_BY_ZONE!$A$1:$AH$1,0)), "")</f>
        <v>30</v>
      </c>
      <c r="S25" s="11">
        <f>IFERROR(INDEX(REPORT_DATA_BY_ZONE!$A:$AH,$F25,MATCH(S$8,REPORT_DATA_BY_ZONE!$A$1:$AH$1,0)), "")</f>
        <v>0</v>
      </c>
      <c r="T25" s="11">
        <f>IFERROR(INDEX(REPORT_DATA_BY_ZONE!$A:$AH,$F25,MATCH(T$8,REPORT_DATA_BY_ZONE!$A$1:$AH$1,0)), "")</f>
        <v>30</v>
      </c>
      <c r="U25" s="11">
        <f>IFERROR(INDEX(REPORT_DATA_BY_ZONE!$A:$AH,$F25,MATCH(U$8,REPORT_DATA_BY_ZONE!$A$1:$AH$1,0)), "")</f>
        <v>15</v>
      </c>
      <c r="V25" s="11">
        <f>IFERROR(INDEX(REPORT_DATA_BY_ZONE!$A:$AH,$F25,MATCH(V$8,REPORT_DATA_BY_ZONE!$A$1:$AH$1,0)), "")</f>
        <v>0</v>
      </c>
    </row>
    <row r="26" spans="1:22">
      <c r="B26" s="24" t="s">
        <v>1136</v>
      </c>
      <c r="C26" s="14"/>
      <c r="D26" s="14"/>
      <c r="E26" s="14" t="str">
        <f>CONCATENATE(YEAR,":",MONTH,":3:",WEEKLY_REPORT_DAY,":", $A$1)</f>
        <v>2016:3:3:7:TAIDONG</v>
      </c>
      <c r="F26" s="14">
        <f>MATCH($E26,REPORT_DATA_BY_ZONE!$A:$A, 0)</f>
        <v>105</v>
      </c>
      <c r="G26" s="11">
        <f>IFERROR(INDEX(REPORT_DATA_BY_ZONE!$A:$AH,$F26,MATCH(G$8,REPORT_DATA_BY_ZONE!$A$1:$AH$1,0)), "")</f>
        <v>2</v>
      </c>
      <c r="H26" s="11">
        <f>IFERROR(INDEX(REPORT_DATA_BY_ZONE!$A:$AH,$F26,MATCH(H$8,REPORT_DATA_BY_ZONE!$A$1:$AH$1,0)), "")</f>
        <v>1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17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37</v>
      </c>
      <c r="O26" s="11">
        <f>IFERROR(INDEX(REPORT_DATA_BY_ZONE!$A:$AH,$F26,MATCH(O$8,REPORT_DATA_BY_ZONE!$A$1:$AH$1,0)), "")</f>
        <v>22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66</v>
      </c>
      <c r="R26" s="11">
        <f>IFERROR(INDEX(REPORT_DATA_BY_ZONE!$A:$AH,$F26,MATCH(R$8,REPORT_DATA_BY_ZONE!$A$1:$AH$1,0)), "")</f>
        <v>25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32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1</v>
      </c>
    </row>
    <row r="27" spans="1:22">
      <c r="B27" s="24" t="s">
        <v>1137</v>
      </c>
      <c r="C27" s="14"/>
      <c r="D27" s="14"/>
      <c r="E27" s="14" t="str">
        <f>CONCATENATE(YEAR,":",MONTH,":4:",WEEKLY_REPORT_DAY,":", $A$1)</f>
        <v>2016:3:4:7:TAIDONG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1138</v>
      </c>
      <c r="C28" s="14"/>
      <c r="D28" s="14"/>
      <c r="E28" s="14" t="str">
        <f>CONCATENATE(YEAR,":",MONTH,":5:",WEEKLY_REPORT_DAY,":", $A$1)</f>
        <v>2016:3:5:7:TAIDONG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1161</v>
      </c>
      <c r="C29" s="15"/>
      <c r="D29" s="15"/>
      <c r="E29" s="15"/>
      <c r="F29" s="15"/>
      <c r="G29" s="19">
        <f>SUM(G24:G28)</f>
        <v>3</v>
      </c>
      <c r="H29" s="19">
        <f t="shared" ref="H29:V29" si="3">SUM(H24:H28)</f>
        <v>3</v>
      </c>
      <c r="I29" s="19">
        <f t="shared" si="3"/>
        <v>42</v>
      </c>
      <c r="J29" s="19">
        <f t="shared" si="3"/>
        <v>52</v>
      </c>
      <c r="K29" s="19">
        <f t="shared" si="3"/>
        <v>3</v>
      </c>
      <c r="L29" s="19">
        <f t="shared" si="3"/>
        <v>3</v>
      </c>
      <c r="M29" s="19">
        <f t="shared" si="3"/>
        <v>3</v>
      </c>
      <c r="N29" s="19">
        <f t="shared" si="3"/>
        <v>110</v>
      </c>
      <c r="O29" s="19">
        <f t="shared" si="3"/>
        <v>63</v>
      </c>
      <c r="P29" s="19">
        <f t="shared" si="3"/>
        <v>132</v>
      </c>
      <c r="Q29" s="19">
        <f t="shared" si="3"/>
        <v>226</v>
      </c>
      <c r="R29" s="19">
        <f t="shared" si="3"/>
        <v>80</v>
      </c>
      <c r="S29" s="19">
        <f t="shared" si="3"/>
        <v>4</v>
      </c>
      <c r="T29" s="19">
        <f t="shared" si="3"/>
        <v>87</v>
      </c>
      <c r="U29" s="19">
        <f t="shared" si="3"/>
        <v>35</v>
      </c>
      <c r="V29" s="19">
        <f t="shared" si="3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79" priority="79" operator="lessThan">
      <formula>0.5</formula>
    </cfRule>
    <cfRule type="cellIs" dxfId="1678" priority="80" operator="greaterThan">
      <formula>0.5</formula>
    </cfRule>
  </conditionalFormatting>
  <conditionalFormatting sqref="N10:N11">
    <cfRule type="cellIs" dxfId="1677" priority="77" operator="lessThan">
      <formula>4.5</formula>
    </cfRule>
    <cfRule type="cellIs" dxfId="1676" priority="78" operator="greaterThan">
      <formula>5.5</formula>
    </cfRule>
  </conditionalFormatting>
  <conditionalFormatting sqref="O10:O11">
    <cfRule type="cellIs" dxfId="1675" priority="75" operator="lessThan">
      <formula>1.5</formula>
    </cfRule>
    <cfRule type="cellIs" dxfId="1674" priority="76" operator="greaterThan">
      <formula>2.5</formula>
    </cfRule>
  </conditionalFormatting>
  <conditionalFormatting sqref="P10:P11">
    <cfRule type="cellIs" dxfId="1673" priority="73" operator="lessThan">
      <formula>4.5</formula>
    </cfRule>
    <cfRule type="cellIs" dxfId="1672" priority="74" operator="greaterThan">
      <formula>7.5</formula>
    </cfRule>
  </conditionalFormatting>
  <conditionalFormatting sqref="R10:S11">
    <cfRule type="cellIs" dxfId="1671" priority="71" operator="lessThan">
      <formula>2.5</formula>
    </cfRule>
    <cfRule type="cellIs" dxfId="1670" priority="72" operator="greaterThan">
      <formula>4.5</formula>
    </cfRule>
  </conditionalFormatting>
  <conditionalFormatting sqref="T10:T11">
    <cfRule type="cellIs" dxfId="1669" priority="69" operator="lessThan">
      <formula>2.5</formula>
    </cfRule>
    <cfRule type="cellIs" dxfId="1668" priority="70" operator="greaterThan">
      <formula>4.5</formula>
    </cfRule>
  </conditionalFormatting>
  <conditionalFormatting sqref="U10:U11">
    <cfRule type="cellIs" dxfId="1667" priority="68" operator="greaterThan">
      <formula>1.5</formula>
    </cfRule>
  </conditionalFormatting>
  <conditionalFormatting sqref="L10:V11">
    <cfRule type="expression" dxfId="1666" priority="65">
      <formula>L10=""</formula>
    </cfRule>
  </conditionalFormatting>
  <conditionalFormatting sqref="S10:S11">
    <cfRule type="cellIs" dxfId="1665" priority="66" operator="greaterThan">
      <formula>0.5</formula>
    </cfRule>
    <cfRule type="cellIs" dxfId="1664" priority="67" operator="lessThan">
      <formula>0.5</formula>
    </cfRule>
  </conditionalFormatting>
  <conditionalFormatting sqref="L14:M15">
    <cfRule type="cellIs" dxfId="1663" priority="47" operator="lessThan">
      <formula>0.5</formula>
    </cfRule>
    <cfRule type="cellIs" dxfId="1662" priority="48" operator="greaterThan">
      <formula>0.5</formula>
    </cfRule>
  </conditionalFormatting>
  <conditionalFormatting sqref="N14:N15">
    <cfRule type="cellIs" dxfId="1661" priority="45" operator="lessThan">
      <formula>4.5</formula>
    </cfRule>
    <cfRule type="cellIs" dxfId="1660" priority="46" operator="greaterThan">
      <formula>5.5</formula>
    </cfRule>
  </conditionalFormatting>
  <conditionalFormatting sqref="O14:O15">
    <cfRule type="cellIs" dxfId="1659" priority="43" operator="lessThan">
      <formula>1.5</formula>
    </cfRule>
    <cfRule type="cellIs" dxfId="1658" priority="44" operator="greaterThan">
      <formula>2.5</formula>
    </cfRule>
  </conditionalFormatting>
  <conditionalFormatting sqref="P14:P15">
    <cfRule type="cellIs" dxfId="1657" priority="41" operator="lessThan">
      <formula>4.5</formula>
    </cfRule>
    <cfRule type="cellIs" dxfId="1656" priority="42" operator="greaterThan">
      <formula>7.5</formula>
    </cfRule>
  </conditionalFormatting>
  <conditionalFormatting sqref="R14:S15">
    <cfRule type="cellIs" dxfId="1655" priority="39" operator="lessThan">
      <formula>2.5</formula>
    </cfRule>
    <cfRule type="cellIs" dxfId="1654" priority="40" operator="greaterThan">
      <formula>4.5</formula>
    </cfRule>
  </conditionalFormatting>
  <conditionalFormatting sqref="T14:T15">
    <cfRule type="cellIs" dxfId="1653" priority="37" operator="lessThan">
      <formula>2.5</formula>
    </cfRule>
    <cfRule type="cellIs" dxfId="1652" priority="38" operator="greaterThan">
      <formula>4.5</formula>
    </cfRule>
  </conditionalFormatting>
  <conditionalFormatting sqref="U14:U15">
    <cfRule type="cellIs" dxfId="1651" priority="36" operator="greaterThan">
      <formula>1.5</formula>
    </cfRule>
  </conditionalFormatting>
  <conditionalFormatting sqref="L14:V15">
    <cfRule type="expression" dxfId="1650" priority="33">
      <formula>L14=""</formula>
    </cfRule>
  </conditionalFormatting>
  <conditionalFormatting sqref="S14:S15">
    <cfRule type="cellIs" dxfId="1649" priority="34" operator="greaterThan">
      <formula>0.5</formula>
    </cfRule>
    <cfRule type="cellIs" dxfId="1648" priority="35" operator="lessThan">
      <formula>0.5</formula>
    </cfRule>
  </conditionalFormatting>
  <conditionalFormatting sqref="L16:M16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6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6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6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6:S16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6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6">
    <cfRule type="cellIs" dxfId="1635" priority="20" operator="greaterThan">
      <formula>1.5</formula>
    </cfRule>
  </conditionalFormatting>
  <conditionalFormatting sqref="L16:V16">
    <cfRule type="expression" dxfId="1634" priority="17">
      <formula>L16=""</formula>
    </cfRule>
  </conditionalFormatting>
  <conditionalFormatting sqref="S16">
    <cfRule type="cellIs" dxfId="1633" priority="18" operator="greaterThan">
      <formula>0.5</formula>
    </cfRule>
    <cfRule type="cellIs" dxfId="1632" priority="19" operator="lessThan">
      <formula>0.5</formula>
    </cfRule>
  </conditionalFormatting>
  <conditionalFormatting sqref="L19:M20">
    <cfRule type="cellIs" dxfId="1631" priority="15" operator="lessThan">
      <formula>0.5</formula>
    </cfRule>
    <cfRule type="cellIs" dxfId="1630" priority="16" operator="greaterThan">
      <formula>0.5</formula>
    </cfRule>
  </conditionalFormatting>
  <conditionalFormatting sqref="N19:N20">
    <cfRule type="cellIs" dxfId="1629" priority="13" operator="lessThan">
      <formula>4.5</formula>
    </cfRule>
    <cfRule type="cellIs" dxfId="1628" priority="14" operator="greaterThan">
      <formula>5.5</formula>
    </cfRule>
  </conditionalFormatting>
  <conditionalFormatting sqref="O19:O20">
    <cfRule type="cellIs" dxfId="1627" priority="11" operator="lessThan">
      <formula>1.5</formula>
    </cfRule>
    <cfRule type="cellIs" dxfId="1626" priority="12" operator="greaterThan">
      <formula>2.5</formula>
    </cfRule>
  </conditionalFormatting>
  <conditionalFormatting sqref="P19:P20">
    <cfRule type="cellIs" dxfId="1625" priority="9" operator="lessThan">
      <formula>4.5</formula>
    </cfRule>
    <cfRule type="cellIs" dxfId="1624" priority="10" operator="greaterThan">
      <formula>7.5</formula>
    </cfRule>
  </conditionalFormatting>
  <conditionalFormatting sqref="R19:S20">
    <cfRule type="cellIs" dxfId="1623" priority="7" operator="lessThan">
      <formula>2.5</formula>
    </cfRule>
    <cfRule type="cellIs" dxfId="1622" priority="8" operator="greaterThan">
      <formula>4.5</formula>
    </cfRule>
  </conditionalFormatting>
  <conditionalFormatting sqref="T19:T20">
    <cfRule type="cellIs" dxfId="1621" priority="5" operator="lessThan">
      <formula>2.5</formula>
    </cfRule>
    <cfRule type="cellIs" dxfId="1620" priority="6" operator="greaterThan">
      <formula>4.5</formula>
    </cfRule>
  </conditionalFormatting>
  <conditionalFormatting sqref="U19:U20">
    <cfRule type="cellIs" dxfId="1619" priority="4" operator="greaterThan">
      <formula>1.5</formula>
    </cfRule>
  </conditionalFormatting>
  <conditionalFormatting sqref="L19:V20">
    <cfRule type="expression" dxfId="1618" priority="1">
      <formula>L19=""</formula>
    </cfRule>
  </conditionalFormatting>
  <conditionalFormatting sqref="S19:S20">
    <cfRule type="cellIs" dxfId="1617" priority="2" operator="greaterThan">
      <formula>0.5</formula>
    </cfRule>
    <cfRule type="cellIs" dxfId="16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85"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</v>
      </c>
      <c r="AB54" s="33">
        <f t="shared" ca="1" si="3"/>
        <v>33</v>
      </c>
      <c r="AC54" s="26">
        <f t="shared" ca="1" si="4"/>
        <v>0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</v>
      </c>
      <c r="AB55" s="33">
        <f t="shared" ca="1" si="3"/>
        <v>41</v>
      </c>
      <c r="AC55" s="26">
        <f t="shared" ca="1" si="4"/>
        <v>1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</v>
      </c>
      <c r="AB56" s="33">
        <f t="shared" ca="1" si="3"/>
        <v>49</v>
      </c>
      <c r="AC56" s="26">
        <f t="shared" ca="1" si="4"/>
        <v>3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</v>
      </c>
      <c r="AB57" s="33">
        <f t="shared" ca="1" si="3"/>
        <v>57</v>
      </c>
      <c r="AC57" s="26">
        <f t="shared" ca="1" si="4"/>
        <v>1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</v>
      </c>
      <c r="AB58" s="33">
        <f t="shared" ca="1" si="3"/>
        <v>65</v>
      </c>
      <c r="AC58" s="26">
        <f t="shared" ca="1" si="4"/>
        <v>5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</v>
      </c>
      <c r="AB59" s="33">
        <f t="shared" ca="1" si="3"/>
        <v>73</v>
      </c>
      <c r="AC59" s="26">
        <f t="shared" ca="1" si="4"/>
        <v>5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</v>
      </c>
      <c r="AB60" s="33">
        <f t="shared" ca="1" si="3"/>
        <v>81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</v>
      </c>
      <c r="AB61" s="33">
        <f t="shared" ca="1" si="3"/>
        <v>89</v>
      </c>
      <c r="AC61" s="26">
        <f t="shared" ca="1" si="4"/>
        <v>4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</v>
      </c>
      <c r="AB62" s="33">
        <f t="shared" ca="1" si="3"/>
        <v>6</v>
      </c>
      <c r="AC62" s="26">
        <f t="shared" ca="1" si="4"/>
        <v>1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</v>
      </c>
      <c r="AB63" s="33">
        <f t="shared" ca="1" si="3"/>
        <v>15</v>
      </c>
      <c r="AC63" s="26">
        <f t="shared" ca="1" si="4"/>
        <v>5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</v>
      </c>
      <c r="AB64" s="33">
        <f t="shared" ca="1" si="3"/>
        <v>24</v>
      </c>
      <c r="AC64" s="26">
        <f t="shared" ca="1" si="4"/>
        <v>3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</v>
      </c>
      <c r="AB65" s="33">
        <f t="shared" ca="1" si="3"/>
        <v>128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</v>
      </c>
      <c r="AB66" s="33">
        <f t="shared" ca="1" si="3"/>
        <v>138</v>
      </c>
      <c r="AC66" s="26">
        <f t="shared" ca="1" si="4"/>
        <v>4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</v>
      </c>
      <c r="AB67" s="33">
        <f t="shared" ca="1" si="3"/>
        <v>148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</v>
      </c>
      <c r="AB68" s="33">
        <f t="shared" ca="1" si="3"/>
        <v>158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</v>
      </c>
      <c r="AB69" s="33">
        <f t="shared" ca="1" si="3"/>
        <v>168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</v>
      </c>
      <c r="AB70" s="33">
        <f t="shared" ca="1" si="3"/>
        <v>178</v>
      </c>
      <c r="AC70" s="26">
        <f t="shared" ca="1" si="4"/>
        <v>4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</v>
      </c>
      <c r="AB71" s="33">
        <f t="shared" ca="1" si="3"/>
        <v>188</v>
      </c>
      <c r="AC71" s="26">
        <f t="shared" ca="1" si="4"/>
        <v>1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</v>
      </c>
      <c r="AB72" s="33">
        <f t="shared" ca="1" si="3"/>
        <v>198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</v>
      </c>
      <c r="AB73" s="33">
        <f t="shared" ca="1" si="3"/>
        <v>208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</v>
      </c>
      <c r="AB74" s="33">
        <f t="shared" ca="1" si="3"/>
        <v>98</v>
      </c>
      <c r="AC74" s="26">
        <f t="shared" ca="1" si="4"/>
        <v>1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</v>
      </c>
      <c r="AB75" s="33">
        <f t="shared" ca="1" si="3"/>
        <v>108</v>
      </c>
      <c r="AC75" s="26">
        <f t="shared" ca="1" si="4"/>
        <v>2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</v>
      </c>
      <c r="AB76" s="33">
        <f t="shared" ca="1" si="3"/>
        <v>119</v>
      </c>
      <c r="AC76" s="26">
        <f t="shared" ca="1" si="4"/>
        <v>6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</v>
      </c>
      <c r="AB77" s="33">
        <f t="shared" ca="1" si="3"/>
        <v>219</v>
      </c>
      <c r="AC77" s="26">
        <f t="shared" ca="1" si="4"/>
        <v>1</v>
      </c>
      <c r="AD77" s="26">
        <f t="shared" si="5"/>
        <v>5</v>
      </c>
      <c r="AE77" s="33">
        <f t="shared" ca="1" si="6"/>
        <v>8</v>
      </c>
      <c r="AF77" s="11">
        <f t="shared" ca="1" si="8"/>
        <v>0</v>
      </c>
      <c r="AG77" s="11">
        <f t="shared" ca="1" si="8"/>
        <v>0</v>
      </c>
      <c r="AH77" s="11">
        <f t="shared" ca="1" si="8"/>
        <v>0</v>
      </c>
      <c r="AI77" s="11">
        <f t="shared" ca="1" si="8"/>
        <v>6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2016:1:1:7:TAIDONG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42</v>
      </c>
      <c r="AX77" s="26">
        <f t="shared" ref="AX77:AX88" si="16">3*$X$94</f>
        <v>21</v>
      </c>
      <c r="AY77" s="26">
        <f t="shared" ref="AY77:AY88" si="17">5*$X$94</f>
        <v>35</v>
      </c>
      <c r="AZ77" s="26">
        <f t="shared" ref="AZ77:AZ88" si="18">1*$X$94</f>
        <v>7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</v>
      </c>
      <c r="AB78" s="33">
        <f t="shared" ca="1" si="3"/>
        <v>230</v>
      </c>
      <c r="AC78" s="26">
        <f t="shared" ca="1" si="4"/>
        <v>4</v>
      </c>
      <c r="AD78" s="26">
        <f t="shared" si="5"/>
        <v>5</v>
      </c>
      <c r="AE78" s="33">
        <f t="shared" ca="1" si="6"/>
        <v>18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2016:1:2:7:TAIDONG</v>
      </c>
      <c r="AP78" s="33">
        <f t="shared" ca="1" si="12"/>
        <v>8</v>
      </c>
      <c r="AQ78" s="26">
        <f t="shared" ca="1" si="13"/>
        <v>0</v>
      </c>
      <c r="AR78" s="26">
        <f t="shared" ca="1" si="13"/>
        <v>48</v>
      </c>
      <c r="AS78" s="26">
        <f t="shared" ca="1" si="13"/>
        <v>0</v>
      </c>
      <c r="AT78" s="26">
        <f t="shared" ca="1" si="13"/>
        <v>13</v>
      </c>
      <c r="AU78" s="26">
        <f t="shared" ca="1" si="13"/>
        <v>0</v>
      </c>
      <c r="AV78" s="26">
        <f t="shared" si="14"/>
        <v>2</v>
      </c>
      <c r="AW78" s="26">
        <f t="shared" si="15"/>
        <v>42</v>
      </c>
      <c r="AX78" s="26">
        <f t="shared" si="16"/>
        <v>21</v>
      </c>
      <c r="AY78" s="26">
        <f t="shared" si="17"/>
        <v>35</v>
      </c>
      <c r="AZ78" s="26">
        <f t="shared" si="18"/>
        <v>7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</v>
      </c>
      <c r="AB79" s="33">
        <f t="shared" ca="1" si="3"/>
        <v>241</v>
      </c>
      <c r="AC79" s="26">
        <f t="shared" ca="1" si="4"/>
        <v>3</v>
      </c>
      <c r="AD79" s="26">
        <f t="shared" si="5"/>
        <v>5</v>
      </c>
      <c r="AE79" s="33">
        <f t="shared" ca="1" si="6"/>
        <v>30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3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2016:1:3:7:TAIDONG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42</v>
      </c>
      <c r="AX79" s="26">
        <f t="shared" si="16"/>
        <v>21</v>
      </c>
      <c r="AY79" s="26">
        <f t="shared" si="17"/>
        <v>35</v>
      </c>
      <c r="AZ79" s="26">
        <f t="shared" si="18"/>
        <v>7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2016:1:4:7:TAIDONG</v>
      </c>
      <c r="AP80" s="33">
        <f t="shared" ca="1" si="12"/>
        <v>19</v>
      </c>
      <c r="AQ80" s="26">
        <f t="shared" ca="1" si="13"/>
        <v>0</v>
      </c>
      <c r="AR80" s="26">
        <f t="shared" ca="1" si="13"/>
        <v>51</v>
      </c>
      <c r="AS80" s="26">
        <f t="shared" ca="1" si="13"/>
        <v>17</v>
      </c>
      <c r="AT80" s="26">
        <f t="shared" ca="1" si="13"/>
        <v>28</v>
      </c>
      <c r="AU80" s="26">
        <f t="shared" ca="1" si="13"/>
        <v>0</v>
      </c>
      <c r="AV80" s="26">
        <f t="shared" si="14"/>
        <v>2</v>
      </c>
      <c r="AW80" s="26">
        <f t="shared" si="15"/>
        <v>42</v>
      </c>
      <c r="AX80" s="26">
        <f t="shared" si="16"/>
        <v>21</v>
      </c>
      <c r="AY80" s="26">
        <f t="shared" si="17"/>
        <v>35</v>
      </c>
      <c r="AZ80" s="26">
        <f t="shared" si="18"/>
        <v>7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2016:1:5:7:TAIDONG</v>
      </c>
      <c r="AP81" s="33">
        <f t="shared" ca="1" si="12"/>
        <v>30</v>
      </c>
      <c r="AQ81" s="26">
        <f t="shared" ca="1" si="13"/>
        <v>0</v>
      </c>
      <c r="AR81" s="26">
        <f t="shared" ca="1" si="13"/>
        <v>43</v>
      </c>
      <c r="AS81" s="26">
        <f t="shared" ca="1" si="13"/>
        <v>16</v>
      </c>
      <c r="AT81" s="26">
        <f t="shared" ca="1" si="13"/>
        <v>24</v>
      </c>
      <c r="AU81" s="26">
        <f t="shared" ca="1" si="13"/>
        <v>0</v>
      </c>
      <c r="AV81" s="26">
        <f t="shared" si="14"/>
        <v>2</v>
      </c>
      <c r="AW81" s="26">
        <f t="shared" si="15"/>
        <v>42</v>
      </c>
      <c r="AX81" s="26">
        <f t="shared" si="16"/>
        <v>21</v>
      </c>
      <c r="AY81" s="26">
        <f t="shared" si="17"/>
        <v>35</v>
      </c>
      <c r="AZ81" s="26">
        <f t="shared" si="18"/>
        <v>7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2016:2:1:7:TAIDONG</v>
      </c>
      <c r="AP82" s="33">
        <f t="shared" ca="1" si="12"/>
        <v>41</v>
      </c>
      <c r="AQ82" s="26">
        <f t="shared" ca="1" si="13"/>
        <v>1</v>
      </c>
      <c r="AR82" s="26">
        <f t="shared" ca="1" si="13"/>
        <v>40</v>
      </c>
      <c r="AS82" s="26">
        <f t="shared" ca="1" si="13"/>
        <v>6</v>
      </c>
      <c r="AT82" s="26">
        <f t="shared" ca="1" si="13"/>
        <v>21</v>
      </c>
      <c r="AU82" s="26">
        <f t="shared" ca="1" si="13"/>
        <v>0</v>
      </c>
      <c r="AV82" s="26">
        <f t="shared" si="14"/>
        <v>2</v>
      </c>
      <c r="AW82" s="26">
        <f t="shared" si="15"/>
        <v>42</v>
      </c>
      <c r="AX82" s="26">
        <f t="shared" si="16"/>
        <v>21</v>
      </c>
      <c r="AY82" s="26">
        <f t="shared" si="17"/>
        <v>35</v>
      </c>
      <c r="AZ82" s="26">
        <f t="shared" si="18"/>
        <v>7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2016:2:2:7:TAIDONG</v>
      </c>
      <c r="AP83" s="33">
        <f t="shared" ca="1" si="12"/>
        <v>52</v>
      </c>
      <c r="AQ83" s="26">
        <f t="shared" ca="1" si="13"/>
        <v>0</v>
      </c>
      <c r="AR83" s="26">
        <f t="shared" ca="1" si="13"/>
        <v>40</v>
      </c>
      <c r="AS83" s="26">
        <f t="shared" ca="1" si="13"/>
        <v>9</v>
      </c>
      <c r="AT83" s="26">
        <f t="shared" ca="1" si="13"/>
        <v>32</v>
      </c>
      <c r="AU83" s="26">
        <f t="shared" ca="1" si="13"/>
        <v>4</v>
      </c>
      <c r="AV83" s="26">
        <f t="shared" si="14"/>
        <v>2</v>
      </c>
      <c r="AW83" s="26">
        <f t="shared" si="15"/>
        <v>42</v>
      </c>
      <c r="AX83" s="26">
        <f t="shared" si="16"/>
        <v>21</v>
      </c>
      <c r="AY83" s="26">
        <f t="shared" si="17"/>
        <v>35</v>
      </c>
      <c r="AZ83" s="26">
        <f t="shared" si="18"/>
        <v>7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2016:2:3:7:TAIDONG</v>
      </c>
      <c r="AP84" s="33">
        <f t="shared" ca="1" si="12"/>
        <v>63</v>
      </c>
      <c r="AQ84" s="26">
        <f t="shared" ca="1" si="13"/>
        <v>1</v>
      </c>
      <c r="AR84" s="26">
        <f t="shared" ca="1" si="13"/>
        <v>32</v>
      </c>
      <c r="AS84" s="26">
        <f t="shared" ca="1" si="13"/>
        <v>12</v>
      </c>
      <c r="AT84" s="26">
        <f t="shared" ca="1" si="13"/>
        <v>31</v>
      </c>
      <c r="AU84" s="26">
        <f t="shared" ca="1" si="13"/>
        <v>0</v>
      </c>
      <c r="AV84" s="26">
        <f t="shared" si="14"/>
        <v>2</v>
      </c>
      <c r="AW84" s="26">
        <f t="shared" si="15"/>
        <v>42</v>
      </c>
      <c r="AX84" s="26">
        <f t="shared" si="16"/>
        <v>21</v>
      </c>
      <c r="AY84" s="26">
        <f t="shared" si="17"/>
        <v>35</v>
      </c>
      <c r="AZ84" s="26">
        <f t="shared" si="18"/>
        <v>7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2016:2:4:7:TAIDONG</v>
      </c>
      <c r="AP85" s="33">
        <f t="shared" ca="1" si="12"/>
        <v>74</v>
      </c>
      <c r="AQ85" s="26">
        <f t="shared" ca="1" si="13"/>
        <v>2</v>
      </c>
      <c r="AR85" s="26">
        <f t="shared" ca="1" si="13"/>
        <v>30</v>
      </c>
      <c r="AS85" s="26">
        <f t="shared" ca="1" si="13"/>
        <v>19</v>
      </c>
      <c r="AT85" s="26">
        <f t="shared" ca="1" si="13"/>
        <v>27</v>
      </c>
      <c r="AU85" s="26">
        <f t="shared" ca="1" si="13"/>
        <v>4</v>
      </c>
      <c r="AV85" s="26">
        <f t="shared" si="14"/>
        <v>2</v>
      </c>
      <c r="AW85" s="26">
        <f t="shared" si="15"/>
        <v>42</v>
      </c>
      <c r="AX85" s="26">
        <f t="shared" si="16"/>
        <v>21</v>
      </c>
      <c r="AY85" s="26">
        <f t="shared" si="17"/>
        <v>35</v>
      </c>
      <c r="AZ85" s="26">
        <f t="shared" si="18"/>
        <v>7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2016:3:1:7:TAIDONG</v>
      </c>
      <c r="AP86" s="33">
        <f t="shared" ca="1" si="12"/>
        <v>85</v>
      </c>
      <c r="AQ86" s="26">
        <f t="shared" ca="1" si="13"/>
        <v>2</v>
      </c>
      <c r="AR86" s="26">
        <f t="shared" ca="1" si="13"/>
        <v>37</v>
      </c>
      <c r="AS86" s="26">
        <f t="shared" ca="1" si="13"/>
        <v>23</v>
      </c>
      <c r="AT86" s="26">
        <f t="shared" ca="1" si="13"/>
        <v>25</v>
      </c>
      <c r="AU86" s="26">
        <f t="shared" ca="1" si="13"/>
        <v>4</v>
      </c>
      <c r="AV86" s="26">
        <f t="shared" si="14"/>
        <v>2</v>
      </c>
      <c r="AW86" s="26">
        <f t="shared" si="15"/>
        <v>42</v>
      </c>
      <c r="AX86" s="26">
        <f t="shared" si="16"/>
        <v>21</v>
      </c>
      <c r="AY86" s="26">
        <f t="shared" si="17"/>
        <v>35</v>
      </c>
      <c r="AZ86" s="26">
        <f t="shared" si="18"/>
        <v>7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2016:3:2:7:TAIDONG</v>
      </c>
      <c r="AP87" s="33">
        <f t="shared" ca="1" si="12"/>
        <v>95</v>
      </c>
      <c r="AQ87" s="26">
        <f t="shared" ca="1" si="13"/>
        <v>0</v>
      </c>
      <c r="AR87" s="26">
        <f t="shared" ca="1" si="13"/>
        <v>36</v>
      </c>
      <c r="AS87" s="26">
        <f t="shared" ca="1" si="13"/>
        <v>18</v>
      </c>
      <c r="AT87" s="26">
        <f t="shared" ca="1" si="13"/>
        <v>30</v>
      </c>
      <c r="AU87" s="26">
        <f t="shared" ca="1" si="13"/>
        <v>0</v>
      </c>
      <c r="AV87" s="26">
        <f t="shared" si="14"/>
        <v>2</v>
      </c>
      <c r="AW87" s="26">
        <f t="shared" si="15"/>
        <v>42</v>
      </c>
      <c r="AX87" s="26">
        <f t="shared" si="16"/>
        <v>21</v>
      </c>
      <c r="AY87" s="26">
        <f t="shared" si="17"/>
        <v>35</v>
      </c>
      <c r="AZ87" s="26">
        <f t="shared" si="18"/>
        <v>7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2016:3:3:7:TAIDONG</v>
      </c>
      <c r="AP88" s="33">
        <f t="shared" ca="1" si="12"/>
        <v>105</v>
      </c>
      <c r="AQ88" s="26">
        <f t="shared" ca="1" si="13"/>
        <v>1</v>
      </c>
      <c r="AR88" s="26">
        <f t="shared" ca="1" si="13"/>
        <v>37</v>
      </c>
      <c r="AS88" s="26">
        <f t="shared" ca="1" si="13"/>
        <v>22</v>
      </c>
      <c r="AT88" s="26">
        <f t="shared" ca="1" si="13"/>
        <v>25</v>
      </c>
      <c r="AU88" s="26">
        <f t="shared" ca="1" si="13"/>
        <v>0</v>
      </c>
      <c r="AV88" s="26">
        <f t="shared" si="14"/>
        <v>2</v>
      </c>
      <c r="AW88" s="26">
        <f t="shared" si="15"/>
        <v>42</v>
      </c>
      <c r="AX88" s="26">
        <f t="shared" si="16"/>
        <v>21</v>
      </c>
      <c r="AY88" s="26">
        <f t="shared" si="17"/>
        <v>35</v>
      </c>
      <c r="AZ88" s="26">
        <f t="shared" si="18"/>
        <v>7</v>
      </c>
    </row>
    <row r="89" spans="23:52">
      <c r="W89" s="8" t="s">
        <v>1937</v>
      </c>
      <c r="X89" s="2" t="s">
        <v>36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0</v>
      </c>
      <c r="AG89" s="8">
        <f t="shared" ca="1" si="20"/>
        <v>0</v>
      </c>
      <c r="AH89" s="8">
        <f t="shared" ca="1" si="20"/>
        <v>0</v>
      </c>
      <c r="AI89" s="8">
        <f t="shared" ca="1" si="20"/>
        <v>10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7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13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2014  33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1932</v>
      </c>
      <c r="X104" s="59" t="s">
        <v>624</v>
      </c>
    </row>
    <row r="105" spans="23:50">
      <c r="X105" s="57" t="s">
        <v>2082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1396</v>
      </c>
      <c r="B1" s="46" t="s">
        <v>1395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TAIDONG_2_DISTRICT_GRAPH!$AC$89</f>
        <v>3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1974</v>
      </c>
      <c r="C10" s="4" t="s">
        <v>1177</v>
      </c>
      <c r="D10" s="4" t="s">
        <v>635</v>
      </c>
      <c r="E10" s="4" t="str">
        <f>CONCATENATE(YEAR,":",MONTH,":",WEEK,":",WEEKDAY,":",$A10)</f>
        <v>2016:3:3:7:TAIDONG_2_E</v>
      </c>
      <c r="F10" s="4">
        <f>MATCH($E10,REPORT_DATA_BY_COMP!$A:$A,0)</f>
        <v>931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626</v>
      </c>
      <c r="B11" s="23" t="s">
        <v>627</v>
      </c>
      <c r="C11" s="4" t="s">
        <v>636</v>
      </c>
      <c r="D11" s="4" t="s">
        <v>637</v>
      </c>
      <c r="E11" s="4" t="str">
        <f>CONCATENATE(YEAR,":",MONTH,":",WEEK,":",WEEKDAY,":",$A11)</f>
        <v>2016:3:3:7:TAIDONG_2_S</v>
      </c>
      <c r="F11" s="4">
        <f>MATCH($E11,REPORT_DATA_BY_COMP!$A:$A,0)</f>
        <v>932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1</v>
      </c>
      <c r="I12" s="12">
        <f t="shared" si="0"/>
        <v>5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21</v>
      </c>
      <c r="Q12" s="12">
        <f t="shared" si="0"/>
        <v>18</v>
      </c>
      <c r="R12" s="12">
        <f t="shared" si="0"/>
        <v>7</v>
      </c>
      <c r="S12" s="12">
        <f t="shared" si="0"/>
        <v>0</v>
      </c>
      <c r="T12" s="12">
        <f t="shared" si="0"/>
        <v>8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2016:3:1:7:TAIDONG_2</v>
      </c>
      <c r="F15" s="14">
        <f>MATCH($E15,REPORT_DATA_BY_DISTRICT!$A:$A, 0)</f>
        <v>239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12</v>
      </c>
      <c r="O15" s="11">
        <f>IFERROR(INDEX(REPORT_DATA_BY_DISTRICT!$A:$AH,$F15,MATCH(O$8,REPORT_DATA_BY_DISTRICT!$A$1:$AH$1,0)), "")</f>
        <v>12</v>
      </c>
      <c r="P15" s="11">
        <f>IFERROR(INDEX(REPORT_DATA_BY_DISTRICT!$A:$AH,$F15,MATCH(P$8,REPORT_DATA_BY_DISTRICT!$A$1:$AH$1,0)), "")</f>
        <v>20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4</v>
      </c>
      <c r="T15" s="11">
        <f>IFERROR(INDEX(REPORT_DATA_BY_DISTRICT!$A:$AH,$F15,MATCH(T$8,REPORT_DATA_BY_DISTRICT!$A$1:$AH$1,0)), "")</f>
        <v>8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2016:3:2:7:TAIDONG_2</v>
      </c>
      <c r="F16" s="14">
        <f>MATCH($E16,REPORT_DATA_BY_DISTRICT!$A:$A, 0)</f>
        <v>269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12</v>
      </c>
      <c r="P16" s="11">
        <f>IFERROR(INDEX(REPORT_DATA_BY_DISTRICT!$A:$AH,$F16,MATCH(P$8,REPORT_DATA_BY_DISTRICT!$A$1:$AH$1,0)), "")</f>
        <v>16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2016:3:3:7:TAIDONG_2</v>
      </c>
      <c r="F17" s="14">
        <f>MATCH($E17,REPORT_DATA_BY_DISTRICT!$A:$A, 0)</f>
        <v>298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2</v>
      </c>
      <c r="I20" s="19">
        <f t="shared" si="1"/>
        <v>16</v>
      </c>
      <c r="J20" s="19">
        <f>SUM(J15:J19)</f>
        <v>15</v>
      </c>
      <c r="K20" s="19">
        <f t="shared" si="1"/>
        <v>1</v>
      </c>
      <c r="L20" s="19">
        <f t="shared" si="1"/>
        <v>0</v>
      </c>
      <c r="M20" s="19">
        <f t="shared" si="1"/>
        <v>0</v>
      </c>
      <c r="N20" s="19">
        <f t="shared" si="1"/>
        <v>36</v>
      </c>
      <c r="O20" s="19">
        <f t="shared" si="1"/>
        <v>36</v>
      </c>
      <c r="P20" s="19">
        <f t="shared" si="1"/>
        <v>57</v>
      </c>
      <c r="Q20" s="19">
        <f t="shared" si="1"/>
        <v>55</v>
      </c>
      <c r="R20" s="19">
        <f t="shared" si="1"/>
        <v>22</v>
      </c>
      <c r="S20" s="19">
        <f t="shared" si="1"/>
        <v>4</v>
      </c>
      <c r="T20" s="19">
        <f t="shared" si="1"/>
        <v>25</v>
      </c>
      <c r="U20" s="19">
        <f t="shared" si="1"/>
        <v>4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15" priority="31" operator="lessThan">
      <formula>0.5</formula>
    </cfRule>
    <cfRule type="cellIs" dxfId="1614" priority="32" operator="greaterThan">
      <formula>0.5</formula>
    </cfRule>
  </conditionalFormatting>
  <conditionalFormatting sqref="N10:N11">
    <cfRule type="cellIs" dxfId="1613" priority="29" operator="lessThan">
      <formula>4.5</formula>
    </cfRule>
    <cfRule type="cellIs" dxfId="1612" priority="30" operator="greaterThan">
      <formula>5.5</formula>
    </cfRule>
  </conditionalFormatting>
  <conditionalFormatting sqref="O10:O11">
    <cfRule type="cellIs" dxfId="1611" priority="27" operator="lessThan">
      <formula>1.5</formula>
    </cfRule>
    <cfRule type="cellIs" dxfId="1610" priority="28" operator="greaterThan">
      <formula>2.5</formula>
    </cfRule>
  </conditionalFormatting>
  <conditionalFormatting sqref="P10:P11">
    <cfRule type="cellIs" dxfId="1609" priority="25" operator="lessThan">
      <formula>4.5</formula>
    </cfRule>
    <cfRule type="cellIs" dxfId="1608" priority="26" operator="greaterThan">
      <formula>7.5</formula>
    </cfRule>
  </conditionalFormatting>
  <conditionalFormatting sqref="R10:S11">
    <cfRule type="cellIs" dxfId="1607" priority="23" operator="lessThan">
      <formula>2.5</formula>
    </cfRule>
    <cfRule type="cellIs" dxfId="1606" priority="24" operator="greaterThan">
      <formula>4.5</formula>
    </cfRule>
  </conditionalFormatting>
  <conditionalFormatting sqref="T10:T11">
    <cfRule type="cellIs" dxfId="1605" priority="21" operator="lessThan">
      <formula>2.5</formula>
    </cfRule>
    <cfRule type="cellIs" dxfId="1604" priority="22" operator="greaterThan">
      <formula>4.5</formula>
    </cfRule>
  </conditionalFormatting>
  <conditionalFormatting sqref="U10:U11">
    <cfRule type="cellIs" dxfId="1603" priority="20" operator="greaterThan">
      <formula>1.5</formula>
    </cfRule>
  </conditionalFormatting>
  <conditionalFormatting sqref="L10:V11">
    <cfRule type="expression" dxfId="1602" priority="17">
      <formula>L10=""</formula>
    </cfRule>
  </conditionalFormatting>
  <conditionalFormatting sqref="S10:S11">
    <cfRule type="cellIs" dxfId="1601" priority="18" operator="greaterThan">
      <formula>0.5</formula>
    </cfRule>
    <cfRule type="cellIs" dxfId="160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2016:1:0:0:TAIDONG_2</v>
      </c>
      <c r="AB77" s="33">
        <f t="shared" ca="1" si="3"/>
        <v>17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2016:1:1:7:TAIDONG_2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2016:2:0:0:TAIDONG_2</v>
      </c>
      <c r="AB78" s="33">
        <f t="shared" ca="1" si="3"/>
        <v>53</v>
      </c>
      <c r="AC78" s="26">
        <f t="shared" ca="1" si="4"/>
        <v>3</v>
      </c>
      <c r="AD78" s="26">
        <f t="shared" si="5"/>
        <v>0</v>
      </c>
      <c r="AE78" s="33">
        <f t="shared" ca="1" si="6"/>
        <v>9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2016:1:2:7:TAIDONG_2</v>
      </c>
      <c r="AP78" s="33">
        <f t="shared" ca="1" si="13"/>
        <v>16</v>
      </c>
      <c r="AQ78" s="26">
        <f t="shared" ca="1" si="14"/>
        <v>0</v>
      </c>
      <c r="AR78" s="26">
        <f t="shared" ca="1" si="14"/>
        <v>15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2016:3:0:0:TAIDONG_2</v>
      </c>
      <c r="AB79" s="33">
        <f t="shared" ca="1" si="3"/>
        <v>85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2016:1:3:7:TAIDONG_2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2016:1:4:7:TAIDONG_2</v>
      </c>
      <c r="AP80" s="33">
        <f t="shared" ca="1" si="13"/>
        <v>48</v>
      </c>
      <c r="AQ80" s="26">
        <f t="shared" ca="1" si="14"/>
        <v>0</v>
      </c>
      <c r="AR80" s="26">
        <f t="shared" ca="1" si="14"/>
        <v>15</v>
      </c>
      <c r="AS80" s="26">
        <f t="shared" ca="1" si="14"/>
        <v>5</v>
      </c>
      <c r="AT80" s="26">
        <f t="shared" ca="1" si="14"/>
        <v>9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2016:1:5:7:TAIDONG_2</v>
      </c>
      <c r="AP81" s="33">
        <f t="shared" ca="1" si="13"/>
        <v>80</v>
      </c>
      <c r="AQ81" s="26">
        <f t="shared" ca="1" si="14"/>
        <v>0</v>
      </c>
      <c r="AR81" s="26">
        <f t="shared" ca="1" si="14"/>
        <v>13</v>
      </c>
      <c r="AS81" s="26">
        <f t="shared" ca="1" si="14"/>
        <v>10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2016:2:1:7:TAIDONG_2</v>
      </c>
      <c r="AP82" s="33">
        <f t="shared" ca="1" si="13"/>
        <v>112</v>
      </c>
      <c r="AQ82" s="26">
        <f t="shared" ca="1" si="14"/>
        <v>1</v>
      </c>
      <c r="AR82" s="26">
        <f t="shared" ca="1" si="14"/>
        <v>14</v>
      </c>
      <c r="AS82" s="26">
        <f t="shared" ca="1" si="14"/>
        <v>3</v>
      </c>
      <c r="AT82" s="26">
        <f t="shared" ca="1" si="14"/>
        <v>6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2016:2:2:7:TAIDONG_2</v>
      </c>
      <c r="AP83" s="33">
        <f t="shared" ca="1" si="13"/>
        <v>144</v>
      </c>
      <c r="AQ83" s="26">
        <f t="shared" ca="1" si="14"/>
        <v>0</v>
      </c>
      <c r="AR83" s="26">
        <f t="shared" ca="1" si="14"/>
        <v>16</v>
      </c>
      <c r="AS83" s="26">
        <f t="shared" ca="1" si="14"/>
        <v>2</v>
      </c>
      <c r="AT83" s="26">
        <f t="shared" ca="1" si="14"/>
        <v>8</v>
      </c>
      <c r="AU83" s="26">
        <f t="shared" ca="1" si="14"/>
        <v>3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2016:2:3:7:TAIDONG_2</v>
      </c>
      <c r="AP84" s="33">
        <f t="shared" ca="1" si="13"/>
        <v>176</v>
      </c>
      <c r="AQ84" s="26">
        <f t="shared" ca="1" si="14"/>
        <v>1</v>
      </c>
      <c r="AR84" s="26">
        <f t="shared" ca="1" si="14"/>
        <v>11</v>
      </c>
      <c r="AS84" s="26">
        <f t="shared" ca="1" si="14"/>
        <v>3</v>
      </c>
      <c r="AT84" s="26">
        <f t="shared" ca="1" si="14"/>
        <v>7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2016:2:4:7:TAIDONG_2</v>
      </c>
      <c r="AP85" s="33">
        <f t="shared" ca="1" si="13"/>
        <v>208</v>
      </c>
      <c r="AQ85" s="26">
        <f t="shared" ca="1" si="14"/>
        <v>1</v>
      </c>
      <c r="AR85" s="26">
        <f t="shared" ca="1" si="14"/>
        <v>12</v>
      </c>
      <c r="AS85" s="26">
        <f t="shared" ca="1" si="14"/>
        <v>6</v>
      </c>
      <c r="AT85" s="26">
        <f t="shared" ca="1" si="14"/>
        <v>5</v>
      </c>
      <c r="AU85" s="26">
        <f t="shared" ca="1" si="14"/>
        <v>3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2016:3:1:7:TAIDONG_2</v>
      </c>
      <c r="AP86" s="33">
        <f t="shared" ca="1" si="13"/>
        <v>239</v>
      </c>
      <c r="AQ86" s="26">
        <f t="shared" ca="1" si="14"/>
        <v>0</v>
      </c>
      <c r="AR86" s="26">
        <f t="shared" ca="1" si="14"/>
        <v>12</v>
      </c>
      <c r="AS86" s="26">
        <f t="shared" ca="1" si="14"/>
        <v>12</v>
      </c>
      <c r="AT86" s="26">
        <f t="shared" ca="1" si="14"/>
        <v>6</v>
      </c>
      <c r="AU86" s="26">
        <f t="shared" ca="1" si="14"/>
        <v>4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2016:3:2:7:TAIDONG_2</v>
      </c>
      <c r="AP87" s="33">
        <f t="shared" ca="1" si="13"/>
        <v>269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12</v>
      </c>
      <c r="AT87" s="26">
        <f t="shared" ca="1" si="14"/>
        <v>9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2016:3:3:7:TAIDONG_2</v>
      </c>
      <c r="AP88" s="33">
        <f t="shared" ca="1" si="13"/>
        <v>298</v>
      </c>
      <c r="AQ88" s="26">
        <f t="shared" ca="1" si="14"/>
        <v>0</v>
      </c>
      <c r="AR88" s="26">
        <f t="shared" ca="1" si="14"/>
        <v>12</v>
      </c>
      <c r="AS88" s="26">
        <f t="shared" ca="1" si="14"/>
        <v>12</v>
      </c>
      <c r="AT88" s="26">
        <f t="shared" ca="1" si="14"/>
        <v>7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1396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1395</v>
      </c>
    </row>
    <row r="105" spans="23:50">
      <c r="X105" s="57" t="s">
        <v>2083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1397</v>
      </c>
      <c r="B1" s="46" t="s">
        <v>2084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TAIDONG_1_3_DISTRICT_GRAPH!$AC$89</f>
        <v>4</v>
      </c>
      <c r="H5" s="79"/>
      <c r="I5" s="79"/>
      <c r="J5" s="80"/>
      <c r="K5" s="50">
        <f>$L$21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628</v>
      </c>
      <c r="B10" s="23" t="s">
        <v>1975</v>
      </c>
      <c r="C10" s="4" t="s">
        <v>638</v>
      </c>
      <c r="D10" s="4" t="s">
        <v>639</v>
      </c>
      <c r="E10" s="4" t="str">
        <f>CONCATENATE(YEAR,":",MONTH,":",WEEK,":",WEEKDAY,":",$A10)</f>
        <v>2016:3:3:7:TAIDONG_1_E</v>
      </c>
      <c r="F10" s="4">
        <f>MATCH($E10,REPORT_DATA_BY_COMP!$A:$A,0)</f>
        <v>929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629</v>
      </c>
      <c r="B11" s="23" t="s">
        <v>1976</v>
      </c>
      <c r="C11" s="4" t="s">
        <v>640</v>
      </c>
      <c r="D11" s="4" t="s">
        <v>641</v>
      </c>
      <c r="E11" s="4" t="str">
        <f>CONCATENATE(YEAR,":",MONTH,":",WEEK,":",WEEKDAY,":",$A11)</f>
        <v>2016:3:3:7:TAIDONG_3_E</v>
      </c>
      <c r="F11" s="4">
        <f>MATCH($E11,REPORT_DATA_BY_COMP!$A:$A,0)</f>
        <v>933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1</v>
      </c>
    </row>
    <row r="12" spans="1:22">
      <c r="A12" s="22" t="s">
        <v>630</v>
      </c>
      <c r="B12" s="23" t="s">
        <v>1977</v>
      </c>
      <c r="C12" s="4" t="s">
        <v>642</v>
      </c>
      <c r="D12" s="4" t="s">
        <v>643</v>
      </c>
      <c r="E12" s="4" t="str">
        <f>CONCATENATE(YEAR,":",MONTH,":",WEEK,":",WEEKDAY,":",$A12)</f>
        <v>2016:3:3:7:TAIDONG_1_S</v>
      </c>
      <c r="F12" s="4">
        <f>MATCH($E12,REPORT_DATA_BY_COMP!$A:$A,0)</f>
        <v>930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6</v>
      </c>
      <c r="J13" s="12">
        <f t="shared" si="0"/>
        <v>8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17</v>
      </c>
      <c r="O13" s="12">
        <f t="shared" si="0"/>
        <v>7</v>
      </c>
      <c r="P13" s="12">
        <f t="shared" si="0"/>
        <v>17</v>
      </c>
      <c r="Q13" s="12">
        <f t="shared" si="0"/>
        <v>22</v>
      </c>
      <c r="R13" s="12">
        <f t="shared" si="0"/>
        <v>11</v>
      </c>
      <c r="S13" s="12">
        <f t="shared" si="0"/>
        <v>0</v>
      </c>
      <c r="T13" s="12">
        <f t="shared" si="0"/>
        <v>13</v>
      </c>
      <c r="U13" s="12">
        <f t="shared" si="0"/>
        <v>7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2016:3:1:7:TAIDONG_1_3</v>
      </c>
      <c r="F16" s="14">
        <f>MATCH($E16,REPORT_DATA_BY_DISTRICT!$A:$A, 0)</f>
        <v>238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2</v>
      </c>
      <c r="M16" s="11">
        <f>IFERROR(INDEX(REPORT_DATA_BY_DISTRICT!$A:$AH,$F16,MATCH(M$8,REPORT_DATA_BY_DISTRICT!$A$1:$AH$1,0)), "")</f>
        <v>2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20</v>
      </c>
      <c r="Q16" s="11">
        <f>IFERROR(INDEX(REPORT_DATA_BY_DISTRICT!$A:$AH,$F16,MATCH(Q$8,REPORT_DATA_BY_DISTRICT!$A$1:$AH$1,0)), "")</f>
        <v>39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2016:3:2:7:TAIDONG_1_3</v>
      </c>
      <c r="F17" s="14">
        <f>MATCH($E17,REPORT_DATA_BY_DISTRICT!$A:$A, 0)</f>
        <v>268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2016:3:3:7:TAIDONG_1_3</v>
      </c>
      <c r="F18" s="14">
        <f>MATCH($E18,REPORT_DATA_BY_DISTRICT!$A:$A, 0)</f>
        <v>297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22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1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2</v>
      </c>
      <c r="H21" s="19">
        <f t="shared" ref="H21:V21" si="1">SUM(H16:H20)</f>
        <v>1</v>
      </c>
      <c r="I21" s="19">
        <f t="shared" si="1"/>
        <v>18</v>
      </c>
      <c r="J21" s="19">
        <f>SUM(J16:J20)</f>
        <v>20</v>
      </c>
      <c r="K21" s="19">
        <f t="shared" si="1"/>
        <v>2</v>
      </c>
      <c r="L21" s="19">
        <f t="shared" si="1"/>
        <v>3</v>
      </c>
      <c r="M21" s="19">
        <f t="shared" si="1"/>
        <v>3</v>
      </c>
      <c r="N21" s="19">
        <f t="shared" si="1"/>
        <v>49</v>
      </c>
      <c r="O21" s="19">
        <f t="shared" si="1"/>
        <v>23</v>
      </c>
      <c r="P21" s="19">
        <f t="shared" si="1"/>
        <v>54</v>
      </c>
      <c r="Q21" s="19">
        <f t="shared" si="1"/>
        <v>86</v>
      </c>
      <c r="R21" s="19">
        <f t="shared" si="1"/>
        <v>35</v>
      </c>
      <c r="S21" s="19">
        <f t="shared" si="1"/>
        <v>0</v>
      </c>
      <c r="T21" s="19">
        <f t="shared" si="1"/>
        <v>34</v>
      </c>
      <c r="U21" s="19">
        <f t="shared" si="1"/>
        <v>23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 N12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 O12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 P12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 R12:S12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 T12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 U12">
    <cfRule type="cellIs" dxfId="1587" priority="20" operator="greaterThan">
      <formula>1.5</formula>
    </cfRule>
  </conditionalFormatting>
  <conditionalFormatting sqref="L10:V10 L12:V12">
    <cfRule type="expression" dxfId="1586" priority="17">
      <formula>L10=""</formula>
    </cfRule>
  </conditionalFormatting>
  <conditionalFormatting sqref="S10 S12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2014:1:0:0:TAIDONG_1_3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2014:2:0:0:TAIDONG_1_3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2014:3:0:0:TAIDONG_1_3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2014:4:0:0:TAIDONG_1_3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2014:5:0:0:TAIDONG_1_3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2014:6:0:0:TAIDONG_1_3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2014:7:0:0:TAIDONG_1_3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2014:8:0:0:TAIDONG_1_3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2014:9:0:0:TAIDONG_1_3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2014:10:0:0:TAIDONG_1_3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2014:11:0:0:TAIDONG_1_3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2014:12:0:0:TAIDONG_1_3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2015:1:0:0:TAIDONG_1_3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2015:2:0:0:TAIDONG_1_3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2015:3:0:0:TAIDONG_1_3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2015:4:0:0:TAIDONG_1_3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2015:5:0:0:TAIDONG_1_3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2015:6:0:0:TAIDONG_1_3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2015:7:0:0:TAIDONG_1_3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2015:8:0:0:TAIDONG_1_3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2015:9:0:0:TAIDONG_1_3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2015:10:0:0:TAIDONG_1_3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2015:11:0:0:TAIDONG_1_3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2015:12:0:0:TAIDONG_1_3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2016:1:0:0:TAIDONG_1_3</v>
      </c>
      <c r="AB77" s="33">
        <f t="shared" ca="1" si="3"/>
        <v>16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2016:1:1:7:TAIDONG_1_3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2016:2:0:0:TAIDONG_1_3</v>
      </c>
      <c r="AB78" s="33">
        <f t="shared" ca="1" si="3"/>
        <v>52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2016:1:2:7:TAIDONG_1_3</v>
      </c>
      <c r="AP78" s="33">
        <f t="shared" ca="1" si="13"/>
        <v>15</v>
      </c>
      <c r="AQ78" s="26">
        <f t="shared" ca="1" si="14"/>
        <v>0</v>
      </c>
      <c r="AR78" s="26">
        <f t="shared" ca="1" si="14"/>
        <v>21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2016:3:0:0:TAIDONG_1_3</v>
      </c>
      <c r="AB79" s="33">
        <f t="shared" ca="1" si="3"/>
        <v>84</v>
      </c>
      <c r="AC79" s="26">
        <f t="shared" ca="1" si="4"/>
        <v>3</v>
      </c>
      <c r="AD79" s="26">
        <f t="shared" si="5"/>
        <v>0</v>
      </c>
      <c r="AE79" s="33">
        <f t="shared" ca="1" si="6"/>
        <v>27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2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2016:1:3:7:TAIDONG_1_3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2016:4:0:0:TAIDONG_1_3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2016:1:4:7:TAIDONG_1_3</v>
      </c>
      <c r="AP80" s="33">
        <f t="shared" ca="1" si="13"/>
        <v>47</v>
      </c>
      <c r="AQ80" s="26">
        <f t="shared" ca="1" si="14"/>
        <v>0</v>
      </c>
      <c r="AR80" s="26">
        <f t="shared" ca="1" si="14"/>
        <v>20</v>
      </c>
      <c r="AS80" s="26">
        <f t="shared" ca="1" si="14"/>
        <v>9</v>
      </c>
      <c r="AT80" s="26">
        <f t="shared" ca="1" si="14"/>
        <v>8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2016:5:0:0:TAIDONG_1_3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2016:1:5:7:TAIDONG_1_3</v>
      </c>
      <c r="AP81" s="33">
        <f t="shared" ca="1" si="13"/>
        <v>79</v>
      </c>
      <c r="AQ81" s="26">
        <f t="shared" ca="1" si="14"/>
        <v>0</v>
      </c>
      <c r="AR81" s="26">
        <f t="shared" ca="1" si="14"/>
        <v>21</v>
      </c>
      <c r="AS81" s="26">
        <f t="shared" ca="1" si="14"/>
        <v>5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2016:6:0:0:TAIDONG_1_3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2016:2:1:7:TAIDONG_1_3</v>
      </c>
      <c r="AP82" s="33">
        <f t="shared" ca="1" si="13"/>
        <v>111</v>
      </c>
      <c r="AQ82" s="26">
        <f t="shared" ca="1" si="14"/>
        <v>0</v>
      </c>
      <c r="AR82" s="26">
        <f t="shared" ca="1" si="14"/>
        <v>16</v>
      </c>
      <c r="AS82" s="26">
        <f t="shared" ca="1" si="14"/>
        <v>2</v>
      </c>
      <c r="AT82" s="26">
        <f t="shared" ca="1" si="14"/>
        <v>5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2016:7:0:0:TAIDONG_1_3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2016:2:2:7:TAIDONG_1_3</v>
      </c>
      <c r="AP83" s="33">
        <f t="shared" ca="1" si="13"/>
        <v>143</v>
      </c>
      <c r="AQ83" s="26">
        <f t="shared" ca="1" si="14"/>
        <v>0</v>
      </c>
      <c r="AR83" s="26">
        <f t="shared" ca="1" si="14"/>
        <v>14</v>
      </c>
      <c r="AS83" s="26">
        <f t="shared" ca="1" si="14"/>
        <v>6</v>
      </c>
      <c r="AT83" s="26">
        <f t="shared" ca="1" si="14"/>
        <v>11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2016:8:0:0:TAIDONG_1_3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2016:2:3:7:TAIDONG_1_3</v>
      </c>
      <c r="AP84" s="33">
        <f t="shared" ca="1" si="13"/>
        <v>175</v>
      </c>
      <c r="AQ84" s="26">
        <f t="shared" ca="1" si="14"/>
        <v>0</v>
      </c>
      <c r="AR84" s="26">
        <f t="shared" ca="1" si="14"/>
        <v>11</v>
      </c>
      <c r="AS84" s="26">
        <f t="shared" ca="1" si="14"/>
        <v>7</v>
      </c>
      <c r="AT84" s="26">
        <f t="shared" ca="1" si="14"/>
        <v>14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2016:9:0:0:TAIDONG_1_3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2016:2:4:7:TAIDONG_1_3</v>
      </c>
      <c r="AP85" s="33">
        <f t="shared" ca="1" si="13"/>
        <v>207</v>
      </c>
      <c r="AQ85" s="26">
        <f t="shared" ca="1" si="14"/>
        <v>1</v>
      </c>
      <c r="AR85" s="26">
        <f t="shared" ca="1" si="14"/>
        <v>12</v>
      </c>
      <c r="AS85" s="26">
        <f t="shared" ca="1" si="14"/>
        <v>12</v>
      </c>
      <c r="AT85" s="26">
        <f t="shared" ca="1" si="14"/>
        <v>12</v>
      </c>
      <c r="AU85" s="26">
        <f t="shared" ca="1" si="14"/>
        <v>1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2016:10:0:0:TAIDONG_1_3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2016:3:1:7:TAIDONG_1_3</v>
      </c>
      <c r="AP86" s="33">
        <f t="shared" ca="1" si="13"/>
        <v>238</v>
      </c>
      <c r="AQ86" s="26">
        <f t="shared" ca="1" si="14"/>
        <v>2</v>
      </c>
      <c r="AR86" s="26">
        <f t="shared" ca="1" si="14"/>
        <v>16</v>
      </c>
      <c r="AS86" s="26">
        <f t="shared" ca="1" si="14"/>
        <v>10</v>
      </c>
      <c r="AT86" s="26">
        <f t="shared" ca="1" si="14"/>
        <v>12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2016:11:0:0:TAIDONG_1_3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2016:3:2:7:TAIDONG_1_3</v>
      </c>
      <c r="AP87" s="33">
        <f t="shared" ca="1" si="13"/>
        <v>268</v>
      </c>
      <c r="AQ87" s="26">
        <f t="shared" ca="1" si="14"/>
        <v>0</v>
      </c>
      <c r="AR87" s="26">
        <f t="shared" ca="1" si="14"/>
        <v>16</v>
      </c>
      <c r="AS87" s="26">
        <f t="shared" ca="1" si="14"/>
        <v>6</v>
      </c>
      <c r="AT87" s="26">
        <f t="shared" ca="1" si="14"/>
        <v>12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2016:12:0:0:TAIDONG_1_3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2016:3:3:7:TAIDONG_1_3</v>
      </c>
      <c r="AP88" s="33">
        <f t="shared" ca="1" si="13"/>
        <v>297</v>
      </c>
      <c r="AQ88" s="26">
        <f t="shared" ca="1" si="14"/>
        <v>1</v>
      </c>
      <c r="AR88" s="26">
        <f t="shared" ca="1" si="14"/>
        <v>17</v>
      </c>
      <c r="AS88" s="26">
        <f t="shared" ca="1" si="14"/>
        <v>7</v>
      </c>
      <c r="AT88" s="26">
        <f t="shared" ca="1" si="14"/>
        <v>11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1397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2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3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2084</v>
      </c>
    </row>
    <row r="105" spans="23:50">
      <c r="X105" s="57" t="s">
        <v>2085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1399</v>
      </c>
      <c r="B1" s="46" t="s">
        <v>1398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YULI_DISTRICT_GRAPH!$AC$89</f>
        <v>0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631</v>
      </c>
      <c r="B10" s="23" t="s">
        <v>632</v>
      </c>
      <c r="C10" s="4" t="s">
        <v>644</v>
      </c>
      <c r="D10" s="4" t="s">
        <v>645</v>
      </c>
      <c r="E10" s="4" t="str">
        <f>CONCATENATE(YEAR,":",MONTH,":",WEEK,":",WEEKDAY,":",$A10)</f>
        <v>2016:3:3:7:YULI_E</v>
      </c>
      <c r="F10" s="4">
        <f>MATCH($E10,REPORT_DATA_BY_COMP!$A:$A,0)</f>
        <v>966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633</v>
      </c>
      <c r="B11" s="23" t="s">
        <v>634</v>
      </c>
      <c r="C11" s="4" t="s">
        <v>646</v>
      </c>
      <c r="D11" s="4" t="s">
        <v>647</v>
      </c>
      <c r="E11" s="4" t="str">
        <f>CONCATENATE(YEAR,":",MONTH,":",WEEK,":",WEEKDAY,":",$A11)</f>
        <v>2016:3:3:7:YULI_S</v>
      </c>
      <c r="F11" s="4">
        <f>MATCH($E11,REPORT_DATA_BY_COMP!$A:$A,0)</f>
        <v>967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15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7</v>
      </c>
      <c r="Q12" s="12">
        <f t="shared" si="0"/>
        <v>26</v>
      </c>
      <c r="R12" s="12">
        <f t="shared" si="0"/>
        <v>7</v>
      </c>
      <c r="S12" s="12">
        <f t="shared" si="0"/>
        <v>0</v>
      </c>
      <c r="T12" s="12">
        <f t="shared" si="0"/>
        <v>11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2016:3:1:7:YULI</v>
      </c>
      <c r="F15" s="14">
        <f>MATCH($E15,REPORT_DATA_BY_DISTRICT!$A:$A, 0)</f>
        <v>251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8</v>
      </c>
      <c r="Q15" s="11">
        <f>IFERROR(INDEX(REPORT_DATA_BY_DISTRICT!$A:$AH,$F15,MATCH(Q$8,REPORT_DATA_BY_DISTRICT!$A$1:$AH$1,0)), "")</f>
        <v>25</v>
      </c>
      <c r="R15" s="11">
        <f>IFERROR(INDEX(REPORT_DATA_BY_DISTRICT!$A:$AH,$F15,MATCH(R$8,REPORT_DATA_BY_DISTRICT!$A$1:$AH$1,0)), "")</f>
        <v>7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7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2016:3:2:7:YULI</v>
      </c>
      <c r="F16" s="14">
        <f>MATCH($E16,REPORT_DATA_BY_DISTRICT!$A:$A, 0)</f>
        <v>280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6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2016:3:3:7:YULI</v>
      </c>
      <c r="F17" s="14">
        <f>MATCH($E17,REPORT_DATA_BY_DISTRICT!$A:$A, 0)</f>
        <v>309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7</v>
      </c>
      <c r="Q17" s="11">
        <f>IFERROR(INDEX(REPORT_DATA_BY_DISTRICT!$A:$AH,$F17,MATCH(Q$8,REPORT_DATA_BY_DISTRICT!$A$1:$AH$1,0)), "")</f>
        <v>26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8</v>
      </c>
      <c r="J20" s="19">
        <f>SUM(J15:J19)</f>
        <v>17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25</v>
      </c>
      <c r="O20" s="19">
        <f t="shared" si="1"/>
        <v>4</v>
      </c>
      <c r="P20" s="19">
        <f t="shared" si="1"/>
        <v>21</v>
      </c>
      <c r="Q20" s="19">
        <f t="shared" si="1"/>
        <v>85</v>
      </c>
      <c r="R20" s="19">
        <f t="shared" si="1"/>
        <v>23</v>
      </c>
      <c r="S20" s="19">
        <f t="shared" si="1"/>
        <v>0</v>
      </c>
      <c r="T20" s="19">
        <f t="shared" si="1"/>
        <v>28</v>
      </c>
      <c r="U20" s="19">
        <f t="shared" si="1"/>
        <v>8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567" priority="31" operator="lessThan">
      <formula>0.5</formula>
    </cfRule>
    <cfRule type="cellIs" dxfId="1566" priority="32" operator="greaterThan">
      <formula>0.5</formula>
    </cfRule>
  </conditionalFormatting>
  <conditionalFormatting sqref="N10">
    <cfRule type="cellIs" dxfId="1565" priority="29" operator="lessThan">
      <formula>4.5</formula>
    </cfRule>
    <cfRule type="cellIs" dxfId="1564" priority="30" operator="greaterThan">
      <formula>5.5</formula>
    </cfRule>
  </conditionalFormatting>
  <conditionalFormatting sqref="O10">
    <cfRule type="cellIs" dxfId="1563" priority="27" operator="lessThan">
      <formula>1.5</formula>
    </cfRule>
    <cfRule type="cellIs" dxfId="1562" priority="28" operator="greaterThan">
      <formula>2.5</formula>
    </cfRule>
  </conditionalFormatting>
  <conditionalFormatting sqref="P10">
    <cfRule type="cellIs" dxfId="1561" priority="25" operator="lessThan">
      <formula>4.5</formula>
    </cfRule>
    <cfRule type="cellIs" dxfId="1560" priority="26" operator="greaterThan">
      <formula>7.5</formula>
    </cfRule>
  </conditionalFormatting>
  <conditionalFormatting sqref="R10:S10">
    <cfRule type="cellIs" dxfId="1559" priority="23" operator="lessThan">
      <formula>2.5</formula>
    </cfRule>
    <cfRule type="cellIs" dxfId="1558" priority="24" operator="greaterThan">
      <formula>4.5</formula>
    </cfRule>
  </conditionalFormatting>
  <conditionalFormatting sqref="T10">
    <cfRule type="cellIs" dxfId="1557" priority="21" operator="lessThan">
      <formula>2.5</formula>
    </cfRule>
    <cfRule type="cellIs" dxfId="1556" priority="22" operator="greaterThan">
      <formula>4.5</formula>
    </cfRule>
  </conditionalFormatting>
  <conditionalFormatting sqref="U10">
    <cfRule type="cellIs" dxfId="1555" priority="20" operator="greaterThan">
      <formula>1.5</formula>
    </cfRule>
  </conditionalFormatting>
  <conditionalFormatting sqref="L10:V10">
    <cfRule type="expression" dxfId="1554" priority="17">
      <formula>L10=""</formula>
    </cfRule>
  </conditionalFormatting>
  <conditionalFormatting sqref="S10">
    <cfRule type="cellIs" dxfId="1553" priority="18" operator="greaterThan">
      <formula>0.5</formula>
    </cfRule>
    <cfRule type="cellIs" dxfId="1552" priority="19" operator="lessThan">
      <formula>0.5</formula>
    </cfRule>
  </conditionalFormatting>
  <conditionalFormatting sqref="L11:M11">
    <cfRule type="cellIs" dxfId="1551" priority="15" operator="lessThan">
      <formula>0.5</formula>
    </cfRule>
    <cfRule type="cellIs" dxfId="1550" priority="16" operator="greaterThan">
      <formula>0.5</formula>
    </cfRule>
  </conditionalFormatting>
  <conditionalFormatting sqref="N11">
    <cfRule type="cellIs" dxfId="1549" priority="13" operator="lessThan">
      <formula>4.5</formula>
    </cfRule>
    <cfRule type="cellIs" dxfId="1548" priority="14" operator="greaterThan">
      <formula>5.5</formula>
    </cfRule>
  </conditionalFormatting>
  <conditionalFormatting sqref="O11">
    <cfRule type="cellIs" dxfId="1547" priority="11" operator="lessThan">
      <formula>1.5</formula>
    </cfRule>
    <cfRule type="cellIs" dxfId="1546" priority="12" operator="greaterThan">
      <formula>2.5</formula>
    </cfRule>
  </conditionalFormatting>
  <conditionalFormatting sqref="P11">
    <cfRule type="cellIs" dxfId="1545" priority="9" operator="lessThan">
      <formula>4.5</formula>
    </cfRule>
    <cfRule type="cellIs" dxfId="1544" priority="10" operator="greaterThan">
      <formula>7.5</formula>
    </cfRule>
  </conditionalFormatting>
  <conditionalFormatting sqref="R11:S11">
    <cfRule type="cellIs" dxfId="1543" priority="7" operator="lessThan">
      <formula>2.5</formula>
    </cfRule>
    <cfRule type="cellIs" dxfId="1542" priority="8" operator="greaterThan">
      <formula>4.5</formula>
    </cfRule>
  </conditionalFormatting>
  <conditionalFormatting sqref="T11">
    <cfRule type="cellIs" dxfId="1541" priority="5" operator="lessThan">
      <formula>2.5</formula>
    </cfRule>
    <cfRule type="cellIs" dxfId="1540" priority="6" operator="greaterThan">
      <formula>4.5</formula>
    </cfRule>
  </conditionalFormatting>
  <conditionalFormatting sqref="U11">
    <cfRule type="cellIs" dxfId="1539" priority="4" operator="greaterThan">
      <formula>1.5</formula>
    </cfRule>
  </conditionalFormatting>
  <conditionalFormatting sqref="L11:V11">
    <cfRule type="expression" dxfId="1538" priority="1">
      <formula>L11=""</formula>
    </cfRule>
  </conditionalFormatting>
  <conditionalFormatting sqref="S11">
    <cfRule type="cellIs" dxfId="1537" priority="2" operator="greaterThan">
      <formula>0.5</formula>
    </cfRule>
    <cfRule type="cellIs" dxfId="153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2014:1:0:0:YULI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2014:2:0:0:YULI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2014:3:0:0:YULI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2014:4:0:0:YULI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2014:5:0:0:YULI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2014:6:0:0:YULI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2014:7:0:0:YULI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2014:8:0:0:YULI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2014:9:0:0:YULI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2014:10:0:0:YULI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2014:11:0:0:YULI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2014:12:0:0:YULI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2015:1:0:0:YULI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2015:2:0:0:YULI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2015:3:0:0:YULI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2015:4:0:0:YULI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2015:5:0:0:YULI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2015:6:0:0:YULI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2015:7:0:0:YULI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2015:8:0:0:YULI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2015:9:0:0:YULI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2015:10:0:0:YULI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2015:11:0:0:YULI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2015:12:0:0:YULI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2016:1:0:0:YULI</v>
      </c>
      <c r="AB77" s="33">
        <f t="shared" ca="1" si="3"/>
        <v>33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2016:1:1:7:YULI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2016:2:0:0:YULI</v>
      </c>
      <c r="AB78" s="33">
        <f t="shared" ca="1" si="3"/>
        <v>66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2016:1:2:7:YULI</v>
      </c>
      <c r="AP78" s="33">
        <f t="shared" ca="1" si="13"/>
        <v>29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4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2016:3:0:0:YULI</v>
      </c>
      <c r="AB79" s="33">
        <f t="shared" ca="1" si="3"/>
        <v>97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2016:1:3:7:YULI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2016:4:0:0:YULI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2016:1:4:7:YULI</v>
      </c>
      <c r="AP80" s="33">
        <f t="shared" ca="1" si="13"/>
        <v>61</v>
      </c>
      <c r="AQ80" s="26">
        <f t="shared" ca="1" si="14"/>
        <v>0</v>
      </c>
      <c r="AR80" s="26">
        <f t="shared" ca="1" si="14"/>
        <v>16</v>
      </c>
      <c r="AS80" s="26">
        <f t="shared" ca="1" si="14"/>
        <v>3</v>
      </c>
      <c r="AT80" s="26">
        <f t="shared" ca="1" si="14"/>
        <v>11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2016:5:0:0:YULI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2016:1:5:7:YULI</v>
      </c>
      <c r="AP81" s="33">
        <f t="shared" ca="1" si="13"/>
        <v>93</v>
      </c>
      <c r="AQ81" s="26">
        <f t="shared" ca="1" si="14"/>
        <v>0</v>
      </c>
      <c r="AR81" s="26">
        <f t="shared" ca="1" si="14"/>
        <v>9</v>
      </c>
      <c r="AS81" s="26">
        <f t="shared" ca="1" si="14"/>
        <v>1</v>
      </c>
      <c r="AT81" s="26">
        <f t="shared" ca="1" si="14"/>
        <v>6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2016:6:0:0:YULI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2016:2:1:7:YULI</v>
      </c>
      <c r="AP82" s="33">
        <f t="shared" ca="1" si="13"/>
        <v>125</v>
      </c>
      <c r="AQ82" s="26">
        <f t="shared" ca="1" si="14"/>
        <v>0</v>
      </c>
      <c r="AR82" s="26">
        <f t="shared" ca="1" si="14"/>
        <v>10</v>
      </c>
      <c r="AS82" s="26">
        <f t="shared" ca="1" si="14"/>
        <v>1</v>
      </c>
      <c r="AT82" s="26">
        <f t="shared" ca="1" si="14"/>
        <v>10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2016:7:0:0:YULI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2016:2:2:7:YULI</v>
      </c>
      <c r="AP83" s="33">
        <f t="shared" ca="1" si="13"/>
        <v>157</v>
      </c>
      <c r="AQ83" s="26">
        <f t="shared" ca="1" si="14"/>
        <v>0</v>
      </c>
      <c r="AR83" s="26">
        <f t="shared" ca="1" si="14"/>
        <v>10</v>
      </c>
      <c r="AS83" s="26">
        <f t="shared" ca="1" si="14"/>
        <v>1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2016:8:0:0:YULI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2016:2:3:7:YULI</v>
      </c>
      <c r="AP84" s="33">
        <f t="shared" ca="1" si="13"/>
        <v>189</v>
      </c>
      <c r="AQ84" s="26">
        <f t="shared" ca="1" si="14"/>
        <v>0</v>
      </c>
      <c r="AR84" s="26">
        <f t="shared" ca="1" si="14"/>
        <v>10</v>
      </c>
      <c r="AS84" s="26">
        <f t="shared" ca="1" si="14"/>
        <v>2</v>
      </c>
      <c r="AT84" s="26">
        <f t="shared" ca="1" si="14"/>
        <v>10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2016:9:0:0:YULI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2016:2:4:7:YULI</v>
      </c>
      <c r="AP85" s="33">
        <f t="shared" ca="1" si="13"/>
        <v>220</v>
      </c>
      <c r="AQ85" s="26">
        <f t="shared" ca="1" si="14"/>
        <v>0</v>
      </c>
      <c r="AR85" s="26">
        <f t="shared" ca="1" si="14"/>
        <v>6</v>
      </c>
      <c r="AS85" s="26">
        <f t="shared" ca="1" si="14"/>
        <v>1</v>
      </c>
      <c r="AT85" s="26">
        <f t="shared" ca="1" si="14"/>
        <v>10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2016:10:0:0:YULI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2016:3:1:7:YULI</v>
      </c>
      <c r="AP86" s="33">
        <f t="shared" ca="1" si="13"/>
        <v>251</v>
      </c>
      <c r="AQ86" s="26">
        <f t="shared" ca="1" si="14"/>
        <v>0</v>
      </c>
      <c r="AR86" s="26">
        <f t="shared" ca="1" si="14"/>
        <v>9</v>
      </c>
      <c r="AS86" s="26">
        <f t="shared" ca="1" si="14"/>
        <v>1</v>
      </c>
      <c r="AT86" s="26">
        <f t="shared" ca="1" si="14"/>
        <v>7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2016:11:0:0:YULI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2016:3:2:7:YULI</v>
      </c>
      <c r="AP87" s="33">
        <f t="shared" ca="1" si="13"/>
        <v>280</v>
      </c>
      <c r="AQ87" s="26">
        <f t="shared" ca="1" si="14"/>
        <v>0</v>
      </c>
      <c r="AR87" s="26">
        <f t="shared" ca="1" si="14"/>
        <v>8</v>
      </c>
      <c r="AS87" s="26">
        <f t="shared" ca="1" si="14"/>
        <v>0</v>
      </c>
      <c r="AT87" s="26">
        <f t="shared" ca="1" si="14"/>
        <v>9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2016:12:0:0:YULI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2016:3:3:7:YULI</v>
      </c>
      <c r="AP88" s="33">
        <f t="shared" ca="1" si="13"/>
        <v>309</v>
      </c>
      <c r="AQ88" s="26">
        <f t="shared" ca="1" si="14"/>
        <v>0</v>
      </c>
      <c r="AR88" s="26">
        <f t="shared" ca="1" si="14"/>
        <v>8</v>
      </c>
      <c r="AS88" s="26">
        <f t="shared" ca="1" si="14"/>
        <v>3</v>
      </c>
      <c r="AT88" s="26">
        <f t="shared" ca="1" si="14"/>
        <v>7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1399</v>
      </c>
      <c r="AC89" s="8">
        <f ca="1">SUMIFS(AC53:AC88, $X53:$X88,YEAR,AC53:AC88,"&lt;&gt;#N/A")</f>
        <v>0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2016  0</v>
      </c>
      <c r="AN103" s="33"/>
    </row>
    <row r="104" spans="23:50" ht="23.25">
      <c r="W104" s="8" t="s">
        <v>1932</v>
      </c>
      <c r="X104" s="59" t="s">
        <v>1398</v>
      </c>
    </row>
    <row r="105" spans="23:50">
      <c r="X105" s="57" t="s">
        <v>2086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topLeftCell="B1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650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ZHUNAN_ZONE_GRAPH!$AC$89</f>
        <v>8</v>
      </c>
      <c r="H5" s="79"/>
      <c r="I5" s="79"/>
      <c r="J5" s="80"/>
      <c r="K5" s="50">
        <f>$L$25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2269</v>
      </c>
      <c r="B10" s="23" t="s">
        <v>652</v>
      </c>
      <c r="C10" s="4" t="s">
        <v>2270</v>
      </c>
      <c r="D10" s="4" t="s">
        <v>692</v>
      </c>
      <c r="E10" s="4" t="str">
        <f>CONCATENATE(YEAR,":",MONTH,":",WEEK,":",WEEKDAY,":",$A10)</f>
        <v>2016:3:3:7:ZHUNAN_ZL</v>
      </c>
      <c r="F10" s="4">
        <f>MATCH($E10,REPORT_DATA_BY_COMP!$A:$A,0)</f>
        <v>981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2070</v>
      </c>
      <c r="B11" s="23" t="s">
        <v>1978</v>
      </c>
      <c r="C11" s="4" t="s">
        <v>1979</v>
      </c>
      <c r="D11" s="4" t="s">
        <v>1980</v>
      </c>
      <c r="E11" s="4" t="str">
        <f>CONCATENATE(YEAR,":",MONTH,":",WEEK,":",WEEKDAY,":",$A11)</f>
        <v>2016:3:3:7:XIANGSHAN_E</v>
      </c>
      <c r="F11" s="4">
        <f>MATCH($E11,REPORT_DATA_BY_COMP!$A:$A,0)</f>
        <v>950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653</v>
      </c>
      <c r="B12" s="23" t="s">
        <v>1981</v>
      </c>
      <c r="C12" s="4" t="s">
        <v>693</v>
      </c>
      <c r="D12" s="4" t="s">
        <v>694</v>
      </c>
      <c r="E12" s="4" t="str">
        <f>CONCATENATE(YEAR,":",MONTH,":",WEEK,":",WEEKDAY,":",$A12)</f>
        <v>2016:3:3:7:ZHUNAN_S</v>
      </c>
      <c r="F12" s="4">
        <f>MATCH($E12,REPORT_DATA_BY_COMP!$A:$A,0)</f>
        <v>980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8</v>
      </c>
      <c r="J13" s="12">
        <f t="shared" si="0"/>
        <v>12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21</v>
      </c>
      <c r="O13" s="12">
        <f t="shared" si="0"/>
        <v>9</v>
      </c>
      <c r="P13" s="12">
        <f t="shared" si="0"/>
        <v>30</v>
      </c>
      <c r="Q13" s="12">
        <f t="shared" si="0"/>
        <v>31</v>
      </c>
      <c r="R13" s="12">
        <f t="shared" si="0"/>
        <v>17</v>
      </c>
      <c r="S13" s="12">
        <f t="shared" si="0"/>
        <v>0</v>
      </c>
      <c r="T13" s="12">
        <f t="shared" si="0"/>
        <v>17</v>
      </c>
      <c r="U13" s="12">
        <f t="shared" si="0"/>
        <v>8</v>
      </c>
      <c r="V13" s="12">
        <f t="shared" si="0"/>
        <v>0</v>
      </c>
    </row>
    <row r="14" spans="1:22">
      <c r="B14" s="5" t="s">
        <v>1181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654</v>
      </c>
      <c r="B15" s="23" t="s">
        <v>655</v>
      </c>
      <c r="C15" s="4" t="s">
        <v>695</v>
      </c>
      <c r="D15" s="4" t="s">
        <v>696</v>
      </c>
      <c r="E15" s="4" t="str">
        <f>CONCATENATE(YEAR,":",MONTH,":",WEEK,":",WEEKDAY,":",$A15)</f>
        <v>2016:3:3:7:TOUFEN_E</v>
      </c>
      <c r="F15" s="4">
        <f>MATCH($E15,REPORT_DATA_BY_COMP!$A:$A,0)</f>
        <v>944</v>
      </c>
      <c r="G15" s="11">
        <f>IFERROR(INDEX(REPORT_DATA_BY_COMP!$A:$AH,$F15,MATCH(G$8,REPORT_DATA_BY_COMP!$A$1:$AH$1,0)), "")</f>
        <v>1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13</v>
      </c>
      <c r="Q15" s="11">
        <f>IFERROR(INDEX(REPORT_DATA_BY_COMP!$A:$AH,$F15,MATCH(Q$8,REPORT_DATA_BY_COMP!$A$1:$AH$1,0)), "")</f>
        <v>12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10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1</v>
      </c>
    </row>
    <row r="16" spans="1:22">
      <c r="A16" s="22" t="s">
        <v>2071</v>
      </c>
      <c r="B16" s="23" t="s">
        <v>656</v>
      </c>
      <c r="C16" s="4" t="s">
        <v>1982</v>
      </c>
      <c r="D16" s="4" t="s">
        <v>1983</v>
      </c>
      <c r="E16" s="4" t="str">
        <f>CONCATENATE(YEAR,":",MONTH,":",WEEK,":",WEEKDAY,":",$A16)</f>
        <v>2016:3:3:7:MIAOLI_E</v>
      </c>
      <c r="F16" s="4">
        <f>MATCH($E16,REPORT_DATA_BY_COMP!$A:$A,0)</f>
        <v>913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0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1161</v>
      </c>
      <c r="C17" s="10"/>
      <c r="D17" s="10"/>
      <c r="E17" s="10"/>
      <c r="F17" s="10"/>
      <c r="G17" s="12">
        <f t="shared" ref="G17:V17" si="1">SUM(G15:G16)</f>
        <v>1</v>
      </c>
      <c r="H17" s="12">
        <f t="shared" si="1"/>
        <v>2</v>
      </c>
      <c r="I17" s="12">
        <f t="shared" si="1"/>
        <v>1</v>
      </c>
      <c r="J17" s="12">
        <f t="shared" si="1"/>
        <v>2</v>
      </c>
      <c r="K17" s="12">
        <f t="shared" si="1"/>
        <v>2</v>
      </c>
      <c r="L17" s="12">
        <f t="shared" si="1"/>
        <v>0</v>
      </c>
      <c r="M17" s="12">
        <f t="shared" si="1"/>
        <v>0</v>
      </c>
      <c r="N17" s="12">
        <f t="shared" si="1"/>
        <v>6</v>
      </c>
      <c r="O17" s="12">
        <f t="shared" si="1"/>
        <v>5</v>
      </c>
      <c r="P17" s="12">
        <f t="shared" si="1"/>
        <v>18</v>
      </c>
      <c r="Q17" s="12">
        <f t="shared" si="1"/>
        <v>19</v>
      </c>
      <c r="R17" s="12">
        <f t="shared" si="1"/>
        <v>6</v>
      </c>
      <c r="S17" s="12">
        <f t="shared" si="1"/>
        <v>0</v>
      </c>
      <c r="T17" s="12">
        <f t="shared" si="1"/>
        <v>12</v>
      </c>
      <c r="U17" s="12">
        <f t="shared" si="1"/>
        <v>2</v>
      </c>
      <c r="V17" s="12">
        <f t="shared" si="1"/>
        <v>1</v>
      </c>
    </row>
    <row r="18" spans="1:22">
      <c r="A18" s="55"/>
      <c r="B18" s="3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32"/>
    </row>
    <row r="19" spans="1:22">
      <c r="B19" s="13" t="s">
        <v>1160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7"/>
    </row>
    <row r="20" spans="1:22">
      <c r="B20" s="24" t="s">
        <v>1135</v>
      </c>
      <c r="C20" s="14"/>
      <c r="D20" s="14"/>
      <c r="E20" s="14" t="str">
        <f>CONCATENATE(YEAR,":",MONTH,":1:",WEEKLY_REPORT_DAY,":", $A$1)</f>
        <v>2016:3:1:7:ZHUNAN</v>
      </c>
      <c r="F20" s="14">
        <f>MATCH($E20,REPORT_DATA_BY_ZONE!$A:$A, 0)</f>
        <v>89</v>
      </c>
      <c r="G20" s="11">
        <f>IFERROR(INDEX(REPORT_DATA_BY_ZONE!$A:$AH,$F20,MATCH(G$8,REPORT_DATA_BY_ZONE!$A$1:$AH$1,0)), "")</f>
        <v>0</v>
      </c>
      <c r="H20" s="11">
        <f>IFERROR(INDEX(REPORT_DATA_BY_ZONE!$A:$AH,$F20,MATCH(H$8,REPORT_DATA_BY_ZONE!$A$1:$AH$1,0)), "")</f>
        <v>2</v>
      </c>
      <c r="I20" s="11">
        <f>IFERROR(INDEX(REPORT_DATA_BY_ZONE!$A:$AH,$F20,MATCH(I$8,REPORT_DATA_BY_ZONE!$A$1:$AH$1,0)), "")</f>
        <v>9</v>
      </c>
      <c r="J20" s="11">
        <f>IFERROR(INDEX(REPORT_DATA_BY_ZONE!$A:$AH,$F20,MATCH(J$8,REPORT_DATA_BY_ZONE!$A$1:$AH$1,0)), "")</f>
        <v>18</v>
      </c>
      <c r="K20" s="11">
        <f>IFERROR(INDEX(REPORT_DATA_BY_ZONE!$A:$AH,$F20,MATCH(K$8,REPORT_DATA_BY_ZONE!$A$1:$AH$1,0)), "")</f>
        <v>1</v>
      </c>
      <c r="L20" s="11">
        <f>IFERROR(INDEX(REPORT_DATA_BY_ZONE!$A:$AH,$F20,MATCH(L$8,REPORT_DATA_BY_ZONE!$A$1:$AH$1,0)), "")</f>
        <v>1</v>
      </c>
      <c r="M20" s="11">
        <f>IFERROR(INDEX(REPORT_DATA_BY_ZONE!$A:$AH,$F20,MATCH(M$8,REPORT_DATA_BY_ZONE!$A$1:$AH$1,0)), "")</f>
        <v>1</v>
      </c>
      <c r="N20" s="11">
        <f>IFERROR(INDEX(REPORT_DATA_BY_ZONE!$A:$AH,$F20,MATCH(N$8,REPORT_DATA_BY_ZONE!$A$1:$AH$1,0)), "")</f>
        <v>35</v>
      </c>
      <c r="O20" s="11">
        <f>IFERROR(INDEX(REPORT_DATA_BY_ZONE!$A:$AH,$F20,MATCH(O$8,REPORT_DATA_BY_ZONE!$A$1:$AH$1,0)), "")</f>
        <v>16</v>
      </c>
      <c r="P20" s="11">
        <f>IFERROR(INDEX(REPORT_DATA_BY_ZONE!$A:$AH,$F20,MATCH(P$8,REPORT_DATA_BY_ZONE!$A$1:$AH$1,0)), "")</f>
        <v>49</v>
      </c>
      <c r="Q20" s="11">
        <f>IFERROR(INDEX(REPORT_DATA_BY_ZONE!$A:$AH,$F20,MATCH(Q$8,REPORT_DATA_BY_ZONE!$A$1:$AH$1,0)), "")</f>
        <v>56</v>
      </c>
      <c r="R20" s="11">
        <f>IFERROR(INDEX(REPORT_DATA_BY_ZONE!$A:$AH,$F20,MATCH(R$8,REPORT_DATA_BY_ZONE!$A$1:$AH$1,0)), "")</f>
        <v>33</v>
      </c>
      <c r="S20" s="11">
        <f>IFERROR(INDEX(REPORT_DATA_BY_ZONE!$A:$AH,$F20,MATCH(S$8,REPORT_DATA_BY_ZONE!$A$1:$AH$1,0)), "")</f>
        <v>0</v>
      </c>
      <c r="T20" s="11">
        <f>IFERROR(INDEX(REPORT_DATA_BY_ZONE!$A:$AH,$F20,MATCH(T$8,REPORT_DATA_BY_ZONE!$A$1:$AH$1,0)), "")</f>
        <v>31</v>
      </c>
      <c r="U20" s="11">
        <f>IFERROR(INDEX(REPORT_DATA_BY_ZONE!$A:$AH,$F20,MATCH(U$8,REPORT_DATA_BY_ZONE!$A$1:$AH$1,0)), "")</f>
        <v>19</v>
      </c>
      <c r="V20" s="11">
        <f>IFERROR(INDEX(REPORT_DATA_BY_ZONE!$A:$AH,$F20,MATCH(V$8,REPORT_DATA_BY_ZONE!$A$1:$AH$1,0)), "")</f>
        <v>0</v>
      </c>
    </row>
    <row r="21" spans="1:22">
      <c r="B21" s="24" t="s">
        <v>1134</v>
      </c>
      <c r="C21" s="14"/>
      <c r="D21" s="14"/>
      <c r="E21" s="14" t="str">
        <f>CONCATENATE(YEAR,":",MONTH,":2:",WEEKLY_REPORT_DAY,":", $A$1)</f>
        <v>2016:3:2:7:ZHUNAN</v>
      </c>
      <c r="F21" s="14">
        <f>MATCH($E21,REPORT_DATA_BY_ZONE!$A:$A, 0)</f>
        <v>99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2</v>
      </c>
      <c r="I21" s="11">
        <f>IFERROR(INDEX(REPORT_DATA_BY_ZONE!$A:$AH,$F21,MATCH(I$8,REPORT_DATA_BY_ZONE!$A$1:$AH$1,0)), "")</f>
        <v>10</v>
      </c>
      <c r="J21" s="11">
        <f>IFERROR(INDEX(REPORT_DATA_BY_ZONE!$A:$AH,$F21,MATCH(J$8,REPORT_DATA_BY_ZONE!$A$1:$AH$1,0)), "")</f>
        <v>13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1</v>
      </c>
      <c r="M21" s="11">
        <f>IFERROR(INDEX(REPORT_DATA_BY_ZONE!$A:$AH,$F21,MATCH(M$8,REPORT_DATA_BY_ZONE!$A$1:$AH$1,0)), "")</f>
        <v>1</v>
      </c>
      <c r="N21" s="11">
        <f>IFERROR(INDEX(REPORT_DATA_BY_ZONE!$A:$AH,$F21,MATCH(N$8,REPORT_DATA_BY_ZONE!$A$1:$AH$1,0)), "")</f>
        <v>33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39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16</v>
      </c>
      <c r="S21" s="11">
        <f>IFERROR(INDEX(REPORT_DATA_BY_ZONE!$A:$AH,$F21,MATCH(S$8,REPORT_DATA_BY_ZONE!$A$1:$AH$1,0)), "")</f>
        <v>4</v>
      </c>
      <c r="T21" s="11">
        <f>IFERROR(INDEX(REPORT_DATA_BY_ZONE!$A:$AH,$F21,MATCH(T$8,REPORT_DATA_BY_ZONE!$A$1:$AH$1,0)), "")</f>
        <v>30</v>
      </c>
      <c r="U21" s="11">
        <f>IFERROR(INDEX(REPORT_DATA_BY_ZONE!$A:$AH,$F21,MATCH(U$8,REPORT_DATA_BY_ZONE!$A$1:$AH$1,0)), "")</f>
        <v>12</v>
      </c>
      <c r="V21" s="11">
        <f>IFERROR(INDEX(REPORT_DATA_BY_ZONE!$A:$AH,$F21,MATCH(V$8,REPORT_DATA_BY_ZONE!$A$1:$AH$1,0)), "")</f>
        <v>0</v>
      </c>
    </row>
    <row r="22" spans="1:22">
      <c r="B22" s="24" t="s">
        <v>1136</v>
      </c>
      <c r="C22" s="14"/>
      <c r="D22" s="14"/>
      <c r="E22" s="14" t="str">
        <f>CONCATENATE(YEAR,":",MONTH,":3:",WEEKLY_REPORT_DAY,":", $A$1)</f>
        <v>2016:3:3:7:ZHUNAN</v>
      </c>
      <c r="F22" s="14">
        <f>MATCH($E22,REPORT_DATA_BY_ZONE!$A:$A, 0)</f>
        <v>109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9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3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27</v>
      </c>
      <c r="O22" s="11">
        <f>IFERROR(INDEX(REPORT_DATA_BY_ZONE!$A:$AH,$F22,MATCH(O$8,REPORT_DATA_BY_ZONE!$A$1:$AH$1,0)), "")</f>
        <v>14</v>
      </c>
      <c r="P22" s="11">
        <f>IFERROR(INDEX(REPORT_DATA_BY_ZONE!$A:$AH,$F22,MATCH(P$8,REPORT_DATA_BY_ZONE!$A$1:$AH$1,0)), "")</f>
        <v>48</v>
      </c>
      <c r="Q22" s="11">
        <f>IFERROR(INDEX(REPORT_DATA_BY_ZONE!$A:$AH,$F22,MATCH(Q$8,REPORT_DATA_BY_ZONE!$A$1:$AH$1,0)), "")</f>
        <v>50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29</v>
      </c>
      <c r="U22" s="11">
        <f>IFERROR(INDEX(REPORT_DATA_BY_ZONE!$A:$AH,$F22,MATCH(U$8,REPORT_DATA_BY_ZONE!$A$1:$AH$1,0)), "")</f>
        <v>10</v>
      </c>
      <c r="V22" s="11">
        <f>IFERROR(INDEX(REPORT_DATA_BY_ZONE!$A:$AH,$F22,MATCH(V$8,REPORT_DATA_BY_ZONE!$A$1:$AH$1,0)), "")</f>
        <v>1</v>
      </c>
    </row>
    <row r="23" spans="1:22">
      <c r="B23" s="24" t="s">
        <v>1137</v>
      </c>
      <c r="C23" s="14"/>
      <c r="D23" s="14"/>
      <c r="E23" s="14" t="str">
        <f>CONCATENATE(YEAR,":",MONTH,":4:",WEEKLY_REPORT_DAY,":", $A$1)</f>
        <v>2016:3:4:7:ZHUNAN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1138</v>
      </c>
      <c r="C24" s="14"/>
      <c r="D24" s="14"/>
      <c r="E24" s="14" t="str">
        <f>CONCATENATE(YEAR,":",MONTH,":5:",WEEKLY_REPORT_DAY,":", $A$1)</f>
        <v>2016:3:5:7:ZHUNAN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18" t="s">
        <v>1161</v>
      </c>
      <c r="C25" s="15"/>
      <c r="D25" s="15"/>
      <c r="E25" s="15"/>
      <c r="F25" s="15"/>
      <c r="G25" s="19">
        <f>SUM(G20:G24)</f>
        <v>1</v>
      </c>
      <c r="H25" s="19">
        <f t="shared" ref="H25:V25" si="2">SUM(H20:H24)</f>
        <v>6</v>
      </c>
      <c r="I25" s="19">
        <f t="shared" si="2"/>
        <v>28</v>
      </c>
      <c r="J25" s="19">
        <f t="shared" si="2"/>
        <v>45</v>
      </c>
      <c r="K25" s="19">
        <f t="shared" si="2"/>
        <v>4</v>
      </c>
      <c r="L25" s="19">
        <f t="shared" si="2"/>
        <v>2</v>
      </c>
      <c r="M25" s="19">
        <f t="shared" si="2"/>
        <v>2</v>
      </c>
      <c r="N25" s="19">
        <f t="shared" si="2"/>
        <v>95</v>
      </c>
      <c r="O25" s="19">
        <f t="shared" si="2"/>
        <v>40</v>
      </c>
      <c r="P25" s="19">
        <f t="shared" si="2"/>
        <v>136</v>
      </c>
      <c r="Q25" s="19">
        <f t="shared" si="2"/>
        <v>153</v>
      </c>
      <c r="R25" s="19">
        <f t="shared" si="2"/>
        <v>72</v>
      </c>
      <c r="S25" s="19">
        <f t="shared" si="2"/>
        <v>4</v>
      </c>
      <c r="T25" s="19">
        <f t="shared" si="2"/>
        <v>90</v>
      </c>
      <c r="U25" s="19">
        <f t="shared" si="2"/>
        <v>41</v>
      </c>
      <c r="V25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535" priority="79" operator="lessThan">
      <formula>0.5</formula>
    </cfRule>
    <cfRule type="cellIs" dxfId="1534" priority="80" operator="greaterThan">
      <formula>0.5</formula>
    </cfRule>
  </conditionalFormatting>
  <conditionalFormatting sqref="N10:N11">
    <cfRule type="cellIs" dxfId="1533" priority="77" operator="lessThan">
      <formula>4.5</formula>
    </cfRule>
    <cfRule type="cellIs" dxfId="1532" priority="78" operator="greaterThan">
      <formula>5.5</formula>
    </cfRule>
  </conditionalFormatting>
  <conditionalFormatting sqref="O10:O11">
    <cfRule type="cellIs" dxfId="1531" priority="75" operator="lessThan">
      <formula>1.5</formula>
    </cfRule>
    <cfRule type="cellIs" dxfId="1530" priority="76" operator="greaterThan">
      <formula>2.5</formula>
    </cfRule>
  </conditionalFormatting>
  <conditionalFormatting sqref="P10:P11">
    <cfRule type="cellIs" dxfId="1529" priority="73" operator="lessThan">
      <formula>4.5</formula>
    </cfRule>
    <cfRule type="cellIs" dxfId="1528" priority="74" operator="greaterThan">
      <formula>7.5</formula>
    </cfRule>
  </conditionalFormatting>
  <conditionalFormatting sqref="R10:S11">
    <cfRule type="cellIs" dxfId="1527" priority="71" operator="lessThan">
      <formula>2.5</formula>
    </cfRule>
    <cfRule type="cellIs" dxfId="1526" priority="72" operator="greaterThan">
      <formula>4.5</formula>
    </cfRule>
  </conditionalFormatting>
  <conditionalFormatting sqref="T10:T11">
    <cfRule type="cellIs" dxfId="1525" priority="69" operator="lessThan">
      <formula>2.5</formula>
    </cfRule>
    <cfRule type="cellIs" dxfId="1524" priority="70" operator="greaterThan">
      <formula>4.5</formula>
    </cfRule>
  </conditionalFormatting>
  <conditionalFormatting sqref="U10:U11">
    <cfRule type="cellIs" dxfId="1523" priority="68" operator="greaterThan">
      <formula>1.5</formula>
    </cfRule>
  </conditionalFormatting>
  <conditionalFormatting sqref="L10:V11">
    <cfRule type="expression" dxfId="1522" priority="65">
      <formula>L10=""</formula>
    </cfRule>
  </conditionalFormatting>
  <conditionalFormatting sqref="S10:S11">
    <cfRule type="cellIs" dxfId="1521" priority="66" operator="greaterThan">
      <formula>0.5</formula>
    </cfRule>
    <cfRule type="cellIs" dxfId="1520" priority="67" operator="lessThan">
      <formula>0.5</formula>
    </cfRule>
  </conditionalFormatting>
  <conditionalFormatting sqref="L12:M12">
    <cfRule type="cellIs" dxfId="1519" priority="63" operator="lessThan">
      <formula>0.5</formula>
    </cfRule>
    <cfRule type="cellIs" dxfId="1518" priority="64" operator="greaterThan">
      <formula>0.5</formula>
    </cfRule>
  </conditionalFormatting>
  <conditionalFormatting sqref="N12">
    <cfRule type="cellIs" dxfId="1517" priority="61" operator="lessThan">
      <formula>4.5</formula>
    </cfRule>
    <cfRule type="cellIs" dxfId="1516" priority="62" operator="greaterThan">
      <formula>5.5</formula>
    </cfRule>
  </conditionalFormatting>
  <conditionalFormatting sqref="O12">
    <cfRule type="cellIs" dxfId="1515" priority="59" operator="lessThan">
      <formula>1.5</formula>
    </cfRule>
    <cfRule type="cellIs" dxfId="1514" priority="60" operator="greaterThan">
      <formula>2.5</formula>
    </cfRule>
  </conditionalFormatting>
  <conditionalFormatting sqref="P12">
    <cfRule type="cellIs" dxfId="1513" priority="57" operator="lessThan">
      <formula>4.5</formula>
    </cfRule>
    <cfRule type="cellIs" dxfId="1512" priority="58" operator="greaterThan">
      <formula>7.5</formula>
    </cfRule>
  </conditionalFormatting>
  <conditionalFormatting sqref="R12:S12">
    <cfRule type="cellIs" dxfId="1511" priority="55" operator="lessThan">
      <formula>2.5</formula>
    </cfRule>
    <cfRule type="cellIs" dxfId="1510" priority="56" operator="greaterThan">
      <formula>4.5</formula>
    </cfRule>
  </conditionalFormatting>
  <conditionalFormatting sqref="T12">
    <cfRule type="cellIs" dxfId="1509" priority="53" operator="lessThan">
      <formula>2.5</formula>
    </cfRule>
    <cfRule type="cellIs" dxfId="1508" priority="54" operator="greaterThan">
      <formula>4.5</formula>
    </cfRule>
  </conditionalFormatting>
  <conditionalFormatting sqref="U12">
    <cfRule type="cellIs" dxfId="1507" priority="52" operator="greaterThan">
      <formula>1.5</formula>
    </cfRule>
  </conditionalFormatting>
  <conditionalFormatting sqref="L12:V12">
    <cfRule type="expression" dxfId="1506" priority="49">
      <formula>L12=""</formula>
    </cfRule>
  </conditionalFormatting>
  <conditionalFormatting sqref="S12">
    <cfRule type="cellIs" dxfId="1505" priority="50" operator="greaterThan">
      <formula>0.5</formula>
    </cfRule>
    <cfRule type="cellIs" dxfId="1504" priority="51" operator="lessThan">
      <formula>0.5</formula>
    </cfRule>
  </conditionalFormatting>
  <conditionalFormatting sqref="L15:M15">
    <cfRule type="cellIs" dxfId="1503" priority="47" operator="lessThan">
      <formula>0.5</formula>
    </cfRule>
    <cfRule type="cellIs" dxfId="1502" priority="48" operator="greaterThan">
      <formula>0.5</formula>
    </cfRule>
  </conditionalFormatting>
  <conditionalFormatting sqref="N15">
    <cfRule type="cellIs" dxfId="1501" priority="45" operator="lessThan">
      <formula>4.5</formula>
    </cfRule>
    <cfRule type="cellIs" dxfId="1500" priority="46" operator="greaterThan">
      <formula>5.5</formula>
    </cfRule>
  </conditionalFormatting>
  <conditionalFormatting sqref="O15">
    <cfRule type="cellIs" dxfId="1499" priority="43" operator="lessThan">
      <formula>1.5</formula>
    </cfRule>
    <cfRule type="cellIs" dxfId="1498" priority="44" operator="greaterThan">
      <formula>2.5</formula>
    </cfRule>
  </conditionalFormatting>
  <conditionalFormatting sqref="P15">
    <cfRule type="cellIs" dxfId="1497" priority="41" operator="lessThan">
      <formula>4.5</formula>
    </cfRule>
    <cfRule type="cellIs" dxfId="1496" priority="42" operator="greaterThan">
      <formula>7.5</formula>
    </cfRule>
  </conditionalFormatting>
  <conditionalFormatting sqref="R15:S15">
    <cfRule type="cellIs" dxfId="1495" priority="39" operator="lessThan">
      <formula>2.5</formula>
    </cfRule>
    <cfRule type="cellIs" dxfId="1494" priority="40" operator="greaterThan">
      <formula>4.5</formula>
    </cfRule>
  </conditionalFormatting>
  <conditionalFormatting sqref="T15">
    <cfRule type="cellIs" dxfId="1493" priority="37" operator="lessThan">
      <formula>2.5</formula>
    </cfRule>
    <cfRule type="cellIs" dxfId="1492" priority="38" operator="greaterThan">
      <formula>4.5</formula>
    </cfRule>
  </conditionalFormatting>
  <conditionalFormatting sqref="U15">
    <cfRule type="cellIs" dxfId="1491" priority="36" operator="greaterThan">
      <formula>1.5</formula>
    </cfRule>
  </conditionalFormatting>
  <conditionalFormatting sqref="L15:V15">
    <cfRule type="expression" dxfId="1490" priority="33">
      <formula>L15=""</formula>
    </cfRule>
  </conditionalFormatting>
  <conditionalFormatting sqref="S15">
    <cfRule type="cellIs" dxfId="1489" priority="34" operator="greaterThan">
      <formula>0.5</formula>
    </cfRule>
    <cfRule type="cellIs" dxfId="1488" priority="35" operator="lessThan">
      <formula>0.5</formula>
    </cfRule>
  </conditionalFormatting>
  <conditionalFormatting sqref="L16:M16">
    <cfRule type="cellIs" dxfId="1487" priority="15" operator="lessThan">
      <formula>0.5</formula>
    </cfRule>
    <cfRule type="cellIs" dxfId="1486" priority="16" operator="greaterThan">
      <formula>0.5</formula>
    </cfRule>
  </conditionalFormatting>
  <conditionalFormatting sqref="N16">
    <cfRule type="cellIs" dxfId="1485" priority="13" operator="lessThan">
      <formula>4.5</formula>
    </cfRule>
    <cfRule type="cellIs" dxfId="1484" priority="14" operator="greaterThan">
      <formula>5.5</formula>
    </cfRule>
  </conditionalFormatting>
  <conditionalFormatting sqref="O16">
    <cfRule type="cellIs" dxfId="1483" priority="11" operator="lessThan">
      <formula>1.5</formula>
    </cfRule>
    <cfRule type="cellIs" dxfId="1482" priority="12" operator="greaterThan">
      <formula>2.5</formula>
    </cfRule>
  </conditionalFormatting>
  <conditionalFormatting sqref="P16">
    <cfRule type="cellIs" dxfId="1481" priority="9" operator="lessThan">
      <formula>4.5</formula>
    </cfRule>
    <cfRule type="cellIs" dxfId="1480" priority="10" operator="greaterThan">
      <formula>7.5</formula>
    </cfRule>
  </conditionalFormatting>
  <conditionalFormatting sqref="R16:S16">
    <cfRule type="cellIs" dxfId="1479" priority="7" operator="lessThan">
      <formula>2.5</formula>
    </cfRule>
    <cfRule type="cellIs" dxfId="1478" priority="8" operator="greaterThan">
      <formula>4.5</formula>
    </cfRule>
  </conditionalFormatting>
  <conditionalFormatting sqref="T16">
    <cfRule type="cellIs" dxfId="1477" priority="5" operator="lessThan">
      <formula>2.5</formula>
    </cfRule>
    <cfRule type="cellIs" dxfId="1476" priority="6" operator="greaterThan">
      <formula>4.5</formula>
    </cfRule>
  </conditionalFormatting>
  <conditionalFormatting sqref="U16">
    <cfRule type="cellIs" dxfId="1475" priority="4" operator="greaterThan">
      <formula>1.5</formula>
    </cfRule>
  </conditionalFormatting>
  <conditionalFormatting sqref="L16:V16">
    <cfRule type="expression" dxfId="1474" priority="1">
      <formula>L16=""</formula>
    </cfRule>
  </conditionalFormatting>
  <conditionalFormatting sqref="S16">
    <cfRule type="cellIs" dxfId="1473" priority="2" operator="greaterThan">
      <formula>0.5</formula>
    </cfRule>
    <cfRule type="cellIs" dxfId="14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M58"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>
        <f t="shared" ca="1" si="3"/>
        <v>10</v>
      </c>
      <c r="AC62" s="26">
        <f t="shared" ca="1" si="4"/>
        <v>2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>
        <f t="shared" ca="1" si="3"/>
        <v>19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>
        <f t="shared" ca="1" si="3"/>
        <v>28</v>
      </c>
      <c r="AC64" s="26">
        <f t="shared" ca="1" si="4"/>
        <v>1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>
        <f t="shared" ca="1" si="3"/>
        <v>132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>
        <f t="shared" ca="1" si="3"/>
        <v>142</v>
      </c>
      <c r="AC66" s="26">
        <f t="shared" ca="1" si="4"/>
        <v>2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>
        <f t="shared" ca="1" si="3"/>
        <v>152</v>
      </c>
      <c r="AC67" s="26">
        <f t="shared" ca="1" si="4"/>
        <v>4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>
        <f t="shared" ca="1" si="3"/>
        <v>162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>
        <f t="shared" ca="1" si="3"/>
        <v>172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>
        <f t="shared" ca="1" si="3"/>
        <v>182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>
        <f t="shared" ca="1" si="3"/>
        <v>192</v>
      </c>
      <c r="AC71" s="26">
        <f t="shared" ca="1" si="4"/>
        <v>2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>
        <f t="shared" ca="1" si="3"/>
        <v>202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>
        <f t="shared" ca="1" si="3"/>
        <v>212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>
        <f t="shared" ca="1" si="3"/>
        <v>102</v>
      </c>
      <c r="AC74" s="26">
        <f t="shared" ca="1" si="4"/>
        <v>0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>
        <f t="shared" ca="1" si="3"/>
        <v>112</v>
      </c>
      <c r="AC75" s="26">
        <f t="shared" ca="1" si="4"/>
        <v>1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>
        <f t="shared" ca="1" si="3"/>
        <v>123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223</v>
      </c>
      <c r="AC77" s="26">
        <f t="shared" ca="1" si="4"/>
        <v>3</v>
      </c>
      <c r="AD77" s="26">
        <f t="shared" si="5"/>
        <v>5</v>
      </c>
      <c r="AE77" s="33">
        <f t="shared" ca="1" si="6"/>
        <v>12</v>
      </c>
      <c r="AF77" s="11">
        <f t="shared" ca="1" si="8"/>
        <v>2</v>
      </c>
      <c r="AG77" s="11">
        <f t="shared" ca="1" si="8"/>
        <v>0</v>
      </c>
      <c r="AH77" s="11">
        <f t="shared" ca="1" si="8"/>
        <v>0</v>
      </c>
      <c r="AI77" s="11">
        <f t="shared" ca="1" si="8"/>
        <v>0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2016:1:1:7:ZHUNAN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1</v>
      </c>
      <c r="AW77" s="26">
        <f t="shared" ref="AW77:AW88" si="15">6*$X$94</f>
        <v>30</v>
      </c>
      <c r="AX77" s="26">
        <f t="shared" ref="AX77:AX88" si="16">3*$X$94</f>
        <v>15</v>
      </c>
      <c r="AY77" s="26">
        <f t="shared" ref="AY77:AY88" si="17">5*$X$94</f>
        <v>25</v>
      </c>
      <c r="AZ77" s="26">
        <f t="shared" ref="AZ77:AZ88" si="18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234</v>
      </c>
      <c r="AC78" s="26">
        <f t="shared" ca="1" si="4"/>
        <v>3</v>
      </c>
      <c r="AD78" s="26">
        <f t="shared" si="5"/>
        <v>5</v>
      </c>
      <c r="AE78" s="33" t="e">
        <f t="shared" ca="1" si="6"/>
        <v>#N/A</v>
      </c>
      <c r="AF78" s="11" t="str">
        <f t="shared" ca="1" si="8"/>
        <v/>
      </c>
      <c r="AG78" s="11" t="str">
        <f t="shared" ca="1" si="8"/>
        <v/>
      </c>
      <c r="AH78" s="11" t="str">
        <f t="shared" ca="1" si="8"/>
        <v/>
      </c>
      <c r="AI78" s="11" t="str">
        <f t="shared" ca="1" si="8"/>
        <v/>
      </c>
      <c r="AJ78" s="11" t="str">
        <f t="shared" ca="1" si="8"/>
        <v/>
      </c>
      <c r="AK78" s="11" t="str">
        <f t="shared" ca="1" si="8"/>
        <v/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2016:1:2:7:ZHUNAN</v>
      </c>
      <c r="AP78" s="33">
        <f t="shared" ca="1" si="12"/>
        <v>12</v>
      </c>
      <c r="AQ78" s="26">
        <f t="shared" ca="1" si="13"/>
        <v>0</v>
      </c>
      <c r="AR78" s="26">
        <f t="shared" ca="1" si="13"/>
        <v>32</v>
      </c>
      <c r="AS78" s="26">
        <f t="shared" ca="1" si="13"/>
        <v>0</v>
      </c>
      <c r="AT78" s="26">
        <f t="shared" ca="1" si="13"/>
        <v>20</v>
      </c>
      <c r="AU78" s="26">
        <f t="shared" ca="1" si="13"/>
        <v>0</v>
      </c>
      <c r="AV78" s="26">
        <f t="shared" si="14"/>
        <v>1</v>
      </c>
      <c r="AW78" s="26">
        <f t="shared" si="15"/>
        <v>30</v>
      </c>
      <c r="AX78" s="26">
        <f t="shared" si="16"/>
        <v>15</v>
      </c>
      <c r="AY78" s="26">
        <f t="shared" si="17"/>
        <v>25</v>
      </c>
      <c r="AZ78" s="26">
        <f t="shared" si="18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245</v>
      </c>
      <c r="AC79" s="26">
        <f t="shared" ca="1" si="4"/>
        <v>2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2016:1:3:7:ZHUNAN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1</v>
      </c>
      <c r="AW79" s="26">
        <f t="shared" si="15"/>
        <v>30</v>
      </c>
      <c r="AX79" s="26">
        <f t="shared" si="16"/>
        <v>15</v>
      </c>
      <c r="AY79" s="26">
        <f t="shared" si="17"/>
        <v>25</v>
      </c>
      <c r="AZ79" s="26">
        <f t="shared" si="18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2016:1:4:7:ZHUNAN</v>
      </c>
      <c r="AP80" s="33">
        <f t="shared" ca="1" si="12"/>
        <v>23</v>
      </c>
      <c r="AQ80" s="26">
        <f t="shared" ca="1" si="13"/>
        <v>3</v>
      </c>
      <c r="AR80" s="26">
        <f t="shared" ca="1" si="13"/>
        <v>27</v>
      </c>
      <c r="AS80" s="26">
        <f t="shared" ca="1" si="13"/>
        <v>9</v>
      </c>
      <c r="AT80" s="26">
        <f t="shared" ca="1" si="13"/>
        <v>29</v>
      </c>
      <c r="AU80" s="26">
        <f t="shared" ca="1" si="13"/>
        <v>0</v>
      </c>
      <c r="AV80" s="26">
        <f t="shared" si="14"/>
        <v>1</v>
      </c>
      <c r="AW80" s="26">
        <f t="shared" si="15"/>
        <v>30</v>
      </c>
      <c r="AX80" s="26">
        <f t="shared" si="16"/>
        <v>15</v>
      </c>
      <c r="AY80" s="26">
        <f t="shared" si="17"/>
        <v>25</v>
      </c>
      <c r="AZ80" s="26">
        <f t="shared" si="18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2016:1:5:7:ZHUNAN</v>
      </c>
      <c r="AP81" s="33">
        <f t="shared" ca="1" si="12"/>
        <v>34</v>
      </c>
      <c r="AQ81" s="26">
        <f t="shared" ca="1" si="13"/>
        <v>2</v>
      </c>
      <c r="AR81" s="26">
        <f t="shared" ca="1" si="13"/>
        <v>28</v>
      </c>
      <c r="AS81" s="26">
        <f t="shared" ca="1" si="13"/>
        <v>16</v>
      </c>
      <c r="AT81" s="26">
        <f t="shared" ca="1" si="13"/>
        <v>24</v>
      </c>
      <c r="AU81" s="26">
        <f t="shared" ca="1" si="13"/>
        <v>0</v>
      </c>
      <c r="AV81" s="26">
        <f t="shared" si="14"/>
        <v>1</v>
      </c>
      <c r="AW81" s="26">
        <f t="shared" si="15"/>
        <v>30</v>
      </c>
      <c r="AX81" s="26">
        <f t="shared" si="16"/>
        <v>15</v>
      </c>
      <c r="AY81" s="26">
        <f t="shared" si="17"/>
        <v>25</v>
      </c>
      <c r="AZ81" s="26">
        <f t="shared" si="18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2016:2:1:7:ZHUNAN</v>
      </c>
      <c r="AP82" s="33">
        <f t="shared" ca="1" si="12"/>
        <v>45</v>
      </c>
      <c r="AQ82" s="26">
        <f t="shared" ca="1" si="13"/>
        <v>0</v>
      </c>
      <c r="AR82" s="26">
        <f t="shared" ca="1" si="13"/>
        <v>22</v>
      </c>
      <c r="AS82" s="26">
        <f t="shared" ca="1" si="13"/>
        <v>6</v>
      </c>
      <c r="AT82" s="26">
        <f t="shared" ca="1" si="13"/>
        <v>23</v>
      </c>
      <c r="AU82" s="26">
        <f t="shared" ca="1" si="13"/>
        <v>0</v>
      </c>
      <c r="AV82" s="26">
        <f t="shared" si="14"/>
        <v>1</v>
      </c>
      <c r="AW82" s="26">
        <f t="shared" si="15"/>
        <v>30</v>
      </c>
      <c r="AX82" s="26">
        <f t="shared" si="16"/>
        <v>15</v>
      </c>
      <c r="AY82" s="26">
        <f t="shared" si="17"/>
        <v>25</v>
      </c>
      <c r="AZ82" s="26">
        <f t="shared" si="18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2016:2:2:7:ZHUNAN</v>
      </c>
      <c r="AP83" s="33">
        <f t="shared" ca="1" si="12"/>
        <v>56</v>
      </c>
      <c r="AQ83" s="26">
        <f t="shared" ca="1" si="13"/>
        <v>2</v>
      </c>
      <c r="AR83" s="26">
        <f t="shared" ca="1" si="13"/>
        <v>13</v>
      </c>
      <c r="AS83" s="26">
        <f t="shared" ca="1" si="13"/>
        <v>9</v>
      </c>
      <c r="AT83" s="26">
        <f t="shared" ca="1" si="13"/>
        <v>21</v>
      </c>
      <c r="AU83" s="26">
        <f t="shared" ca="1" si="13"/>
        <v>4</v>
      </c>
      <c r="AV83" s="26">
        <f t="shared" si="14"/>
        <v>1</v>
      </c>
      <c r="AW83" s="26">
        <f t="shared" si="15"/>
        <v>30</v>
      </c>
      <c r="AX83" s="26">
        <f t="shared" si="16"/>
        <v>15</v>
      </c>
      <c r="AY83" s="26">
        <f t="shared" si="17"/>
        <v>25</v>
      </c>
      <c r="AZ83" s="26">
        <f t="shared" si="18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2016:2:3:7:ZHUNAN</v>
      </c>
      <c r="AP84" s="33">
        <f t="shared" ca="1" si="12"/>
        <v>67</v>
      </c>
      <c r="AQ84" s="26">
        <f t="shared" ca="1" si="13"/>
        <v>0</v>
      </c>
      <c r="AR84" s="26">
        <f t="shared" ca="1" si="13"/>
        <v>19</v>
      </c>
      <c r="AS84" s="26">
        <f t="shared" ca="1" si="13"/>
        <v>11</v>
      </c>
      <c r="AT84" s="26">
        <f t="shared" ca="1" si="13"/>
        <v>29</v>
      </c>
      <c r="AU84" s="26">
        <f t="shared" ca="1" si="13"/>
        <v>1</v>
      </c>
      <c r="AV84" s="26">
        <f t="shared" si="14"/>
        <v>1</v>
      </c>
      <c r="AW84" s="26">
        <f t="shared" si="15"/>
        <v>30</v>
      </c>
      <c r="AX84" s="26">
        <f t="shared" si="16"/>
        <v>15</v>
      </c>
      <c r="AY84" s="26">
        <f t="shared" si="17"/>
        <v>25</v>
      </c>
      <c r="AZ84" s="26">
        <f t="shared" si="18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2016:2:4:7:ZHUNAN</v>
      </c>
      <c r="AP85" s="33">
        <f t="shared" ca="1" si="12"/>
        <v>78</v>
      </c>
      <c r="AQ85" s="26">
        <f t="shared" ca="1" si="13"/>
        <v>1</v>
      </c>
      <c r="AR85" s="26">
        <f t="shared" ca="1" si="13"/>
        <v>28</v>
      </c>
      <c r="AS85" s="26">
        <f t="shared" ca="1" si="13"/>
        <v>12</v>
      </c>
      <c r="AT85" s="26">
        <f t="shared" ca="1" si="13"/>
        <v>35</v>
      </c>
      <c r="AU85" s="26">
        <f t="shared" ca="1" si="13"/>
        <v>5</v>
      </c>
      <c r="AV85" s="26">
        <f t="shared" si="14"/>
        <v>1</v>
      </c>
      <c r="AW85" s="26">
        <f t="shared" si="15"/>
        <v>30</v>
      </c>
      <c r="AX85" s="26">
        <f t="shared" si="16"/>
        <v>15</v>
      </c>
      <c r="AY85" s="26">
        <f t="shared" si="17"/>
        <v>25</v>
      </c>
      <c r="AZ85" s="26">
        <f t="shared" si="18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2016:3:1:7:ZHUNAN</v>
      </c>
      <c r="AP86" s="33">
        <f t="shared" ca="1" si="12"/>
        <v>89</v>
      </c>
      <c r="AQ86" s="26">
        <f t="shared" ca="1" si="13"/>
        <v>1</v>
      </c>
      <c r="AR86" s="26">
        <f t="shared" ca="1" si="13"/>
        <v>35</v>
      </c>
      <c r="AS86" s="26">
        <f t="shared" ca="1" si="13"/>
        <v>16</v>
      </c>
      <c r="AT86" s="26">
        <f t="shared" ca="1" si="13"/>
        <v>33</v>
      </c>
      <c r="AU86" s="26">
        <f t="shared" ca="1" si="13"/>
        <v>0</v>
      </c>
      <c r="AV86" s="26">
        <f t="shared" si="14"/>
        <v>1</v>
      </c>
      <c r="AW86" s="26">
        <f t="shared" si="15"/>
        <v>30</v>
      </c>
      <c r="AX86" s="26">
        <f t="shared" si="16"/>
        <v>15</v>
      </c>
      <c r="AY86" s="26">
        <f t="shared" si="17"/>
        <v>25</v>
      </c>
      <c r="AZ86" s="26">
        <f t="shared" si="18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2016:3:2:7:ZHUNAN</v>
      </c>
      <c r="AP87" s="33">
        <f t="shared" ca="1" si="12"/>
        <v>99</v>
      </c>
      <c r="AQ87" s="26">
        <f t="shared" ca="1" si="13"/>
        <v>1</v>
      </c>
      <c r="AR87" s="26">
        <f t="shared" ca="1" si="13"/>
        <v>33</v>
      </c>
      <c r="AS87" s="26">
        <f t="shared" ca="1" si="13"/>
        <v>10</v>
      </c>
      <c r="AT87" s="26">
        <f t="shared" ca="1" si="13"/>
        <v>16</v>
      </c>
      <c r="AU87" s="26">
        <f t="shared" ca="1" si="13"/>
        <v>4</v>
      </c>
      <c r="AV87" s="26">
        <f t="shared" si="14"/>
        <v>1</v>
      </c>
      <c r="AW87" s="26">
        <f t="shared" si="15"/>
        <v>30</v>
      </c>
      <c r="AX87" s="26">
        <f t="shared" si="16"/>
        <v>15</v>
      </c>
      <c r="AY87" s="26">
        <f t="shared" si="17"/>
        <v>25</v>
      </c>
      <c r="AZ87" s="26">
        <f t="shared" si="18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2016:3:3:7:ZHUNAN</v>
      </c>
      <c r="AP88" s="33">
        <f t="shared" ca="1" si="12"/>
        <v>109</v>
      </c>
      <c r="AQ88" s="26">
        <f t="shared" ca="1" si="13"/>
        <v>0</v>
      </c>
      <c r="AR88" s="26">
        <f t="shared" ca="1" si="13"/>
        <v>27</v>
      </c>
      <c r="AS88" s="26">
        <f t="shared" ca="1" si="13"/>
        <v>14</v>
      </c>
      <c r="AT88" s="26">
        <f t="shared" ca="1" si="13"/>
        <v>23</v>
      </c>
      <c r="AU88" s="26">
        <f t="shared" ca="1" si="13"/>
        <v>0</v>
      </c>
      <c r="AV88" s="26">
        <f t="shared" si="14"/>
        <v>1</v>
      </c>
      <c r="AW88" s="26">
        <f t="shared" si="15"/>
        <v>30</v>
      </c>
      <c r="AX88" s="26">
        <f t="shared" si="16"/>
        <v>15</v>
      </c>
      <c r="AY88" s="26">
        <f t="shared" si="17"/>
        <v>25</v>
      </c>
      <c r="AZ88" s="26">
        <f t="shared" si="18"/>
        <v>5</v>
      </c>
    </row>
    <row r="89" spans="23:52">
      <c r="W89" s="8" t="s">
        <v>1937</v>
      </c>
      <c r="X89" s="2" t="s">
        <v>35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2</v>
      </c>
      <c r="AG89" s="8">
        <f t="shared" ca="1" si="20"/>
        <v>0</v>
      </c>
      <c r="AH89" s="8">
        <f t="shared" ca="1" si="20"/>
        <v>0</v>
      </c>
      <c r="AI89" s="8">
        <f t="shared" ca="1" si="20"/>
        <v>0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2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1932</v>
      </c>
      <c r="X104" s="59" t="s">
        <v>650</v>
      </c>
    </row>
    <row r="105" spans="23:50">
      <c r="X105" s="57" t="s">
        <v>1167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1400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ZHUNAN_DISTRICT_GRAPH!$AC$89</f>
        <v>5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691</v>
      </c>
      <c r="D10" s="4" t="s">
        <v>692</v>
      </c>
      <c r="E10" s="4" t="str">
        <f>CONCATENATE(YEAR,":",MONTH,":",WEEK,":",WEEKDAY,":",$A10)</f>
        <v>2016:3:3:7:ZHUNAN_E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2070</v>
      </c>
      <c r="B11" s="23" t="s">
        <v>1978</v>
      </c>
      <c r="C11" s="4" t="s">
        <v>1979</v>
      </c>
      <c r="D11" s="4" t="s">
        <v>1980</v>
      </c>
      <c r="E11" s="4" t="str">
        <f>CONCATENATE(YEAR,":",MONTH,":",WEEK,":",WEEKDAY,":",$A11)</f>
        <v>2016:3:3:7:XIANGSHAN_E</v>
      </c>
      <c r="F11" s="4">
        <f>MATCH($E11,REPORT_DATA_BY_COMP!$A:$A,0)</f>
        <v>950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653</v>
      </c>
      <c r="B12" s="23" t="s">
        <v>1981</v>
      </c>
      <c r="C12" s="4" t="s">
        <v>693</v>
      </c>
      <c r="D12" s="4" t="s">
        <v>694</v>
      </c>
      <c r="E12" s="4" t="str">
        <f>CONCATENATE(YEAR,":",MONTH,":",WEEK,":",WEEKDAY,":",$A12)</f>
        <v>2016:3:3:7:ZHUNAN_S</v>
      </c>
      <c r="F12" s="4">
        <f>MATCH($E12,REPORT_DATA_BY_COMP!$A:$A,0)</f>
        <v>980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6</v>
      </c>
      <c r="J13" s="12">
        <f t="shared" si="0"/>
        <v>9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16</v>
      </c>
      <c r="O13" s="12">
        <f t="shared" si="0"/>
        <v>7</v>
      </c>
      <c r="P13" s="12">
        <f t="shared" si="0"/>
        <v>24</v>
      </c>
      <c r="Q13" s="12">
        <f t="shared" si="0"/>
        <v>17</v>
      </c>
      <c r="R13" s="12">
        <f t="shared" si="0"/>
        <v>9</v>
      </c>
      <c r="S13" s="12">
        <f t="shared" si="0"/>
        <v>0</v>
      </c>
      <c r="T13" s="12">
        <f t="shared" si="0"/>
        <v>11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2016:3:1:7:ZHUNAN</v>
      </c>
      <c r="F16" s="14">
        <f>MATCH($E16,REPORT_DATA_BY_DISTRICT!$A:$A, 0)</f>
        <v>255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21</v>
      </c>
      <c r="O16" s="11">
        <f>IFERROR(INDEX(REPORT_DATA_BY_DISTRICT!$A:$AH,$F16,MATCH(O$8,REPORT_DATA_BY_DISTRICT!$A$1:$AH$1,0)), "")</f>
        <v>8</v>
      </c>
      <c r="P16" s="11">
        <f>IFERROR(INDEX(REPORT_DATA_BY_DISTRICT!$A:$AH,$F16,MATCH(P$8,REPORT_DATA_BY_DISTRICT!$A$1:$AH$1,0)), "")</f>
        <v>33</v>
      </c>
      <c r="Q16" s="11">
        <f>IFERROR(INDEX(REPORT_DATA_BY_DISTRICT!$A:$AH,$F16,MATCH(Q$8,REPORT_DATA_BY_DISTRICT!$A$1:$AH$1,0)), "")</f>
        <v>37</v>
      </c>
      <c r="R16" s="11">
        <f>IFERROR(INDEX(REPORT_DATA_BY_DISTRICT!$A:$AH,$F16,MATCH(R$8,REPORT_DATA_BY_DISTRICT!$A$1:$AH$1,0)), "")</f>
        <v>25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18</v>
      </c>
      <c r="U16" s="11">
        <f>IFERROR(INDEX(REPORT_DATA_BY_DISTRICT!$A:$AH,$F16,MATCH(U$8,REPORT_DATA_BY_DISTRICT!$A$1:$AH$1,0)), "")</f>
        <v>12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2016:3:2:7:ZHUNAN</v>
      </c>
      <c r="F17" s="14">
        <f>MATCH($E17,REPORT_DATA_BY_DISTRICT!$A:$A, 0)</f>
        <v>284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22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2016:3:3:7:ZHUNAN</v>
      </c>
      <c r="F18" s="14">
        <f>MATCH($E18,REPORT_DATA_BY_DISTRICT!$A:$A, 0)</f>
        <v>313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17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2016:3:4:7:ZHUNAN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21</v>
      </c>
      <c r="J21" s="19">
        <f>SUM(J16:J20)</f>
        <v>32</v>
      </c>
      <c r="K21" s="19">
        <f t="shared" si="1"/>
        <v>2</v>
      </c>
      <c r="L21" s="19">
        <f t="shared" si="1"/>
        <v>2</v>
      </c>
      <c r="M21" s="19">
        <f t="shared" si="1"/>
        <v>2</v>
      </c>
      <c r="N21" s="19">
        <f t="shared" si="1"/>
        <v>64</v>
      </c>
      <c r="O21" s="19">
        <f t="shared" si="1"/>
        <v>24</v>
      </c>
      <c r="P21" s="19">
        <f t="shared" si="1"/>
        <v>88</v>
      </c>
      <c r="Q21" s="19">
        <f t="shared" si="1"/>
        <v>93</v>
      </c>
      <c r="R21" s="19">
        <f t="shared" si="1"/>
        <v>50</v>
      </c>
      <c r="S21" s="19">
        <f t="shared" si="1"/>
        <v>3</v>
      </c>
      <c r="T21" s="19">
        <f t="shared" si="1"/>
        <v>51</v>
      </c>
      <c r="U21" s="19">
        <f t="shared" si="1"/>
        <v>27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2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2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2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2:S12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2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2">
    <cfRule type="cellIs" dxfId="1459" priority="36" operator="greaterThan">
      <formula>1.5</formula>
    </cfRule>
  </conditionalFormatting>
  <conditionalFormatting sqref="L12:V12">
    <cfRule type="expression" dxfId="1458" priority="33">
      <formula>L12=""</formula>
    </cfRule>
  </conditionalFormatting>
  <conditionalFormatting sqref="S12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37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70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2016:1:2:7:ZHUNAN</v>
      </c>
      <c r="AP78" s="33">
        <f t="shared" ca="1" si="13"/>
        <v>33</v>
      </c>
      <c r="AQ78" s="26">
        <f t="shared" ca="1" si="14"/>
        <v>0</v>
      </c>
      <c r="AR78" s="26">
        <f t="shared" ca="1" si="14"/>
        <v>22</v>
      </c>
      <c r="AS78" s="26">
        <f t="shared" ca="1" si="14"/>
        <v>0</v>
      </c>
      <c r="AT78" s="26">
        <f t="shared" ca="1" si="14"/>
        <v>14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101</v>
      </c>
      <c r="AC79" s="26">
        <f t="shared" ca="1" si="4"/>
        <v>2</v>
      </c>
      <c r="AD79" s="26">
        <f t="shared" si="5"/>
        <v>0</v>
      </c>
      <c r="AE79" s="33">
        <f t="shared" ca="1" si="6"/>
        <v>32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2016:1:3:7:ZHUNAN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2016:1:4:7:ZHUNAN</v>
      </c>
      <c r="AP80" s="33">
        <f t="shared" ca="1" si="13"/>
        <v>65</v>
      </c>
      <c r="AQ80" s="26">
        <f t="shared" ca="1" si="14"/>
        <v>0</v>
      </c>
      <c r="AR80" s="26">
        <f t="shared" ca="1" si="14"/>
        <v>18</v>
      </c>
      <c r="AS80" s="26">
        <f t="shared" ca="1" si="14"/>
        <v>6</v>
      </c>
      <c r="AT80" s="26">
        <f t="shared" ca="1" si="14"/>
        <v>23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2016:1:5:7:ZHUNAN</v>
      </c>
      <c r="AP81" s="33">
        <f t="shared" ca="1" si="13"/>
        <v>97</v>
      </c>
      <c r="AQ81" s="26">
        <f t="shared" ca="1" si="14"/>
        <v>1</v>
      </c>
      <c r="AR81" s="26">
        <f t="shared" ca="1" si="14"/>
        <v>15</v>
      </c>
      <c r="AS81" s="26">
        <f t="shared" ca="1" si="14"/>
        <v>7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2016:2:1:7:ZHUNAN</v>
      </c>
      <c r="AP82" s="33">
        <f t="shared" ca="1" si="13"/>
        <v>129</v>
      </c>
      <c r="AQ82" s="26">
        <f t="shared" ca="1" si="14"/>
        <v>0</v>
      </c>
      <c r="AR82" s="26">
        <f t="shared" ca="1" si="14"/>
        <v>14</v>
      </c>
      <c r="AS82" s="26">
        <f t="shared" ca="1" si="14"/>
        <v>2</v>
      </c>
      <c r="AT82" s="26">
        <f t="shared" ca="1" si="14"/>
        <v>14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2016:2:2:7:ZHUNAN</v>
      </c>
      <c r="AP83" s="33">
        <f t="shared" ca="1" si="13"/>
        <v>161</v>
      </c>
      <c r="AQ83" s="26">
        <f t="shared" ca="1" si="14"/>
        <v>1</v>
      </c>
      <c r="AR83" s="26">
        <f t="shared" ca="1" si="14"/>
        <v>5</v>
      </c>
      <c r="AS83" s="26">
        <f t="shared" ca="1" si="14"/>
        <v>3</v>
      </c>
      <c r="AT83" s="26">
        <f t="shared" ca="1" si="14"/>
        <v>13</v>
      </c>
      <c r="AU83" s="26">
        <f t="shared" ca="1" si="14"/>
        <v>3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2016:2:3:7:ZHUNAN</v>
      </c>
      <c r="AP84" s="33">
        <f t="shared" ca="1" si="13"/>
        <v>193</v>
      </c>
      <c r="AQ84" s="26">
        <f t="shared" ca="1" si="14"/>
        <v>0</v>
      </c>
      <c r="AR84" s="26">
        <f t="shared" ca="1" si="14"/>
        <v>9</v>
      </c>
      <c r="AS84" s="26">
        <f t="shared" ca="1" si="14"/>
        <v>3</v>
      </c>
      <c r="AT84" s="26">
        <f t="shared" ca="1" si="14"/>
        <v>18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2016:2:4:7:ZHUNAN</v>
      </c>
      <c r="AP85" s="33">
        <f t="shared" ca="1" si="13"/>
        <v>224</v>
      </c>
      <c r="AQ85" s="26">
        <f t="shared" ca="1" si="14"/>
        <v>1</v>
      </c>
      <c r="AR85" s="26">
        <f t="shared" ca="1" si="14"/>
        <v>16</v>
      </c>
      <c r="AS85" s="26">
        <f t="shared" ca="1" si="14"/>
        <v>8</v>
      </c>
      <c r="AT85" s="26">
        <f t="shared" ca="1" si="14"/>
        <v>17</v>
      </c>
      <c r="AU85" s="26">
        <f t="shared" ca="1" si="14"/>
        <v>5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2016:3:1:7:ZHUNAN</v>
      </c>
      <c r="AP86" s="33">
        <f t="shared" ca="1" si="13"/>
        <v>255</v>
      </c>
      <c r="AQ86" s="26">
        <f t="shared" ca="1" si="14"/>
        <v>1</v>
      </c>
      <c r="AR86" s="26">
        <f t="shared" ca="1" si="14"/>
        <v>21</v>
      </c>
      <c r="AS86" s="26">
        <f t="shared" ca="1" si="14"/>
        <v>8</v>
      </c>
      <c r="AT86" s="26">
        <f t="shared" ca="1" si="14"/>
        <v>25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2016:3:2:7:ZHUNAN</v>
      </c>
      <c r="AP87" s="33">
        <f t="shared" ca="1" si="13"/>
        <v>284</v>
      </c>
      <c r="AQ87" s="26">
        <f t="shared" ca="1" si="14"/>
        <v>1</v>
      </c>
      <c r="AR87" s="26">
        <f t="shared" ca="1" si="14"/>
        <v>22</v>
      </c>
      <c r="AS87" s="26">
        <f t="shared" ca="1" si="14"/>
        <v>7</v>
      </c>
      <c r="AT87" s="26">
        <f t="shared" ca="1" si="14"/>
        <v>8</v>
      </c>
      <c r="AU87" s="26">
        <f t="shared" ca="1" si="14"/>
        <v>3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2016:3:3:7:ZHUNAN</v>
      </c>
      <c r="AP88" s="33">
        <f t="shared" ca="1" si="13"/>
        <v>313</v>
      </c>
      <c r="AQ88" s="26">
        <f t="shared" ca="1" si="14"/>
        <v>0</v>
      </c>
      <c r="AR88" s="26">
        <f t="shared" ca="1" si="14"/>
        <v>21</v>
      </c>
      <c r="AS88" s="26">
        <f t="shared" ca="1" si="14"/>
        <v>9</v>
      </c>
      <c r="AT88" s="26">
        <f t="shared" ca="1" si="14"/>
        <v>17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35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1932</v>
      </c>
      <c r="X104" s="59" t="s">
        <v>1400</v>
      </c>
    </row>
    <row r="105" spans="23:50">
      <c r="X105" s="57" t="s">
        <v>2089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1402</v>
      </c>
      <c r="B1" s="46" t="s">
        <v>1401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TOUFEN_MIAOLI_DISTRICT_GRAPH!$AC$89</f>
        <v>5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654</v>
      </c>
      <c r="B10" s="23" t="s">
        <v>655</v>
      </c>
      <c r="C10" s="4" t="s">
        <v>695</v>
      </c>
      <c r="D10" s="4" t="s">
        <v>696</v>
      </c>
      <c r="E10" s="4" t="str">
        <f>CONCATENATE(YEAR,":",MONTH,":",WEEK,":",WEEKDAY,":",$A10)</f>
        <v>2016:3:3:7:TOUFEN_E</v>
      </c>
      <c r="F10" s="4">
        <f>MATCH($E10,REPORT_DATA_BY_COMP!$A:$A,0)</f>
        <v>944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2071</v>
      </c>
      <c r="B11" s="23" t="s">
        <v>656</v>
      </c>
      <c r="C11" s="4" t="s">
        <v>1982</v>
      </c>
      <c r="D11" s="4" t="s">
        <v>1983</v>
      </c>
      <c r="E11" s="4" t="str">
        <f>CONCATENATE(YEAR,":",MONTH,":",WEEK,":",WEEKDAY,":",$A11)</f>
        <v>2016:3:3:7:MIAOLI_E</v>
      </c>
      <c r="F11" s="4">
        <f>MATCH($E11,REPORT_DATA_BY_COMP!$A:$A,0)</f>
        <v>913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2</v>
      </c>
      <c r="I12" s="12">
        <f t="shared" si="0"/>
        <v>1</v>
      </c>
      <c r="J12" s="12">
        <f t="shared" si="0"/>
        <v>2</v>
      </c>
      <c r="K12" s="12">
        <f t="shared" si="0"/>
        <v>2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5</v>
      </c>
      <c r="P12" s="12">
        <f t="shared" si="0"/>
        <v>18</v>
      </c>
      <c r="Q12" s="12">
        <f t="shared" si="0"/>
        <v>19</v>
      </c>
      <c r="R12" s="12">
        <f t="shared" si="0"/>
        <v>6</v>
      </c>
      <c r="S12" s="12">
        <f t="shared" si="0"/>
        <v>0</v>
      </c>
      <c r="T12" s="12">
        <f t="shared" si="0"/>
        <v>12</v>
      </c>
      <c r="U12" s="12">
        <f t="shared" si="0"/>
        <v>2</v>
      </c>
      <c r="V12" s="12">
        <f t="shared" si="0"/>
        <v>1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2016:3:1:7:TOUFEN_MIAOLI</v>
      </c>
      <c r="F15" s="14">
        <f>MATCH($E15,REPORT_DATA_BY_DISTRICT!$A:$A, 0)</f>
        <v>242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3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8</v>
      </c>
      <c r="P15" s="11">
        <f>IFERROR(INDEX(REPORT_DATA_BY_DISTRICT!$A:$AH,$F15,MATCH(P$8,REPORT_DATA_BY_DISTRICT!$A$1:$AH$1,0)), "")</f>
        <v>16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2016:3:2:7:TOUFEN_MIAOLI</v>
      </c>
      <c r="F16" s="14">
        <f>MATCH($E16,REPORT_DATA_BY_DISTRICT!$A:$A, 0)</f>
        <v>272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11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14</v>
      </c>
      <c r="Q16" s="11">
        <f>IFERROR(INDEX(REPORT_DATA_BY_DISTRICT!$A:$AH,$F16,MATCH(Q$8,REPORT_DATA_BY_DISTRICT!$A$1:$AH$1,0)), "")</f>
        <v>22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2016:3:3:7:TOUFEN_MIAOLI</v>
      </c>
      <c r="F17" s="14">
        <f>MATCH($E17,REPORT_DATA_BY_DISTRICT!$A:$A, 0)</f>
        <v>301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19</v>
      </c>
      <c r="R17" s="11">
        <f>IFERROR(INDEX(REPORT_DATA_BY_DISTRICT!$A:$AH,$F17,MATCH(R$8,REPORT_DATA_BY_DISTRICT!$A$1:$AH$1,0)), "")</f>
        <v>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1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2016:3:4:7:TOUFEN_MIAOLI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4</v>
      </c>
      <c r="I20" s="19">
        <f t="shared" si="1"/>
        <v>7</v>
      </c>
      <c r="J20" s="19">
        <f>SUM(J15:J19)</f>
        <v>13</v>
      </c>
      <c r="K20" s="19">
        <f t="shared" si="1"/>
        <v>2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16</v>
      </c>
      <c r="P20" s="19">
        <f t="shared" si="1"/>
        <v>48</v>
      </c>
      <c r="Q20" s="19">
        <f t="shared" si="1"/>
        <v>60</v>
      </c>
      <c r="R20" s="19">
        <f t="shared" si="1"/>
        <v>22</v>
      </c>
      <c r="S20" s="19">
        <f t="shared" si="1"/>
        <v>1</v>
      </c>
      <c r="T20" s="19">
        <f t="shared" si="1"/>
        <v>39</v>
      </c>
      <c r="U20" s="19">
        <f t="shared" si="1"/>
        <v>14</v>
      </c>
      <c r="V20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423" priority="31" operator="lessThan">
      <formula>0.5</formula>
    </cfRule>
    <cfRule type="cellIs" dxfId="1422" priority="32" operator="greaterThan">
      <formula>0.5</formula>
    </cfRule>
  </conditionalFormatting>
  <conditionalFormatting sqref="N10">
    <cfRule type="cellIs" dxfId="1421" priority="29" operator="lessThan">
      <formula>4.5</formula>
    </cfRule>
    <cfRule type="cellIs" dxfId="1420" priority="30" operator="greaterThan">
      <formula>5.5</formula>
    </cfRule>
  </conditionalFormatting>
  <conditionalFormatting sqref="O10">
    <cfRule type="cellIs" dxfId="1419" priority="27" operator="lessThan">
      <formula>1.5</formula>
    </cfRule>
    <cfRule type="cellIs" dxfId="1418" priority="28" operator="greaterThan">
      <formula>2.5</formula>
    </cfRule>
  </conditionalFormatting>
  <conditionalFormatting sqref="P10">
    <cfRule type="cellIs" dxfId="1417" priority="25" operator="lessThan">
      <formula>4.5</formula>
    </cfRule>
    <cfRule type="cellIs" dxfId="1416" priority="26" operator="greaterThan">
      <formula>7.5</formula>
    </cfRule>
  </conditionalFormatting>
  <conditionalFormatting sqref="R10:S10">
    <cfRule type="cellIs" dxfId="1415" priority="23" operator="lessThan">
      <formula>2.5</formula>
    </cfRule>
    <cfRule type="cellIs" dxfId="1414" priority="24" operator="greaterThan">
      <formula>4.5</formula>
    </cfRule>
  </conditionalFormatting>
  <conditionalFormatting sqref="T10">
    <cfRule type="cellIs" dxfId="1413" priority="21" operator="lessThan">
      <formula>2.5</formula>
    </cfRule>
    <cfRule type="cellIs" dxfId="1412" priority="22" operator="greaterThan">
      <formula>4.5</formula>
    </cfRule>
  </conditionalFormatting>
  <conditionalFormatting sqref="U10">
    <cfRule type="cellIs" dxfId="1411" priority="20" operator="greaterThan">
      <formula>1.5</formula>
    </cfRule>
  </conditionalFormatting>
  <conditionalFormatting sqref="L10:V10">
    <cfRule type="expression" dxfId="1410" priority="17">
      <formula>L10=""</formula>
    </cfRule>
  </conditionalFormatting>
  <conditionalFormatting sqref="S10">
    <cfRule type="cellIs" dxfId="1409" priority="18" operator="greaterThan">
      <formula>0.5</formula>
    </cfRule>
    <cfRule type="cellIs" dxfId="1408" priority="19" operator="lessThan">
      <formula>0.5</formula>
    </cfRule>
  </conditionalFormatting>
  <conditionalFormatting sqref="L11:M11">
    <cfRule type="cellIs" dxfId="1407" priority="15" operator="lessThan">
      <formula>0.5</formula>
    </cfRule>
    <cfRule type="cellIs" dxfId="1406" priority="16" operator="greaterThan">
      <formula>0.5</formula>
    </cfRule>
  </conditionalFormatting>
  <conditionalFormatting sqref="N11">
    <cfRule type="cellIs" dxfId="1405" priority="13" operator="lessThan">
      <formula>4.5</formula>
    </cfRule>
    <cfRule type="cellIs" dxfId="1404" priority="14" operator="greaterThan">
      <formula>5.5</formula>
    </cfRule>
  </conditionalFormatting>
  <conditionalFormatting sqref="O11">
    <cfRule type="cellIs" dxfId="1403" priority="11" operator="lessThan">
      <formula>1.5</formula>
    </cfRule>
    <cfRule type="cellIs" dxfId="1402" priority="12" operator="greaterThan">
      <formula>2.5</formula>
    </cfRule>
  </conditionalFormatting>
  <conditionalFormatting sqref="P11">
    <cfRule type="cellIs" dxfId="1401" priority="9" operator="lessThan">
      <formula>4.5</formula>
    </cfRule>
    <cfRule type="cellIs" dxfId="1400" priority="10" operator="greaterThan">
      <formula>7.5</formula>
    </cfRule>
  </conditionalFormatting>
  <conditionalFormatting sqref="R11:S11">
    <cfRule type="cellIs" dxfId="1399" priority="7" operator="lessThan">
      <formula>2.5</formula>
    </cfRule>
    <cfRule type="cellIs" dxfId="1398" priority="8" operator="greaterThan">
      <formula>4.5</formula>
    </cfRule>
  </conditionalFormatting>
  <conditionalFormatting sqref="T11">
    <cfRule type="cellIs" dxfId="1397" priority="5" operator="lessThan">
      <formula>2.5</formula>
    </cfRule>
    <cfRule type="cellIs" dxfId="1396" priority="6" operator="greaterThan">
      <formula>4.5</formula>
    </cfRule>
  </conditionalFormatting>
  <conditionalFormatting sqref="U11">
    <cfRule type="cellIs" dxfId="1395" priority="4" operator="greaterThan">
      <formula>1.5</formula>
    </cfRule>
  </conditionalFormatting>
  <conditionalFormatting sqref="L11:V11">
    <cfRule type="expression" dxfId="1394" priority="1">
      <formula>L11=""</formula>
    </cfRule>
  </conditionalFormatting>
  <conditionalFormatting sqref="S11">
    <cfRule type="cellIs" dxfId="1393" priority="2" operator="greaterThan">
      <formula>0.5</formula>
    </cfRule>
    <cfRule type="cellIs" dxfId="13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G6" sqref="G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2014:1:0:0:TOUFEN_MIAOLI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2014:2:0:0:TOUFEN_MIAOLI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2014:3:0:0:TOUFEN_MIAOLI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2014:4:0:0:TOUFEN_MIAOLI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2014:5:0:0:TOUFEN_MIAOLI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2014:6:0:0:TOUFEN_MIAOLI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2014:7:0:0:TOUFEN_MIAOLI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2014:8:0:0:TOUFEN_MIAOLI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2014:9:0:0:TOUFEN_MIAOLI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2014:10:0:0:TOUFEN_MIAOLI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2014:11:0:0:TOUFEN_MIAOLI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2014:12:0:0:TOUFEN_MIAOLI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2015:1:0:0:TOUFEN_MIAOLI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2015:2:0:0:TOUFEN_MIAOLI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2015:3:0:0:TOUFEN_MIAOLI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2015:4:0:0:TOUFEN_MIAOLI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2015:5:0:0:TOUFEN_MIAOLI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2015:6:0:0:TOUFEN_MIAOLI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2015:7:0:0:TOUFEN_MIAOLI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2015:8:0:0:TOUFEN_MIAOLI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2015:9:0:0:TOUFEN_MIAOLI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2015:10:0:0:TOUFEN_MIAOLI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2015:11:0:0:TOUFEN_MIAOLI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2015:12:0:0:TOUFEN_MIAOLI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2016:1:0:0:TOUFEN_MIAOLI</v>
      </c>
      <c r="AB77" s="33">
        <f t="shared" ca="1" si="3"/>
        <v>24</v>
      </c>
      <c r="AC77" s="26">
        <f t="shared" ca="1" si="4"/>
        <v>4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2016:1:1:7:TOUFEN_MIAOLI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2016:2:0:0:TOUFEN_MIAOLI</v>
      </c>
      <c r="AB78" s="33">
        <f t="shared" ca="1" si="3"/>
        <v>57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2016:1:2:7:TOUFEN_MIAOLI</v>
      </c>
      <c r="AP78" s="33">
        <f t="shared" ca="1" si="13"/>
        <v>20</v>
      </c>
      <c r="AQ78" s="26">
        <f t="shared" ca="1" si="14"/>
        <v>0</v>
      </c>
      <c r="AR78" s="26">
        <f t="shared" ca="1" si="14"/>
        <v>10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2016:3:0:0:TOUFEN_MIAOLI</v>
      </c>
      <c r="AB79" s="33">
        <f t="shared" ca="1" si="3"/>
        <v>88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2016:1:3:7:TOUFEN_MIAOLI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2016:4:0:0:TOUFEN_MIAOLI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2016:1:4:7:TOUFEN_MIAOLI</v>
      </c>
      <c r="AP80" s="33">
        <f t="shared" ca="1" si="13"/>
        <v>52</v>
      </c>
      <c r="AQ80" s="26">
        <f t="shared" ca="1" si="14"/>
        <v>3</v>
      </c>
      <c r="AR80" s="26">
        <f t="shared" ca="1" si="14"/>
        <v>9</v>
      </c>
      <c r="AS80" s="26">
        <f t="shared" ca="1" si="14"/>
        <v>3</v>
      </c>
      <c r="AT80" s="26">
        <f t="shared" ca="1" si="14"/>
        <v>6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2016:5:0:0:TOUFEN_MIAOLI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2016:1:5:7:TOUFEN_MIAOLI</v>
      </c>
      <c r="AP81" s="33">
        <f t="shared" ca="1" si="13"/>
        <v>84</v>
      </c>
      <c r="AQ81" s="26">
        <f t="shared" ca="1" si="14"/>
        <v>1</v>
      </c>
      <c r="AR81" s="26">
        <f t="shared" ca="1" si="14"/>
        <v>13</v>
      </c>
      <c r="AS81" s="26">
        <f t="shared" ca="1" si="14"/>
        <v>9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2016:6:0:0:TOUFEN_MIAOLI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2016:2:1:7:TOUFEN_MIAOLI</v>
      </c>
      <c r="AP82" s="33">
        <f t="shared" ca="1" si="13"/>
        <v>116</v>
      </c>
      <c r="AQ82" s="26">
        <f t="shared" ca="1" si="14"/>
        <v>0</v>
      </c>
      <c r="AR82" s="26">
        <f t="shared" ca="1" si="14"/>
        <v>8</v>
      </c>
      <c r="AS82" s="26">
        <f t="shared" ca="1" si="14"/>
        <v>4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2016:7:0:0:TOUFEN_MIAOLI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2016:2:2:7:TOUFEN_MIAOLI</v>
      </c>
      <c r="AP83" s="33">
        <f t="shared" ca="1" si="13"/>
        <v>148</v>
      </c>
      <c r="AQ83" s="26">
        <f t="shared" ca="1" si="14"/>
        <v>1</v>
      </c>
      <c r="AR83" s="26">
        <f t="shared" ca="1" si="14"/>
        <v>8</v>
      </c>
      <c r="AS83" s="26">
        <f t="shared" ca="1" si="14"/>
        <v>6</v>
      </c>
      <c r="AT83" s="26">
        <f t="shared" ca="1" si="14"/>
        <v>8</v>
      </c>
      <c r="AU83" s="26">
        <f t="shared" ca="1" si="14"/>
        <v>1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2016:8:0:0:TOUFEN_MIAOLI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2016:2:3:7:TOUFEN_MIAOLI</v>
      </c>
      <c r="AP84" s="33">
        <f t="shared" ca="1" si="13"/>
        <v>180</v>
      </c>
      <c r="AQ84" s="26">
        <f t="shared" ca="1" si="14"/>
        <v>0</v>
      </c>
      <c r="AR84" s="26">
        <f t="shared" ca="1" si="14"/>
        <v>10</v>
      </c>
      <c r="AS84" s="26">
        <f t="shared" ca="1" si="14"/>
        <v>8</v>
      </c>
      <c r="AT84" s="26">
        <f t="shared" ca="1" si="14"/>
        <v>11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2016:9:0:0:TOUFEN_MIAOLI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2016:2:4:7:TOUFEN_MIAOLI</v>
      </c>
      <c r="AP85" s="33">
        <f t="shared" ca="1" si="13"/>
        <v>211</v>
      </c>
      <c r="AQ85" s="26">
        <f t="shared" ca="1" si="14"/>
        <v>0</v>
      </c>
      <c r="AR85" s="26">
        <f t="shared" ca="1" si="14"/>
        <v>12</v>
      </c>
      <c r="AS85" s="26">
        <f t="shared" ca="1" si="14"/>
        <v>4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2016:10:0:0:TOUFEN_MIAOLI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2016:3:1:7:TOUFEN_MIAOLI</v>
      </c>
      <c r="AP86" s="33">
        <f t="shared" ca="1" si="13"/>
        <v>242</v>
      </c>
      <c r="AQ86" s="26">
        <f t="shared" ca="1" si="14"/>
        <v>0</v>
      </c>
      <c r="AR86" s="26">
        <f t="shared" ca="1" si="14"/>
        <v>14</v>
      </c>
      <c r="AS86" s="26">
        <f t="shared" ca="1" si="14"/>
        <v>8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2016:11:0:0:TOUFEN_MIAOLI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2016:3:2:7:TOUFEN_MIAOLI</v>
      </c>
      <c r="AP87" s="33">
        <f t="shared" ca="1" si="13"/>
        <v>272</v>
      </c>
      <c r="AQ87" s="26">
        <f t="shared" ca="1" si="14"/>
        <v>0</v>
      </c>
      <c r="AR87" s="26">
        <f t="shared" ca="1" si="14"/>
        <v>11</v>
      </c>
      <c r="AS87" s="26">
        <f t="shared" ca="1" si="14"/>
        <v>3</v>
      </c>
      <c r="AT87" s="26">
        <f t="shared" ca="1" si="14"/>
        <v>8</v>
      </c>
      <c r="AU87" s="26">
        <f t="shared" ca="1" si="14"/>
        <v>1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2016:12:0:0:TOUFEN_MIAOLI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2016:3:3:7:TOUFEN_MIAOLI</v>
      </c>
      <c r="AP88" s="33">
        <f t="shared" ca="1" si="13"/>
        <v>301</v>
      </c>
      <c r="AQ88" s="26">
        <f t="shared" ca="1" si="14"/>
        <v>0</v>
      </c>
      <c r="AR88" s="26">
        <f t="shared" ca="1" si="14"/>
        <v>6</v>
      </c>
      <c r="AS88" s="26">
        <f t="shared" ca="1" si="14"/>
        <v>5</v>
      </c>
      <c r="AT88" s="26">
        <f t="shared" ca="1" si="14"/>
        <v>6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1402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1932</v>
      </c>
      <c r="X104" s="59" t="s">
        <v>2087</v>
      </c>
    </row>
    <row r="105" spans="23:50">
      <c r="X105" s="57" t="s">
        <v>2088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670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XINZHU_ZONE_GRAPH!$AC$89</f>
        <v>12</v>
      </c>
      <c r="H5" s="79"/>
      <c r="I5" s="79"/>
      <c r="J5" s="80"/>
      <c r="K5" s="50">
        <f>$L$32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1984</v>
      </c>
      <c r="C10" s="4" t="s">
        <v>671</v>
      </c>
      <c r="D10" s="4" t="s">
        <v>672</v>
      </c>
      <c r="E10" s="4" t="str">
        <f>CONCATENATE(YEAR,":",MONTH,":",WEEK,":",WEEKDAY,":",$A10)</f>
        <v>2016:3:3:7:XINZHU_3_E</v>
      </c>
      <c r="F10" s="4">
        <f>MATCH($E10,REPORT_DATA_BY_COMP!$A:$A,0)</f>
        <v>958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658</v>
      </c>
      <c r="B11" s="23" t="s">
        <v>1985</v>
      </c>
      <c r="C11" s="4" t="s">
        <v>673</v>
      </c>
      <c r="D11" s="4" t="s">
        <v>674</v>
      </c>
      <c r="E11" s="4" t="str">
        <f>CONCATENATE(YEAR,":",MONTH,":",WEEK,":",WEEKDAY,":",$A11)</f>
        <v>2016:3:3:7:XINZHU_1_E</v>
      </c>
      <c r="F11" s="4">
        <f>MATCH($E11,REPORT_DATA_BY_COMP!$A:$A,0)</f>
        <v>956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659</v>
      </c>
      <c r="B12" s="23" t="s">
        <v>667</v>
      </c>
      <c r="C12" s="4" t="s">
        <v>675</v>
      </c>
      <c r="D12" s="4" t="s">
        <v>676</v>
      </c>
      <c r="E12" s="4" t="str">
        <f>CONCATENATE(YEAR,":",MONTH,":",WEEK,":",WEEKDAY,":",$A12)</f>
        <v>2016:3:3:7:XINZHU_1_S</v>
      </c>
      <c r="F12" s="4">
        <f>MATCH($E12,REPORT_DATA_BY_COMP!$A:$A,0)</f>
        <v>957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20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660</v>
      </c>
      <c r="B13" s="23" t="s">
        <v>1986</v>
      </c>
      <c r="C13" s="4" t="s">
        <v>677</v>
      </c>
      <c r="D13" s="4" t="s">
        <v>678</v>
      </c>
      <c r="E13" s="4" t="str">
        <f>CONCATENATE(YEAR,":",MONTH,":",WEEK,":",WEEKDAY,":",$A13)</f>
        <v>2016:3:3:7:XINZHU_3_S</v>
      </c>
      <c r="F13" s="4">
        <f>MATCH($E13,REPORT_DATA_BY_COMP!$A:$A,0)</f>
        <v>959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22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6</v>
      </c>
      <c r="J14" s="12">
        <f t="shared" si="0"/>
        <v>8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7</v>
      </c>
      <c r="P14" s="12">
        <f t="shared" si="0"/>
        <v>24</v>
      </c>
      <c r="Q14" s="12">
        <f t="shared" si="0"/>
        <v>57</v>
      </c>
      <c r="R14" s="12">
        <f t="shared" si="0"/>
        <v>27</v>
      </c>
      <c r="S14" s="12">
        <f t="shared" si="0"/>
        <v>1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B15" s="5" t="s">
        <v>1183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661</v>
      </c>
      <c r="B16" s="23" t="s">
        <v>1987</v>
      </c>
      <c r="C16" s="4" t="s">
        <v>679</v>
      </c>
      <c r="D16" s="4" t="s">
        <v>680</v>
      </c>
      <c r="E16" s="4" t="str">
        <f>CONCATENATE(YEAR,":",MONTH,":",WEEK,":",WEEKDAY,":",$A16)</f>
        <v>2016:3:3:7:ZHUDONG_E</v>
      </c>
      <c r="F16" s="4">
        <f>MATCH($E16,REPORT_DATA_BY_COMP!$A:$A,0)</f>
        <v>978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9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662</v>
      </c>
      <c r="B17" s="23" t="s">
        <v>1988</v>
      </c>
      <c r="C17" s="4" t="s">
        <v>681</v>
      </c>
      <c r="D17" s="4" t="s">
        <v>682</v>
      </c>
      <c r="E17" s="4" t="str">
        <f>CONCATENATE(YEAR,":",MONTH,":",WEEK,":",WEEKDAY,":",$A17)</f>
        <v>2016:3:3:7:ZHUDONG_S</v>
      </c>
      <c r="F17" s="4">
        <f>MATCH($E17,REPORT_DATA_BY_COMP!$A:$A,0)</f>
        <v>979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4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8</v>
      </c>
      <c r="U17" s="11">
        <f>IFERROR(INDEX(REPORT_DATA_BY_COMP!$A:$AH,$F17,MATCH(U$8,REPORT_DATA_BY_COMP!$A$1:$AH$1,0)), "")</f>
        <v>7</v>
      </c>
      <c r="V17" s="11">
        <f>IFERROR(INDEX(REPORT_DATA_BY_COMP!$A:$AH,$F17,MATCH(V$8,REPORT_DATA_BY_COMP!$A$1:$AH$1,0)), "")</f>
        <v>1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1</v>
      </c>
      <c r="I18" s="12">
        <f t="shared" si="1"/>
        <v>0</v>
      </c>
      <c r="J18" s="12">
        <f t="shared" si="1"/>
        <v>4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6</v>
      </c>
      <c r="O18" s="12">
        <f t="shared" si="1"/>
        <v>10</v>
      </c>
      <c r="P18" s="12">
        <f t="shared" si="1"/>
        <v>9</v>
      </c>
      <c r="Q18" s="12">
        <f t="shared" si="1"/>
        <v>17</v>
      </c>
      <c r="R18" s="12">
        <f t="shared" si="1"/>
        <v>8</v>
      </c>
      <c r="S18" s="12">
        <f t="shared" si="1"/>
        <v>0</v>
      </c>
      <c r="T18" s="12">
        <f t="shared" si="1"/>
        <v>10</v>
      </c>
      <c r="U18" s="12">
        <f t="shared" si="1"/>
        <v>10</v>
      </c>
      <c r="V18" s="12">
        <f t="shared" si="1"/>
        <v>1</v>
      </c>
    </row>
    <row r="19" spans="1:22">
      <c r="B19" s="5" t="s">
        <v>1184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666</v>
      </c>
      <c r="B20" s="23" t="s">
        <v>1989</v>
      </c>
      <c r="C20" s="4" t="s">
        <v>689</v>
      </c>
      <c r="D20" s="4" t="s">
        <v>690</v>
      </c>
      <c r="E20" s="4" t="str">
        <f>CONCATENATE(YEAR,":",MONTH,":",WEEK,":",WEEKDAY,":",$A20)</f>
        <v>2016:3:3:7:ZHUBEI_1_S</v>
      </c>
      <c r="F20" s="4">
        <f>MATCH($E20,REPORT_DATA_BY_COMP!$A:$A,0)</f>
        <v>974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7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4</v>
      </c>
      <c r="V20" s="11">
        <f>IFERROR(INDEX(REPORT_DATA_BY_COMP!$A:$AH,$F20,MATCH(V$8,REPORT_DATA_BY_COMP!$A$1:$AH$1,0)), "")</f>
        <v>0</v>
      </c>
    </row>
    <row r="21" spans="1:22">
      <c r="A21" s="22" t="s">
        <v>664</v>
      </c>
      <c r="B21" s="23" t="s">
        <v>1990</v>
      </c>
      <c r="C21" s="4" t="s">
        <v>685</v>
      </c>
      <c r="D21" s="4" t="s">
        <v>686</v>
      </c>
      <c r="E21" s="4" t="str">
        <f>CONCATENATE(YEAR,":",MONTH,":",WEEK,":",WEEKDAY,":",$A21)</f>
        <v>2016:3:3:7:ZHUBEI_2_E</v>
      </c>
      <c r="F21" s="4">
        <f>MATCH($E21,REPORT_DATA_BY_COMP!$A:$A,0)</f>
        <v>975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11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665</v>
      </c>
      <c r="B22" s="23" t="s">
        <v>669</v>
      </c>
      <c r="C22" s="4" t="s">
        <v>687</v>
      </c>
      <c r="D22" s="4" t="s">
        <v>688</v>
      </c>
      <c r="E22" s="4" t="str">
        <f>CONCATENATE(YEAR,":",MONTH,":",WEEK,":",WEEKDAY,":",$A22)</f>
        <v>2016:3:3:7:ZHUBEI_2_S</v>
      </c>
      <c r="F22" s="4">
        <f>MATCH($E22,REPORT_DATA_BY_COMP!$A:$A,0)</f>
        <v>976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6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663</v>
      </c>
      <c r="B23" s="23" t="s">
        <v>668</v>
      </c>
      <c r="C23" s="4" t="s">
        <v>683</v>
      </c>
      <c r="D23" s="4" t="s">
        <v>684</v>
      </c>
      <c r="E23" s="4" t="str">
        <f>CONCATENATE(YEAR,":",MONTH,":",WEEK,":",WEEKDAY,":",$A23)</f>
        <v>2016:3:3:7:ZHUBEI_3_E</v>
      </c>
      <c r="F23" s="4">
        <f>MATCH($E23,REPORT_DATA_BY_COMP!$A:$A,0)</f>
        <v>977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0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4</v>
      </c>
      <c r="V23" s="11">
        <f>IFERROR(INDEX(REPORT_DATA_BY_COMP!$A:$AH,$F23,MATCH(V$8,REPORT_DATA_BY_COMP!$A$1:$AH$1,0)), "")</f>
        <v>0</v>
      </c>
    </row>
    <row r="24" spans="1:22">
      <c r="B24" s="9" t="s">
        <v>1161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2</v>
      </c>
      <c r="I24" s="12">
        <f t="shared" si="2"/>
        <v>4</v>
      </c>
      <c r="J24" s="12">
        <f t="shared" si="2"/>
        <v>4</v>
      </c>
      <c r="K24" s="12">
        <f t="shared" si="2"/>
        <v>1</v>
      </c>
      <c r="L24" s="12">
        <f t="shared" si="2"/>
        <v>0</v>
      </c>
      <c r="M24" s="12">
        <f t="shared" si="2"/>
        <v>0</v>
      </c>
      <c r="N24" s="12">
        <f t="shared" si="2"/>
        <v>10</v>
      </c>
      <c r="O24" s="12">
        <f t="shared" si="2"/>
        <v>8</v>
      </c>
      <c r="P24" s="12">
        <f t="shared" si="2"/>
        <v>28</v>
      </c>
      <c r="Q24" s="12">
        <f t="shared" si="2"/>
        <v>24</v>
      </c>
      <c r="R24" s="12">
        <f t="shared" si="2"/>
        <v>18</v>
      </c>
      <c r="S24" s="12">
        <f t="shared" si="2"/>
        <v>1</v>
      </c>
      <c r="T24" s="12">
        <f t="shared" si="2"/>
        <v>17</v>
      </c>
      <c r="U24" s="12">
        <f t="shared" si="2"/>
        <v>11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1160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1135</v>
      </c>
      <c r="C27" s="14"/>
      <c r="D27" s="14"/>
      <c r="E27" s="14" t="str">
        <f>CONCATENATE(YEAR,":",MONTH,":1:",WEEKLY_REPORT_DAY,":", $A$1)</f>
        <v>2016:3:1:7:XINZHU</v>
      </c>
      <c r="F27" s="14">
        <f>MATCH($E27,REPORT_DATA_BY_ZONE!$A:$A, 0)</f>
        <v>88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1</v>
      </c>
      <c r="I27" s="11">
        <f>IFERROR(INDEX(REPORT_DATA_BY_ZONE!$A:$AH,$F27,MATCH(I$8,REPORT_DATA_BY_ZONE!$A$1:$AH$1,0)), "")</f>
        <v>12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31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67</v>
      </c>
      <c r="Q27" s="11">
        <f>IFERROR(INDEX(REPORT_DATA_BY_ZONE!$A:$AH,$F27,MATCH(Q$8,REPORT_DATA_BY_ZONE!$A$1:$AH$1,0)), "")</f>
        <v>97</v>
      </c>
      <c r="R27" s="11">
        <f>IFERROR(INDEX(REPORT_DATA_BY_ZONE!$A:$AH,$F27,MATCH(R$8,REPORT_DATA_BY_ZONE!$A$1:$AH$1,0)), "")</f>
        <v>45</v>
      </c>
      <c r="S27" s="11">
        <f>IFERROR(INDEX(REPORT_DATA_BY_ZONE!$A:$AH,$F27,MATCH(S$8,REPORT_DATA_BY_ZONE!$A$1:$AH$1,0)), "")</f>
        <v>1</v>
      </c>
      <c r="T27" s="11">
        <f>IFERROR(INDEX(REPORT_DATA_BY_ZONE!$A:$AH,$F27,MATCH(T$8,REPORT_DATA_BY_ZONE!$A$1:$AH$1,0)), "")</f>
        <v>43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1</v>
      </c>
    </row>
    <row r="28" spans="1:22">
      <c r="B28" s="24" t="s">
        <v>1134</v>
      </c>
      <c r="C28" s="14"/>
      <c r="D28" s="14"/>
      <c r="E28" s="14" t="str">
        <f>CONCATENATE(YEAR,":",MONTH,":2:",WEEKLY_REPORT_DAY,":", $A$1)</f>
        <v>2016:3:2:7:XINZHU</v>
      </c>
      <c r="F28" s="14">
        <f>MATCH($E28,REPORT_DATA_BY_ZONE!$A:$A, 0)</f>
        <v>98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2</v>
      </c>
      <c r="I28" s="11">
        <f>IFERROR(INDEX(REPORT_DATA_BY_ZONE!$A:$AH,$F28,MATCH(I$8,REPORT_DATA_BY_ZONE!$A$1:$AH$1,0)), "")</f>
        <v>13</v>
      </c>
      <c r="J28" s="11">
        <f>IFERROR(INDEX(REPORT_DATA_BY_ZONE!$A:$AH,$F28,MATCH(J$8,REPORT_DATA_BY_ZONE!$A$1:$AH$1,0)), "")</f>
        <v>11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1</v>
      </c>
      <c r="M28" s="11">
        <f>IFERROR(INDEX(REPORT_DATA_BY_ZONE!$A:$AH,$F28,MATCH(M$8,REPORT_DATA_BY_ZONE!$A$1:$AH$1,0)), "")</f>
        <v>1</v>
      </c>
      <c r="N28" s="11">
        <f>IFERROR(INDEX(REPORT_DATA_BY_ZONE!$A:$AH,$F28,MATCH(N$8,REPORT_DATA_BY_ZONE!$A$1:$AH$1,0)), "")</f>
        <v>30</v>
      </c>
      <c r="O28" s="11">
        <f>IFERROR(INDEX(REPORT_DATA_BY_ZONE!$A:$AH,$F28,MATCH(O$8,REPORT_DATA_BY_ZONE!$A$1:$AH$1,0)), "")</f>
        <v>14</v>
      </c>
      <c r="P28" s="11">
        <f>IFERROR(INDEX(REPORT_DATA_BY_ZONE!$A:$AH,$F28,MATCH(P$8,REPORT_DATA_BY_ZONE!$A$1:$AH$1,0)), "")</f>
        <v>54</v>
      </c>
      <c r="Q28" s="11">
        <f>IFERROR(INDEX(REPORT_DATA_BY_ZONE!$A:$AH,$F28,MATCH(Q$8,REPORT_DATA_BY_ZONE!$A$1:$AH$1,0)), "")</f>
        <v>73</v>
      </c>
      <c r="R28" s="11">
        <f>IFERROR(INDEX(REPORT_DATA_BY_ZONE!$A:$AH,$F28,MATCH(R$8,REPORT_DATA_BY_ZONE!$A$1:$AH$1,0)), "")</f>
        <v>30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23</v>
      </c>
      <c r="V28" s="11">
        <f>IFERROR(INDEX(REPORT_DATA_BY_ZONE!$A:$AH,$F28,MATCH(V$8,REPORT_DATA_BY_ZONE!$A$1:$AH$1,0)), "")</f>
        <v>0</v>
      </c>
    </row>
    <row r="29" spans="1:22">
      <c r="B29" s="24" t="s">
        <v>1136</v>
      </c>
      <c r="C29" s="14"/>
      <c r="D29" s="14"/>
      <c r="E29" s="14" t="str">
        <f>CONCATENATE(YEAR,":",MONTH,":3:",WEEKLY_REPORT_DAY,":", $A$1)</f>
        <v>2016:3:3:7:XINZHU</v>
      </c>
      <c r="F29" s="14">
        <f>MATCH($E29,REPORT_DATA_BY_ZONE!$A:$A, 0)</f>
        <v>108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4</v>
      </c>
      <c r="I29" s="11">
        <f>IFERROR(INDEX(REPORT_DATA_BY_ZONE!$A:$AH,$F29,MATCH(I$8,REPORT_DATA_BY_ZONE!$A$1:$AH$1,0)), "")</f>
        <v>10</v>
      </c>
      <c r="J29" s="11">
        <f>IFERROR(INDEX(REPORT_DATA_BY_ZONE!$A:$AH,$F29,MATCH(J$8,REPORT_DATA_BY_ZONE!$A$1:$AH$1,0)), "")</f>
        <v>16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35</v>
      </c>
      <c r="O29" s="11">
        <f>IFERROR(INDEX(REPORT_DATA_BY_ZONE!$A:$AH,$F29,MATCH(O$8,REPORT_DATA_BY_ZONE!$A$1:$AH$1,0)), "")</f>
        <v>25</v>
      </c>
      <c r="P29" s="11">
        <f>IFERROR(INDEX(REPORT_DATA_BY_ZONE!$A:$AH,$F29,MATCH(P$8,REPORT_DATA_BY_ZONE!$A$1:$AH$1,0)), "")</f>
        <v>61</v>
      </c>
      <c r="Q29" s="11">
        <f>IFERROR(INDEX(REPORT_DATA_BY_ZONE!$A:$AH,$F29,MATCH(Q$8,REPORT_DATA_BY_ZONE!$A$1:$AH$1,0)), "")</f>
        <v>98</v>
      </c>
      <c r="R29" s="11">
        <f>IFERROR(INDEX(REPORT_DATA_BY_ZONE!$A:$AH,$F29,MATCH(R$8,REPORT_DATA_BY_ZONE!$A$1:$AH$1,0)), "")</f>
        <v>53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42</v>
      </c>
      <c r="U29" s="11">
        <f>IFERROR(INDEX(REPORT_DATA_BY_ZONE!$A:$AH,$F29,MATCH(U$8,REPORT_DATA_BY_ZONE!$A$1:$AH$1,0)), "")</f>
        <v>25</v>
      </c>
      <c r="V29" s="11">
        <f>IFERROR(INDEX(REPORT_DATA_BY_ZONE!$A:$AH,$F29,MATCH(V$8,REPORT_DATA_BY_ZONE!$A$1:$AH$1,0)), "")</f>
        <v>1</v>
      </c>
    </row>
    <row r="30" spans="1:22">
      <c r="B30" s="24" t="s">
        <v>1137</v>
      </c>
      <c r="C30" s="14"/>
      <c r="D30" s="14"/>
      <c r="E30" s="14" t="str">
        <f>CONCATENATE(YEAR,":",MONTH,":4:",WEEKLY_REPORT_DAY,":", $A$1)</f>
        <v>2016:3:4:7:XINZHU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1138</v>
      </c>
      <c r="C31" s="14"/>
      <c r="D31" s="14"/>
      <c r="E31" s="14" t="str">
        <f>CONCATENATE(YEAR,":",MONTH,":5:",WEEKLY_REPORT_DAY,":", $A$1)</f>
        <v>2016:3:5:7:XINZHU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1161</v>
      </c>
      <c r="C32" s="15"/>
      <c r="D32" s="15"/>
      <c r="E32" s="15"/>
      <c r="F32" s="15"/>
      <c r="G32" s="19">
        <f>SUM(G27:G31)</f>
        <v>2</v>
      </c>
      <c r="H32" s="19">
        <f t="shared" ref="H32:V32" si="3">SUM(H27:H31)</f>
        <v>7</v>
      </c>
      <c r="I32" s="19">
        <f t="shared" si="3"/>
        <v>35</v>
      </c>
      <c r="J32" s="19">
        <f t="shared" si="3"/>
        <v>37</v>
      </c>
      <c r="K32" s="19">
        <f t="shared" si="3"/>
        <v>3</v>
      </c>
      <c r="L32" s="19">
        <f t="shared" si="3"/>
        <v>1</v>
      </c>
      <c r="M32" s="19">
        <f t="shared" si="3"/>
        <v>1</v>
      </c>
      <c r="N32" s="19">
        <f t="shared" si="3"/>
        <v>96</v>
      </c>
      <c r="O32" s="19">
        <f t="shared" si="3"/>
        <v>59</v>
      </c>
      <c r="P32" s="19">
        <f t="shared" si="3"/>
        <v>182</v>
      </c>
      <c r="Q32" s="19">
        <f t="shared" si="3"/>
        <v>268</v>
      </c>
      <c r="R32" s="19">
        <f t="shared" si="3"/>
        <v>128</v>
      </c>
      <c r="S32" s="19">
        <f t="shared" si="3"/>
        <v>3</v>
      </c>
      <c r="T32" s="19">
        <f t="shared" si="3"/>
        <v>128</v>
      </c>
      <c r="U32" s="19">
        <f t="shared" si="3"/>
        <v>61</v>
      </c>
      <c r="V32" s="19">
        <f t="shared" si="3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391" priority="127" operator="lessThan">
      <formula>0.5</formula>
    </cfRule>
    <cfRule type="cellIs" dxfId="1390" priority="128" operator="greaterThan">
      <formula>0.5</formula>
    </cfRule>
  </conditionalFormatting>
  <conditionalFormatting sqref="N10:N11">
    <cfRule type="cellIs" dxfId="1389" priority="125" operator="lessThan">
      <formula>4.5</formula>
    </cfRule>
    <cfRule type="cellIs" dxfId="1388" priority="126" operator="greaterThan">
      <formula>5.5</formula>
    </cfRule>
  </conditionalFormatting>
  <conditionalFormatting sqref="O10:O11">
    <cfRule type="cellIs" dxfId="1387" priority="123" operator="lessThan">
      <formula>1.5</formula>
    </cfRule>
    <cfRule type="cellIs" dxfId="1386" priority="124" operator="greaterThan">
      <formula>2.5</formula>
    </cfRule>
  </conditionalFormatting>
  <conditionalFormatting sqref="P10:P11">
    <cfRule type="cellIs" dxfId="1385" priority="121" operator="lessThan">
      <formula>4.5</formula>
    </cfRule>
    <cfRule type="cellIs" dxfId="1384" priority="122" operator="greaterThan">
      <formula>7.5</formula>
    </cfRule>
  </conditionalFormatting>
  <conditionalFormatting sqref="R10:S11">
    <cfRule type="cellIs" dxfId="1383" priority="119" operator="lessThan">
      <formula>2.5</formula>
    </cfRule>
    <cfRule type="cellIs" dxfId="1382" priority="120" operator="greaterThan">
      <formula>4.5</formula>
    </cfRule>
  </conditionalFormatting>
  <conditionalFormatting sqref="T10:T11">
    <cfRule type="cellIs" dxfId="1381" priority="117" operator="lessThan">
      <formula>2.5</formula>
    </cfRule>
    <cfRule type="cellIs" dxfId="1380" priority="118" operator="greaterThan">
      <formula>4.5</formula>
    </cfRule>
  </conditionalFormatting>
  <conditionalFormatting sqref="U10:U11">
    <cfRule type="cellIs" dxfId="1379" priority="116" operator="greaterThan">
      <formula>1.5</formula>
    </cfRule>
  </conditionalFormatting>
  <conditionalFormatting sqref="L10:V11">
    <cfRule type="expression" dxfId="1378" priority="113">
      <formula>L10=""</formula>
    </cfRule>
  </conditionalFormatting>
  <conditionalFormatting sqref="S10:S11">
    <cfRule type="cellIs" dxfId="1377" priority="114" operator="greaterThan">
      <formula>0.5</formula>
    </cfRule>
    <cfRule type="cellIs" dxfId="1376" priority="115" operator="lessThan">
      <formula>0.5</formula>
    </cfRule>
  </conditionalFormatting>
  <conditionalFormatting sqref="L13:M13">
    <cfRule type="cellIs" dxfId="1375" priority="111" operator="lessThan">
      <formula>0.5</formula>
    </cfRule>
    <cfRule type="cellIs" dxfId="1374" priority="112" operator="greaterThan">
      <formula>0.5</formula>
    </cfRule>
  </conditionalFormatting>
  <conditionalFormatting sqref="N13">
    <cfRule type="cellIs" dxfId="1373" priority="109" operator="lessThan">
      <formula>4.5</formula>
    </cfRule>
    <cfRule type="cellIs" dxfId="1372" priority="110" operator="greaterThan">
      <formula>5.5</formula>
    </cfRule>
  </conditionalFormatting>
  <conditionalFormatting sqref="O13">
    <cfRule type="cellIs" dxfId="1371" priority="107" operator="lessThan">
      <formula>1.5</formula>
    </cfRule>
    <cfRule type="cellIs" dxfId="1370" priority="108" operator="greaterThan">
      <formula>2.5</formula>
    </cfRule>
  </conditionalFormatting>
  <conditionalFormatting sqref="P13">
    <cfRule type="cellIs" dxfId="1369" priority="105" operator="lessThan">
      <formula>4.5</formula>
    </cfRule>
    <cfRule type="cellIs" dxfId="1368" priority="106" operator="greaterThan">
      <formula>7.5</formula>
    </cfRule>
  </conditionalFormatting>
  <conditionalFormatting sqref="R13:S13">
    <cfRule type="cellIs" dxfId="1367" priority="103" operator="lessThan">
      <formula>2.5</formula>
    </cfRule>
    <cfRule type="cellIs" dxfId="1366" priority="104" operator="greaterThan">
      <formula>4.5</formula>
    </cfRule>
  </conditionalFormatting>
  <conditionalFormatting sqref="T13">
    <cfRule type="cellIs" dxfId="1365" priority="101" operator="lessThan">
      <formula>2.5</formula>
    </cfRule>
    <cfRule type="cellIs" dxfId="1364" priority="102" operator="greaterThan">
      <formula>4.5</formula>
    </cfRule>
  </conditionalFormatting>
  <conditionalFormatting sqref="U13">
    <cfRule type="cellIs" dxfId="1363" priority="100" operator="greaterThan">
      <formula>1.5</formula>
    </cfRule>
  </conditionalFormatting>
  <conditionalFormatting sqref="L13:V13">
    <cfRule type="expression" dxfId="1362" priority="97">
      <formula>L13=""</formula>
    </cfRule>
  </conditionalFormatting>
  <conditionalFormatting sqref="S13">
    <cfRule type="cellIs" dxfId="1361" priority="98" operator="greaterThan">
      <formula>0.5</formula>
    </cfRule>
    <cfRule type="cellIs" dxfId="1360" priority="99" operator="lessThan">
      <formula>0.5</formula>
    </cfRule>
  </conditionalFormatting>
  <conditionalFormatting sqref="L16:M16">
    <cfRule type="cellIs" dxfId="1359" priority="95" operator="lessThan">
      <formula>0.5</formula>
    </cfRule>
    <cfRule type="cellIs" dxfId="1358" priority="96" operator="greaterThan">
      <formula>0.5</formula>
    </cfRule>
  </conditionalFormatting>
  <conditionalFormatting sqref="N16">
    <cfRule type="cellIs" dxfId="1357" priority="93" operator="lessThan">
      <formula>4.5</formula>
    </cfRule>
    <cfRule type="cellIs" dxfId="1356" priority="94" operator="greaterThan">
      <formula>5.5</formula>
    </cfRule>
  </conditionalFormatting>
  <conditionalFormatting sqref="O16">
    <cfRule type="cellIs" dxfId="1355" priority="91" operator="lessThan">
      <formula>1.5</formula>
    </cfRule>
    <cfRule type="cellIs" dxfId="1354" priority="92" operator="greaterThan">
      <formula>2.5</formula>
    </cfRule>
  </conditionalFormatting>
  <conditionalFormatting sqref="P16">
    <cfRule type="cellIs" dxfId="1353" priority="89" operator="lessThan">
      <formula>4.5</formula>
    </cfRule>
    <cfRule type="cellIs" dxfId="1352" priority="90" operator="greaterThan">
      <formula>7.5</formula>
    </cfRule>
  </conditionalFormatting>
  <conditionalFormatting sqref="R16:S16">
    <cfRule type="cellIs" dxfId="1351" priority="87" operator="lessThan">
      <formula>2.5</formula>
    </cfRule>
    <cfRule type="cellIs" dxfId="1350" priority="88" operator="greaterThan">
      <formula>4.5</formula>
    </cfRule>
  </conditionalFormatting>
  <conditionalFormatting sqref="T16">
    <cfRule type="cellIs" dxfId="1349" priority="85" operator="lessThan">
      <formula>2.5</formula>
    </cfRule>
    <cfRule type="cellIs" dxfId="1348" priority="86" operator="greaterThan">
      <formula>4.5</formula>
    </cfRule>
  </conditionalFormatting>
  <conditionalFormatting sqref="U16">
    <cfRule type="cellIs" dxfId="1347" priority="84" operator="greaterThan">
      <formula>1.5</formula>
    </cfRule>
  </conditionalFormatting>
  <conditionalFormatting sqref="L16:V16">
    <cfRule type="expression" dxfId="1346" priority="81">
      <formula>L16=""</formula>
    </cfRule>
  </conditionalFormatting>
  <conditionalFormatting sqref="S16">
    <cfRule type="cellIs" dxfId="1345" priority="82" operator="greaterThan">
      <formula>0.5</formula>
    </cfRule>
    <cfRule type="cellIs" dxfId="1344" priority="83" operator="lessThan">
      <formula>0.5</formula>
    </cfRule>
  </conditionalFormatting>
  <conditionalFormatting sqref="L12:M12">
    <cfRule type="cellIs" dxfId="1343" priority="79" operator="lessThan">
      <formula>0.5</formula>
    </cfRule>
    <cfRule type="cellIs" dxfId="1342" priority="80" operator="greaterThan">
      <formula>0.5</formula>
    </cfRule>
  </conditionalFormatting>
  <conditionalFormatting sqref="N12">
    <cfRule type="cellIs" dxfId="1341" priority="77" operator="lessThan">
      <formula>4.5</formula>
    </cfRule>
    <cfRule type="cellIs" dxfId="1340" priority="78" operator="greaterThan">
      <formula>5.5</formula>
    </cfRule>
  </conditionalFormatting>
  <conditionalFormatting sqref="O12">
    <cfRule type="cellIs" dxfId="1339" priority="75" operator="lessThan">
      <formula>1.5</formula>
    </cfRule>
    <cfRule type="cellIs" dxfId="1338" priority="76" operator="greaterThan">
      <formula>2.5</formula>
    </cfRule>
  </conditionalFormatting>
  <conditionalFormatting sqref="P12">
    <cfRule type="cellIs" dxfId="1337" priority="73" operator="lessThan">
      <formula>4.5</formula>
    </cfRule>
    <cfRule type="cellIs" dxfId="1336" priority="74" operator="greaterThan">
      <formula>7.5</formula>
    </cfRule>
  </conditionalFormatting>
  <conditionalFormatting sqref="R12:S12">
    <cfRule type="cellIs" dxfId="1335" priority="71" operator="lessThan">
      <formula>2.5</formula>
    </cfRule>
    <cfRule type="cellIs" dxfId="1334" priority="72" operator="greaterThan">
      <formula>4.5</formula>
    </cfRule>
  </conditionalFormatting>
  <conditionalFormatting sqref="T12">
    <cfRule type="cellIs" dxfId="1333" priority="69" operator="lessThan">
      <formula>2.5</formula>
    </cfRule>
    <cfRule type="cellIs" dxfId="1332" priority="70" operator="greaterThan">
      <formula>4.5</formula>
    </cfRule>
  </conditionalFormatting>
  <conditionalFormatting sqref="U12">
    <cfRule type="cellIs" dxfId="1331" priority="68" operator="greaterThan">
      <formula>1.5</formula>
    </cfRule>
  </conditionalFormatting>
  <conditionalFormatting sqref="L12:V12">
    <cfRule type="expression" dxfId="1330" priority="65">
      <formula>L12=""</formula>
    </cfRule>
  </conditionalFormatting>
  <conditionalFormatting sqref="S12">
    <cfRule type="cellIs" dxfId="1329" priority="66" operator="greaterThan">
      <formula>0.5</formula>
    </cfRule>
    <cfRule type="cellIs" dxfId="1328" priority="67" operator="lessThan">
      <formula>0.5</formula>
    </cfRule>
  </conditionalFormatting>
  <conditionalFormatting sqref="L17:M17">
    <cfRule type="cellIs" dxfId="1327" priority="63" operator="lessThan">
      <formula>0.5</formula>
    </cfRule>
    <cfRule type="cellIs" dxfId="1326" priority="64" operator="greaterThan">
      <formula>0.5</formula>
    </cfRule>
  </conditionalFormatting>
  <conditionalFormatting sqref="N17">
    <cfRule type="cellIs" dxfId="1325" priority="61" operator="lessThan">
      <formula>4.5</formula>
    </cfRule>
    <cfRule type="cellIs" dxfId="1324" priority="62" operator="greaterThan">
      <formula>5.5</formula>
    </cfRule>
  </conditionalFormatting>
  <conditionalFormatting sqref="O17">
    <cfRule type="cellIs" dxfId="1323" priority="59" operator="lessThan">
      <formula>1.5</formula>
    </cfRule>
    <cfRule type="cellIs" dxfId="1322" priority="60" operator="greaterThan">
      <formula>2.5</formula>
    </cfRule>
  </conditionalFormatting>
  <conditionalFormatting sqref="P17">
    <cfRule type="cellIs" dxfId="1321" priority="57" operator="lessThan">
      <formula>4.5</formula>
    </cfRule>
    <cfRule type="cellIs" dxfId="1320" priority="58" operator="greaterThan">
      <formula>7.5</formula>
    </cfRule>
  </conditionalFormatting>
  <conditionalFormatting sqref="R17:S17">
    <cfRule type="cellIs" dxfId="1319" priority="55" operator="lessThan">
      <formula>2.5</formula>
    </cfRule>
    <cfRule type="cellIs" dxfId="1318" priority="56" operator="greaterThan">
      <formula>4.5</formula>
    </cfRule>
  </conditionalFormatting>
  <conditionalFormatting sqref="T17">
    <cfRule type="cellIs" dxfId="1317" priority="53" operator="lessThan">
      <formula>2.5</formula>
    </cfRule>
    <cfRule type="cellIs" dxfId="1316" priority="54" operator="greaterThan">
      <formula>4.5</formula>
    </cfRule>
  </conditionalFormatting>
  <conditionalFormatting sqref="U17">
    <cfRule type="cellIs" dxfId="1315" priority="52" operator="greaterThan">
      <formula>1.5</formula>
    </cfRule>
  </conditionalFormatting>
  <conditionalFormatting sqref="L17:V17">
    <cfRule type="expression" dxfId="1314" priority="49">
      <formula>L17=""</formula>
    </cfRule>
  </conditionalFormatting>
  <conditionalFormatting sqref="S17">
    <cfRule type="cellIs" dxfId="1313" priority="50" operator="greaterThan">
      <formula>0.5</formula>
    </cfRule>
    <cfRule type="cellIs" dxfId="1312" priority="51" operator="lessThan">
      <formula>0.5</formula>
    </cfRule>
  </conditionalFormatting>
  <conditionalFormatting sqref="L20:M21">
    <cfRule type="cellIs" dxfId="1311" priority="47" operator="lessThan">
      <formula>0.5</formula>
    </cfRule>
    <cfRule type="cellIs" dxfId="1310" priority="48" operator="greaterThan">
      <formula>0.5</formula>
    </cfRule>
  </conditionalFormatting>
  <conditionalFormatting sqref="N20:N21">
    <cfRule type="cellIs" dxfId="1309" priority="45" operator="lessThan">
      <formula>4.5</formula>
    </cfRule>
    <cfRule type="cellIs" dxfId="1308" priority="46" operator="greaterThan">
      <formula>5.5</formula>
    </cfRule>
  </conditionalFormatting>
  <conditionalFormatting sqref="O20:O21">
    <cfRule type="cellIs" dxfId="1307" priority="43" operator="lessThan">
      <formula>1.5</formula>
    </cfRule>
    <cfRule type="cellIs" dxfId="1306" priority="44" operator="greaterThan">
      <formula>2.5</formula>
    </cfRule>
  </conditionalFormatting>
  <conditionalFormatting sqref="P20:P21">
    <cfRule type="cellIs" dxfId="1305" priority="41" operator="lessThan">
      <formula>4.5</formula>
    </cfRule>
    <cfRule type="cellIs" dxfId="1304" priority="42" operator="greaterThan">
      <formula>7.5</formula>
    </cfRule>
  </conditionalFormatting>
  <conditionalFormatting sqref="R20:S21">
    <cfRule type="cellIs" dxfId="1303" priority="39" operator="lessThan">
      <formula>2.5</formula>
    </cfRule>
    <cfRule type="cellIs" dxfId="1302" priority="40" operator="greaterThan">
      <formula>4.5</formula>
    </cfRule>
  </conditionalFormatting>
  <conditionalFormatting sqref="T20:T21">
    <cfRule type="cellIs" dxfId="1301" priority="37" operator="lessThan">
      <formula>2.5</formula>
    </cfRule>
    <cfRule type="cellIs" dxfId="1300" priority="38" operator="greaterThan">
      <formula>4.5</formula>
    </cfRule>
  </conditionalFormatting>
  <conditionalFormatting sqref="U20:U21">
    <cfRule type="cellIs" dxfId="1299" priority="36" operator="greaterThan">
      <formula>1.5</formula>
    </cfRule>
  </conditionalFormatting>
  <conditionalFormatting sqref="L20:V21">
    <cfRule type="expression" dxfId="1298" priority="33">
      <formula>L20=""</formula>
    </cfRule>
  </conditionalFormatting>
  <conditionalFormatting sqref="S20:S21">
    <cfRule type="cellIs" dxfId="1297" priority="34" operator="greaterThan">
      <formula>0.5</formula>
    </cfRule>
    <cfRule type="cellIs" dxfId="1296" priority="35" operator="lessThan">
      <formula>0.5</formula>
    </cfRule>
  </conditionalFormatting>
  <conditionalFormatting sqref="L23:M23">
    <cfRule type="cellIs" dxfId="1295" priority="31" operator="lessThan">
      <formula>0.5</formula>
    </cfRule>
    <cfRule type="cellIs" dxfId="1294" priority="32" operator="greaterThan">
      <formula>0.5</formula>
    </cfRule>
  </conditionalFormatting>
  <conditionalFormatting sqref="N23">
    <cfRule type="cellIs" dxfId="1293" priority="29" operator="lessThan">
      <formula>4.5</formula>
    </cfRule>
    <cfRule type="cellIs" dxfId="1292" priority="30" operator="greaterThan">
      <formula>5.5</formula>
    </cfRule>
  </conditionalFormatting>
  <conditionalFormatting sqref="O23">
    <cfRule type="cellIs" dxfId="1291" priority="27" operator="lessThan">
      <formula>1.5</formula>
    </cfRule>
    <cfRule type="cellIs" dxfId="1290" priority="28" operator="greaterThan">
      <formula>2.5</formula>
    </cfRule>
  </conditionalFormatting>
  <conditionalFormatting sqref="P23">
    <cfRule type="cellIs" dxfId="1289" priority="25" operator="lessThan">
      <formula>4.5</formula>
    </cfRule>
    <cfRule type="cellIs" dxfId="1288" priority="26" operator="greaterThan">
      <formula>7.5</formula>
    </cfRule>
  </conditionalFormatting>
  <conditionalFormatting sqref="R23:S23">
    <cfRule type="cellIs" dxfId="1287" priority="23" operator="lessThan">
      <formula>2.5</formula>
    </cfRule>
    <cfRule type="cellIs" dxfId="1286" priority="24" operator="greaterThan">
      <formula>4.5</formula>
    </cfRule>
  </conditionalFormatting>
  <conditionalFormatting sqref="T23">
    <cfRule type="cellIs" dxfId="1285" priority="21" operator="lessThan">
      <formula>2.5</formula>
    </cfRule>
    <cfRule type="cellIs" dxfId="1284" priority="22" operator="greaterThan">
      <formula>4.5</formula>
    </cfRule>
  </conditionalFormatting>
  <conditionalFormatting sqref="U23">
    <cfRule type="cellIs" dxfId="1283" priority="20" operator="greaterThan">
      <formula>1.5</formula>
    </cfRule>
  </conditionalFormatting>
  <conditionalFormatting sqref="L23:V23">
    <cfRule type="expression" dxfId="1282" priority="17">
      <formula>L23=""</formula>
    </cfRule>
  </conditionalFormatting>
  <conditionalFormatting sqref="S23">
    <cfRule type="cellIs" dxfId="1281" priority="18" operator="greaterThan">
      <formula>0.5</formula>
    </cfRule>
    <cfRule type="cellIs" dxfId="1280" priority="19" operator="lessThan">
      <formula>0.5</formula>
    </cfRule>
  </conditionalFormatting>
  <conditionalFormatting sqref="L22:M22">
    <cfRule type="cellIs" dxfId="1279" priority="15" operator="lessThan">
      <formula>0.5</formula>
    </cfRule>
    <cfRule type="cellIs" dxfId="1278" priority="16" operator="greaterThan">
      <formula>0.5</formula>
    </cfRule>
  </conditionalFormatting>
  <conditionalFormatting sqref="N22">
    <cfRule type="cellIs" dxfId="1277" priority="13" operator="lessThan">
      <formula>4.5</formula>
    </cfRule>
    <cfRule type="cellIs" dxfId="1276" priority="14" operator="greaterThan">
      <formula>5.5</formula>
    </cfRule>
  </conditionalFormatting>
  <conditionalFormatting sqref="O22">
    <cfRule type="cellIs" dxfId="1275" priority="11" operator="lessThan">
      <formula>1.5</formula>
    </cfRule>
    <cfRule type="cellIs" dxfId="1274" priority="12" operator="greaterThan">
      <formula>2.5</formula>
    </cfRule>
  </conditionalFormatting>
  <conditionalFormatting sqref="P22">
    <cfRule type="cellIs" dxfId="1273" priority="9" operator="lessThan">
      <formula>4.5</formula>
    </cfRule>
    <cfRule type="cellIs" dxfId="1272" priority="10" operator="greaterThan">
      <formula>7.5</formula>
    </cfRule>
  </conditionalFormatting>
  <conditionalFormatting sqref="R22:S22">
    <cfRule type="cellIs" dxfId="1271" priority="7" operator="lessThan">
      <formula>2.5</formula>
    </cfRule>
    <cfRule type="cellIs" dxfId="1270" priority="8" operator="greaterThan">
      <formula>4.5</formula>
    </cfRule>
  </conditionalFormatting>
  <conditionalFormatting sqref="T22">
    <cfRule type="cellIs" dxfId="1269" priority="5" operator="lessThan">
      <formula>2.5</formula>
    </cfRule>
    <cfRule type="cellIs" dxfId="1268" priority="6" operator="greaterThan">
      <formula>4.5</formula>
    </cfRule>
  </conditionalFormatting>
  <conditionalFormatting sqref="U22">
    <cfRule type="cellIs" dxfId="1267" priority="4" operator="greaterThan">
      <formula>1.5</formula>
    </cfRule>
  </conditionalFormatting>
  <conditionalFormatting sqref="L22:V22">
    <cfRule type="expression" dxfId="1266" priority="1">
      <formula>L22=""</formula>
    </cfRule>
  </conditionalFormatting>
  <conditionalFormatting sqref="S22">
    <cfRule type="cellIs" dxfId="1265" priority="2" operator="greaterThan">
      <formula>0.5</formula>
    </cfRule>
    <cfRule type="cellIs" dxfId="12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P85"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>
        <f t="shared" ca="1" si="3"/>
        <v>36</v>
      </c>
      <c r="AC54" s="26">
        <f t="shared" ca="1" si="4"/>
        <v>6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>
        <f t="shared" ca="1" si="3"/>
        <v>44</v>
      </c>
      <c r="AC55" s="26">
        <f t="shared" ca="1" si="4"/>
        <v>14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>
        <f t="shared" ca="1" si="3"/>
        <v>52</v>
      </c>
      <c r="AC56" s="26">
        <f t="shared" ca="1" si="4"/>
        <v>16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>
        <f t="shared" ca="1" si="3"/>
        <v>60</v>
      </c>
      <c r="AC57" s="26">
        <f t="shared" ca="1" si="4"/>
        <v>7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>
        <f t="shared" ca="1" si="3"/>
        <v>68</v>
      </c>
      <c r="AC58" s="26">
        <f t="shared" ca="1" si="4"/>
        <v>13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>
        <f t="shared" ca="1" si="3"/>
        <v>76</v>
      </c>
      <c r="AC59" s="26">
        <f t="shared" ca="1" si="4"/>
        <v>8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>
        <f t="shared" ca="1" si="3"/>
        <v>84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>
        <f t="shared" ca="1" si="3"/>
        <v>92</v>
      </c>
      <c r="AC61" s="26">
        <f t="shared" ca="1" si="4"/>
        <v>5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>
        <f t="shared" ca="1" si="3"/>
        <v>9</v>
      </c>
      <c r="AC62" s="26">
        <f t="shared" ca="1" si="4"/>
        <v>7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>
        <f t="shared" ca="1" si="3"/>
        <v>18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>
        <f t="shared" ca="1" si="3"/>
        <v>27</v>
      </c>
      <c r="AC64" s="26">
        <f t="shared" ca="1" si="4"/>
        <v>4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>
        <f t="shared" ca="1" si="3"/>
        <v>131</v>
      </c>
      <c r="AC65" s="26">
        <f t="shared" ca="1" si="4"/>
        <v>4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>
        <f t="shared" ca="1" si="3"/>
        <v>141</v>
      </c>
      <c r="AC66" s="26">
        <f t="shared" ca="1" si="4"/>
        <v>3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>
        <f t="shared" ca="1" si="3"/>
        <v>151</v>
      </c>
      <c r="AC67" s="26">
        <f t="shared" ca="1" si="4"/>
        <v>1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>
        <f t="shared" ca="1" si="3"/>
        <v>161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>
        <f t="shared" ca="1" si="3"/>
        <v>171</v>
      </c>
      <c r="AC69" s="26">
        <f t="shared" ca="1" si="4"/>
        <v>3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>
        <f t="shared" ca="1" si="3"/>
        <v>181</v>
      </c>
      <c r="AC70" s="26">
        <f t="shared" ca="1" si="4"/>
        <v>2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>
        <f t="shared" ca="1" si="3"/>
        <v>191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>
        <f t="shared" ca="1" si="3"/>
        <v>201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>
        <f t="shared" ca="1" si="3"/>
        <v>211</v>
      </c>
      <c r="AC73" s="26">
        <f t="shared" ca="1" si="4"/>
        <v>3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>
        <f t="shared" ca="1" si="3"/>
        <v>101</v>
      </c>
      <c r="AC74" s="26">
        <f t="shared" ca="1" si="4"/>
        <v>3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>
        <f t="shared" ca="1" si="3"/>
        <v>111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>
        <f t="shared" ca="1" si="3"/>
        <v>122</v>
      </c>
      <c r="AC76" s="26">
        <f t="shared" ca="1" si="4"/>
        <v>4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222</v>
      </c>
      <c r="AC77" s="26">
        <f t="shared" ca="1" si="4"/>
        <v>6</v>
      </c>
      <c r="AD77" s="26">
        <f t="shared" si="5"/>
        <v>5</v>
      </c>
      <c r="AE77" s="33">
        <f t="shared" ca="1" si="6"/>
        <v>11</v>
      </c>
      <c r="AF77" s="11">
        <f t="shared" ca="1" si="8"/>
        <v>4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2016:1:1:7:XINZHU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60</v>
      </c>
      <c r="AX77" s="26">
        <f t="shared" ref="AX77:AX88" si="16">3*$X$94</f>
        <v>30</v>
      </c>
      <c r="AY77" s="26">
        <f t="shared" ref="AY77:AY88" si="17">5*$X$94</f>
        <v>50</v>
      </c>
      <c r="AZ77" s="26">
        <f t="shared" ref="AZ77:AZ88" si="18">1*$X$94</f>
        <v>10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233</v>
      </c>
      <c r="AC78" s="26">
        <f t="shared" ca="1" si="4"/>
        <v>5</v>
      </c>
      <c r="AD78" s="26">
        <f t="shared" si="5"/>
        <v>5</v>
      </c>
      <c r="AE78" s="33">
        <f t="shared" ca="1" si="6"/>
        <v>21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1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2016:1:2:7:XINZHU</v>
      </c>
      <c r="AP78" s="33">
        <f t="shared" ca="1" si="12"/>
        <v>11</v>
      </c>
      <c r="AQ78" s="26">
        <f t="shared" ca="1" si="13"/>
        <v>0</v>
      </c>
      <c r="AR78" s="26">
        <f t="shared" ca="1" si="13"/>
        <v>53</v>
      </c>
      <c r="AS78" s="26">
        <f t="shared" ca="1" si="13"/>
        <v>0</v>
      </c>
      <c r="AT78" s="26">
        <f t="shared" ca="1" si="13"/>
        <v>29</v>
      </c>
      <c r="AU78" s="26">
        <f t="shared" ca="1" si="13"/>
        <v>0</v>
      </c>
      <c r="AV78" s="26">
        <f t="shared" si="14"/>
        <v>3</v>
      </c>
      <c r="AW78" s="26">
        <f t="shared" si="15"/>
        <v>60</v>
      </c>
      <c r="AX78" s="26">
        <f t="shared" si="16"/>
        <v>30</v>
      </c>
      <c r="AY78" s="26">
        <f t="shared" si="17"/>
        <v>50</v>
      </c>
      <c r="AZ78" s="26">
        <f t="shared" si="18"/>
        <v>10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244</v>
      </c>
      <c r="AC79" s="26">
        <f t="shared" ca="1" si="4"/>
        <v>1</v>
      </c>
      <c r="AD79" s="26">
        <f t="shared" si="5"/>
        <v>5</v>
      </c>
      <c r="AE79" s="33">
        <f t="shared" ca="1" si="6"/>
        <v>33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2016:1:3:7:XINZHU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60</v>
      </c>
      <c r="AX79" s="26">
        <f t="shared" si="16"/>
        <v>30</v>
      </c>
      <c r="AY79" s="26">
        <f t="shared" si="17"/>
        <v>50</v>
      </c>
      <c r="AZ79" s="26">
        <f t="shared" si="18"/>
        <v>10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2016:1:4:7:XINZHU</v>
      </c>
      <c r="AP80" s="33">
        <f t="shared" ca="1" si="12"/>
        <v>22</v>
      </c>
      <c r="AQ80" s="26">
        <f t="shared" ca="1" si="13"/>
        <v>3</v>
      </c>
      <c r="AR80" s="26">
        <f t="shared" ca="1" si="13"/>
        <v>49</v>
      </c>
      <c r="AS80" s="26">
        <f t="shared" ca="1" si="13"/>
        <v>12</v>
      </c>
      <c r="AT80" s="26">
        <f t="shared" ca="1" si="13"/>
        <v>36</v>
      </c>
      <c r="AU80" s="26">
        <f t="shared" ca="1" si="13"/>
        <v>0</v>
      </c>
      <c r="AV80" s="26">
        <f t="shared" si="14"/>
        <v>3</v>
      </c>
      <c r="AW80" s="26">
        <f t="shared" si="15"/>
        <v>60</v>
      </c>
      <c r="AX80" s="26">
        <f t="shared" si="16"/>
        <v>30</v>
      </c>
      <c r="AY80" s="26">
        <f t="shared" si="17"/>
        <v>50</v>
      </c>
      <c r="AZ80" s="26">
        <f t="shared" si="18"/>
        <v>10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2016:1:5:7:XINZHU</v>
      </c>
      <c r="AP81" s="33">
        <f t="shared" ca="1" si="12"/>
        <v>33</v>
      </c>
      <c r="AQ81" s="26">
        <f t="shared" ca="1" si="13"/>
        <v>2</v>
      </c>
      <c r="AR81" s="26">
        <f t="shared" ca="1" si="13"/>
        <v>53</v>
      </c>
      <c r="AS81" s="26">
        <f t="shared" ca="1" si="13"/>
        <v>20</v>
      </c>
      <c r="AT81" s="26">
        <f t="shared" ca="1" si="13"/>
        <v>35</v>
      </c>
      <c r="AU81" s="26">
        <f t="shared" ca="1" si="13"/>
        <v>0</v>
      </c>
      <c r="AV81" s="26">
        <f t="shared" si="14"/>
        <v>3</v>
      </c>
      <c r="AW81" s="26">
        <f t="shared" si="15"/>
        <v>60</v>
      </c>
      <c r="AX81" s="26">
        <f t="shared" si="16"/>
        <v>30</v>
      </c>
      <c r="AY81" s="26">
        <f t="shared" si="17"/>
        <v>50</v>
      </c>
      <c r="AZ81" s="26">
        <f t="shared" si="18"/>
        <v>10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2016:2:1:7:XINZHU</v>
      </c>
      <c r="AP82" s="33">
        <f t="shared" ca="1" si="12"/>
        <v>44</v>
      </c>
      <c r="AQ82" s="26">
        <f t="shared" ca="1" si="13"/>
        <v>0</v>
      </c>
      <c r="AR82" s="26">
        <f t="shared" ca="1" si="13"/>
        <v>51</v>
      </c>
      <c r="AS82" s="26">
        <f t="shared" ca="1" si="13"/>
        <v>12</v>
      </c>
      <c r="AT82" s="26">
        <f t="shared" ca="1" si="13"/>
        <v>51</v>
      </c>
      <c r="AU82" s="26">
        <f t="shared" ca="1" si="13"/>
        <v>0</v>
      </c>
      <c r="AV82" s="26">
        <f t="shared" si="14"/>
        <v>3</v>
      </c>
      <c r="AW82" s="26">
        <f t="shared" si="15"/>
        <v>60</v>
      </c>
      <c r="AX82" s="26">
        <f t="shared" si="16"/>
        <v>30</v>
      </c>
      <c r="AY82" s="26">
        <f t="shared" si="17"/>
        <v>50</v>
      </c>
      <c r="AZ82" s="26">
        <f t="shared" si="18"/>
        <v>10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2016:2:2:7:XINZHU</v>
      </c>
      <c r="AP83" s="33">
        <f t="shared" ca="1" si="12"/>
        <v>55</v>
      </c>
      <c r="AQ83" s="26">
        <f t="shared" ca="1" si="13"/>
        <v>0</v>
      </c>
      <c r="AR83" s="26">
        <f t="shared" ca="1" si="13"/>
        <v>44</v>
      </c>
      <c r="AS83" s="26">
        <f t="shared" ca="1" si="13"/>
        <v>18</v>
      </c>
      <c r="AT83" s="26">
        <f t="shared" ca="1" si="13"/>
        <v>34</v>
      </c>
      <c r="AU83" s="26">
        <f t="shared" ca="1" si="13"/>
        <v>4</v>
      </c>
      <c r="AV83" s="26">
        <f t="shared" si="14"/>
        <v>3</v>
      </c>
      <c r="AW83" s="26">
        <f t="shared" si="15"/>
        <v>60</v>
      </c>
      <c r="AX83" s="26">
        <f t="shared" si="16"/>
        <v>30</v>
      </c>
      <c r="AY83" s="26">
        <f t="shared" si="17"/>
        <v>50</v>
      </c>
      <c r="AZ83" s="26">
        <f t="shared" si="18"/>
        <v>10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2016:2:3:7:XINZHU</v>
      </c>
      <c r="AP84" s="33">
        <f t="shared" ca="1" si="12"/>
        <v>66</v>
      </c>
      <c r="AQ84" s="26">
        <f t="shared" ca="1" si="13"/>
        <v>2</v>
      </c>
      <c r="AR84" s="26">
        <f t="shared" ca="1" si="13"/>
        <v>46</v>
      </c>
      <c r="AS84" s="26">
        <f t="shared" ca="1" si="13"/>
        <v>20</v>
      </c>
      <c r="AT84" s="26">
        <f t="shared" ca="1" si="13"/>
        <v>46</v>
      </c>
      <c r="AU84" s="26">
        <f t="shared" ca="1" si="13"/>
        <v>1</v>
      </c>
      <c r="AV84" s="26">
        <f t="shared" si="14"/>
        <v>3</v>
      </c>
      <c r="AW84" s="26">
        <f t="shared" si="15"/>
        <v>60</v>
      </c>
      <c r="AX84" s="26">
        <f t="shared" si="16"/>
        <v>30</v>
      </c>
      <c r="AY84" s="26">
        <f t="shared" si="17"/>
        <v>50</v>
      </c>
      <c r="AZ84" s="26">
        <f t="shared" si="18"/>
        <v>10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2016:2:4:7:XINZHU</v>
      </c>
      <c r="AP85" s="33">
        <f t="shared" ca="1" si="12"/>
        <v>77</v>
      </c>
      <c r="AQ85" s="26">
        <f t="shared" ca="1" si="13"/>
        <v>3</v>
      </c>
      <c r="AR85" s="26">
        <f t="shared" ca="1" si="13"/>
        <v>32</v>
      </c>
      <c r="AS85" s="26">
        <f t="shared" ca="1" si="13"/>
        <v>16</v>
      </c>
      <c r="AT85" s="26">
        <f t="shared" ca="1" si="13"/>
        <v>50</v>
      </c>
      <c r="AU85" s="26">
        <f t="shared" ca="1" si="13"/>
        <v>2</v>
      </c>
      <c r="AV85" s="26">
        <f t="shared" si="14"/>
        <v>3</v>
      </c>
      <c r="AW85" s="26">
        <f t="shared" si="15"/>
        <v>60</v>
      </c>
      <c r="AX85" s="26">
        <f t="shared" si="16"/>
        <v>30</v>
      </c>
      <c r="AY85" s="26">
        <f t="shared" si="17"/>
        <v>50</v>
      </c>
      <c r="AZ85" s="26">
        <f t="shared" si="18"/>
        <v>10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2016:3:1:7:XINZHU</v>
      </c>
      <c r="AP86" s="33">
        <f t="shared" ca="1" si="12"/>
        <v>88</v>
      </c>
      <c r="AQ86" s="26">
        <f t="shared" ca="1" si="13"/>
        <v>0</v>
      </c>
      <c r="AR86" s="26">
        <f t="shared" ca="1" si="13"/>
        <v>31</v>
      </c>
      <c r="AS86" s="26">
        <f t="shared" ca="1" si="13"/>
        <v>20</v>
      </c>
      <c r="AT86" s="26">
        <f t="shared" ca="1" si="13"/>
        <v>45</v>
      </c>
      <c r="AU86" s="26">
        <f t="shared" ca="1" si="13"/>
        <v>1</v>
      </c>
      <c r="AV86" s="26">
        <f t="shared" si="14"/>
        <v>3</v>
      </c>
      <c r="AW86" s="26">
        <f t="shared" si="15"/>
        <v>60</v>
      </c>
      <c r="AX86" s="26">
        <f t="shared" si="16"/>
        <v>30</v>
      </c>
      <c r="AY86" s="26">
        <f t="shared" si="17"/>
        <v>50</v>
      </c>
      <c r="AZ86" s="26">
        <f t="shared" si="18"/>
        <v>10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2016:3:2:7:XINZHU</v>
      </c>
      <c r="AP87" s="33">
        <f t="shared" ca="1" si="12"/>
        <v>98</v>
      </c>
      <c r="AQ87" s="26">
        <f t="shared" ca="1" si="13"/>
        <v>1</v>
      </c>
      <c r="AR87" s="26">
        <f t="shared" ca="1" si="13"/>
        <v>30</v>
      </c>
      <c r="AS87" s="26">
        <f t="shared" ca="1" si="13"/>
        <v>14</v>
      </c>
      <c r="AT87" s="26">
        <f t="shared" ca="1" si="13"/>
        <v>30</v>
      </c>
      <c r="AU87" s="26">
        <f t="shared" ca="1" si="13"/>
        <v>0</v>
      </c>
      <c r="AV87" s="26">
        <f t="shared" si="14"/>
        <v>3</v>
      </c>
      <c r="AW87" s="26">
        <f t="shared" si="15"/>
        <v>60</v>
      </c>
      <c r="AX87" s="26">
        <f t="shared" si="16"/>
        <v>30</v>
      </c>
      <c r="AY87" s="26">
        <f t="shared" si="17"/>
        <v>50</v>
      </c>
      <c r="AZ87" s="26">
        <f t="shared" si="18"/>
        <v>10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2016:3:3:7:XINZHU</v>
      </c>
      <c r="AP88" s="33">
        <f t="shared" ca="1" si="12"/>
        <v>108</v>
      </c>
      <c r="AQ88" s="26">
        <f t="shared" ca="1" si="13"/>
        <v>0</v>
      </c>
      <c r="AR88" s="26">
        <f t="shared" ca="1" si="13"/>
        <v>35</v>
      </c>
      <c r="AS88" s="26">
        <f t="shared" ca="1" si="13"/>
        <v>25</v>
      </c>
      <c r="AT88" s="26">
        <f t="shared" ca="1" si="13"/>
        <v>53</v>
      </c>
      <c r="AU88" s="26">
        <f t="shared" ca="1" si="13"/>
        <v>2</v>
      </c>
      <c r="AV88" s="26">
        <f t="shared" si="14"/>
        <v>3</v>
      </c>
      <c r="AW88" s="26">
        <f t="shared" si="15"/>
        <v>60</v>
      </c>
      <c r="AX88" s="26">
        <f t="shared" si="16"/>
        <v>30</v>
      </c>
      <c r="AY88" s="26">
        <f t="shared" si="17"/>
        <v>50</v>
      </c>
      <c r="AZ88" s="26">
        <f t="shared" si="18"/>
        <v>10</v>
      </c>
    </row>
    <row r="89" spans="23:52">
      <c r="W89" s="8" t="s">
        <v>1937</v>
      </c>
      <c r="X89" s="2" t="s">
        <v>34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4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4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29%</v>
      </c>
      <c r="Y99" s="36">
        <f ca="1">IFERROR(X98/SUM(X97:X98),"0")</f>
        <v>0.2857142857142857</v>
      </c>
      <c r="Z99" s="8" t="str">
        <f ca="1">TEXT(Y99,"00%")</f>
        <v>29%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2014  86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2015  37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1932</v>
      </c>
      <c r="X104" s="59" t="s">
        <v>670</v>
      </c>
    </row>
    <row r="105" spans="23:50">
      <c r="X105" s="57" t="s">
        <v>1168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K25" sqref="K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1403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1984</v>
      </c>
      <c r="C10" s="4" t="s">
        <v>671</v>
      </c>
      <c r="D10" s="4" t="s">
        <v>672</v>
      </c>
      <c r="E10" s="4" t="str">
        <f>CONCATENATE(YEAR,":",MONTH,":",WEEK,":",WEEKDAY,":",$A10)</f>
        <v>2016:3:3:7:XINZHU_3_E</v>
      </c>
      <c r="F10" s="4">
        <f>MATCH($E10,REPORT_DATA_BY_COMP!$A:$A,0)</f>
        <v>958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658</v>
      </c>
      <c r="B11" s="23" t="s">
        <v>1985</v>
      </c>
      <c r="C11" s="4" t="s">
        <v>673</v>
      </c>
      <c r="D11" s="4" t="s">
        <v>674</v>
      </c>
      <c r="E11" s="4" t="str">
        <f>CONCATENATE(YEAR,":",MONTH,":",WEEK,":",WEEKDAY,":",$A11)</f>
        <v>2016:3:3:7:XINZHU_1_E</v>
      </c>
      <c r="F11" s="4">
        <f>MATCH($E11,REPORT_DATA_BY_COMP!$A:$A,0)</f>
        <v>956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659</v>
      </c>
      <c r="B12" s="23" t="s">
        <v>667</v>
      </c>
      <c r="C12" s="4" t="s">
        <v>675</v>
      </c>
      <c r="D12" s="4" t="s">
        <v>676</v>
      </c>
      <c r="E12" s="4" t="str">
        <f>CONCATENATE(YEAR,":",MONTH,":",WEEK,":",WEEKDAY,":",$A12)</f>
        <v>2016:3:3:7:XINZHU_1_S</v>
      </c>
      <c r="F12" s="4">
        <f>MATCH($E12,REPORT_DATA_BY_COMP!$A:$A,0)</f>
        <v>957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20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660</v>
      </c>
      <c r="B13" s="23" t="s">
        <v>1986</v>
      </c>
      <c r="C13" s="4" t="s">
        <v>677</v>
      </c>
      <c r="D13" s="4" t="s">
        <v>678</v>
      </c>
      <c r="E13" s="4" t="str">
        <f>CONCATENATE(YEAR,":",MONTH,":",WEEK,":",WEEKDAY,":",$A13)</f>
        <v>2016:3:3:7:XINZHU_3_S</v>
      </c>
      <c r="F13" s="4">
        <f>MATCH($E13,REPORT_DATA_BY_COMP!$A:$A,0)</f>
        <v>959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22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1</v>
      </c>
      <c r="H14" s="12">
        <f t="shared" ref="H14:V14" si="0">SUM(H10:H13)</f>
        <v>1</v>
      </c>
      <c r="I14" s="12">
        <f t="shared" si="0"/>
        <v>6</v>
      </c>
      <c r="J14" s="12">
        <f t="shared" si="0"/>
        <v>8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7</v>
      </c>
      <c r="P14" s="12">
        <f t="shared" si="0"/>
        <v>24</v>
      </c>
      <c r="Q14" s="12">
        <f t="shared" si="0"/>
        <v>57</v>
      </c>
      <c r="R14" s="12">
        <f t="shared" si="0"/>
        <v>27</v>
      </c>
      <c r="S14" s="12">
        <f t="shared" si="0"/>
        <v>1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2016:3:1:7:XINZHU</v>
      </c>
      <c r="F17" s="14">
        <f>MATCH($E17,REPORT_DATA_BY_DISTRICT!$A:$A, 0)</f>
        <v>247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3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52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1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2016:3:2:7:XINZHU</v>
      </c>
      <c r="F18" s="14">
        <f>MATCH($E18,REPORT_DATA_BY_DISTRICT!$A:$A, 0)</f>
        <v>276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37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2016:3:3:7:XINZHU</v>
      </c>
      <c r="F19" s="14">
        <f>MATCH($E19,REPORT_DATA_BY_DISTRICT!$A:$A, 0)</f>
        <v>305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24</v>
      </c>
      <c r="Q19" s="11">
        <f>IFERROR(INDEX(REPORT_DATA_BY_DISTRICT!$A:$AH,$F19,MATCH(Q$8,REPORT_DATA_BY_DISTRICT!$A$1:$AH$1,0)), "")</f>
        <v>57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2</v>
      </c>
      <c r="H22" s="19">
        <f t="shared" ref="H22:V22" si="1">SUM(H17:H21)</f>
        <v>4</v>
      </c>
      <c r="I22" s="19">
        <f t="shared" si="1"/>
        <v>21</v>
      </c>
      <c r="J22" s="19">
        <f>SUM(J17:J21)</f>
        <v>18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57</v>
      </c>
      <c r="O22" s="19">
        <f t="shared" si="1"/>
        <v>26</v>
      </c>
      <c r="P22" s="19">
        <f t="shared" si="1"/>
        <v>78</v>
      </c>
      <c r="Q22" s="19">
        <f t="shared" si="1"/>
        <v>146</v>
      </c>
      <c r="R22" s="19">
        <f t="shared" si="1"/>
        <v>69</v>
      </c>
      <c r="S22" s="19">
        <f t="shared" si="1"/>
        <v>1</v>
      </c>
      <c r="T22" s="19">
        <f t="shared" si="1"/>
        <v>42</v>
      </c>
      <c r="U22" s="19">
        <f t="shared" si="1"/>
        <v>13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3:M13">
    <cfRule type="cellIs" dxfId="1263" priority="63" operator="lessThan">
      <formula>0.5</formula>
    </cfRule>
    <cfRule type="cellIs" dxfId="1262" priority="64" operator="greaterThan">
      <formula>0.5</formula>
    </cfRule>
  </conditionalFormatting>
  <conditionalFormatting sqref="N13">
    <cfRule type="cellIs" dxfId="1261" priority="61" operator="lessThan">
      <formula>4.5</formula>
    </cfRule>
    <cfRule type="cellIs" dxfId="1260" priority="62" operator="greaterThan">
      <formula>5.5</formula>
    </cfRule>
  </conditionalFormatting>
  <conditionalFormatting sqref="O13">
    <cfRule type="cellIs" dxfId="1259" priority="59" operator="lessThan">
      <formula>1.5</formula>
    </cfRule>
    <cfRule type="cellIs" dxfId="1258" priority="60" operator="greaterThan">
      <formula>2.5</formula>
    </cfRule>
  </conditionalFormatting>
  <conditionalFormatting sqref="P13">
    <cfRule type="cellIs" dxfId="1257" priority="57" operator="lessThan">
      <formula>4.5</formula>
    </cfRule>
    <cfRule type="cellIs" dxfId="1256" priority="58" operator="greaterThan">
      <formula>7.5</formula>
    </cfRule>
  </conditionalFormatting>
  <conditionalFormatting sqref="R13:S13">
    <cfRule type="cellIs" dxfId="1255" priority="55" operator="lessThan">
      <formula>2.5</formula>
    </cfRule>
    <cfRule type="cellIs" dxfId="1254" priority="56" operator="greaterThan">
      <formula>4.5</formula>
    </cfRule>
  </conditionalFormatting>
  <conditionalFormatting sqref="T13">
    <cfRule type="cellIs" dxfId="1253" priority="53" operator="lessThan">
      <formula>2.5</formula>
    </cfRule>
    <cfRule type="cellIs" dxfId="1252" priority="54" operator="greaterThan">
      <formula>4.5</formula>
    </cfRule>
  </conditionalFormatting>
  <conditionalFormatting sqref="U13">
    <cfRule type="cellIs" dxfId="1251" priority="52" operator="greaterThan">
      <formula>1.5</formula>
    </cfRule>
  </conditionalFormatting>
  <conditionalFormatting sqref="L13:V13">
    <cfRule type="expression" dxfId="1250" priority="49">
      <formula>L13=""</formula>
    </cfRule>
  </conditionalFormatting>
  <conditionalFormatting sqref="S13">
    <cfRule type="cellIs" dxfId="1249" priority="50" operator="greaterThan">
      <formula>0.5</formula>
    </cfRule>
    <cfRule type="cellIs" dxfId="1248" priority="51" operator="lessThan">
      <formula>0.5</formula>
    </cfRule>
  </conditionalFormatting>
  <conditionalFormatting sqref="L10:M10">
    <cfRule type="cellIs" dxfId="1247" priority="47" operator="lessThan">
      <formula>0.5</formula>
    </cfRule>
    <cfRule type="cellIs" dxfId="1246" priority="48" operator="greaterThan">
      <formula>0.5</formula>
    </cfRule>
  </conditionalFormatting>
  <conditionalFormatting sqref="N10">
    <cfRule type="cellIs" dxfId="1245" priority="45" operator="lessThan">
      <formula>4.5</formula>
    </cfRule>
    <cfRule type="cellIs" dxfId="1244" priority="46" operator="greaterThan">
      <formula>5.5</formula>
    </cfRule>
  </conditionalFormatting>
  <conditionalFormatting sqref="O10">
    <cfRule type="cellIs" dxfId="1243" priority="43" operator="lessThan">
      <formula>1.5</formula>
    </cfRule>
    <cfRule type="cellIs" dxfId="1242" priority="44" operator="greaterThan">
      <formula>2.5</formula>
    </cfRule>
  </conditionalFormatting>
  <conditionalFormatting sqref="P10">
    <cfRule type="cellIs" dxfId="1241" priority="41" operator="lessThan">
      <formula>4.5</formula>
    </cfRule>
    <cfRule type="cellIs" dxfId="1240" priority="42" operator="greaterThan">
      <formula>7.5</formula>
    </cfRule>
  </conditionalFormatting>
  <conditionalFormatting sqref="R10:S10">
    <cfRule type="cellIs" dxfId="1239" priority="39" operator="lessThan">
      <formula>2.5</formula>
    </cfRule>
    <cfRule type="cellIs" dxfId="1238" priority="40" operator="greaterThan">
      <formula>4.5</formula>
    </cfRule>
  </conditionalFormatting>
  <conditionalFormatting sqref="T10">
    <cfRule type="cellIs" dxfId="1237" priority="37" operator="lessThan">
      <formula>2.5</formula>
    </cfRule>
    <cfRule type="cellIs" dxfId="1236" priority="38" operator="greaterThan">
      <formula>4.5</formula>
    </cfRule>
  </conditionalFormatting>
  <conditionalFormatting sqref="U10">
    <cfRule type="cellIs" dxfId="1235" priority="36" operator="greaterThan">
      <formula>1.5</formula>
    </cfRule>
  </conditionalFormatting>
  <conditionalFormatting sqref="L10:V10">
    <cfRule type="expression" dxfId="1234" priority="33">
      <formula>L10=""</formula>
    </cfRule>
  </conditionalFormatting>
  <conditionalFormatting sqref="S10">
    <cfRule type="cellIs" dxfId="1233" priority="34" operator="greaterThan">
      <formula>0.5</formula>
    </cfRule>
    <cfRule type="cellIs" dxfId="1232" priority="35" operator="lessThan">
      <formula>0.5</formula>
    </cfRule>
  </conditionalFormatting>
  <conditionalFormatting sqref="L11:M11">
    <cfRule type="cellIs" dxfId="1231" priority="31" operator="lessThan">
      <formula>0.5</formula>
    </cfRule>
    <cfRule type="cellIs" dxfId="1230" priority="32" operator="greaterThan">
      <formula>0.5</formula>
    </cfRule>
  </conditionalFormatting>
  <conditionalFormatting sqref="N11">
    <cfRule type="cellIs" dxfId="1229" priority="29" operator="lessThan">
      <formula>4.5</formula>
    </cfRule>
    <cfRule type="cellIs" dxfId="1228" priority="30" operator="greaterThan">
      <formula>5.5</formula>
    </cfRule>
  </conditionalFormatting>
  <conditionalFormatting sqref="O11">
    <cfRule type="cellIs" dxfId="1227" priority="27" operator="lessThan">
      <formula>1.5</formula>
    </cfRule>
    <cfRule type="cellIs" dxfId="1226" priority="28" operator="greaterThan">
      <formula>2.5</formula>
    </cfRule>
  </conditionalFormatting>
  <conditionalFormatting sqref="P11">
    <cfRule type="cellIs" dxfId="1225" priority="25" operator="lessThan">
      <formula>4.5</formula>
    </cfRule>
    <cfRule type="cellIs" dxfId="1224" priority="26" operator="greaterThan">
      <formula>7.5</formula>
    </cfRule>
  </conditionalFormatting>
  <conditionalFormatting sqref="R11:S11">
    <cfRule type="cellIs" dxfId="1223" priority="23" operator="lessThan">
      <formula>2.5</formula>
    </cfRule>
    <cfRule type="cellIs" dxfId="1222" priority="24" operator="greaterThan">
      <formula>4.5</formula>
    </cfRule>
  </conditionalFormatting>
  <conditionalFormatting sqref="T11">
    <cfRule type="cellIs" dxfId="1221" priority="21" operator="lessThan">
      <formula>2.5</formula>
    </cfRule>
    <cfRule type="cellIs" dxfId="1220" priority="22" operator="greaterThan">
      <formula>4.5</formula>
    </cfRule>
  </conditionalFormatting>
  <conditionalFormatting sqref="U11">
    <cfRule type="cellIs" dxfId="1219" priority="20" operator="greaterThan">
      <formula>1.5</formula>
    </cfRule>
  </conditionalFormatting>
  <conditionalFormatting sqref="L11:V11">
    <cfRule type="expression" dxfId="1218" priority="17">
      <formula>L11=""</formula>
    </cfRule>
  </conditionalFormatting>
  <conditionalFormatting sqref="S11">
    <cfRule type="cellIs" dxfId="1217" priority="18" operator="greaterThan">
      <formula>0.5</formula>
    </cfRule>
    <cfRule type="cellIs" dxfId="1216" priority="19" operator="lessThan">
      <formula>0.5</formula>
    </cfRule>
  </conditionalFormatting>
  <conditionalFormatting sqref="L12:M12">
    <cfRule type="cellIs" dxfId="1215" priority="15" operator="lessThan">
      <formula>0.5</formula>
    </cfRule>
    <cfRule type="cellIs" dxfId="1214" priority="16" operator="greaterThan">
      <formula>0.5</formula>
    </cfRule>
  </conditionalFormatting>
  <conditionalFormatting sqref="N12">
    <cfRule type="cellIs" dxfId="1213" priority="13" operator="lessThan">
      <formula>4.5</formula>
    </cfRule>
    <cfRule type="cellIs" dxfId="1212" priority="14" operator="greaterThan">
      <formula>5.5</formula>
    </cfRule>
  </conditionalFormatting>
  <conditionalFormatting sqref="O12">
    <cfRule type="cellIs" dxfId="1211" priority="11" operator="lessThan">
      <formula>1.5</formula>
    </cfRule>
    <cfRule type="cellIs" dxfId="1210" priority="12" operator="greaterThan">
      <formula>2.5</formula>
    </cfRule>
  </conditionalFormatting>
  <conditionalFormatting sqref="P12">
    <cfRule type="cellIs" dxfId="1209" priority="9" operator="lessThan">
      <formula>4.5</formula>
    </cfRule>
    <cfRule type="cellIs" dxfId="1208" priority="10" operator="greaterThan">
      <formula>7.5</formula>
    </cfRule>
  </conditionalFormatting>
  <conditionalFormatting sqref="R12:S12">
    <cfRule type="cellIs" dxfId="1207" priority="7" operator="lessThan">
      <formula>2.5</formula>
    </cfRule>
    <cfRule type="cellIs" dxfId="1206" priority="8" operator="greaterThan">
      <formula>4.5</formula>
    </cfRule>
  </conditionalFormatting>
  <conditionalFormatting sqref="T12">
    <cfRule type="cellIs" dxfId="1205" priority="5" operator="lessThan">
      <formula>2.5</formula>
    </cfRule>
    <cfRule type="cellIs" dxfId="1204" priority="6" operator="greaterThan">
      <formula>4.5</formula>
    </cfRule>
  </conditionalFormatting>
  <conditionalFormatting sqref="U12">
    <cfRule type="cellIs" dxfId="1203" priority="4" operator="greaterThan">
      <formula>1.5</formula>
    </cfRule>
  </conditionalFormatting>
  <conditionalFormatting sqref="L12:V12">
    <cfRule type="expression" dxfId="1202" priority="1">
      <formula>L12=""</formula>
    </cfRule>
  </conditionalFormatting>
  <conditionalFormatting sqref="S12">
    <cfRule type="cellIs" dxfId="1201" priority="2" operator="greaterThan">
      <formula>0.5</formula>
    </cfRule>
    <cfRule type="cellIs" dxfId="12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25" sqref="K25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2016:1:1:7:XINZHU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62</v>
      </c>
      <c r="AC78" s="26">
        <f t="shared" ca="1" si="4"/>
        <v>1</v>
      </c>
      <c r="AD78" s="26">
        <f t="shared" si="5"/>
        <v>0</v>
      </c>
      <c r="AE78" s="33">
        <f t="shared" ca="1" si="6"/>
        <v>13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2016:1:2:7:XINZHU</v>
      </c>
      <c r="AP78" s="33">
        <f t="shared" ca="1" si="13"/>
        <v>25</v>
      </c>
      <c r="AQ78" s="26">
        <f t="shared" ca="1" si="14"/>
        <v>0</v>
      </c>
      <c r="AR78" s="26">
        <f t="shared" ca="1" si="14"/>
        <v>27</v>
      </c>
      <c r="AS78" s="26">
        <f t="shared" ca="1" si="14"/>
        <v>0</v>
      </c>
      <c r="AT78" s="26">
        <f t="shared" ca="1" si="14"/>
        <v>12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93</v>
      </c>
      <c r="AC79" s="26">
        <f t="shared" ca="1" si="4"/>
        <v>1</v>
      </c>
      <c r="AD79" s="26">
        <f t="shared" si="5"/>
        <v>0</v>
      </c>
      <c r="AE79" s="33">
        <f t="shared" ca="1" si="6"/>
        <v>29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2016:1:3:7:XINZHU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2016:1:4:7:XINZHU</v>
      </c>
      <c r="AP80" s="33">
        <f t="shared" ca="1" si="13"/>
        <v>57</v>
      </c>
      <c r="AQ80" s="26">
        <f t="shared" ca="1" si="14"/>
        <v>0</v>
      </c>
      <c r="AR80" s="26">
        <f t="shared" ca="1" si="14"/>
        <v>28</v>
      </c>
      <c r="AS80" s="26">
        <f t="shared" ca="1" si="14"/>
        <v>6</v>
      </c>
      <c r="AT80" s="26">
        <f t="shared" ca="1" si="14"/>
        <v>17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2016:1:5:7:XINZHU</v>
      </c>
      <c r="AP81" s="33">
        <f t="shared" ca="1" si="13"/>
        <v>89</v>
      </c>
      <c r="AQ81" s="26">
        <f t="shared" ca="1" si="14"/>
        <v>1</v>
      </c>
      <c r="AR81" s="26">
        <f t="shared" ca="1" si="14"/>
        <v>29</v>
      </c>
      <c r="AS81" s="26">
        <f t="shared" ca="1" si="14"/>
        <v>12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2016:2:1:7:XINZHU</v>
      </c>
      <c r="AP82" s="33">
        <f t="shared" ca="1" si="13"/>
        <v>121</v>
      </c>
      <c r="AQ82" s="26">
        <f t="shared" ca="1" si="14"/>
        <v>0</v>
      </c>
      <c r="AR82" s="26">
        <f t="shared" ca="1" si="14"/>
        <v>25</v>
      </c>
      <c r="AS82" s="26">
        <f t="shared" ca="1" si="14"/>
        <v>6</v>
      </c>
      <c r="AT82" s="26">
        <f t="shared" ca="1" si="14"/>
        <v>32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2016:2:2:7:XINZHU</v>
      </c>
      <c r="AP83" s="33">
        <f t="shared" ca="1" si="13"/>
        <v>153</v>
      </c>
      <c r="AQ83" s="26">
        <f t="shared" ca="1" si="14"/>
        <v>0</v>
      </c>
      <c r="AR83" s="26">
        <f t="shared" ca="1" si="14"/>
        <v>20</v>
      </c>
      <c r="AS83" s="26">
        <f t="shared" ca="1" si="14"/>
        <v>9</v>
      </c>
      <c r="AT83" s="26">
        <f t="shared" ca="1" si="14"/>
        <v>20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2016:2:3:7:XINZHU</v>
      </c>
      <c r="AP84" s="33">
        <f t="shared" ca="1" si="13"/>
        <v>185</v>
      </c>
      <c r="AQ84" s="26">
        <f t="shared" ca="1" si="14"/>
        <v>1</v>
      </c>
      <c r="AR84" s="26">
        <f t="shared" ca="1" si="14"/>
        <v>24</v>
      </c>
      <c r="AS84" s="26">
        <f t="shared" ca="1" si="14"/>
        <v>10</v>
      </c>
      <c r="AT84" s="26">
        <f t="shared" ca="1" si="14"/>
        <v>25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2016:2:4:7:XINZHU</v>
      </c>
      <c r="AP85" s="33">
        <f t="shared" ca="1" si="13"/>
        <v>216</v>
      </c>
      <c r="AQ85" s="26">
        <f t="shared" ca="1" si="14"/>
        <v>0</v>
      </c>
      <c r="AR85" s="26">
        <f t="shared" ca="1" si="14"/>
        <v>19</v>
      </c>
      <c r="AS85" s="26">
        <f t="shared" ca="1" si="14"/>
        <v>3</v>
      </c>
      <c r="AT85" s="26">
        <f t="shared" ca="1" si="14"/>
        <v>25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2016:3:1:7:XINZHU</v>
      </c>
      <c r="AP86" s="33">
        <f t="shared" ca="1" si="13"/>
        <v>247</v>
      </c>
      <c r="AQ86" s="26">
        <f t="shared" ca="1" si="14"/>
        <v>0</v>
      </c>
      <c r="AR86" s="26">
        <f t="shared" ca="1" si="14"/>
        <v>20</v>
      </c>
      <c r="AS86" s="26">
        <f t="shared" ca="1" si="14"/>
        <v>8</v>
      </c>
      <c r="AT86" s="26">
        <f t="shared" ca="1" si="14"/>
        <v>26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2016:3:2:7:XINZHU</v>
      </c>
      <c r="AP87" s="33">
        <f t="shared" ca="1" si="13"/>
        <v>276</v>
      </c>
      <c r="AQ87" s="26">
        <f t="shared" ca="1" si="14"/>
        <v>1</v>
      </c>
      <c r="AR87" s="26">
        <f t="shared" ca="1" si="14"/>
        <v>18</v>
      </c>
      <c r="AS87" s="26">
        <f t="shared" ca="1" si="14"/>
        <v>11</v>
      </c>
      <c r="AT87" s="26">
        <f t="shared" ca="1" si="14"/>
        <v>16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2016:3:3:7:XINZHU</v>
      </c>
      <c r="AP88" s="33">
        <f t="shared" ca="1" si="13"/>
        <v>305</v>
      </c>
      <c r="AQ88" s="26">
        <f t="shared" ca="1" si="14"/>
        <v>0</v>
      </c>
      <c r="AR88" s="26">
        <f t="shared" ca="1" si="14"/>
        <v>19</v>
      </c>
      <c r="AS88" s="26">
        <f t="shared" ca="1" si="14"/>
        <v>7</v>
      </c>
      <c r="AT88" s="26">
        <f t="shared" ca="1" si="14"/>
        <v>27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34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1403</v>
      </c>
    </row>
    <row r="105" spans="23:50">
      <c r="X105" s="57" t="s">
        <v>2090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K25" sqref="K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1405</v>
      </c>
      <c r="B1" s="46" t="s">
        <v>1404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ZHUDONG_DISTRICT_GRAPH!$AC$89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661</v>
      </c>
      <c r="B10" s="23" t="s">
        <v>1987</v>
      </c>
      <c r="C10" s="4" t="s">
        <v>679</v>
      </c>
      <c r="D10" s="4" t="s">
        <v>680</v>
      </c>
      <c r="E10" s="4" t="str">
        <f>CONCATENATE(YEAR,":",MONTH,":",WEEK,":",WEEKDAY,":",$A10)</f>
        <v>2016:3:3:7:ZHUDONG_E</v>
      </c>
      <c r="F10" s="4">
        <f>MATCH($E10,REPORT_DATA_BY_COMP!$A:$A,0)</f>
        <v>978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9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662</v>
      </c>
      <c r="B11" s="23" t="s">
        <v>1988</v>
      </c>
      <c r="C11" s="4" t="s">
        <v>681</v>
      </c>
      <c r="D11" s="4" t="s">
        <v>682</v>
      </c>
      <c r="E11" s="4" t="str">
        <f>CONCATENATE(YEAR,":",MONTH,":",WEEK,":",WEEKDAY,":",$A11)</f>
        <v>2016:3:3:7:ZHUDONG_S</v>
      </c>
      <c r="F11" s="4">
        <f>MATCH($E11,REPORT_DATA_BY_COMP!$A:$A,0)</f>
        <v>979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7</v>
      </c>
      <c r="V11" s="11">
        <f>IFERROR(INDEX(REPORT_DATA_BY_COMP!$A:$AH,$F11,MATCH(V$8,REPORT_DATA_BY_COMP!$A$1:$AH$1,0)), "")</f>
        <v>1</v>
      </c>
    </row>
    <row r="12" spans="1:22">
      <c r="B12" s="9" t="s">
        <v>1161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1</v>
      </c>
      <c r="I12" s="12">
        <f t="shared" si="0"/>
        <v>0</v>
      </c>
      <c r="J12" s="12">
        <f t="shared" si="0"/>
        <v>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10</v>
      </c>
      <c r="P12" s="12">
        <f t="shared" si="0"/>
        <v>9</v>
      </c>
      <c r="Q12" s="12">
        <f t="shared" si="0"/>
        <v>17</v>
      </c>
      <c r="R12" s="12">
        <f t="shared" si="0"/>
        <v>8</v>
      </c>
      <c r="S12" s="12">
        <f t="shared" si="0"/>
        <v>0</v>
      </c>
      <c r="T12" s="12">
        <f t="shared" si="0"/>
        <v>10</v>
      </c>
      <c r="U12" s="12">
        <f t="shared" si="0"/>
        <v>10</v>
      </c>
      <c r="V12" s="12">
        <f t="shared" si="0"/>
        <v>1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2016:3:1:7:ZHUDONG</v>
      </c>
      <c r="F15" s="14">
        <f>MATCH($E15,REPORT_DATA_BY_DISTRICT!$A:$A, 0)</f>
        <v>254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3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5</v>
      </c>
      <c r="O15" s="11">
        <f>IFERROR(INDEX(REPORT_DATA_BY_DISTRICT!$A:$AH,$F15,MATCH(O$8,REPORT_DATA_BY_DISTRICT!$A$1:$AH$1,0)), "")</f>
        <v>5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2016:3:2:7:ZHUDONG</v>
      </c>
      <c r="F16" s="14">
        <f>MATCH($E16,REPORT_DATA_BY_DISTRICT!$A:$A, 0)</f>
        <v>283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12</v>
      </c>
      <c r="R16" s="11">
        <f>IFERROR(INDEX(REPORT_DATA_BY_DISTRICT!$A:$AH,$F16,MATCH(R$8,REPORT_DATA_BY_DISTRICT!$A$1:$AH$1,0)), "")</f>
        <v>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2016:3:3:7:ZHUDONG</v>
      </c>
      <c r="F17" s="14">
        <f>MATCH($E17,REPORT_DATA_BY_DISTRICT!$A:$A, 0)</f>
        <v>312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9</v>
      </c>
      <c r="Q17" s="11">
        <f>IFERROR(INDEX(REPORT_DATA_BY_DISTRICT!$A:$AH,$F17,MATCH(Q$8,REPORT_DATA_BY_DISTRICT!$A$1:$AH$1,0)), "")</f>
        <v>17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10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1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1</v>
      </c>
      <c r="I20" s="19">
        <f t="shared" si="1"/>
        <v>5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17</v>
      </c>
      <c r="O20" s="19">
        <f t="shared" si="1"/>
        <v>15</v>
      </c>
      <c r="P20" s="19">
        <f t="shared" si="1"/>
        <v>32</v>
      </c>
      <c r="Q20" s="19">
        <f t="shared" si="1"/>
        <v>43</v>
      </c>
      <c r="R20" s="19">
        <f t="shared" si="1"/>
        <v>20</v>
      </c>
      <c r="S20" s="19">
        <f t="shared" si="1"/>
        <v>0</v>
      </c>
      <c r="T20" s="19">
        <f t="shared" si="1"/>
        <v>33</v>
      </c>
      <c r="U20" s="19">
        <f t="shared" si="1"/>
        <v>22</v>
      </c>
      <c r="V20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199" priority="47" operator="lessThan">
      <formula>0.5</formula>
    </cfRule>
    <cfRule type="cellIs" dxfId="1198" priority="48" operator="greaterThan">
      <formula>0.5</formula>
    </cfRule>
  </conditionalFormatting>
  <conditionalFormatting sqref="N10">
    <cfRule type="cellIs" dxfId="1197" priority="45" operator="lessThan">
      <formula>4.5</formula>
    </cfRule>
    <cfRule type="cellIs" dxfId="1196" priority="46" operator="greaterThan">
      <formula>5.5</formula>
    </cfRule>
  </conditionalFormatting>
  <conditionalFormatting sqref="O10">
    <cfRule type="cellIs" dxfId="1195" priority="43" operator="lessThan">
      <formula>1.5</formula>
    </cfRule>
    <cfRule type="cellIs" dxfId="1194" priority="44" operator="greaterThan">
      <formula>2.5</formula>
    </cfRule>
  </conditionalFormatting>
  <conditionalFormatting sqref="P10">
    <cfRule type="cellIs" dxfId="1193" priority="41" operator="lessThan">
      <formula>4.5</formula>
    </cfRule>
    <cfRule type="cellIs" dxfId="1192" priority="42" operator="greaterThan">
      <formula>7.5</formula>
    </cfRule>
  </conditionalFormatting>
  <conditionalFormatting sqref="R10:S10">
    <cfRule type="cellIs" dxfId="1191" priority="39" operator="lessThan">
      <formula>2.5</formula>
    </cfRule>
    <cfRule type="cellIs" dxfId="1190" priority="40" operator="greaterThan">
      <formula>4.5</formula>
    </cfRule>
  </conditionalFormatting>
  <conditionalFormatting sqref="T10">
    <cfRule type="cellIs" dxfId="1189" priority="37" operator="lessThan">
      <formula>2.5</formula>
    </cfRule>
    <cfRule type="cellIs" dxfId="1188" priority="38" operator="greaterThan">
      <formula>4.5</formula>
    </cfRule>
  </conditionalFormatting>
  <conditionalFormatting sqref="U10">
    <cfRule type="cellIs" dxfId="1187" priority="36" operator="greaterThan">
      <formula>1.5</formula>
    </cfRule>
  </conditionalFormatting>
  <conditionalFormatting sqref="L10:V10">
    <cfRule type="expression" dxfId="1186" priority="33">
      <formula>L10=""</formula>
    </cfRule>
  </conditionalFormatting>
  <conditionalFormatting sqref="S10">
    <cfRule type="cellIs" dxfId="1185" priority="34" operator="greaterThan">
      <formula>0.5</formula>
    </cfRule>
    <cfRule type="cellIs" dxfId="1184" priority="35" operator="lessThan">
      <formula>0.5</formula>
    </cfRule>
  </conditionalFormatting>
  <conditionalFormatting sqref="L11:M11">
    <cfRule type="cellIs" dxfId="1183" priority="31" operator="lessThan">
      <formula>0.5</formula>
    </cfRule>
    <cfRule type="cellIs" dxfId="1182" priority="32" operator="greaterThan">
      <formula>0.5</formula>
    </cfRule>
  </conditionalFormatting>
  <conditionalFormatting sqref="N11">
    <cfRule type="cellIs" dxfId="1181" priority="29" operator="lessThan">
      <formula>4.5</formula>
    </cfRule>
    <cfRule type="cellIs" dxfId="1180" priority="30" operator="greaterThan">
      <formula>5.5</formula>
    </cfRule>
  </conditionalFormatting>
  <conditionalFormatting sqref="O11">
    <cfRule type="cellIs" dxfId="1179" priority="27" operator="lessThan">
      <formula>1.5</formula>
    </cfRule>
    <cfRule type="cellIs" dxfId="1178" priority="28" operator="greaterThan">
      <formula>2.5</formula>
    </cfRule>
  </conditionalFormatting>
  <conditionalFormatting sqref="P11">
    <cfRule type="cellIs" dxfId="1177" priority="25" operator="lessThan">
      <formula>4.5</formula>
    </cfRule>
    <cfRule type="cellIs" dxfId="1176" priority="26" operator="greaterThan">
      <formula>7.5</formula>
    </cfRule>
  </conditionalFormatting>
  <conditionalFormatting sqref="R11:S11">
    <cfRule type="cellIs" dxfId="1175" priority="23" operator="lessThan">
      <formula>2.5</formula>
    </cfRule>
    <cfRule type="cellIs" dxfId="1174" priority="24" operator="greaterThan">
      <formula>4.5</formula>
    </cfRule>
  </conditionalFormatting>
  <conditionalFormatting sqref="T11">
    <cfRule type="cellIs" dxfId="1173" priority="21" operator="lessThan">
      <formula>2.5</formula>
    </cfRule>
    <cfRule type="cellIs" dxfId="1172" priority="22" operator="greaterThan">
      <formula>4.5</formula>
    </cfRule>
  </conditionalFormatting>
  <conditionalFormatting sqref="U11">
    <cfRule type="cellIs" dxfId="1171" priority="20" operator="greaterThan">
      <formula>1.5</formula>
    </cfRule>
  </conditionalFormatting>
  <conditionalFormatting sqref="L11:V11">
    <cfRule type="expression" dxfId="1170" priority="17">
      <formula>L11=""</formula>
    </cfRule>
  </conditionalFormatting>
  <conditionalFormatting sqref="S11">
    <cfRule type="cellIs" dxfId="1169" priority="18" operator="greaterThan">
      <formula>0.5</formula>
    </cfRule>
    <cfRule type="cellIs" dxfId="1168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25" sqref="K25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2014:2:0:0:ZHUDONG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2014:3:0:0:ZHUDONG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2014:4:0:0:ZHUDONG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2014:5:0:0:ZHUDONG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2014:6:0:0:ZHUDONG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2014:7:0:0:ZHUDONG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2014:8:0:0:ZHUDONG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2014:9:0:0:ZHUDONG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2014:10:0:0:ZHUDONG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2014:11:0:0:ZHUDONG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2014:12:0:0:ZHUDONG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2015:1:0:0:ZHUDONG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2015:2:0:0:ZHUDONG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2015:3:0:0:ZHUDONG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2015:4:0:0:ZHUDONG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2015:5:0:0:ZHUDONG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2015:6:0:0:ZHUDONG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2015:7:0:0:ZHUDONG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2015:8:0:0:ZHUDONG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2015:9:0:0:ZHUDONG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2015:10:0:0:ZHUDONG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2015:11:0:0:ZHUDONG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2015:12:0:0:ZHUDONG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2016:1:0:0:ZHUDONG</v>
      </c>
      <c r="AB77" s="33">
        <f t="shared" ca="1" si="3"/>
        <v>36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2016:1:1:7:ZHUDONG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2016:2:0:0:ZHUDONG</v>
      </c>
      <c r="AB78" s="33">
        <f t="shared" ca="1" si="3"/>
        <v>69</v>
      </c>
      <c r="AC78" s="26">
        <f t="shared" ca="1" si="4"/>
        <v>1</v>
      </c>
      <c r="AD78" s="26">
        <f t="shared" si="5"/>
        <v>0</v>
      </c>
      <c r="AE78" s="33">
        <f t="shared" ca="1" si="6"/>
        <v>16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2016:1:2:7:ZHUDONG</v>
      </c>
      <c r="AP78" s="33">
        <f t="shared" ca="1" si="13"/>
        <v>32</v>
      </c>
      <c r="AQ78" s="26">
        <f t="shared" ca="1" si="14"/>
        <v>0</v>
      </c>
      <c r="AR78" s="26">
        <f t="shared" ca="1" si="14"/>
        <v>8</v>
      </c>
      <c r="AS78" s="26">
        <f t="shared" ca="1" si="14"/>
        <v>0</v>
      </c>
      <c r="AT78" s="26">
        <f t="shared" ca="1" si="14"/>
        <v>2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2016:3:0:0:ZHUDONG</v>
      </c>
      <c r="AB79" s="33">
        <f t="shared" ca="1" si="3"/>
        <v>100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2016:1:3:7:ZHUDONG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2016:1:4:7:ZHUDONG</v>
      </c>
      <c r="AP80" s="33">
        <f t="shared" ca="1" si="13"/>
        <v>64</v>
      </c>
      <c r="AQ80" s="26">
        <f t="shared" ca="1" si="14"/>
        <v>1</v>
      </c>
      <c r="AR80" s="26">
        <f t="shared" ca="1" si="14"/>
        <v>9</v>
      </c>
      <c r="AS80" s="26">
        <f t="shared" ca="1" si="14"/>
        <v>2</v>
      </c>
      <c r="AT80" s="26">
        <f t="shared" ca="1" si="14"/>
        <v>3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2016:1:5:7:ZHUDONG</v>
      </c>
      <c r="AP81" s="33">
        <f t="shared" ca="1" si="13"/>
        <v>96</v>
      </c>
      <c r="AQ81" s="26">
        <f t="shared" ca="1" si="14"/>
        <v>0</v>
      </c>
      <c r="AR81" s="26">
        <f t="shared" ca="1" si="14"/>
        <v>9</v>
      </c>
      <c r="AS81" s="26">
        <f t="shared" ca="1" si="14"/>
        <v>3</v>
      </c>
      <c r="AT81" s="26">
        <f t="shared" ca="1" si="14"/>
        <v>3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2016:2:1:7:ZHUDONG</v>
      </c>
      <c r="AP82" s="33">
        <f t="shared" ca="1" si="13"/>
        <v>128</v>
      </c>
      <c r="AQ82" s="26">
        <f t="shared" ca="1" si="14"/>
        <v>0</v>
      </c>
      <c r="AR82" s="26">
        <f t="shared" ca="1" si="14"/>
        <v>8</v>
      </c>
      <c r="AS82" s="26">
        <f t="shared" ca="1" si="14"/>
        <v>3</v>
      </c>
      <c r="AT82" s="26">
        <f t="shared" ca="1" si="14"/>
        <v>4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2016:2:2:7:ZHUDONG</v>
      </c>
      <c r="AP83" s="33">
        <f t="shared" ca="1" si="13"/>
        <v>160</v>
      </c>
      <c r="AQ83" s="26">
        <f t="shared" ca="1" si="14"/>
        <v>0</v>
      </c>
      <c r="AR83" s="26">
        <f t="shared" ca="1" si="14"/>
        <v>7</v>
      </c>
      <c r="AS83" s="26">
        <f t="shared" ca="1" si="14"/>
        <v>3</v>
      </c>
      <c r="AT83" s="26">
        <f t="shared" ca="1" si="14"/>
        <v>3</v>
      </c>
      <c r="AU83" s="26">
        <f t="shared" ca="1" si="14"/>
        <v>2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2016:2:3:7:ZHUDONG</v>
      </c>
      <c r="AP84" s="33">
        <f t="shared" ca="1" si="13"/>
        <v>192</v>
      </c>
      <c r="AQ84" s="26">
        <f t="shared" ca="1" si="14"/>
        <v>1</v>
      </c>
      <c r="AR84" s="26">
        <f t="shared" ca="1" si="14"/>
        <v>7</v>
      </c>
      <c r="AS84" s="26">
        <f t="shared" ca="1" si="14"/>
        <v>2</v>
      </c>
      <c r="AT84" s="26">
        <f t="shared" ca="1" si="14"/>
        <v>4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2016:2:4:7:ZHUDONG</v>
      </c>
      <c r="AP85" s="33">
        <f t="shared" ca="1" si="13"/>
        <v>223</v>
      </c>
      <c r="AQ85" s="26">
        <f t="shared" ca="1" si="14"/>
        <v>0</v>
      </c>
      <c r="AR85" s="26">
        <f t="shared" ca="1" si="14"/>
        <v>4</v>
      </c>
      <c r="AS85" s="26">
        <f t="shared" ca="1" si="14"/>
        <v>5</v>
      </c>
      <c r="AT85" s="26">
        <f t="shared" ca="1" si="14"/>
        <v>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2016:3:1:7:ZHUDONG</v>
      </c>
      <c r="AP86" s="33">
        <f t="shared" ca="1" si="13"/>
        <v>254</v>
      </c>
      <c r="AQ86" s="26">
        <f t="shared" ca="1" si="14"/>
        <v>0</v>
      </c>
      <c r="AR86" s="26">
        <f t="shared" ca="1" si="14"/>
        <v>5</v>
      </c>
      <c r="AS86" s="26">
        <f t="shared" ca="1" si="14"/>
        <v>5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2016:3:2:7:ZHUDONG</v>
      </c>
      <c r="AP87" s="33">
        <f t="shared" ca="1" si="13"/>
        <v>283</v>
      </c>
      <c r="AQ87" s="26">
        <f t="shared" ca="1" si="14"/>
        <v>0</v>
      </c>
      <c r="AR87" s="26">
        <f t="shared" ca="1" si="14"/>
        <v>6</v>
      </c>
      <c r="AS87" s="26">
        <f t="shared" ca="1" si="14"/>
        <v>0</v>
      </c>
      <c r="AT87" s="26">
        <f t="shared" ca="1" si="14"/>
        <v>4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2016:3:3:7:ZHUDONG</v>
      </c>
      <c r="AP88" s="33">
        <f t="shared" ca="1" si="13"/>
        <v>312</v>
      </c>
      <c r="AQ88" s="26">
        <f t="shared" ca="1" si="14"/>
        <v>0</v>
      </c>
      <c r="AR88" s="26">
        <f t="shared" ca="1" si="14"/>
        <v>6</v>
      </c>
      <c r="AS88" s="26">
        <f t="shared" ca="1" si="14"/>
        <v>10</v>
      </c>
      <c r="AT88" s="26">
        <f t="shared" ca="1" si="14"/>
        <v>8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1405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1404</v>
      </c>
    </row>
    <row r="105" spans="23:50">
      <c r="X105" s="57" t="s">
        <v>2091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K25" sqref="K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1407</v>
      </c>
      <c r="B1" s="46" t="s">
        <v>1406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ZHUBEI_DISTRICT_GRAPH!$AC$89</f>
        <v>6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666</v>
      </c>
      <c r="B10" s="23" t="s">
        <v>1989</v>
      </c>
      <c r="C10" s="4" t="s">
        <v>689</v>
      </c>
      <c r="D10" s="4" t="s">
        <v>690</v>
      </c>
      <c r="E10" s="4" t="str">
        <f>CONCATENATE(YEAR,":",MONTH,":",WEEK,":",WEEKDAY,":",$A10)</f>
        <v>2016:3:3:7:ZHUBEI_1_S</v>
      </c>
      <c r="F10" s="4">
        <f>MATCH($E10,REPORT_DATA_BY_COMP!$A:$A,0)</f>
        <v>974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664</v>
      </c>
      <c r="B11" s="23" t="s">
        <v>1990</v>
      </c>
      <c r="C11" s="4" t="s">
        <v>685</v>
      </c>
      <c r="D11" s="4" t="s">
        <v>686</v>
      </c>
      <c r="E11" s="4" t="str">
        <f>CONCATENATE(YEAR,":",MONTH,":",WEEK,":",WEEKDAY,":",$A11)</f>
        <v>2016:3:3:7:ZHUBEI_2_E</v>
      </c>
      <c r="F11" s="4">
        <f>MATCH($E11,REPORT_DATA_BY_COMP!$A:$A,0)</f>
        <v>975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665</v>
      </c>
      <c r="B12" s="23" t="s">
        <v>669</v>
      </c>
      <c r="C12" s="4" t="s">
        <v>687</v>
      </c>
      <c r="D12" s="4" t="s">
        <v>688</v>
      </c>
      <c r="E12" s="4" t="str">
        <f>CONCATENATE(YEAR,":",MONTH,":",WEEK,":",WEEKDAY,":",$A12)</f>
        <v>2016:3:3:7:ZHUBEI_2_S</v>
      </c>
      <c r="F12" s="4">
        <f>MATCH($E12,REPORT_DATA_BY_COMP!$A:$A,0)</f>
        <v>976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663</v>
      </c>
      <c r="B13" s="23" t="s">
        <v>668</v>
      </c>
      <c r="C13" s="4" t="s">
        <v>683</v>
      </c>
      <c r="D13" s="4" t="s">
        <v>684</v>
      </c>
      <c r="E13" s="4" t="str">
        <f>CONCATENATE(YEAR,":",MONTH,":",WEEK,":",WEEKDAY,":",$A13)</f>
        <v>2016:3:3:7:ZHUBEI_3_E</v>
      </c>
      <c r="F13" s="4">
        <f>MATCH($E13,REPORT_DATA_BY_COMP!$A:$A,0)</f>
        <v>977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4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4</v>
      </c>
      <c r="J14" s="12">
        <f t="shared" si="0"/>
        <v>4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10</v>
      </c>
      <c r="O14" s="12">
        <f t="shared" si="0"/>
        <v>8</v>
      </c>
      <c r="P14" s="12">
        <f t="shared" si="0"/>
        <v>28</v>
      </c>
      <c r="Q14" s="12">
        <f t="shared" si="0"/>
        <v>24</v>
      </c>
      <c r="R14" s="12">
        <f t="shared" si="0"/>
        <v>18</v>
      </c>
      <c r="S14" s="12">
        <f t="shared" si="0"/>
        <v>1</v>
      </c>
      <c r="T14" s="12">
        <f t="shared" si="0"/>
        <v>17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2016:3:1:7:ZHUBEI</v>
      </c>
      <c r="F17" s="14">
        <f>MATCH($E17,REPORT_DATA_BY_DISTRICT!$A:$A, 0)</f>
        <v>253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2016:3:2:7:ZHUBEI</v>
      </c>
      <c r="F18" s="14">
        <f>MATCH($E18,REPORT_DATA_BY_DISTRICT!$A:$A, 0)</f>
        <v>282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6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24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2016:3:3:7:ZHUBEI</v>
      </c>
      <c r="F19" s="14">
        <f>MATCH($E19,REPORT_DATA_BY_DISTRICT!$A:$A, 0)</f>
        <v>311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10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24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9</v>
      </c>
      <c r="J22" s="19">
        <f>SUM(J17:J21)</f>
        <v>9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22</v>
      </c>
      <c r="O22" s="19">
        <f t="shared" si="1"/>
        <v>18</v>
      </c>
      <c r="P22" s="19">
        <f t="shared" si="1"/>
        <v>72</v>
      </c>
      <c r="Q22" s="19">
        <f t="shared" si="1"/>
        <v>79</v>
      </c>
      <c r="R22" s="19">
        <f t="shared" si="1"/>
        <v>39</v>
      </c>
      <c r="S22" s="19">
        <f t="shared" si="1"/>
        <v>2</v>
      </c>
      <c r="T22" s="19">
        <f t="shared" si="1"/>
        <v>53</v>
      </c>
      <c r="U22" s="19">
        <f t="shared" si="1"/>
        <v>26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167" priority="63" operator="lessThan">
      <formula>0.5</formula>
    </cfRule>
    <cfRule type="cellIs" dxfId="1166" priority="64" operator="greaterThan">
      <formula>0.5</formula>
    </cfRule>
  </conditionalFormatting>
  <conditionalFormatting sqref="N12">
    <cfRule type="cellIs" dxfId="1165" priority="61" operator="lessThan">
      <formula>4.5</formula>
    </cfRule>
    <cfRule type="cellIs" dxfId="1164" priority="62" operator="greaterThan">
      <formula>5.5</formula>
    </cfRule>
  </conditionalFormatting>
  <conditionalFormatting sqref="O12">
    <cfRule type="cellIs" dxfId="1163" priority="59" operator="lessThan">
      <formula>1.5</formula>
    </cfRule>
    <cfRule type="cellIs" dxfId="1162" priority="60" operator="greaterThan">
      <formula>2.5</formula>
    </cfRule>
  </conditionalFormatting>
  <conditionalFormatting sqref="P12">
    <cfRule type="cellIs" dxfId="1161" priority="57" operator="lessThan">
      <formula>4.5</formula>
    </cfRule>
    <cfRule type="cellIs" dxfId="1160" priority="58" operator="greaterThan">
      <formula>7.5</formula>
    </cfRule>
  </conditionalFormatting>
  <conditionalFormatting sqref="R12:S12">
    <cfRule type="cellIs" dxfId="1159" priority="55" operator="lessThan">
      <formula>2.5</formula>
    </cfRule>
    <cfRule type="cellIs" dxfId="1158" priority="56" operator="greaterThan">
      <formula>4.5</formula>
    </cfRule>
  </conditionalFormatting>
  <conditionalFormatting sqref="T12">
    <cfRule type="cellIs" dxfId="1157" priority="53" operator="lessThan">
      <formula>2.5</formula>
    </cfRule>
    <cfRule type="cellIs" dxfId="1156" priority="54" operator="greaterThan">
      <formula>4.5</formula>
    </cfRule>
  </conditionalFormatting>
  <conditionalFormatting sqref="U12">
    <cfRule type="cellIs" dxfId="1155" priority="52" operator="greaterThan">
      <formula>1.5</formula>
    </cfRule>
  </conditionalFormatting>
  <conditionalFormatting sqref="L12:V12">
    <cfRule type="expression" dxfId="1154" priority="49">
      <formula>L12=""</formula>
    </cfRule>
  </conditionalFormatting>
  <conditionalFormatting sqref="S12">
    <cfRule type="cellIs" dxfId="1153" priority="50" operator="greaterThan">
      <formula>0.5</formula>
    </cfRule>
    <cfRule type="cellIs" dxfId="1152" priority="51" operator="lessThan">
      <formula>0.5</formula>
    </cfRule>
  </conditionalFormatting>
  <conditionalFormatting sqref="L13:M13">
    <cfRule type="cellIs" dxfId="1151" priority="47" operator="lessThan">
      <formula>0.5</formula>
    </cfRule>
    <cfRule type="cellIs" dxfId="1150" priority="48" operator="greaterThan">
      <formula>0.5</formula>
    </cfRule>
  </conditionalFormatting>
  <conditionalFormatting sqref="N13">
    <cfRule type="cellIs" dxfId="1149" priority="45" operator="lessThan">
      <formula>4.5</formula>
    </cfRule>
    <cfRule type="cellIs" dxfId="1148" priority="46" operator="greaterThan">
      <formula>5.5</formula>
    </cfRule>
  </conditionalFormatting>
  <conditionalFormatting sqref="O13">
    <cfRule type="cellIs" dxfId="1147" priority="43" operator="lessThan">
      <formula>1.5</formula>
    </cfRule>
    <cfRule type="cellIs" dxfId="1146" priority="44" operator="greaterThan">
      <formula>2.5</formula>
    </cfRule>
  </conditionalFormatting>
  <conditionalFormatting sqref="P13">
    <cfRule type="cellIs" dxfId="1145" priority="41" operator="lessThan">
      <formula>4.5</formula>
    </cfRule>
    <cfRule type="cellIs" dxfId="1144" priority="42" operator="greaterThan">
      <formula>7.5</formula>
    </cfRule>
  </conditionalFormatting>
  <conditionalFormatting sqref="R13:S13">
    <cfRule type="cellIs" dxfId="1143" priority="39" operator="lessThan">
      <formula>2.5</formula>
    </cfRule>
    <cfRule type="cellIs" dxfId="1142" priority="40" operator="greaterThan">
      <formula>4.5</formula>
    </cfRule>
  </conditionalFormatting>
  <conditionalFormatting sqref="T13">
    <cfRule type="cellIs" dxfId="1141" priority="37" operator="lessThan">
      <formula>2.5</formula>
    </cfRule>
    <cfRule type="cellIs" dxfId="1140" priority="38" operator="greaterThan">
      <formula>4.5</formula>
    </cfRule>
  </conditionalFormatting>
  <conditionalFormatting sqref="U13">
    <cfRule type="cellIs" dxfId="1139" priority="36" operator="greaterThan">
      <formula>1.5</formula>
    </cfRule>
  </conditionalFormatting>
  <conditionalFormatting sqref="L13:V13">
    <cfRule type="expression" dxfId="1138" priority="33">
      <formula>L13=""</formula>
    </cfRule>
  </conditionalFormatting>
  <conditionalFormatting sqref="S13">
    <cfRule type="cellIs" dxfId="1137" priority="34" operator="greaterThan">
      <formula>0.5</formula>
    </cfRule>
    <cfRule type="cellIs" dxfId="1136" priority="35" operator="lessThan">
      <formula>0.5</formula>
    </cfRule>
  </conditionalFormatting>
  <conditionalFormatting sqref="L10:M10">
    <cfRule type="cellIs" dxfId="1135" priority="31" operator="lessThan">
      <formula>0.5</formula>
    </cfRule>
    <cfRule type="cellIs" dxfId="1134" priority="32" operator="greaterThan">
      <formula>0.5</formula>
    </cfRule>
  </conditionalFormatting>
  <conditionalFormatting sqref="N10">
    <cfRule type="cellIs" dxfId="1133" priority="29" operator="lessThan">
      <formula>4.5</formula>
    </cfRule>
    <cfRule type="cellIs" dxfId="1132" priority="30" operator="greaterThan">
      <formula>5.5</formula>
    </cfRule>
  </conditionalFormatting>
  <conditionalFormatting sqref="O10">
    <cfRule type="cellIs" dxfId="1131" priority="27" operator="lessThan">
      <formula>1.5</formula>
    </cfRule>
    <cfRule type="cellIs" dxfId="1130" priority="28" operator="greaterThan">
      <formula>2.5</formula>
    </cfRule>
  </conditionalFormatting>
  <conditionalFormatting sqref="P10">
    <cfRule type="cellIs" dxfId="1129" priority="25" operator="lessThan">
      <formula>4.5</formula>
    </cfRule>
    <cfRule type="cellIs" dxfId="1128" priority="26" operator="greaterThan">
      <formula>7.5</formula>
    </cfRule>
  </conditionalFormatting>
  <conditionalFormatting sqref="R10:S10">
    <cfRule type="cellIs" dxfId="1127" priority="23" operator="lessThan">
      <formula>2.5</formula>
    </cfRule>
    <cfRule type="cellIs" dxfId="1126" priority="24" operator="greaterThan">
      <formula>4.5</formula>
    </cfRule>
  </conditionalFormatting>
  <conditionalFormatting sqref="T10">
    <cfRule type="cellIs" dxfId="1125" priority="21" operator="lessThan">
      <formula>2.5</formula>
    </cfRule>
    <cfRule type="cellIs" dxfId="1124" priority="22" operator="greaterThan">
      <formula>4.5</formula>
    </cfRule>
  </conditionalFormatting>
  <conditionalFormatting sqref="U10">
    <cfRule type="cellIs" dxfId="1123" priority="20" operator="greaterThan">
      <formula>1.5</formula>
    </cfRule>
  </conditionalFormatting>
  <conditionalFormatting sqref="L10:V10">
    <cfRule type="expression" dxfId="1122" priority="17">
      <formula>L10=""</formula>
    </cfRule>
  </conditionalFormatting>
  <conditionalFormatting sqref="S10">
    <cfRule type="cellIs" dxfId="1121" priority="18" operator="greaterThan">
      <formula>0.5</formula>
    </cfRule>
    <cfRule type="cellIs" dxfId="1120" priority="19" operator="lessThan">
      <formula>0.5</formula>
    </cfRule>
  </conditionalFormatting>
  <conditionalFormatting sqref="L11:M11">
    <cfRule type="cellIs" dxfId="1119" priority="15" operator="lessThan">
      <formula>0.5</formula>
    </cfRule>
    <cfRule type="cellIs" dxfId="1118" priority="16" operator="greaterThan">
      <formula>0.5</formula>
    </cfRule>
  </conditionalFormatting>
  <conditionalFormatting sqref="N11">
    <cfRule type="cellIs" dxfId="1117" priority="13" operator="lessThan">
      <formula>4.5</formula>
    </cfRule>
    <cfRule type="cellIs" dxfId="1116" priority="14" operator="greaterThan">
      <formula>5.5</formula>
    </cfRule>
  </conditionalFormatting>
  <conditionalFormatting sqref="O11">
    <cfRule type="cellIs" dxfId="1115" priority="11" operator="lessThan">
      <formula>1.5</formula>
    </cfRule>
    <cfRule type="cellIs" dxfId="1114" priority="12" operator="greaterThan">
      <formula>2.5</formula>
    </cfRule>
  </conditionalFormatting>
  <conditionalFormatting sqref="P11">
    <cfRule type="cellIs" dxfId="1113" priority="9" operator="lessThan">
      <formula>4.5</formula>
    </cfRule>
    <cfRule type="cellIs" dxfId="1112" priority="10" operator="greaterThan">
      <formula>7.5</formula>
    </cfRule>
  </conditionalFormatting>
  <conditionalFormatting sqref="R11:S11">
    <cfRule type="cellIs" dxfId="1111" priority="7" operator="lessThan">
      <formula>2.5</formula>
    </cfRule>
    <cfRule type="cellIs" dxfId="1110" priority="8" operator="greaterThan">
      <formula>4.5</formula>
    </cfRule>
  </conditionalFormatting>
  <conditionalFormatting sqref="T11">
    <cfRule type="cellIs" dxfId="1109" priority="5" operator="lessThan">
      <formula>2.5</formula>
    </cfRule>
    <cfRule type="cellIs" dxfId="1108" priority="6" operator="greaterThan">
      <formula>4.5</formula>
    </cfRule>
  </conditionalFormatting>
  <conditionalFormatting sqref="U11">
    <cfRule type="cellIs" dxfId="1107" priority="4" operator="greaterThan">
      <formula>1.5</formula>
    </cfRule>
  </conditionalFormatting>
  <conditionalFormatting sqref="L11:V11">
    <cfRule type="expression" dxfId="1106" priority="1">
      <formula>L11=""</formula>
    </cfRule>
  </conditionalFormatting>
  <conditionalFormatting sqref="S11">
    <cfRule type="cellIs" dxfId="1105" priority="2" operator="greaterThan">
      <formula>0.5</formula>
    </cfRule>
    <cfRule type="cellIs" dxfId="11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25" sqref="K25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2014:1:0:0:ZHUBEI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2014:2:0:0:ZHUBEI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2014:3:0:0:ZHUBEI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2014:4:0:0:ZHUBEI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2014:5:0:0:ZHUBEI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2014:6:0:0:ZHUBEI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2014:7:0:0:ZHUBEI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2014:8:0:0:ZHUBEI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2014:9:0:0:ZHUBEI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2014:10:0:0:ZHUBEI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2014:11:0:0:ZHUBEI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2014:12:0:0:ZHUBEI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2015:1:0:0:ZHUBEI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2015:2:0:0:ZHUBEI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2015:3:0:0:ZHUBEI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2015:4:0:0:ZHUBEI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2015:5:0:0:ZHUBEI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2015:6:0:0:ZHUBEI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2015:7:0:0:ZHUBEI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2015:8:0:0:ZHUBEI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2015:9:0:0:ZHUBEI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2015:10:0:0:ZHUBEI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2015:11:0:0:ZHUBEI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2015:12:0:0:ZHUBEI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2016:1:0:0:ZHUBEI</v>
      </c>
      <c r="AB77" s="33">
        <f t="shared" ca="1" si="3"/>
        <v>35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2016:1:1:7:ZHUBEI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2016:2:0:0:ZHUBEI</v>
      </c>
      <c r="AB78" s="33">
        <f t="shared" ca="1" si="3"/>
        <v>68</v>
      </c>
      <c r="AC78" s="26">
        <f t="shared" ca="1" si="4"/>
        <v>3</v>
      </c>
      <c r="AD78" s="26">
        <f t="shared" si="5"/>
        <v>0</v>
      </c>
      <c r="AE78" s="33">
        <f t="shared" ca="1" si="6"/>
        <v>15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1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2016:1:2:7:ZHUBEI</v>
      </c>
      <c r="AP78" s="33">
        <f t="shared" ca="1" si="13"/>
        <v>31</v>
      </c>
      <c r="AQ78" s="26">
        <f t="shared" ca="1" si="14"/>
        <v>0</v>
      </c>
      <c r="AR78" s="26">
        <f t="shared" ca="1" si="14"/>
        <v>18</v>
      </c>
      <c r="AS78" s="26">
        <f t="shared" ca="1" si="14"/>
        <v>0</v>
      </c>
      <c r="AT78" s="26">
        <f t="shared" ca="1" si="14"/>
        <v>15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2016:3:0:0:ZHUBEI</v>
      </c>
      <c r="AB79" s="33">
        <f t="shared" ca="1" si="3"/>
        <v>99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2016:1:3:7:ZHUBEI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2016:4:0:0:ZHUBEI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2016:1:4:7:ZHUBEI</v>
      </c>
      <c r="AP80" s="33">
        <f t="shared" ca="1" si="13"/>
        <v>63</v>
      </c>
      <c r="AQ80" s="26">
        <f t="shared" ca="1" si="14"/>
        <v>2</v>
      </c>
      <c r="AR80" s="26">
        <f t="shared" ca="1" si="14"/>
        <v>12</v>
      </c>
      <c r="AS80" s="26">
        <f t="shared" ca="1" si="14"/>
        <v>4</v>
      </c>
      <c r="AT80" s="26">
        <f t="shared" ca="1" si="14"/>
        <v>16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2016:5:0:0:ZHUBEI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2016:1:5:7:ZHUBEI</v>
      </c>
      <c r="AP81" s="33">
        <f t="shared" ca="1" si="13"/>
        <v>95</v>
      </c>
      <c r="AQ81" s="26">
        <f t="shared" ca="1" si="14"/>
        <v>1</v>
      </c>
      <c r="AR81" s="26">
        <f t="shared" ca="1" si="14"/>
        <v>15</v>
      </c>
      <c r="AS81" s="26">
        <f t="shared" ca="1" si="14"/>
        <v>5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2016:6:0:0:ZHUBEI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2016:2:1:7:ZHUBEI</v>
      </c>
      <c r="AP82" s="33">
        <f t="shared" ca="1" si="13"/>
        <v>127</v>
      </c>
      <c r="AQ82" s="26">
        <f t="shared" ca="1" si="14"/>
        <v>0</v>
      </c>
      <c r="AR82" s="26">
        <f t="shared" ca="1" si="14"/>
        <v>18</v>
      </c>
      <c r="AS82" s="26">
        <f t="shared" ca="1" si="14"/>
        <v>3</v>
      </c>
      <c r="AT82" s="26">
        <f t="shared" ca="1" si="14"/>
        <v>15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2016:7:0:0:ZHUBEI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2016:2:2:7:ZHUBEI</v>
      </c>
      <c r="AP83" s="33">
        <f t="shared" ca="1" si="13"/>
        <v>159</v>
      </c>
      <c r="AQ83" s="26">
        <f t="shared" ca="1" si="14"/>
        <v>0</v>
      </c>
      <c r="AR83" s="26">
        <f t="shared" ca="1" si="14"/>
        <v>17</v>
      </c>
      <c r="AS83" s="26">
        <f t="shared" ca="1" si="14"/>
        <v>6</v>
      </c>
      <c r="AT83" s="26">
        <f t="shared" ca="1" si="14"/>
        <v>11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2016:8:0:0:ZHUBEI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2016:2:3:7:ZHUBEI</v>
      </c>
      <c r="AP84" s="33">
        <f t="shared" ca="1" si="13"/>
        <v>191</v>
      </c>
      <c r="AQ84" s="26">
        <f t="shared" ca="1" si="14"/>
        <v>0</v>
      </c>
      <c r="AR84" s="26">
        <f t="shared" ca="1" si="14"/>
        <v>15</v>
      </c>
      <c r="AS84" s="26">
        <f t="shared" ca="1" si="14"/>
        <v>8</v>
      </c>
      <c r="AT84" s="26">
        <f t="shared" ca="1" si="14"/>
        <v>17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2016:9:0:0:ZHUBEI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2016:2:4:7:ZHUBEI</v>
      </c>
      <c r="AP85" s="33">
        <f t="shared" ca="1" si="13"/>
        <v>222</v>
      </c>
      <c r="AQ85" s="26">
        <f t="shared" ca="1" si="14"/>
        <v>3</v>
      </c>
      <c r="AR85" s="26">
        <f t="shared" ca="1" si="14"/>
        <v>9</v>
      </c>
      <c r="AS85" s="26">
        <f t="shared" ca="1" si="14"/>
        <v>8</v>
      </c>
      <c r="AT85" s="26">
        <f t="shared" ca="1" si="14"/>
        <v>17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2016:10:0:0:ZHUBEI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2016:3:1:7:ZHUBEI</v>
      </c>
      <c r="AP86" s="33">
        <f t="shared" ca="1" si="13"/>
        <v>253</v>
      </c>
      <c r="AQ86" s="26">
        <f t="shared" ca="1" si="14"/>
        <v>0</v>
      </c>
      <c r="AR86" s="26">
        <f t="shared" ca="1" si="14"/>
        <v>6</v>
      </c>
      <c r="AS86" s="26">
        <f t="shared" ca="1" si="14"/>
        <v>7</v>
      </c>
      <c r="AT86" s="26">
        <f t="shared" ca="1" si="14"/>
        <v>11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2016:11:0:0:ZHUBEI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2016:3:2:7:ZHUBEI</v>
      </c>
      <c r="AP87" s="33">
        <f t="shared" ca="1" si="13"/>
        <v>282</v>
      </c>
      <c r="AQ87" s="26">
        <f t="shared" ca="1" si="14"/>
        <v>0</v>
      </c>
      <c r="AR87" s="26">
        <f t="shared" ca="1" si="14"/>
        <v>6</v>
      </c>
      <c r="AS87" s="26">
        <f t="shared" ca="1" si="14"/>
        <v>3</v>
      </c>
      <c r="AT87" s="26">
        <f t="shared" ca="1" si="14"/>
        <v>10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2016:12:0:0:ZHUBEI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2016:3:3:7:ZHUBEI</v>
      </c>
      <c r="AP88" s="33">
        <f t="shared" ca="1" si="13"/>
        <v>311</v>
      </c>
      <c r="AQ88" s="26">
        <f t="shared" ca="1" si="14"/>
        <v>0</v>
      </c>
      <c r="AR88" s="26">
        <f t="shared" ca="1" si="14"/>
        <v>10</v>
      </c>
      <c r="AS88" s="26">
        <f t="shared" ca="1" si="14"/>
        <v>8</v>
      </c>
      <c r="AT88" s="26">
        <f t="shared" ca="1" si="14"/>
        <v>18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1407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1406</v>
      </c>
    </row>
    <row r="105" spans="23:50">
      <c r="X105" s="57" t="s">
        <v>2092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4"/>
  <sheetViews>
    <sheetView topLeftCell="B1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708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>
        <v>89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CENTRAL_ZONE_GRAPH!$AC$89</f>
        <v>13</v>
      </c>
      <c r="H5" s="79"/>
      <c r="I5" s="79"/>
      <c r="J5" s="80"/>
      <c r="K5" s="50">
        <f>$L$34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697</v>
      </c>
      <c r="B10" s="23" t="s">
        <v>1991</v>
      </c>
      <c r="C10" s="4" t="s">
        <v>709</v>
      </c>
      <c r="D10" s="4" t="s">
        <v>710</v>
      </c>
      <c r="E10" s="4" t="str">
        <f t="shared" ref="E10:E13" si="0">CONCATENATE(YEAR,":",MONTH,":",WEEK,":",WEEKDAY,":",$A10)</f>
        <v>2016:3:3:7:NORTH_JINHUA_E</v>
      </c>
      <c r="F10" s="4">
        <f>MATCH($E10,REPORT_DATA_BY_COMP!$A:$A,0)</f>
        <v>918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1994</v>
      </c>
      <c r="B11" s="23" t="s">
        <v>1995</v>
      </c>
      <c r="C11" s="4" t="s">
        <v>2002</v>
      </c>
      <c r="D11" s="4" t="s">
        <v>710</v>
      </c>
      <c r="E11" s="4" t="str">
        <f t="shared" si="0"/>
        <v>2016:3:3:7:JINHUA_S</v>
      </c>
      <c r="F11" s="4">
        <f>MATCH($E11,REPORT_DATA_BY_COMP!$A:$A,0)</f>
        <v>907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0</v>
      </c>
      <c r="Q11" s="11">
        <f>IFERROR(INDEX(REPORT_DATA_BY_COMP!$A:$AH,$F11,MATCH(Q$8,REPORT_DATA_BY_COMP!$A$1:$AH$1,0)), "")</f>
        <v>28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700</v>
      </c>
      <c r="B12" s="23" t="s">
        <v>1997</v>
      </c>
      <c r="C12" s="4" t="s">
        <v>1998</v>
      </c>
      <c r="D12" s="4" t="s">
        <v>2003</v>
      </c>
      <c r="E12" s="4" t="str">
        <f>CONCATENATE(YEAR,":",MONTH,":",WEEK,":",WEEKDAY,":",$A12)</f>
        <v>2016:3:3:7:TOUR_S</v>
      </c>
      <c r="F12" s="4">
        <f>MATCH($E12,REPORT_DATA_BY_COMP!$A:$A,0)</f>
        <v>945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1996</v>
      </c>
      <c r="B13" s="23" t="s">
        <v>1999</v>
      </c>
      <c r="C13" s="4" t="s">
        <v>2000</v>
      </c>
      <c r="D13" s="4" t="s">
        <v>2004</v>
      </c>
      <c r="E13" s="4" t="str">
        <f t="shared" si="0"/>
        <v>2016:3:3:7:OFFICE_E</v>
      </c>
      <c r="F13" s="4">
        <f>MATCH($E13,REPORT_DATA_BY_COMP!$A:$A,0)</f>
        <v>919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1">SUM(H10:H13)</f>
        <v>0</v>
      </c>
      <c r="I14" s="12">
        <f t="shared" si="1"/>
        <v>3</v>
      </c>
      <c r="J14" s="12">
        <f t="shared" si="1"/>
        <v>8</v>
      </c>
      <c r="K14" s="12">
        <f t="shared" si="1"/>
        <v>0</v>
      </c>
      <c r="L14" s="12">
        <f t="shared" si="1"/>
        <v>1</v>
      </c>
      <c r="M14" s="12">
        <f t="shared" si="1"/>
        <v>1</v>
      </c>
      <c r="N14" s="12">
        <f t="shared" si="1"/>
        <v>14</v>
      </c>
      <c r="O14" s="12">
        <f t="shared" si="1"/>
        <v>2</v>
      </c>
      <c r="P14" s="12">
        <f t="shared" si="1"/>
        <v>16</v>
      </c>
      <c r="Q14" s="12">
        <f t="shared" si="1"/>
        <v>62</v>
      </c>
      <c r="R14" s="12">
        <f t="shared" si="1"/>
        <v>20</v>
      </c>
      <c r="S14" s="12">
        <f t="shared" si="1"/>
        <v>0</v>
      </c>
      <c r="T14" s="12">
        <f t="shared" si="1"/>
        <v>7</v>
      </c>
      <c r="U14" s="12">
        <f t="shared" si="1"/>
        <v>5</v>
      </c>
      <c r="V14" s="12">
        <f t="shared" si="1"/>
        <v>0</v>
      </c>
    </row>
    <row r="15" spans="1:22">
      <c r="B15" s="5" t="s">
        <v>2005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2006</v>
      </c>
      <c r="B16" s="23" t="s">
        <v>2007</v>
      </c>
      <c r="C16" s="4" t="s">
        <v>2008</v>
      </c>
      <c r="D16" s="4" t="s">
        <v>2012</v>
      </c>
      <c r="E16" s="4" t="str">
        <f>CONCATENATE(YEAR,":",MONTH,":",WEEK,":",WEEKDAY,":",$A16)</f>
        <v>2016:3:3:7:ASSISTANTS</v>
      </c>
      <c r="F16" s="4">
        <f>MATCH($E16,REPORT_DATA_BY_COMP!$A:$A,0)</f>
        <v>886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3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14</v>
      </c>
      <c r="O16" s="11">
        <f>IFERROR(INDEX(REPORT_DATA_BY_COMP!$A:$AH,$F16,MATCH(O$8,REPORT_DATA_BY_COMP!$A$1:$AH$1,0)), "")</f>
        <v>14</v>
      </c>
      <c r="P16" s="11">
        <f>IFERROR(INDEX(REPORT_DATA_BY_COMP!$A:$AH,$F16,MATCH(P$8,REPORT_DATA_BY_COMP!$A$1:$AH$1,0)), "")</f>
        <v>15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7</v>
      </c>
      <c r="S16" s="11">
        <f>IFERROR(INDEX(REPORT_DATA_BY_COMP!$A:$AH,$F16,MATCH(S$8,REPORT_DATA_BY_COMP!$A$1:$AH$1,0)), "")</f>
        <v>5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1</v>
      </c>
    </row>
    <row r="17" spans="1:22">
      <c r="A17" s="22" t="s">
        <v>698</v>
      </c>
      <c r="B17" s="23" t="s">
        <v>2009</v>
      </c>
      <c r="C17" s="4" t="s">
        <v>711</v>
      </c>
      <c r="D17" s="4" t="s">
        <v>712</v>
      </c>
      <c r="E17" s="4" t="str">
        <f>CONCATENATE(YEAR,":",MONTH,":",WEEK,":",WEEKDAY,":",$A17)</f>
        <v>2016:3:3:7:WANDA_E</v>
      </c>
      <c r="F17" s="4">
        <f>MATCH($E17,REPORT_DATA_BY_COMP!$A:$A,0)</f>
        <v>948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8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17</v>
      </c>
      <c r="R17" s="11">
        <f>IFERROR(INDEX(REPORT_DATA_BY_COMP!$A:$AH,$F17,MATCH(R$8,REPORT_DATA_BY_COMP!$A$1:$AH$1,0)), "")</f>
        <v>9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A18" s="22" t="s">
        <v>2072</v>
      </c>
      <c r="B18" s="23" t="s">
        <v>1992</v>
      </c>
      <c r="C18" s="4" t="s">
        <v>2010</v>
      </c>
      <c r="D18" s="4" t="s">
        <v>2013</v>
      </c>
      <c r="E18" s="4" t="str">
        <f>CONCATENATE(YEAR,":",MONTH,":",WEEK,":",WEEKDAY,":",$A18)</f>
        <v>2016:3:3:7:WANDA_S</v>
      </c>
      <c r="F18" s="4">
        <f>MATCH($E18,REPORT_DATA_BY_COMP!$A:$A,0)</f>
        <v>949</v>
      </c>
      <c r="G18" s="11">
        <f>IFERROR(INDEX(REPORT_DATA_BY_COMP!$A:$AH,$F18,MATCH(G$8,REPORT_DATA_BY_COMP!$A$1:$AH$1,0)), "")</f>
        <v>1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A19" s="22" t="s">
        <v>699</v>
      </c>
      <c r="B19" s="23" t="s">
        <v>1993</v>
      </c>
      <c r="C19" s="4" t="s">
        <v>2011</v>
      </c>
      <c r="D19" s="4" t="s">
        <v>713</v>
      </c>
      <c r="E19" s="4" t="str">
        <f>CONCATENATE(YEAR,":",MONTH,":",WEEK,":",WEEKDAY,":",$A19)</f>
        <v>2016:3:3:7:XINAN_S</v>
      </c>
      <c r="F19" s="4">
        <f>MATCH($E19,REPORT_DATA_BY_COMP!$A:$A,0)</f>
        <v>951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6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13</v>
      </c>
      <c r="O19" s="11">
        <f>IFERROR(INDEX(REPORT_DATA_BY_COMP!$A:$AH,$F19,MATCH(O$8,REPORT_DATA_BY_COMP!$A$1:$AH$1,0)), "")</f>
        <v>0</v>
      </c>
      <c r="P19" s="11">
        <f>IFERROR(INDEX(REPORT_DATA_BY_COMP!$A:$AH,$F19,MATCH(P$8,REPORT_DATA_BY_COMP!$A$1:$AH$1,0)), "")</f>
        <v>8</v>
      </c>
      <c r="Q19" s="11">
        <f>IFERROR(INDEX(REPORT_DATA_BY_COMP!$A:$AH,$F19,MATCH(Q$8,REPORT_DATA_BY_COMP!$A$1:$AH$1,0)), "")</f>
        <v>18</v>
      </c>
      <c r="R19" s="11">
        <f>IFERROR(INDEX(REPORT_DATA_BY_COMP!$A:$AH,$F19,MATCH(R$8,REPORT_DATA_BY_COMP!$A$1:$AH$1,0)), "")</f>
        <v>8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8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B20" s="9" t="s">
        <v>1161</v>
      </c>
      <c r="C20" s="10"/>
      <c r="D20" s="10"/>
      <c r="E20" s="10"/>
      <c r="F20" s="10"/>
      <c r="G20" s="12">
        <f t="shared" ref="G20:V20" si="2">SUM(G16:G19)</f>
        <v>2</v>
      </c>
      <c r="H20" s="12">
        <f t="shared" si="2"/>
        <v>3</v>
      </c>
      <c r="I20" s="12">
        <f t="shared" si="2"/>
        <v>7</v>
      </c>
      <c r="J20" s="12">
        <f t="shared" si="2"/>
        <v>9</v>
      </c>
      <c r="K20" s="12">
        <f t="shared" si="2"/>
        <v>1</v>
      </c>
      <c r="L20" s="12">
        <f t="shared" si="2"/>
        <v>1</v>
      </c>
      <c r="M20" s="12">
        <f t="shared" si="2"/>
        <v>0</v>
      </c>
      <c r="N20" s="12">
        <f t="shared" si="2"/>
        <v>36</v>
      </c>
      <c r="O20" s="12">
        <f t="shared" si="2"/>
        <v>14</v>
      </c>
      <c r="P20" s="12">
        <f t="shared" si="2"/>
        <v>32</v>
      </c>
      <c r="Q20" s="12">
        <f t="shared" si="2"/>
        <v>52</v>
      </c>
      <c r="R20" s="12">
        <f t="shared" si="2"/>
        <v>28</v>
      </c>
      <c r="S20" s="12">
        <f t="shared" si="2"/>
        <v>6</v>
      </c>
      <c r="T20" s="12">
        <f t="shared" si="2"/>
        <v>20</v>
      </c>
      <c r="U20" s="12">
        <f t="shared" si="2"/>
        <v>11</v>
      </c>
      <c r="V20" s="12">
        <f t="shared" si="2"/>
        <v>1</v>
      </c>
    </row>
    <row r="21" spans="1:22">
      <c r="B21" s="5" t="s">
        <v>1185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1:22">
      <c r="A22" s="22" t="s">
        <v>701</v>
      </c>
      <c r="B22" s="23" t="s">
        <v>2014</v>
      </c>
      <c r="C22" s="4" t="s">
        <v>714</v>
      </c>
      <c r="D22" s="4" t="s">
        <v>715</v>
      </c>
      <c r="E22" s="4" t="str">
        <f>CONCATENATE(YEAR,":",MONTH,":",WEEK,":",WEEKDAY,":",$A22)</f>
        <v>2016:3:3:7:SANCHONG_E</v>
      </c>
      <c r="F22" s="4">
        <f>MATCH($E22,REPORT_DATA_BY_COMP!$A:$A,0)</f>
        <v>920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10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1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706</v>
      </c>
      <c r="B23" s="23" t="s">
        <v>707</v>
      </c>
      <c r="C23" s="4" t="s">
        <v>720</v>
      </c>
      <c r="D23" s="4" t="s">
        <v>721</v>
      </c>
      <c r="E23" s="4" t="str">
        <f>CONCATENATE(YEAR,":",MONTH,":",WEEK,":",WEEKDAY,":",$A23)</f>
        <v>2016:3:3:7:SANCHONG_S</v>
      </c>
      <c r="F23" s="4">
        <f>MATCH($E23,REPORT_DATA_BY_COMP!$A:$A,0)</f>
        <v>921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4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2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8</v>
      </c>
      <c r="U23" s="11">
        <f>IFERROR(INDEX(REPORT_DATA_BY_COMP!$A:$AH,$F23,MATCH(U$8,REPORT_DATA_BY_COMP!$A$1:$AH$1,0)), "")</f>
        <v>1</v>
      </c>
      <c r="V23" s="11">
        <f>IFERROR(INDEX(REPORT_DATA_BY_COMP!$A:$AH,$F23,MATCH(V$8,REPORT_DATA_BY_COMP!$A$1:$AH$1,0)), "")</f>
        <v>0</v>
      </c>
    </row>
    <row r="24" spans="1:22">
      <c r="A24" s="22" t="s">
        <v>702</v>
      </c>
      <c r="B24" s="23" t="s">
        <v>703</v>
      </c>
      <c r="C24" s="4" t="s">
        <v>716</v>
      </c>
      <c r="D24" s="4" t="s">
        <v>717</v>
      </c>
      <c r="E24" s="4" t="str">
        <f>CONCATENATE(YEAR,":",MONTH,":",WEEK,":",WEEKDAY,":",$A24)</f>
        <v>2016:3:3:7:LUZHOU_A_E</v>
      </c>
      <c r="F24" s="4">
        <f>MATCH($E24,REPORT_DATA_BY_COMP!$A:$A,0)</f>
        <v>911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0</v>
      </c>
      <c r="J24" s="11">
        <f>IFERROR(INDEX(REPORT_DATA_BY_COMP!$A:$AH,$F24,MATCH(J$8,REPORT_DATA_BY_COMP!$A$1:$AH$1,0)), "")</f>
        <v>5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5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10</v>
      </c>
      <c r="Q24" s="11">
        <f>IFERROR(INDEX(REPORT_DATA_BY_COMP!$A:$AH,$F24,MATCH(Q$8,REPORT_DATA_BY_COMP!$A$1:$AH$1,0)), "")</f>
        <v>6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2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A25" s="22" t="s">
        <v>704</v>
      </c>
      <c r="B25" s="23" t="s">
        <v>705</v>
      </c>
      <c r="C25" s="4" t="s">
        <v>718</v>
      </c>
      <c r="D25" s="4" t="s">
        <v>719</v>
      </c>
      <c r="E25" s="4" t="str">
        <f>CONCATENATE(YEAR,":",MONTH,":",WEEK,":",WEEKDAY,":",$A25)</f>
        <v>2016:3:3:7:LUZHOU_B_E</v>
      </c>
      <c r="F25" s="4">
        <f>MATCH($E25,REPORT_DATA_BY_COMP!$A:$A,0)</f>
        <v>912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3</v>
      </c>
      <c r="J25" s="11">
        <f>IFERROR(INDEX(REPORT_DATA_BY_COMP!$A:$AH,$F25,MATCH(J$8,REPORT_DATA_BY_COMP!$A$1:$AH$1,0)), "")</f>
        <v>1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9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12</v>
      </c>
      <c r="R25" s="11">
        <f>IFERROR(INDEX(REPORT_DATA_BY_COMP!$A:$AH,$F25,MATCH(R$8,REPORT_DATA_BY_COMP!$A$1:$AH$1,0)), "")</f>
        <v>5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3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B26" s="9" t="s">
        <v>1161</v>
      </c>
      <c r="C26" s="10"/>
      <c r="D26" s="10"/>
      <c r="E26" s="10"/>
      <c r="F26" s="10"/>
      <c r="G26" s="12">
        <f t="shared" ref="G26:V26" si="3">SUM(G22:G25)</f>
        <v>0</v>
      </c>
      <c r="H26" s="12">
        <f t="shared" si="3"/>
        <v>0</v>
      </c>
      <c r="I26" s="12">
        <f t="shared" si="3"/>
        <v>7</v>
      </c>
      <c r="J26" s="12">
        <f t="shared" si="3"/>
        <v>11</v>
      </c>
      <c r="K26" s="12">
        <f t="shared" si="3"/>
        <v>0</v>
      </c>
      <c r="L26" s="12">
        <f t="shared" si="3"/>
        <v>0</v>
      </c>
      <c r="M26" s="12">
        <f t="shared" si="3"/>
        <v>0</v>
      </c>
      <c r="N26" s="12">
        <f t="shared" si="3"/>
        <v>25</v>
      </c>
      <c r="O26" s="12">
        <f t="shared" si="3"/>
        <v>7</v>
      </c>
      <c r="P26" s="12">
        <f t="shared" si="3"/>
        <v>37</v>
      </c>
      <c r="Q26" s="12">
        <f t="shared" si="3"/>
        <v>30</v>
      </c>
      <c r="R26" s="12">
        <f t="shared" si="3"/>
        <v>16</v>
      </c>
      <c r="S26" s="12">
        <f t="shared" si="3"/>
        <v>1</v>
      </c>
      <c r="T26" s="12">
        <f t="shared" si="3"/>
        <v>14</v>
      </c>
      <c r="U26" s="12">
        <f t="shared" si="3"/>
        <v>5</v>
      </c>
      <c r="V26" s="12">
        <f t="shared" si="3"/>
        <v>0</v>
      </c>
    </row>
    <row r="27" spans="1:22">
      <c r="A27" s="55"/>
      <c r="B27" s="3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32"/>
    </row>
    <row r="28" spans="1:22">
      <c r="B28" s="13" t="s">
        <v>1160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7"/>
    </row>
    <row r="29" spans="1:22">
      <c r="B29" s="24" t="s">
        <v>1135</v>
      </c>
      <c r="C29" s="14"/>
      <c r="D29" s="14"/>
      <c r="E29" s="14" t="str">
        <f>CONCATENATE(YEAR,":",MONTH,":1:",WEEKLY_REPORT_DAY,":", $A$1)</f>
        <v>2016:3:1:7:CENTRAL</v>
      </c>
      <c r="F29" s="14">
        <f>MATCH($E29,REPORT_DATA_BY_ZONE!$A:$A, 0)</f>
        <v>79</v>
      </c>
      <c r="G29" s="11">
        <f>IFERROR(INDEX(REPORT_DATA_BY_ZONE!$A:$AH,$F29,MATCH(G$8,REPORT_DATA_BY_ZONE!$A$1:$AH$1,0)), "")</f>
        <v>2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21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1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30</v>
      </c>
      <c r="P29" s="11">
        <f>IFERROR(INDEX(REPORT_DATA_BY_ZONE!$A:$AH,$F29,MATCH(P$8,REPORT_DATA_BY_ZONE!$A$1:$AH$1,0)), "")</f>
        <v>87</v>
      </c>
      <c r="Q29" s="11">
        <f>IFERROR(INDEX(REPORT_DATA_BY_ZONE!$A:$AH,$F29,MATCH(Q$8,REPORT_DATA_BY_ZONE!$A$1:$AH$1,0)), "")</f>
        <v>109</v>
      </c>
      <c r="R29" s="11">
        <f>IFERROR(INDEX(REPORT_DATA_BY_ZONE!$A:$AH,$F29,MATCH(R$8,REPORT_DATA_BY_ZONE!$A$1:$AH$1,0)), "")</f>
        <v>45</v>
      </c>
      <c r="S29" s="11">
        <f>IFERROR(INDEX(REPORT_DATA_BY_ZONE!$A:$AH,$F29,MATCH(S$8,REPORT_DATA_BY_ZONE!$A$1:$AH$1,0)), "")</f>
        <v>6</v>
      </c>
      <c r="T29" s="11">
        <f>IFERROR(INDEX(REPORT_DATA_BY_ZONE!$A:$AH,$F29,MATCH(T$8,REPORT_DATA_BY_ZONE!$A$1:$AH$1,0)), "")</f>
        <v>36</v>
      </c>
      <c r="U29" s="11">
        <f>IFERROR(INDEX(REPORT_DATA_BY_ZONE!$A:$AH,$F29,MATCH(U$8,REPORT_DATA_BY_ZONE!$A$1:$AH$1,0)), "")</f>
        <v>7</v>
      </c>
      <c r="V29" s="11">
        <f>IFERROR(INDEX(REPORT_DATA_BY_ZONE!$A:$AH,$F29,MATCH(V$8,REPORT_DATA_BY_ZONE!$A$1:$AH$1,0)), "")</f>
        <v>0</v>
      </c>
    </row>
    <row r="30" spans="1:22">
      <c r="B30" s="24" t="s">
        <v>1134</v>
      </c>
      <c r="C30" s="14"/>
      <c r="D30" s="14"/>
      <c r="E30" s="14" t="str">
        <f>CONCATENATE(YEAR,":",MONTH,":2:",WEEKLY_REPORT_DAY,":", $A$1)</f>
        <v>2016:3:2:7:CENTRAL</v>
      </c>
      <c r="F30" s="14">
        <f>MATCH($E30,REPORT_DATA_BY_ZONE!$A:$A, 0)</f>
        <v>90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6</v>
      </c>
      <c r="I30" s="11">
        <f>IFERROR(INDEX(REPORT_DATA_BY_ZONE!$A:$AH,$F30,MATCH(I$8,REPORT_DATA_BY_ZONE!$A$1:$AH$1,0)), "")</f>
        <v>28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1</v>
      </c>
      <c r="M30" s="11">
        <f>IFERROR(INDEX(REPORT_DATA_BY_ZONE!$A:$AH,$F30,MATCH(M$8,REPORT_DATA_BY_ZONE!$A$1:$AH$1,0)), "")</f>
        <v>1</v>
      </c>
      <c r="N30" s="11">
        <f>IFERROR(INDEX(REPORT_DATA_BY_ZONE!$A:$AH,$F30,MATCH(N$8,REPORT_DATA_BY_ZONE!$A$1:$AH$1,0)), "")</f>
        <v>78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180</v>
      </c>
      <c r="R30" s="11">
        <f>IFERROR(INDEX(REPORT_DATA_BY_ZONE!$A:$AH,$F30,MATCH(R$8,REPORT_DATA_BY_ZONE!$A$1:$AH$1,0)), "")</f>
        <v>71</v>
      </c>
      <c r="S30" s="11">
        <f>IFERROR(INDEX(REPORT_DATA_BY_ZONE!$A:$AH,$F30,MATCH(S$8,REPORT_DATA_BY_ZONE!$A$1:$AH$1,0)), "")</f>
        <v>4</v>
      </c>
      <c r="T30" s="11">
        <f>IFERROR(INDEX(REPORT_DATA_BY_ZONE!$A:$AH,$F30,MATCH(T$8,REPORT_DATA_BY_ZONE!$A$1:$AH$1,0)), "")</f>
        <v>39</v>
      </c>
      <c r="U30" s="11">
        <f>IFERROR(INDEX(REPORT_DATA_BY_ZONE!$A:$AH,$F30,MATCH(U$8,REPORT_DATA_BY_ZONE!$A$1:$AH$1,0)), "")</f>
        <v>10</v>
      </c>
      <c r="V30" s="11">
        <f>IFERROR(INDEX(REPORT_DATA_BY_ZONE!$A:$AH,$F30,MATCH(V$8,REPORT_DATA_BY_ZONE!$A$1:$AH$1,0)), "")</f>
        <v>1</v>
      </c>
    </row>
    <row r="31" spans="1:22">
      <c r="B31" s="24" t="s">
        <v>1136</v>
      </c>
      <c r="C31" s="14"/>
      <c r="D31" s="14"/>
      <c r="E31" s="14" t="str">
        <f>CONCATENATE(YEAR,":",MONTH,":3:",WEEKLY_REPORT_DAY,":", $A$1)</f>
        <v>2016:3:3:7:CENTRAL</v>
      </c>
      <c r="F31" s="14">
        <f>MATCH($E31,REPORT_DATA_BY_ZONE!$A:$A, 0)</f>
        <v>100</v>
      </c>
      <c r="G31" s="11">
        <f>IFERROR(INDEX(REPORT_DATA_BY_ZONE!$A:$AH,$F31,MATCH(G$8,REPORT_DATA_BY_ZONE!$A$1:$AH$1,0)), "")</f>
        <v>2</v>
      </c>
      <c r="H31" s="11">
        <f>IFERROR(INDEX(REPORT_DATA_BY_ZONE!$A:$AH,$F31,MATCH(H$8,REPORT_DATA_BY_ZONE!$A$1:$AH$1,0)), "")</f>
        <v>3</v>
      </c>
      <c r="I31" s="11">
        <f>IFERROR(INDEX(REPORT_DATA_BY_ZONE!$A:$AH,$F31,MATCH(I$8,REPORT_DATA_BY_ZONE!$A$1:$AH$1,0)), "")</f>
        <v>17</v>
      </c>
      <c r="J31" s="11">
        <f>IFERROR(INDEX(REPORT_DATA_BY_ZONE!$A:$AH,$F31,MATCH(J$8,REPORT_DATA_BY_ZONE!$A$1:$AH$1,0)), "")</f>
        <v>28</v>
      </c>
      <c r="K31" s="11">
        <f>IFERROR(INDEX(REPORT_DATA_BY_ZONE!$A:$AH,$F31,MATCH(K$8,REPORT_DATA_BY_ZONE!$A$1:$AH$1,0)), "")</f>
        <v>1</v>
      </c>
      <c r="L31" s="11">
        <f>IFERROR(INDEX(REPORT_DATA_BY_ZONE!$A:$AH,$F31,MATCH(L$8,REPORT_DATA_BY_ZONE!$A$1:$AH$1,0)), "")</f>
        <v>2</v>
      </c>
      <c r="M31" s="11">
        <f>IFERROR(INDEX(REPORT_DATA_BY_ZONE!$A:$AH,$F31,MATCH(M$8,REPORT_DATA_BY_ZONE!$A$1:$AH$1,0)), "")</f>
        <v>1</v>
      </c>
      <c r="N31" s="11">
        <f>IFERROR(INDEX(REPORT_DATA_BY_ZONE!$A:$AH,$F31,MATCH(N$8,REPORT_DATA_BY_ZONE!$A$1:$AH$1,0)), "")</f>
        <v>75</v>
      </c>
      <c r="O31" s="11">
        <f>IFERROR(INDEX(REPORT_DATA_BY_ZONE!$A:$AH,$F31,MATCH(O$8,REPORT_DATA_BY_ZONE!$A$1:$AH$1,0)), "")</f>
        <v>23</v>
      </c>
      <c r="P31" s="11">
        <f>IFERROR(INDEX(REPORT_DATA_BY_ZONE!$A:$AH,$F31,MATCH(P$8,REPORT_DATA_BY_ZONE!$A$1:$AH$1,0)), "")</f>
        <v>85</v>
      </c>
      <c r="Q31" s="11">
        <f>IFERROR(INDEX(REPORT_DATA_BY_ZONE!$A:$AH,$F31,MATCH(Q$8,REPORT_DATA_BY_ZONE!$A$1:$AH$1,0)), "")</f>
        <v>144</v>
      </c>
      <c r="R31" s="11">
        <f>IFERROR(INDEX(REPORT_DATA_BY_ZONE!$A:$AH,$F31,MATCH(R$8,REPORT_DATA_BY_ZONE!$A$1:$AH$1,0)), "")</f>
        <v>64</v>
      </c>
      <c r="S31" s="11">
        <f>IFERROR(INDEX(REPORT_DATA_BY_ZONE!$A:$AH,$F31,MATCH(S$8,REPORT_DATA_BY_ZONE!$A$1:$AH$1,0)), "")</f>
        <v>7</v>
      </c>
      <c r="T31" s="11">
        <f>IFERROR(INDEX(REPORT_DATA_BY_ZONE!$A:$AH,$F31,MATCH(T$8,REPORT_DATA_BY_ZONE!$A$1:$AH$1,0)), "")</f>
        <v>41</v>
      </c>
      <c r="U31" s="11">
        <f>IFERROR(INDEX(REPORT_DATA_BY_ZONE!$A:$AH,$F31,MATCH(U$8,REPORT_DATA_BY_ZONE!$A$1:$AH$1,0)), "")</f>
        <v>21</v>
      </c>
      <c r="V31" s="11">
        <f>IFERROR(INDEX(REPORT_DATA_BY_ZONE!$A:$AH,$F31,MATCH(V$8,REPORT_DATA_BY_ZONE!$A$1:$AH$1,0)), "")</f>
        <v>1</v>
      </c>
    </row>
    <row r="32" spans="1:22">
      <c r="B32" s="24" t="s">
        <v>1137</v>
      </c>
      <c r="C32" s="14"/>
      <c r="D32" s="14"/>
      <c r="E32" s="14" t="str">
        <f>CONCATENATE(YEAR,":",MONTH,":4:",WEEKLY_REPORT_DAY,":", $A$1)</f>
        <v>2016:3:4:7:CENTRAL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24" t="s">
        <v>1138</v>
      </c>
      <c r="C33" s="14"/>
      <c r="D33" s="14"/>
      <c r="E33" s="14" t="str">
        <f>CONCATENATE(YEAR,":",MONTH,":5:",WEEKLY_REPORT_DAY,":", $A$1)</f>
        <v>2016:3:5:7:CENTRAL</v>
      </c>
      <c r="F33" s="14" t="e">
        <f>MATCH($E33,REPORT_DATA_BY_ZONE!$A:$A, 0)</f>
        <v>#N/A</v>
      </c>
      <c r="G33" s="11" t="str">
        <f>IFERROR(INDEX(REPORT_DATA_BY_ZONE!$A:$AH,$F33,MATCH(G$8,REPORT_DATA_BY_ZONE!$A$1:$AH$1,0)), "")</f>
        <v/>
      </c>
      <c r="H33" s="11" t="str">
        <f>IFERROR(INDEX(REPORT_DATA_BY_ZONE!$A:$AH,$F33,MATCH(H$8,REPORT_DATA_BY_ZONE!$A$1:$AH$1,0)), "")</f>
        <v/>
      </c>
      <c r="I33" s="11" t="str">
        <f>IFERROR(INDEX(REPORT_DATA_BY_ZONE!$A:$AH,$F33,MATCH(I$8,REPORT_DATA_BY_ZONE!$A$1:$AH$1,0)), "")</f>
        <v/>
      </c>
      <c r="J33" s="11" t="str">
        <f>IFERROR(INDEX(REPORT_DATA_BY_ZONE!$A:$AH,$F33,MATCH(J$8,REPORT_DATA_BY_ZONE!$A$1:$AH$1,0)), "")</f>
        <v/>
      </c>
      <c r="K33" s="11" t="str">
        <f>IFERROR(INDEX(REPORT_DATA_BY_ZONE!$A:$AH,$F33,MATCH(K$8,REPORT_DATA_BY_ZONE!$A$1:$AH$1,0)), "")</f>
        <v/>
      </c>
      <c r="L33" s="11" t="str">
        <f>IFERROR(INDEX(REPORT_DATA_BY_ZONE!$A:$AH,$F33,MATCH(L$8,REPORT_DATA_BY_ZONE!$A$1:$AH$1,0)), "")</f>
        <v/>
      </c>
      <c r="M33" s="11" t="str">
        <f>IFERROR(INDEX(REPORT_DATA_BY_ZONE!$A:$AH,$F33,MATCH(M$8,REPORT_DATA_BY_ZONE!$A$1:$AH$1,0)), "")</f>
        <v/>
      </c>
      <c r="N33" s="11" t="str">
        <f>IFERROR(INDEX(REPORT_DATA_BY_ZONE!$A:$AH,$F33,MATCH(N$8,REPORT_DATA_BY_ZONE!$A$1:$AH$1,0)), "")</f>
        <v/>
      </c>
      <c r="O33" s="11" t="str">
        <f>IFERROR(INDEX(REPORT_DATA_BY_ZONE!$A:$AH,$F33,MATCH(O$8,REPORT_DATA_BY_ZONE!$A$1:$AH$1,0)), "")</f>
        <v/>
      </c>
      <c r="P33" s="11" t="str">
        <f>IFERROR(INDEX(REPORT_DATA_BY_ZONE!$A:$AH,$F33,MATCH(P$8,REPORT_DATA_BY_ZONE!$A$1:$AH$1,0)), "")</f>
        <v/>
      </c>
      <c r="Q33" s="11" t="str">
        <f>IFERROR(INDEX(REPORT_DATA_BY_ZONE!$A:$AH,$F33,MATCH(Q$8,REPORT_DATA_BY_ZONE!$A$1:$AH$1,0)), "")</f>
        <v/>
      </c>
      <c r="R33" s="11" t="str">
        <f>IFERROR(INDEX(REPORT_DATA_BY_ZONE!$A:$AH,$F33,MATCH(R$8,REPORT_DATA_BY_ZONE!$A$1:$AH$1,0)), "")</f>
        <v/>
      </c>
      <c r="S33" s="11" t="str">
        <f>IFERROR(INDEX(REPORT_DATA_BY_ZONE!$A:$AH,$F33,MATCH(S$8,REPORT_DATA_BY_ZONE!$A$1:$AH$1,0)), "")</f>
        <v/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18" t="s">
        <v>1161</v>
      </c>
      <c r="C34" s="15"/>
      <c r="D34" s="15"/>
      <c r="E34" s="15"/>
      <c r="F34" s="15"/>
      <c r="G34" s="19">
        <f>SUM(G29:G33)</f>
        <v>5</v>
      </c>
      <c r="H34" s="19">
        <f t="shared" ref="H34:V34" si="4">SUM(H29:H33)</f>
        <v>11</v>
      </c>
      <c r="I34" s="19">
        <f t="shared" si="4"/>
        <v>66</v>
      </c>
      <c r="J34" s="19">
        <f t="shared" si="4"/>
        <v>79</v>
      </c>
      <c r="K34" s="19">
        <f t="shared" si="4"/>
        <v>9</v>
      </c>
      <c r="L34" s="19">
        <f t="shared" si="4"/>
        <v>3</v>
      </c>
      <c r="M34" s="19">
        <f t="shared" si="4"/>
        <v>3</v>
      </c>
      <c r="N34" s="19">
        <f t="shared" si="4"/>
        <v>211</v>
      </c>
      <c r="O34" s="19">
        <f t="shared" si="4"/>
        <v>74</v>
      </c>
      <c r="P34" s="19">
        <f t="shared" si="4"/>
        <v>251</v>
      </c>
      <c r="Q34" s="19">
        <f t="shared" si="4"/>
        <v>433</v>
      </c>
      <c r="R34" s="19">
        <f t="shared" si="4"/>
        <v>180</v>
      </c>
      <c r="S34" s="19">
        <f t="shared" si="4"/>
        <v>17</v>
      </c>
      <c r="T34" s="19">
        <f t="shared" si="4"/>
        <v>116</v>
      </c>
      <c r="U34" s="19">
        <f t="shared" si="4"/>
        <v>38</v>
      </c>
      <c r="V34" s="19">
        <f t="shared" si="4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103" priority="207" operator="lessThan">
      <formula>0.5</formula>
    </cfRule>
    <cfRule type="cellIs" dxfId="1102" priority="208" operator="greaterThan">
      <formula>0.5</formula>
    </cfRule>
  </conditionalFormatting>
  <conditionalFormatting sqref="N10:N11">
    <cfRule type="cellIs" dxfId="1101" priority="205" operator="lessThan">
      <formula>4.5</formula>
    </cfRule>
    <cfRule type="cellIs" dxfId="1100" priority="206" operator="greaterThan">
      <formula>5.5</formula>
    </cfRule>
  </conditionalFormatting>
  <conditionalFormatting sqref="O10:O11">
    <cfRule type="cellIs" dxfId="1099" priority="203" operator="lessThan">
      <formula>1.5</formula>
    </cfRule>
    <cfRule type="cellIs" dxfId="1098" priority="204" operator="greaterThan">
      <formula>2.5</formula>
    </cfRule>
  </conditionalFormatting>
  <conditionalFormatting sqref="P10:P11">
    <cfRule type="cellIs" dxfId="1097" priority="201" operator="lessThan">
      <formula>4.5</formula>
    </cfRule>
    <cfRule type="cellIs" dxfId="1096" priority="202" operator="greaterThan">
      <formula>7.5</formula>
    </cfRule>
  </conditionalFormatting>
  <conditionalFormatting sqref="R10:S11">
    <cfRule type="cellIs" dxfId="1095" priority="199" operator="lessThan">
      <formula>2.5</formula>
    </cfRule>
    <cfRule type="cellIs" dxfId="1094" priority="200" operator="greaterThan">
      <formula>4.5</formula>
    </cfRule>
  </conditionalFormatting>
  <conditionalFormatting sqref="T10:T11">
    <cfRule type="cellIs" dxfId="1093" priority="197" operator="lessThan">
      <formula>2.5</formula>
    </cfRule>
    <cfRule type="cellIs" dxfId="1092" priority="198" operator="greaterThan">
      <formula>4.5</formula>
    </cfRule>
  </conditionalFormatting>
  <conditionalFormatting sqref="U10:U11">
    <cfRule type="cellIs" dxfId="1091" priority="196" operator="greaterThan">
      <formula>1.5</formula>
    </cfRule>
  </conditionalFormatting>
  <conditionalFormatting sqref="L10:V11">
    <cfRule type="expression" dxfId="1090" priority="193">
      <formula>L10=""</formula>
    </cfRule>
  </conditionalFormatting>
  <conditionalFormatting sqref="S10:S11">
    <cfRule type="cellIs" dxfId="1089" priority="194" operator="greaterThan">
      <formula>0.5</formula>
    </cfRule>
    <cfRule type="cellIs" dxfId="1088" priority="195" operator="lessThan">
      <formula>0.5</formula>
    </cfRule>
  </conditionalFormatting>
  <conditionalFormatting sqref="L19:M19">
    <cfRule type="cellIs" dxfId="1087" priority="191" operator="lessThan">
      <formula>0.5</formula>
    </cfRule>
    <cfRule type="cellIs" dxfId="1086" priority="192" operator="greaterThan">
      <formula>0.5</formula>
    </cfRule>
  </conditionalFormatting>
  <conditionalFormatting sqref="N19">
    <cfRule type="cellIs" dxfId="1085" priority="189" operator="lessThan">
      <formula>4.5</formula>
    </cfRule>
    <cfRule type="cellIs" dxfId="1084" priority="190" operator="greaterThan">
      <formula>5.5</formula>
    </cfRule>
  </conditionalFormatting>
  <conditionalFormatting sqref="O19">
    <cfRule type="cellIs" dxfId="1083" priority="187" operator="lessThan">
      <formula>1.5</formula>
    </cfRule>
    <cfRule type="cellIs" dxfId="1082" priority="188" operator="greaterThan">
      <formula>2.5</formula>
    </cfRule>
  </conditionalFormatting>
  <conditionalFormatting sqref="P19">
    <cfRule type="cellIs" dxfId="1081" priority="185" operator="lessThan">
      <formula>4.5</formula>
    </cfRule>
    <cfRule type="cellIs" dxfId="1080" priority="186" operator="greaterThan">
      <formula>7.5</formula>
    </cfRule>
  </conditionalFormatting>
  <conditionalFormatting sqref="R19:S19">
    <cfRule type="cellIs" dxfId="1079" priority="183" operator="lessThan">
      <formula>2.5</formula>
    </cfRule>
    <cfRule type="cellIs" dxfId="1078" priority="184" operator="greaterThan">
      <formula>4.5</formula>
    </cfRule>
  </conditionalFormatting>
  <conditionalFormatting sqref="T19">
    <cfRule type="cellIs" dxfId="1077" priority="181" operator="lessThan">
      <formula>2.5</formula>
    </cfRule>
    <cfRule type="cellIs" dxfId="1076" priority="182" operator="greaterThan">
      <formula>4.5</formula>
    </cfRule>
  </conditionalFormatting>
  <conditionalFormatting sqref="U19">
    <cfRule type="cellIs" dxfId="1075" priority="180" operator="greaterThan">
      <formula>1.5</formula>
    </cfRule>
  </conditionalFormatting>
  <conditionalFormatting sqref="L19:V19">
    <cfRule type="expression" dxfId="1074" priority="177">
      <formula>L19=""</formula>
    </cfRule>
  </conditionalFormatting>
  <conditionalFormatting sqref="S19">
    <cfRule type="cellIs" dxfId="1073" priority="178" operator="greaterThan">
      <formula>0.5</formula>
    </cfRule>
    <cfRule type="cellIs" dxfId="1072" priority="179" operator="lessThan">
      <formula>0.5</formula>
    </cfRule>
  </conditionalFormatting>
  <conditionalFormatting sqref="L13:M13">
    <cfRule type="cellIs" dxfId="1071" priority="159" operator="lessThan">
      <formula>0.5</formula>
    </cfRule>
    <cfRule type="cellIs" dxfId="1070" priority="160" operator="greaterThan">
      <formula>0.5</formula>
    </cfRule>
  </conditionalFormatting>
  <conditionalFormatting sqref="N13">
    <cfRule type="cellIs" dxfId="1069" priority="157" operator="lessThan">
      <formula>4.5</formula>
    </cfRule>
    <cfRule type="cellIs" dxfId="1068" priority="158" operator="greaterThan">
      <formula>5.5</formula>
    </cfRule>
  </conditionalFormatting>
  <conditionalFormatting sqref="O13">
    <cfRule type="cellIs" dxfId="1067" priority="155" operator="lessThan">
      <formula>1.5</formula>
    </cfRule>
    <cfRule type="cellIs" dxfId="1066" priority="156" operator="greaterThan">
      <formula>2.5</formula>
    </cfRule>
  </conditionalFormatting>
  <conditionalFormatting sqref="P13">
    <cfRule type="cellIs" dxfId="1065" priority="153" operator="lessThan">
      <formula>4.5</formula>
    </cfRule>
    <cfRule type="cellIs" dxfId="1064" priority="154" operator="greaterThan">
      <formula>7.5</formula>
    </cfRule>
  </conditionalFormatting>
  <conditionalFormatting sqref="R13:S13">
    <cfRule type="cellIs" dxfId="1063" priority="151" operator="lessThan">
      <formula>2.5</formula>
    </cfRule>
    <cfRule type="cellIs" dxfId="1062" priority="152" operator="greaterThan">
      <formula>4.5</formula>
    </cfRule>
  </conditionalFormatting>
  <conditionalFormatting sqref="T13">
    <cfRule type="cellIs" dxfId="1061" priority="149" operator="lessThan">
      <formula>2.5</formula>
    </cfRule>
    <cfRule type="cellIs" dxfId="1060" priority="150" operator="greaterThan">
      <formula>4.5</formula>
    </cfRule>
  </conditionalFormatting>
  <conditionalFormatting sqref="U13">
    <cfRule type="cellIs" dxfId="1059" priority="148" operator="greaterThan">
      <formula>1.5</formula>
    </cfRule>
  </conditionalFormatting>
  <conditionalFormatting sqref="L13:V13">
    <cfRule type="expression" dxfId="1058" priority="145">
      <formula>L13=""</formula>
    </cfRule>
  </conditionalFormatting>
  <conditionalFormatting sqref="S13">
    <cfRule type="cellIs" dxfId="1057" priority="146" operator="greaterThan">
      <formula>0.5</formula>
    </cfRule>
    <cfRule type="cellIs" dxfId="1056" priority="147" operator="lessThan">
      <formula>0.5</formula>
    </cfRule>
  </conditionalFormatting>
  <conditionalFormatting sqref="L22:M23">
    <cfRule type="cellIs" dxfId="1055" priority="127" operator="lessThan">
      <formula>0.5</formula>
    </cfRule>
    <cfRule type="cellIs" dxfId="1054" priority="128" operator="greaterThan">
      <formula>0.5</formula>
    </cfRule>
  </conditionalFormatting>
  <conditionalFormatting sqref="N22:N23">
    <cfRule type="cellIs" dxfId="1053" priority="125" operator="lessThan">
      <formula>4.5</formula>
    </cfRule>
    <cfRule type="cellIs" dxfId="1052" priority="126" operator="greaterThan">
      <formula>5.5</formula>
    </cfRule>
  </conditionalFormatting>
  <conditionalFormatting sqref="O22:O23">
    <cfRule type="cellIs" dxfId="1051" priority="123" operator="lessThan">
      <formula>1.5</formula>
    </cfRule>
    <cfRule type="cellIs" dxfId="1050" priority="124" operator="greaterThan">
      <formula>2.5</formula>
    </cfRule>
  </conditionalFormatting>
  <conditionalFormatting sqref="P22:P23">
    <cfRule type="cellIs" dxfId="1049" priority="121" operator="lessThan">
      <formula>4.5</formula>
    </cfRule>
    <cfRule type="cellIs" dxfId="1048" priority="122" operator="greaterThan">
      <formula>7.5</formula>
    </cfRule>
  </conditionalFormatting>
  <conditionalFormatting sqref="R22:S23">
    <cfRule type="cellIs" dxfId="1047" priority="119" operator="lessThan">
      <formula>2.5</formula>
    </cfRule>
    <cfRule type="cellIs" dxfId="1046" priority="120" operator="greaterThan">
      <formula>4.5</formula>
    </cfRule>
  </conditionalFormatting>
  <conditionalFormatting sqref="T22:T23">
    <cfRule type="cellIs" dxfId="1045" priority="117" operator="lessThan">
      <formula>2.5</formula>
    </cfRule>
    <cfRule type="cellIs" dxfId="1044" priority="118" operator="greaterThan">
      <formula>4.5</formula>
    </cfRule>
  </conditionalFormatting>
  <conditionalFormatting sqref="U22:U23">
    <cfRule type="cellIs" dxfId="1043" priority="116" operator="greaterThan">
      <formula>1.5</formula>
    </cfRule>
  </conditionalFormatting>
  <conditionalFormatting sqref="L22:V23">
    <cfRule type="expression" dxfId="1042" priority="113">
      <formula>L22=""</formula>
    </cfRule>
  </conditionalFormatting>
  <conditionalFormatting sqref="S22:S23">
    <cfRule type="cellIs" dxfId="1041" priority="114" operator="greaterThan">
      <formula>0.5</formula>
    </cfRule>
    <cfRule type="cellIs" dxfId="1040" priority="115" operator="lessThan">
      <formula>0.5</formula>
    </cfRule>
  </conditionalFormatting>
  <conditionalFormatting sqref="L25:M25">
    <cfRule type="cellIs" dxfId="1039" priority="111" operator="lessThan">
      <formula>0.5</formula>
    </cfRule>
    <cfRule type="cellIs" dxfId="1038" priority="112" operator="greaterThan">
      <formula>0.5</formula>
    </cfRule>
  </conditionalFormatting>
  <conditionalFormatting sqref="N25">
    <cfRule type="cellIs" dxfId="1037" priority="109" operator="lessThan">
      <formula>4.5</formula>
    </cfRule>
    <cfRule type="cellIs" dxfId="1036" priority="110" operator="greaterThan">
      <formula>5.5</formula>
    </cfRule>
  </conditionalFormatting>
  <conditionalFormatting sqref="O25">
    <cfRule type="cellIs" dxfId="1035" priority="107" operator="lessThan">
      <formula>1.5</formula>
    </cfRule>
    <cfRule type="cellIs" dxfId="1034" priority="108" operator="greaterThan">
      <formula>2.5</formula>
    </cfRule>
  </conditionalFormatting>
  <conditionalFormatting sqref="P25">
    <cfRule type="cellIs" dxfId="1033" priority="105" operator="lessThan">
      <formula>4.5</formula>
    </cfRule>
    <cfRule type="cellIs" dxfId="1032" priority="106" operator="greaterThan">
      <formula>7.5</formula>
    </cfRule>
  </conditionalFormatting>
  <conditionalFormatting sqref="R25:S25">
    <cfRule type="cellIs" dxfId="1031" priority="103" operator="lessThan">
      <formula>2.5</formula>
    </cfRule>
    <cfRule type="cellIs" dxfId="1030" priority="104" operator="greaterThan">
      <formula>4.5</formula>
    </cfRule>
  </conditionalFormatting>
  <conditionalFormatting sqref="T25">
    <cfRule type="cellIs" dxfId="1029" priority="101" operator="lessThan">
      <formula>2.5</formula>
    </cfRule>
    <cfRule type="cellIs" dxfId="1028" priority="102" operator="greaterThan">
      <formula>4.5</formula>
    </cfRule>
  </conditionalFormatting>
  <conditionalFormatting sqref="U25">
    <cfRule type="cellIs" dxfId="1027" priority="100" operator="greaterThan">
      <formula>1.5</formula>
    </cfRule>
  </conditionalFormatting>
  <conditionalFormatting sqref="L25:V25">
    <cfRule type="expression" dxfId="1026" priority="97">
      <formula>L25=""</formula>
    </cfRule>
  </conditionalFormatting>
  <conditionalFormatting sqref="S25">
    <cfRule type="cellIs" dxfId="1025" priority="98" operator="greaterThan">
      <formula>0.5</formula>
    </cfRule>
    <cfRule type="cellIs" dxfId="1024" priority="99" operator="lessThan">
      <formula>0.5</formula>
    </cfRule>
  </conditionalFormatting>
  <conditionalFormatting sqref="L24:M24">
    <cfRule type="cellIs" dxfId="1023" priority="95" operator="lessThan">
      <formula>0.5</formula>
    </cfRule>
    <cfRule type="cellIs" dxfId="1022" priority="96" operator="greaterThan">
      <formula>0.5</formula>
    </cfRule>
  </conditionalFormatting>
  <conditionalFormatting sqref="N24">
    <cfRule type="cellIs" dxfId="1021" priority="93" operator="lessThan">
      <formula>4.5</formula>
    </cfRule>
    <cfRule type="cellIs" dxfId="1020" priority="94" operator="greaterThan">
      <formula>5.5</formula>
    </cfRule>
  </conditionalFormatting>
  <conditionalFormatting sqref="O24">
    <cfRule type="cellIs" dxfId="1019" priority="91" operator="lessThan">
      <formula>1.5</formula>
    </cfRule>
    <cfRule type="cellIs" dxfId="1018" priority="92" operator="greaterThan">
      <formula>2.5</formula>
    </cfRule>
  </conditionalFormatting>
  <conditionalFormatting sqref="P24">
    <cfRule type="cellIs" dxfId="1017" priority="89" operator="lessThan">
      <formula>4.5</formula>
    </cfRule>
    <cfRule type="cellIs" dxfId="1016" priority="90" operator="greaterThan">
      <formula>7.5</formula>
    </cfRule>
  </conditionalFormatting>
  <conditionalFormatting sqref="R24:S24">
    <cfRule type="cellIs" dxfId="1015" priority="87" operator="lessThan">
      <formula>2.5</formula>
    </cfRule>
    <cfRule type="cellIs" dxfId="1014" priority="88" operator="greaterThan">
      <formula>4.5</formula>
    </cfRule>
  </conditionalFormatting>
  <conditionalFormatting sqref="T24">
    <cfRule type="cellIs" dxfId="1013" priority="85" operator="lessThan">
      <formula>2.5</formula>
    </cfRule>
    <cfRule type="cellIs" dxfId="1012" priority="86" operator="greaterThan">
      <formula>4.5</formula>
    </cfRule>
  </conditionalFormatting>
  <conditionalFormatting sqref="U24">
    <cfRule type="cellIs" dxfId="1011" priority="84" operator="greaterThan">
      <formula>1.5</formula>
    </cfRule>
  </conditionalFormatting>
  <conditionalFormatting sqref="L24:V24">
    <cfRule type="expression" dxfId="1010" priority="81">
      <formula>L24=""</formula>
    </cfRule>
  </conditionalFormatting>
  <conditionalFormatting sqref="S24">
    <cfRule type="cellIs" dxfId="1009" priority="82" operator="greaterThan">
      <formula>0.5</formula>
    </cfRule>
    <cfRule type="cellIs" dxfId="1008" priority="83" operator="lessThan">
      <formula>0.5</formula>
    </cfRule>
  </conditionalFormatting>
  <conditionalFormatting sqref="L12:M12">
    <cfRule type="cellIs" dxfId="1007" priority="63" operator="lessThan">
      <formula>0.5</formula>
    </cfRule>
    <cfRule type="cellIs" dxfId="1006" priority="64" operator="greaterThan">
      <formula>0.5</formula>
    </cfRule>
  </conditionalFormatting>
  <conditionalFormatting sqref="N12">
    <cfRule type="cellIs" dxfId="1005" priority="61" operator="lessThan">
      <formula>4.5</formula>
    </cfRule>
    <cfRule type="cellIs" dxfId="1004" priority="62" operator="greaterThan">
      <formula>5.5</formula>
    </cfRule>
  </conditionalFormatting>
  <conditionalFormatting sqref="O12">
    <cfRule type="cellIs" dxfId="1003" priority="59" operator="lessThan">
      <formula>1.5</formula>
    </cfRule>
    <cfRule type="cellIs" dxfId="1002" priority="60" operator="greaterThan">
      <formula>2.5</formula>
    </cfRule>
  </conditionalFormatting>
  <conditionalFormatting sqref="P12">
    <cfRule type="cellIs" dxfId="1001" priority="57" operator="lessThan">
      <formula>4.5</formula>
    </cfRule>
    <cfRule type="cellIs" dxfId="1000" priority="58" operator="greaterThan">
      <formula>7.5</formula>
    </cfRule>
  </conditionalFormatting>
  <conditionalFormatting sqref="R12:S12">
    <cfRule type="cellIs" dxfId="999" priority="55" operator="lessThan">
      <formula>2.5</formula>
    </cfRule>
    <cfRule type="cellIs" dxfId="998" priority="56" operator="greaterThan">
      <formula>4.5</formula>
    </cfRule>
  </conditionalFormatting>
  <conditionalFormatting sqref="T12">
    <cfRule type="cellIs" dxfId="997" priority="53" operator="lessThan">
      <formula>2.5</formula>
    </cfRule>
    <cfRule type="cellIs" dxfId="996" priority="54" operator="greaterThan">
      <formula>4.5</formula>
    </cfRule>
  </conditionalFormatting>
  <conditionalFormatting sqref="U12">
    <cfRule type="cellIs" dxfId="995" priority="52" operator="greaterThan">
      <formula>1.5</formula>
    </cfRule>
  </conditionalFormatting>
  <conditionalFormatting sqref="L12:V12">
    <cfRule type="expression" dxfId="994" priority="49">
      <formula>L12=""</formula>
    </cfRule>
  </conditionalFormatting>
  <conditionalFormatting sqref="S12">
    <cfRule type="cellIs" dxfId="993" priority="50" operator="greaterThan">
      <formula>0.5</formula>
    </cfRule>
    <cfRule type="cellIs" dxfId="992" priority="51" operator="lessThan">
      <formula>0.5</formula>
    </cfRule>
  </conditionalFormatting>
  <conditionalFormatting sqref="L16:M17">
    <cfRule type="cellIs" dxfId="991" priority="47" operator="lessThan">
      <formula>0.5</formula>
    </cfRule>
    <cfRule type="cellIs" dxfId="990" priority="48" operator="greaterThan">
      <formula>0.5</formula>
    </cfRule>
  </conditionalFormatting>
  <conditionalFormatting sqref="N16:N17">
    <cfRule type="cellIs" dxfId="989" priority="45" operator="lessThan">
      <formula>4.5</formula>
    </cfRule>
    <cfRule type="cellIs" dxfId="988" priority="46" operator="greaterThan">
      <formula>5.5</formula>
    </cfRule>
  </conditionalFormatting>
  <conditionalFormatting sqref="O16:O17">
    <cfRule type="cellIs" dxfId="987" priority="43" operator="lessThan">
      <formula>1.5</formula>
    </cfRule>
    <cfRule type="cellIs" dxfId="986" priority="44" operator="greaterThan">
      <formula>2.5</formula>
    </cfRule>
  </conditionalFormatting>
  <conditionalFormatting sqref="P16:P17">
    <cfRule type="cellIs" dxfId="985" priority="41" operator="lessThan">
      <formula>4.5</formula>
    </cfRule>
    <cfRule type="cellIs" dxfId="984" priority="42" operator="greaterThan">
      <formula>7.5</formula>
    </cfRule>
  </conditionalFormatting>
  <conditionalFormatting sqref="R16:S17">
    <cfRule type="cellIs" dxfId="983" priority="39" operator="lessThan">
      <formula>2.5</formula>
    </cfRule>
    <cfRule type="cellIs" dxfId="982" priority="40" operator="greaterThan">
      <formula>4.5</formula>
    </cfRule>
  </conditionalFormatting>
  <conditionalFormatting sqref="T16:T17">
    <cfRule type="cellIs" dxfId="981" priority="37" operator="lessThan">
      <formula>2.5</formula>
    </cfRule>
    <cfRule type="cellIs" dxfId="980" priority="38" operator="greaterThan">
      <formula>4.5</formula>
    </cfRule>
  </conditionalFormatting>
  <conditionalFormatting sqref="U16:U17">
    <cfRule type="cellIs" dxfId="979" priority="36" operator="greaterThan">
      <formula>1.5</formula>
    </cfRule>
  </conditionalFormatting>
  <conditionalFormatting sqref="L16:V17">
    <cfRule type="expression" dxfId="978" priority="33">
      <formula>L16=""</formula>
    </cfRule>
  </conditionalFormatting>
  <conditionalFormatting sqref="S16:S17">
    <cfRule type="cellIs" dxfId="977" priority="34" operator="greaterThan">
      <formula>0.5</formula>
    </cfRule>
    <cfRule type="cellIs" dxfId="976" priority="35" operator="lessThan">
      <formula>0.5</formula>
    </cfRule>
  </conditionalFormatting>
  <conditionalFormatting sqref="L18:M18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8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8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8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8:S18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8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8">
    <cfRule type="cellIs" dxfId="963" priority="4" operator="greaterThan">
      <formula>1.5</formula>
    </cfRule>
  </conditionalFormatting>
  <conditionalFormatting sqref="L18:V18">
    <cfRule type="expression" dxfId="962" priority="1">
      <formula>L18=""</formula>
    </cfRule>
  </conditionalFormatting>
  <conditionalFormatting sqref="S18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K73"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2014:1:0:0:CENTRAL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2014:2:0:0:CENTRAL</v>
      </c>
      <c r="AB54" s="33">
        <f t="shared" ca="1" si="3"/>
        <v>29</v>
      </c>
      <c r="AC54" s="26">
        <f t="shared" ca="1" si="4"/>
        <v>2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2014:3:0:0:CENTRAL</v>
      </c>
      <c r="AB55" s="33">
        <f t="shared" ca="1" si="3"/>
        <v>37</v>
      </c>
      <c r="AC55" s="26">
        <f t="shared" ca="1" si="4"/>
        <v>11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2014:4:0:0:CENTRAL</v>
      </c>
      <c r="AB56" s="33">
        <f t="shared" ca="1" si="3"/>
        <v>45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2014:5:0:0:CENTRAL</v>
      </c>
      <c r="AB57" s="33">
        <f t="shared" ca="1" si="3"/>
        <v>53</v>
      </c>
      <c r="AC57" s="26">
        <f t="shared" ca="1" si="4"/>
        <v>10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2014:6:0:0:CENTRAL</v>
      </c>
      <c r="AB58" s="33">
        <f t="shared" ca="1" si="3"/>
        <v>61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2014:7:0:0:CENTRAL</v>
      </c>
      <c r="AB59" s="33">
        <f t="shared" ca="1" si="3"/>
        <v>69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2014:8:0:0:CENTRAL</v>
      </c>
      <c r="AB60" s="33">
        <f t="shared" ca="1" si="3"/>
        <v>77</v>
      </c>
      <c r="AC60" s="26">
        <f t="shared" ca="1" si="4"/>
        <v>4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2014:9:0:0:CENTRAL</v>
      </c>
      <c r="AB61" s="33">
        <f t="shared" ca="1" si="3"/>
        <v>85</v>
      </c>
      <c r="AC61" s="26">
        <f t="shared" ca="1" si="4"/>
        <v>3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2014:10:0:0:CENTRAL</v>
      </c>
      <c r="AB62" s="33">
        <f t="shared" ca="1" si="3"/>
        <v>2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2014:11:0:0:CENTRAL</v>
      </c>
      <c r="AB63" s="33">
        <f t="shared" ca="1" si="3"/>
        <v>11</v>
      </c>
      <c r="AC63" s="26">
        <f t="shared" ca="1" si="4"/>
        <v>3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2014:12:0:0:CENTRAL</v>
      </c>
      <c r="AB64" s="33">
        <f t="shared" ca="1" si="3"/>
        <v>20</v>
      </c>
      <c r="AC64" s="26">
        <f t="shared" ca="1" si="4"/>
        <v>7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2015:1:0:0:CENTRAL</v>
      </c>
      <c r="AB65" s="33">
        <f t="shared" ca="1" si="3"/>
        <v>124</v>
      </c>
      <c r="AC65" s="26">
        <f t="shared" ca="1" si="4"/>
        <v>4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2015:2:0:0:CENTRAL</v>
      </c>
      <c r="AB66" s="33">
        <f t="shared" ca="1" si="3"/>
        <v>133</v>
      </c>
      <c r="AC66" s="26">
        <f t="shared" ca="1" si="4"/>
        <v>10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2015:3:0:0:CENTRAL</v>
      </c>
      <c r="AB67" s="33">
        <f t="shared" ca="1" si="3"/>
        <v>143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2015:4:0:0:CENTRAL</v>
      </c>
      <c r="AB68" s="33">
        <f t="shared" ca="1" si="3"/>
        <v>153</v>
      </c>
      <c r="AC68" s="26">
        <f t="shared" ca="1" si="4"/>
        <v>10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2015:5:0:0:CENTRAL</v>
      </c>
      <c r="AB69" s="33">
        <f t="shared" ca="1" si="3"/>
        <v>163</v>
      </c>
      <c r="AC69" s="26">
        <f t="shared" ca="1" si="4"/>
        <v>10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2015:6:0:0:CENTRAL</v>
      </c>
      <c r="AB70" s="33">
        <f t="shared" ca="1" si="3"/>
        <v>173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2015:7:0:0:CENTRAL</v>
      </c>
      <c r="AB71" s="33">
        <f t="shared" ca="1" si="3"/>
        <v>183</v>
      </c>
      <c r="AC71" s="26">
        <f t="shared" ca="1" si="4"/>
        <v>4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2015:8:0:0:CENTRAL</v>
      </c>
      <c r="AB72" s="33">
        <f t="shared" ca="1" si="3"/>
        <v>193</v>
      </c>
      <c r="AC72" s="26">
        <f t="shared" ca="1" si="4"/>
        <v>6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2015:9:0:0:CENTRAL</v>
      </c>
      <c r="AB73" s="33">
        <f t="shared" ca="1" si="3"/>
        <v>203</v>
      </c>
      <c r="AC73" s="26">
        <f t="shared" ca="1" si="4"/>
        <v>8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2015:10:0:0:CENTRAL</v>
      </c>
      <c r="AB74" s="33">
        <f t="shared" ca="1" si="3"/>
        <v>93</v>
      </c>
      <c r="AC74" s="26">
        <f t="shared" ca="1" si="4"/>
        <v>4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2015:11:0:0:CENTRAL</v>
      </c>
      <c r="AB75" s="33">
        <f t="shared" ca="1" si="3"/>
        <v>103</v>
      </c>
      <c r="AC75" s="26">
        <f t="shared" ca="1" si="4"/>
        <v>6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2015:12:0:0:CENTRAL</v>
      </c>
      <c r="AB76" s="33">
        <f t="shared" ca="1" si="3"/>
        <v>113</v>
      </c>
      <c r="AC76" s="26">
        <f t="shared" ca="1" si="4"/>
        <v>10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2016:1:0:0:CENTRAL</v>
      </c>
      <c r="AB77" s="33">
        <f t="shared" ca="1" si="3"/>
        <v>213</v>
      </c>
      <c r="AC77" s="26">
        <f t="shared" ca="1" si="4"/>
        <v>8</v>
      </c>
      <c r="AD77" s="26">
        <f t="shared" si="5"/>
        <v>7</v>
      </c>
      <c r="AE77" s="33">
        <f t="shared" ca="1" si="6"/>
        <v>2</v>
      </c>
      <c r="AF77" s="11">
        <f t="shared" ca="1" si="8"/>
        <v>8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2016:1:1:7:CENTRAL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72</v>
      </c>
      <c r="AX77" s="26">
        <f t="shared" ref="AX77:AX88" si="16">3*$X$94</f>
        <v>36</v>
      </c>
      <c r="AY77" s="26">
        <f t="shared" ref="AY77:AY88" si="17">5*$X$94</f>
        <v>60</v>
      </c>
      <c r="AZ77" s="26">
        <f t="shared" ref="AZ77:AZ88" si="18">1*$X$94</f>
        <v>12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2016:2:0:0:CENTRAL</v>
      </c>
      <c r="AB78" s="33">
        <f t="shared" ca="1" si="3"/>
        <v>224</v>
      </c>
      <c r="AC78" s="26">
        <f t="shared" ca="1" si="4"/>
        <v>2</v>
      </c>
      <c r="AD78" s="26">
        <f t="shared" si="5"/>
        <v>7</v>
      </c>
      <c r="AE78" s="33">
        <f t="shared" ca="1" si="6"/>
        <v>13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1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2016:1:2:7:CENTRAL</v>
      </c>
      <c r="AP78" s="33">
        <f t="shared" ca="1" si="12"/>
        <v>2</v>
      </c>
      <c r="AQ78" s="26">
        <f t="shared" ca="1" si="13"/>
        <v>0</v>
      </c>
      <c r="AR78" s="26">
        <f t="shared" ca="1" si="13"/>
        <v>50</v>
      </c>
      <c r="AS78" s="26">
        <f t="shared" ca="1" si="13"/>
        <v>0</v>
      </c>
      <c r="AT78" s="26">
        <f t="shared" ca="1" si="13"/>
        <v>21</v>
      </c>
      <c r="AU78" s="26">
        <f t="shared" ca="1" si="13"/>
        <v>0</v>
      </c>
      <c r="AV78" s="26">
        <f t="shared" si="14"/>
        <v>3</v>
      </c>
      <c r="AW78" s="26">
        <f t="shared" si="15"/>
        <v>72</v>
      </c>
      <c r="AX78" s="26">
        <f t="shared" si="16"/>
        <v>36</v>
      </c>
      <c r="AY78" s="26">
        <f t="shared" si="17"/>
        <v>60</v>
      </c>
      <c r="AZ78" s="26">
        <f t="shared" si="18"/>
        <v>12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2016:3:0:0:CENTRAL</v>
      </c>
      <c r="AB79" s="33">
        <f t="shared" ca="1" si="3"/>
        <v>235</v>
      </c>
      <c r="AC79" s="26">
        <f t="shared" ca="1" si="4"/>
        <v>3</v>
      </c>
      <c r="AD79" s="26">
        <f t="shared" si="5"/>
        <v>7</v>
      </c>
      <c r="AE79" s="33">
        <f t="shared" ca="1" si="6"/>
        <v>26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2016:1:3:7:CENTRAL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72</v>
      </c>
      <c r="AX79" s="26">
        <f t="shared" si="16"/>
        <v>36</v>
      </c>
      <c r="AY79" s="26">
        <f t="shared" si="17"/>
        <v>60</v>
      </c>
      <c r="AZ79" s="26">
        <f t="shared" si="18"/>
        <v>12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2016:4:0:0:CENTRAL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2016:1:4:7:CENTRAL</v>
      </c>
      <c r="AP80" s="33">
        <f t="shared" ca="1" si="12"/>
        <v>13</v>
      </c>
      <c r="AQ80" s="26">
        <f t="shared" ca="1" si="13"/>
        <v>0</v>
      </c>
      <c r="AR80" s="26">
        <f t="shared" ca="1" si="13"/>
        <v>47</v>
      </c>
      <c r="AS80" s="26">
        <f t="shared" ca="1" si="13"/>
        <v>8</v>
      </c>
      <c r="AT80" s="26">
        <f t="shared" ca="1" si="13"/>
        <v>40</v>
      </c>
      <c r="AU80" s="26">
        <f t="shared" ca="1" si="13"/>
        <v>0</v>
      </c>
      <c r="AV80" s="26">
        <f t="shared" si="14"/>
        <v>3</v>
      </c>
      <c r="AW80" s="26">
        <f t="shared" si="15"/>
        <v>72</v>
      </c>
      <c r="AX80" s="26">
        <f t="shared" si="16"/>
        <v>36</v>
      </c>
      <c r="AY80" s="26">
        <f t="shared" si="17"/>
        <v>60</v>
      </c>
      <c r="AZ80" s="26">
        <f t="shared" si="18"/>
        <v>12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2016:5:0:0:CENTRAL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2016:1:5:7:CENTRAL</v>
      </c>
      <c r="AP81" s="33">
        <f t="shared" ca="1" si="12"/>
        <v>24</v>
      </c>
      <c r="AQ81" s="26">
        <f t="shared" ca="1" si="13"/>
        <v>4</v>
      </c>
      <c r="AR81" s="26">
        <f t="shared" ca="1" si="13"/>
        <v>42</v>
      </c>
      <c r="AS81" s="26">
        <f t="shared" ca="1" si="13"/>
        <v>9</v>
      </c>
      <c r="AT81" s="26">
        <f t="shared" ca="1" si="13"/>
        <v>38</v>
      </c>
      <c r="AU81" s="26">
        <f t="shared" ca="1" si="13"/>
        <v>0</v>
      </c>
      <c r="AV81" s="26">
        <f t="shared" si="14"/>
        <v>3</v>
      </c>
      <c r="AW81" s="26">
        <f t="shared" si="15"/>
        <v>72</v>
      </c>
      <c r="AX81" s="26">
        <f t="shared" si="16"/>
        <v>36</v>
      </c>
      <c r="AY81" s="26">
        <f t="shared" si="17"/>
        <v>60</v>
      </c>
      <c r="AZ81" s="26">
        <f t="shared" si="18"/>
        <v>12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2016:6:0:0:CENTRAL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2016:2:1:7:CENTRAL</v>
      </c>
      <c r="AP82" s="33">
        <f t="shared" ca="1" si="12"/>
        <v>35</v>
      </c>
      <c r="AQ82" s="26">
        <f t="shared" ca="1" si="13"/>
        <v>0</v>
      </c>
      <c r="AR82" s="26">
        <f t="shared" ca="1" si="13"/>
        <v>51</v>
      </c>
      <c r="AS82" s="26">
        <f t="shared" ca="1" si="13"/>
        <v>14</v>
      </c>
      <c r="AT82" s="26">
        <f t="shared" ca="1" si="13"/>
        <v>64</v>
      </c>
      <c r="AU82" s="26">
        <f t="shared" ca="1" si="13"/>
        <v>2</v>
      </c>
      <c r="AV82" s="26">
        <f t="shared" si="14"/>
        <v>3</v>
      </c>
      <c r="AW82" s="26">
        <f t="shared" si="15"/>
        <v>72</v>
      </c>
      <c r="AX82" s="26">
        <f t="shared" si="16"/>
        <v>36</v>
      </c>
      <c r="AY82" s="26">
        <f t="shared" si="17"/>
        <v>60</v>
      </c>
      <c r="AZ82" s="26">
        <f t="shared" si="18"/>
        <v>12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2016:7:0:0:CENTRAL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2016:2:2:7:CENTRAL</v>
      </c>
      <c r="AP83" s="33">
        <f t="shared" ca="1" si="12"/>
        <v>46</v>
      </c>
      <c r="AQ83" s="26">
        <f t="shared" ca="1" si="13"/>
        <v>0</v>
      </c>
      <c r="AR83" s="26">
        <f t="shared" ca="1" si="13"/>
        <v>61</v>
      </c>
      <c r="AS83" s="26">
        <f t="shared" ca="1" si="13"/>
        <v>16</v>
      </c>
      <c r="AT83" s="26">
        <f t="shared" ca="1" si="13"/>
        <v>56</v>
      </c>
      <c r="AU83" s="26">
        <f t="shared" ca="1" si="13"/>
        <v>5</v>
      </c>
      <c r="AV83" s="26">
        <f t="shared" si="14"/>
        <v>3</v>
      </c>
      <c r="AW83" s="26">
        <f t="shared" si="15"/>
        <v>72</v>
      </c>
      <c r="AX83" s="26">
        <f t="shared" si="16"/>
        <v>36</v>
      </c>
      <c r="AY83" s="26">
        <f t="shared" si="17"/>
        <v>60</v>
      </c>
      <c r="AZ83" s="26">
        <f t="shared" si="18"/>
        <v>12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2016:8:0:0:CENTRAL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2016:2:3:7:CENTRAL</v>
      </c>
      <c r="AP84" s="33">
        <f t="shared" ca="1" si="12"/>
        <v>57</v>
      </c>
      <c r="AQ84" s="26">
        <f t="shared" ca="1" si="13"/>
        <v>1</v>
      </c>
      <c r="AR84" s="26">
        <f t="shared" ca="1" si="13"/>
        <v>65</v>
      </c>
      <c r="AS84" s="26">
        <f t="shared" ca="1" si="13"/>
        <v>20</v>
      </c>
      <c r="AT84" s="26">
        <f t="shared" ca="1" si="13"/>
        <v>55</v>
      </c>
      <c r="AU84" s="26">
        <f t="shared" ca="1" si="13"/>
        <v>6</v>
      </c>
      <c r="AV84" s="26">
        <f t="shared" si="14"/>
        <v>3</v>
      </c>
      <c r="AW84" s="26">
        <f t="shared" si="15"/>
        <v>72</v>
      </c>
      <c r="AX84" s="26">
        <f t="shared" si="16"/>
        <v>36</v>
      </c>
      <c r="AY84" s="26">
        <f t="shared" si="17"/>
        <v>60</v>
      </c>
      <c r="AZ84" s="26">
        <f t="shared" si="18"/>
        <v>12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2016:9:0:0:CENTRAL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2016:2:4:7:CENTRAL</v>
      </c>
      <c r="AP85" s="33">
        <f t="shared" ca="1" si="12"/>
        <v>68</v>
      </c>
      <c r="AQ85" s="26">
        <f t="shared" ca="1" si="13"/>
        <v>1</v>
      </c>
      <c r="AR85" s="26">
        <f t="shared" ca="1" si="13"/>
        <v>63</v>
      </c>
      <c r="AS85" s="26">
        <f t="shared" ca="1" si="13"/>
        <v>24</v>
      </c>
      <c r="AT85" s="26">
        <f t="shared" ca="1" si="13"/>
        <v>45</v>
      </c>
      <c r="AU85" s="26">
        <f t="shared" ca="1" si="13"/>
        <v>5</v>
      </c>
      <c r="AV85" s="26">
        <f t="shared" si="14"/>
        <v>3</v>
      </c>
      <c r="AW85" s="26">
        <f t="shared" si="15"/>
        <v>72</v>
      </c>
      <c r="AX85" s="26">
        <f t="shared" si="16"/>
        <v>36</v>
      </c>
      <c r="AY85" s="26">
        <f t="shared" si="17"/>
        <v>60</v>
      </c>
      <c r="AZ85" s="26">
        <f t="shared" si="18"/>
        <v>12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2016:10:0:0:CENTRAL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2016:3:1:7:CENTRAL</v>
      </c>
      <c r="AP86" s="33">
        <f t="shared" ca="1" si="12"/>
        <v>79</v>
      </c>
      <c r="AQ86" s="26">
        <f t="shared" ca="1" si="13"/>
        <v>0</v>
      </c>
      <c r="AR86" s="26">
        <f t="shared" ca="1" si="13"/>
        <v>58</v>
      </c>
      <c r="AS86" s="26">
        <f t="shared" ca="1" si="13"/>
        <v>30</v>
      </c>
      <c r="AT86" s="26">
        <f t="shared" ca="1" si="13"/>
        <v>45</v>
      </c>
      <c r="AU86" s="26">
        <f t="shared" ca="1" si="13"/>
        <v>6</v>
      </c>
      <c r="AV86" s="26">
        <f t="shared" si="14"/>
        <v>3</v>
      </c>
      <c r="AW86" s="26">
        <f t="shared" si="15"/>
        <v>72</v>
      </c>
      <c r="AX86" s="26">
        <f t="shared" si="16"/>
        <v>36</v>
      </c>
      <c r="AY86" s="26">
        <f t="shared" si="17"/>
        <v>60</v>
      </c>
      <c r="AZ86" s="26">
        <f t="shared" si="18"/>
        <v>12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2016:11:0:0:CENTRAL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2016:3:2:7:CENTRAL</v>
      </c>
      <c r="AP87" s="33">
        <f t="shared" ca="1" si="12"/>
        <v>90</v>
      </c>
      <c r="AQ87" s="26">
        <f t="shared" ca="1" si="13"/>
        <v>1</v>
      </c>
      <c r="AR87" s="26">
        <f t="shared" ca="1" si="13"/>
        <v>78</v>
      </c>
      <c r="AS87" s="26">
        <f t="shared" ca="1" si="13"/>
        <v>21</v>
      </c>
      <c r="AT87" s="26">
        <f t="shared" ca="1" si="13"/>
        <v>71</v>
      </c>
      <c r="AU87" s="26">
        <f t="shared" ca="1" si="13"/>
        <v>4</v>
      </c>
      <c r="AV87" s="26">
        <f t="shared" si="14"/>
        <v>3</v>
      </c>
      <c r="AW87" s="26">
        <f t="shared" si="15"/>
        <v>72</v>
      </c>
      <c r="AX87" s="26">
        <f t="shared" si="16"/>
        <v>36</v>
      </c>
      <c r="AY87" s="26">
        <f t="shared" si="17"/>
        <v>60</v>
      </c>
      <c r="AZ87" s="26">
        <f t="shared" si="18"/>
        <v>12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2016:12:0:0:CENTRAL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2016:3:3:7:CENTRAL</v>
      </c>
      <c r="AP88" s="33">
        <f t="shared" ca="1" si="12"/>
        <v>100</v>
      </c>
      <c r="AQ88" s="26">
        <f t="shared" ca="1" si="13"/>
        <v>2</v>
      </c>
      <c r="AR88" s="26">
        <f t="shared" ca="1" si="13"/>
        <v>75</v>
      </c>
      <c r="AS88" s="26">
        <f t="shared" ca="1" si="13"/>
        <v>23</v>
      </c>
      <c r="AT88" s="26">
        <f t="shared" ca="1" si="13"/>
        <v>64</v>
      </c>
      <c r="AU88" s="26">
        <f t="shared" ca="1" si="13"/>
        <v>7</v>
      </c>
      <c r="AV88" s="26">
        <f t="shared" si="14"/>
        <v>3</v>
      </c>
      <c r="AW88" s="26">
        <f t="shared" si="15"/>
        <v>72</v>
      </c>
      <c r="AX88" s="26">
        <f t="shared" si="16"/>
        <v>36</v>
      </c>
      <c r="AY88" s="26">
        <f t="shared" si="17"/>
        <v>60</v>
      </c>
      <c r="AZ88" s="26">
        <f t="shared" si="18"/>
        <v>12</v>
      </c>
    </row>
    <row r="89" spans="23:52">
      <c r="W89" s="8" t="s">
        <v>1937</v>
      </c>
      <c r="X89" s="2" t="s">
        <v>42</v>
      </c>
      <c r="AC89" s="8">
        <f ca="1">SUMIFS(AC53:AC88, $X53:$X88,YEAR,AC53:AC88,"&lt;&gt;#N/A")</f>
        <v>13</v>
      </c>
      <c r="AD89" s="33"/>
      <c r="AF89" s="8">
        <f t="shared" ref="AF89:AK89" ca="1" si="20">SUM(AF53:AF88)</f>
        <v>8</v>
      </c>
      <c r="AG89" s="8">
        <f t="shared" ca="1" si="20"/>
        <v>0</v>
      </c>
      <c r="AH89" s="8">
        <f t="shared" ca="1" si="20"/>
        <v>0</v>
      </c>
      <c r="AI89" s="8">
        <f t="shared" ca="1" si="20"/>
        <v>9</v>
      </c>
      <c r="AJ89" s="8">
        <f t="shared" ca="1" si="20"/>
        <v>0</v>
      </c>
      <c r="AK89" s="8">
        <f t="shared" ca="1" si="20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8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44%</v>
      </c>
      <c r="Y99" s="36">
        <f ca="1">IFERROR(X98/SUM(X97:X98),"0")</f>
        <v>0.44444444444444442</v>
      </c>
      <c r="Z99" s="8" t="str">
        <f ca="1">TEXT(Y99,"00%")</f>
        <v>44%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89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2014  68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2015  80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1932</v>
      </c>
      <c r="X104" s="59" t="s">
        <v>708</v>
      </c>
    </row>
    <row r="105" spans="23:50">
      <c r="X105" s="57" t="s">
        <v>2016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2018</v>
      </c>
      <c r="B1" s="46" t="s">
        <v>2015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JINHUA_DISTRICT_GRAPH!$AC$89</f>
        <v>4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697</v>
      </c>
      <c r="B10" s="23" t="s">
        <v>1991</v>
      </c>
      <c r="C10" s="4" t="s">
        <v>709</v>
      </c>
      <c r="D10" s="4" t="s">
        <v>710</v>
      </c>
      <c r="E10" s="4" t="str">
        <f t="shared" ref="E10:E13" si="0">CONCATENATE(YEAR,":",MONTH,":",WEEK,":",WEEKDAY,":",$A10)</f>
        <v>2016:3:3:7:NORTH_JINHUA_E</v>
      </c>
      <c r="F10" s="4">
        <f>MATCH($E10,REPORT_DATA_BY_COMP!$A:$A,0)</f>
        <v>918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1994</v>
      </c>
      <c r="B11" s="23" t="s">
        <v>1995</v>
      </c>
      <c r="C11" s="4" t="s">
        <v>2002</v>
      </c>
      <c r="D11" s="4" t="s">
        <v>710</v>
      </c>
      <c r="E11" s="4" t="str">
        <f t="shared" si="0"/>
        <v>2016:3:3:7:JINHUA_S</v>
      </c>
      <c r="F11" s="4">
        <f>MATCH($E11,REPORT_DATA_BY_COMP!$A:$A,0)</f>
        <v>907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0</v>
      </c>
      <c r="Q11" s="11">
        <f>IFERROR(INDEX(REPORT_DATA_BY_COMP!$A:$AH,$F11,MATCH(Q$8,REPORT_DATA_BY_COMP!$A$1:$AH$1,0)), "")</f>
        <v>28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700</v>
      </c>
      <c r="B12" s="23" t="s">
        <v>1997</v>
      </c>
      <c r="C12" s="4" t="s">
        <v>1998</v>
      </c>
      <c r="D12" s="4" t="s">
        <v>2003</v>
      </c>
      <c r="E12" s="4" t="str">
        <f t="shared" si="0"/>
        <v>2016:3:3:7:TOUR_S</v>
      </c>
      <c r="F12" s="4">
        <f>MATCH($E12,REPORT_DATA_BY_COMP!$A:$A,0)</f>
        <v>945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1996</v>
      </c>
      <c r="B13" s="23" t="s">
        <v>1999</v>
      </c>
      <c r="C13" s="4" t="s">
        <v>2000</v>
      </c>
      <c r="D13" s="4" t="s">
        <v>2004</v>
      </c>
      <c r="E13" s="4" t="str">
        <f t="shared" si="0"/>
        <v>2016:3:3:7:OFFICE_E</v>
      </c>
      <c r="F13" s="4">
        <f>MATCH($E13,REPORT_DATA_BY_COMP!$A:$A,0)</f>
        <v>919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1">SUM(G10:G13)</f>
        <v>0</v>
      </c>
      <c r="H14" s="12">
        <f t="shared" si="1"/>
        <v>0</v>
      </c>
      <c r="I14" s="12">
        <f t="shared" si="1"/>
        <v>3</v>
      </c>
      <c r="J14" s="12">
        <f t="shared" si="1"/>
        <v>8</v>
      </c>
      <c r="K14" s="12">
        <f t="shared" si="1"/>
        <v>0</v>
      </c>
      <c r="L14" s="12">
        <f t="shared" si="1"/>
        <v>1</v>
      </c>
      <c r="M14" s="12">
        <f t="shared" si="1"/>
        <v>1</v>
      </c>
      <c r="N14" s="12">
        <f t="shared" si="1"/>
        <v>14</v>
      </c>
      <c r="O14" s="12">
        <f t="shared" si="1"/>
        <v>2</v>
      </c>
      <c r="P14" s="12">
        <f t="shared" si="1"/>
        <v>16</v>
      </c>
      <c r="Q14" s="12">
        <f t="shared" si="1"/>
        <v>62</v>
      </c>
      <c r="R14" s="12">
        <f t="shared" si="1"/>
        <v>20</v>
      </c>
      <c r="S14" s="12">
        <f t="shared" si="1"/>
        <v>0</v>
      </c>
      <c r="T14" s="12">
        <f t="shared" si="1"/>
        <v>7</v>
      </c>
      <c r="U14" s="12">
        <f t="shared" si="1"/>
        <v>5</v>
      </c>
      <c r="V14" s="12">
        <f t="shared" si="1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2016:3:1:7:JINHUA</v>
      </c>
      <c r="F17" s="14">
        <f>MATCH($E17,REPORT_DATA_BY_DISTRICT!$A:$A, 0)</f>
        <v>232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2016:3:2:7:JINHUA</v>
      </c>
      <c r="F18" s="14">
        <f>MATCH($E18,REPORT_DATA_BY_DISTRICT!$A:$A, 0)</f>
        <v>263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3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91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2016:3:3:7:JINHUA</v>
      </c>
      <c r="F19" s="14">
        <f>MATCH($E19,REPORT_DATA_BY_DISTRICT!$A:$A, 0)</f>
        <v>292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14</v>
      </c>
      <c r="O19" s="11">
        <f>IFERROR(INDEX(REPORT_DATA_BY_DISTRICT!$A:$AH,$F19,MATCH(O$8,REPORT_DATA_BY_DISTRICT!$A$1:$AH$1,0)), "")</f>
        <v>2</v>
      </c>
      <c r="P19" s="11">
        <f>IFERROR(INDEX(REPORT_DATA_BY_DISTRICT!$A:$AH,$F19,MATCH(P$8,REPORT_DATA_BY_DISTRICT!$A$1:$AH$1,0)), "")</f>
        <v>16</v>
      </c>
      <c r="Q19" s="11">
        <f>IFERROR(INDEX(REPORT_DATA_BY_DISTRICT!$A:$AH,$F19,MATCH(Q$8,REPORT_DATA_BY_DISTRICT!$A$1:$AH$1,0)), "")</f>
        <v>62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7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2016:3:4:7:JINHUA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2016:3:5:7:JINHUA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3</v>
      </c>
      <c r="H22" s="19">
        <f t="shared" ref="H22:V22" si="2">SUM(H17:H21)</f>
        <v>1</v>
      </c>
      <c r="I22" s="19">
        <f t="shared" si="2"/>
        <v>12</v>
      </c>
      <c r="J22" s="19">
        <f>SUM(J17:J21)</f>
        <v>25</v>
      </c>
      <c r="K22" s="19">
        <f t="shared" si="2"/>
        <v>5</v>
      </c>
      <c r="L22" s="19">
        <f t="shared" si="2"/>
        <v>2</v>
      </c>
      <c r="M22" s="19">
        <f t="shared" si="2"/>
        <v>2</v>
      </c>
      <c r="N22" s="19">
        <f t="shared" si="2"/>
        <v>51</v>
      </c>
      <c r="O22" s="19">
        <f t="shared" si="2"/>
        <v>15</v>
      </c>
      <c r="P22" s="19">
        <f t="shared" si="2"/>
        <v>64</v>
      </c>
      <c r="Q22" s="19">
        <f t="shared" si="2"/>
        <v>189</v>
      </c>
      <c r="R22" s="19">
        <f t="shared" si="2"/>
        <v>65</v>
      </c>
      <c r="S22" s="19">
        <f t="shared" si="2"/>
        <v>0</v>
      </c>
      <c r="T22" s="19">
        <f t="shared" si="2"/>
        <v>26</v>
      </c>
      <c r="U22" s="19">
        <f t="shared" si="2"/>
        <v>9</v>
      </c>
      <c r="V22" s="19">
        <f t="shared" si="2"/>
        <v>1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0">
    <cfRule type="cellIs" dxfId="959" priority="63" operator="lessThan">
      <formula>0.5</formula>
    </cfRule>
    <cfRule type="cellIs" dxfId="958" priority="64" operator="greaterThan">
      <formula>0.5</formula>
    </cfRule>
  </conditionalFormatting>
  <conditionalFormatting sqref="N10">
    <cfRule type="cellIs" dxfId="957" priority="61" operator="lessThan">
      <formula>4.5</formula>
    </cfRule>
    <cfRule type="cellIs" dxfId="956" priority="62" operator="greaterThan">
      <formula>5.5</formula>
    </cfRule>
  </conditionalFormatting>
  <conditionalFormatting sqref="O10">
    <cfRule type="cellIs" dxfId="955" priority="59" operator="lessThan">
      <formula>1.5</formula>
    </cfRule>
    <cfRule type="cellIs" dxfId="954" priority="60" operator="greaterThan">
      <formula>2.5</formula>
    </cfRule>
  </conditionalFormatting>
  <conditionalFormatting sqref="P10">
    <cfRule type="cellIs" dxfId="953" priority="57" operator="lessThan">
      <formula>4.5</formula>
    </cfRule>
    <cfRule type="cellIs" dxfId="952" priority="58" operator="greaterThan">
      <formula>7.5</formula>
    </cfRule>
  </conditionalFormatting>
  <conditionalFormatting sqref="R10:S10">
    <cfRule type="cellIs" dxfId="951" priority="55" operator="lessThan">
      <formula>2.5</formula>
    </cfRule>
    <cfRule type="cellIs" dxfId="950" priority="56" operator="greaterThan">
      <formula>4.5</formula>
    </cfRule>
  </conditionalFormatting>
  <conditionalFormatting sqref="T10">
    <cfRule type="cellIs" dxfId="949" priority="53" operator="lessThan">
      <formula>2.5</formula>
    </cfRule>
    <cfRule type="cellIs" dxfId="948" priority="54" operator="greaterThan">
      <formula>4.5</formula>
    </cfRule>
  </conditionalFormatting>
  <conditionalFormatting sqref="U10">
    <cfRule type="cellIs" dxfId="947" priority="52" operator="greaterThan">
      <formula>1.5</formula>
    </cfRule>
  </conditionalFormatting>
  <conditionalFormatting sqref="L10:V10">
    <cfRule type="expression" dxfId="946" priority="49">
      <formula>L10=""</formula>
    </cfRule>
  </conditionalFormatting>
  <conditionalFormatting sqref="S10">
    <cfRule type="cellIs" dxfId="945" priority="50" operator="greaterThan">
      <formula>0.5</formula>
    </cfRule>
    <cfRule type="cellIs" dxfId="944" priority="51" operator="lessThan">
      <formula>0.5</formula>
    </cfRule>
  </conditionalFormatting>
  <conditionalFormatting sqref="L11:M11">
    <cfRule type="cellIs" dxfId="943" priority="47" operator="lessThan">
      <formula>0.5</formula>
    </cfRule>
    <cfRule type="cellIs" dxfId="942" priority="48" operator="greaterThan">
      <formula>0.5</formula>
    </cfRule>
  </conditionalFormatting>
  <conditionalFormatting sqref="N11">
    <cfRule type="cellIs" dxfId="941" priority="45" operator="lessThan">
      <formula>4.5</formula>
    </cfRule>
    <cfRule type="cellIs" dxfId="940" priority="46" operator="greaterThan">
      <formula>5.5</formula>
    </cfRule>
  </conditionalFormatting>
  <conditionalFormatting sqref="O11">
    <cfRule type="cellIs" dxfId="939" priority="43" operator="lessThan">
      <formula>1.5</formula>
    </cfRule>
    <cfRule type="cellIs" dxfId="938" priority="44" operator="greaterThan">
      <formula>2.5</formula>
    </cfRule>
  </conditionalFormatting>
  <conditionalFormatting sqref="P11">
    <cfRule type="cellIs" dxfId="937" priority="41" operator="lessThan">
      <formula>4.5</formula>
    </cfRule>
    <cfRule type="cellIs" dxfId="936" priority="42" operator="greaterThan">
      <formula>7.5</formula>
    </cfRule>
  </conditionalFormatting>
  <conditionalFormatting sqref="R11:S11">
    <cfRule type="cellIs" dxfId="935" priority="39" operator="lessThan">
      <formula>2.5</formula>
    </cfRule>
    <cfRule type="cellIs" dxfId="934" priority="40" operator="greaterThan">
      <formula>4.5</formula>
    </cfRule>
  </conditionalFormatting>
  <conditionalFormatting sqref="T11">
    <cfRule type="cellIs" dxfId="933" priority="37" operator="lessThan">
      <formula>2.5</formula>
    </cfRule>
    <cfRule type="cellIs" dxfId="932" priority="38" operator="greaterThan">
      <formula>4.5</formula>
    </cfRule>
  </conditionalFormatting>
  <conditionalFormatting sqref="U11">
    <cfRule type="cellIs" dxfId="931" priority="36" operator="greaterThan">
      <formula>1.5</formula>
    </cfRule>
  </conditionalFormatting>
  <conditionalFormatting sqref="L11:V11">
    <cfRule type="expression" dxfId="930" priority="33">
      <formula>L11=""</formula>
    </cfRule>
  </conditionalFormatting>
  <conditionalFormatting sqref="S11">
    <cfRule type="cellIs" dxfId="929" priority="34" operator="greaterThan">
      <formula>0.5</formula>
    </cfRule>
    <cfRule type="cellIs" dxfId="928" priority="35" operator="lessThan">
      <formula>0.5</formula>
    </cfRule>
  </conditionalFormatting>
  <conditionalFormatting sqref="L12:M12">
    <cfRule type="cellIs" dxfId="927" priority="31" operator="lessThan">
      <formula>0.5</formula>
    </cfRule>
    <cfRule type="cellIs" dxfId="926" priority="32" operator="greaterThan">
      <formula>0.5</formula>
    </cfRule>
  </conditionalFormatting>
  <conditionalFormatting sqref="N12">
    <cfRule type="cellIs" dxfId="925" priority="29" operator="lessThan">
      <formula>4.5</formula>
    </cfRule>
    <cfRule type="cellIs" dxfId="924" priority="30" operator="greaterThan">
      <formula>5.5</formula>
    </cfRule>
  </conditionalFormatting>
  <conditionalFormatting sqref="O12">
    <cfRule type="cellIs" dxfId="923" priority="27" operator="lessThan">
      <formula>1.5</formula>
    </cfRule>
    <cfRule type="cellIs" dxfId="922" priority="28" operator="greaterThan">
      <formula>2.5</formula>
    </cfRule>
  </conditionalFormatting>
  <conditionalFormatting sqref="P12">
    <cfRule type="cellIs" dxfId="921" priority="25" operator="lessThan">
      <formula>4.5</formula>
    </cfRule>
    <cfRule type="cellIs" dxfId="920" priority="26" operator="greaterThan">
      <formula>7.5</formula>
    </cfRule>
  </conditionalFormatting>
  <conditionalFormatting sqref="R12:S12">
    <cfRule type="cellIs" dxfId="919" priority="23" operator="lessThan">
      <formula>2.5</formula>
    </cfRule>
    <cfRule type="cellIs" dxfId="918" priority="24" operator="greaterThan">
      <formula>4.5</formula>
    </cfRule>
  </conditionalFormatting>
  <conditionalFormatting sqref="T12">
    <cfRule type="cellIs" dxfId="917" priority="21" operator="lessThan">
      <formula>2.5</formula>
    </cfRule>
    <cfRule type="cellIs" dxfId="916" priority="22" operator="greaterThan">
      <formula>4.5</formula>
    </cfRule>
  </conditionalFormatting>
  <conditionalFormatting sqref="U12">
    <cfRule type="cellIs" dxfId="915" priority="20" operator="greaterThan">
      <formula>1.5</formula>
    </cfRule>
  </conditionalFormatting>
  <conditionalFormatting sqref="L12:V12">
    <cfRule type="expression" dxfId="914" priority="17">
      <formula>L12=""</formula>
    </cfRule>
  </conditionalFormatting>
  <conditionalFormatting sqref="S12">
    <cfRule type="cellIs" dxfId="913" priority="18" operator="greaterThan">
      <formula>0.5</formula>
    </cfRule>
    <cfRule type="cellIs" dxfId="912" priority="19" operator="lessThan">
      <formula>0.5</formula>
    </cfRule>
  </conditionalFormatting>
  <conditionalFormatting sqref="L13:M13">
    <cfRule type="cellIs" dxfId="911" priority="15" operator="lessThan">
      <formula>0.5</formula>
    </cfRule>
    <cfRule type="cellIs" dxfId="910" priority="16" operator="greaterThan">
      <formula>0.5</formula>
    </cfRule>
  </conditionalFormatting>
  <conditionalFormatting sqref="N13">
    <cfRule type="cellIs" dxfId="909" priority="13" operator="lessThan">
      <formula>4.5</formula>
    </cfRule>
    <cfRule type="cellIs" dxfId="908" priority="14" operator="greaterThan">
      <formula>5.5</formula>
    </cfRule>
  </conditionalFormatting>
  <conditionalFormatting sqref="O13">
    <cfRule type="cellIs" dxfId="907" priority="11" operator="lessThan">
      <formula>1.5</formula>
    </cfRule>
    <cfRule type="cellIs" dxfId="906" priority="12" operator="greaterThan">
      <formula>2.5</formula>
    </cfRule>
  </conditionalFormatting>
  <conditionalFormatting sqref="P13">
    <cfRule type="cellIs" dxfId="905" priority="9" operator="lessThan">
      <formula>4.5</formula>
    </cfRule>
    <cfRule type="cellIs" dxfId="904" priority="10" operator="greaterThan">
      <formula>7.5</formula>
    </cfRule>
  </conditionalFormatting>
  <conditionalFormatting sqref="R13:S13">
    <cfRule type="cellIs" dxfId="903" priority="7" operator="lessThan">
      <formula>2.5</formula>
    </cfRule>
    <cfRule type="cellIs" dxfId="902" priority="8" operator="greaterThan">
      <formula>4.5</formula>
    </cfRule>
  </conditionalFormatting>
  <conditionalFormatting sqref="T13">
    <cfRule type="cellIs" dxfId="901" priority="5" operator="lessThan">
      <formula>2.5</formula>
    </cfRule>
    <cfRule type="cellIs" dxfId="900" priority="6" operator="greaterThan">
      <formula>4.5</formula>
    </cfRule>
  </conditionalFormatting>
  <conditionalFormatting sqref="U13">
    <cfRule type="cellIs" dxfId="899" priority="4" operator="greaterThan">
      <formula>1.5</formula>
    </cfRule>
  </conditionalFormatting>
  <conditionalFormatting sqref="L13:V13">
    <cfRule type="expression" dxfId="898" priority="1">
      <formula>L13=""</formula>
    </cfRule>
  </conditionalFormatting>
  <conditionalFormatting sqref="S13">
    <cfRule type="cellIs" dxfId="897" priority="2" operator="greaterThan">
      <formula>0.5</formula>
    </cfRule>
    <cfRule type="cellIs" dxfId="8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3" sqref="X2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2014:1:0:0:JINHUA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2014:2:0:0:JINHUA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2014:3:0:0:JINHUA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2014:4:0:0:JINHUA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2014:5:0:0:JINHUA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2014:6:0:0:JINHUA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2014:7:0:0:JINHUA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2014:8:0:0:JINHUA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2014:9:0:0:JINHUA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2014:10:0:0:JINHUA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2014:11:0:0:JINHUA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2014:12:0:0:JINHUA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2015:1:0:0:JINHUA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2015:2:0:0:JINHUA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2015:3:0:0:JINHUA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2015:4:0:0:JINHUA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2015:5:0:0:JINHUA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2015:6:0:0:JINHUA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2015:7:0:0:JINHUA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2015:8:0:0:JINHUA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2015:9:0:0:JINHUA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2015:10:0:0:JINHUA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2015:11:0:0:JINHUA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2015:12:0:0:JINHUA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2016:1:0:0:JINHUA</v>
      </c>
      <c r="AB77" s="33">
        <f t="shared" ca="1" si="3"/>
        <v>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2016:1:1:7:JINHUA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2016:2:0:0:JINHUA</v>
      </c>
      <c r="AB78" s="33">
        <f t="shared" ca="1" si="3"/>
        <v>45</v>
      </c>
      <c r="AC78" s="26">
        <f t="shared" ca="1" si="4"/>
        <v>1</v>
      </c>
      <c r="AD78" s="26">
        <f t="shared" si="5"/>
        <v>0</v>
      </c>
      <c r="AE78" s="33">
        <f t="shared" ca="1" si="6"/>
        <v>8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1</v>
      </c>
      <c r="AJ78" s="11">
        <f t="shared" ca="1" si="9"/>
        <v>0</v>
      </c>
      <c r="AK78" s="11">
        <f t="shared" ca="1" si="9"/>
        <v>1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2016:1:2:7:JINHUA</v>
      </c>
      <c r="AP78" s="33">
        <f t="shared" ca="1" si="13"/>
        <v>9</v>
      </c>
      <c r="AQ78" s="26">
        <f t="shared" ca="1" si="14"/>
        <v>0</v>
      </c>
      <c r="AR78" s="26">
        <f t="shared" ca="1" si="14"/>
        <v>20</v>
      </c>
      <c r="AS78" s="26">
        <f t="shared" ca="1" si="14"/>
        <v>0</v>
      </c>
      <c r="AT78" s="26">
        <f t="shared" ca="1" si="14"/>
        <v>10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2016:3:0:0:JINHUA</v>
      </c>
      <c r="AB79" s="33">
        <f t="shared" ca="1" si="3"/>
        <v>78</v>
      </c>
      <c r="AC79" s="26">
        <f t="shared" ca="1" si="4"/>
        <v>2</v>
      </c>
      <c r="AD79" s="26">
        <f t="shared" si="5"/>
        <v>0</v>
      </c>
      <c r="AE79" s="33">
        <f t="shared" ca="1" si="6"/>
        <v>25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2016:1:3:7:JINHUA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2016:4:0:0:JINHUA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2016:1:4:7:JINHUA</v>
      </c>
      <c r="AP80" s="33">
        <f t="shared" ca="1" si="13"/>
        <v>41</v>
      </c>
      <c r="AQ80" s="26">
        <f t="shared" ca="1" si="14"/>
        <v>0</v>
      </c>
      <c r="AR80" s="26">
        <f t="shared" ca="1" si="14"/>
        <v>17</v>
      </c>
      <c r="AS80" s="26">
        <f t="shared" ca="1" si="14"/>
        <v>3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2016:5:0:0:JINHUA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2016:1:5:7:JINHUA</v>
      </c>
      <c r="AP81" s="33">
        <f t="shared" ca="1" si="13"/>
        <v>73</v>
      </c>
      <c r="AQ81" s="26">
        <f t="shared" ca="1" si="14"/>
        <v>1</v>
      </c>
      <c r="AR81" s="26">
        <f t="shared" ca="1" si="14"/>
        <v>18</v>
      </c>
      <c r="AS81" s="26">
        <f t="shared" ca="1" si="14"/>
        <v>2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2016:6:0:0:JINHUA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2016:2:1:7:JINHUA</v>
      </c>
      <c r="AP82" s="33">
        <f t="shared" ca="1" si="13"/>
        <v>105</v>
      </c>
      <c r="AQ82" s="26">
        <f t="shared" ca="1" si="14"/>
        <v>0</v>
      </c>
      <c r="AR82" s="26">
        <f t="shared" ca="1" si="14"/>
        <v>19</v>
      </c>
      <c r="AS82" s="26">
        <f t="shared" ca="1" si="14"/>
        <v>4</v>
      </c>
      <c r="AT82" s="26">
        <f t="shared" ca="1" si="14"/>
        <v>14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2016:7:0:0:JINHUA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2016:2:2:7:JINHUA</v>
      </c>
      <c r="AP83" s="33">
        <f t="shared" ca="1" si="13"/>
        <v>137</v>
      </c>
      <c r="AQ83" s="26">
        <f t="shared" ca="1" si="14"/>
        <v>0</v>
      </c>
      <c r="AR83" s="26">
        <f t="shared" ca="1" si="14"/>
        <v>21</v>
      </c>
      <c r="AS83" s="26">
        <f t="shared" ca="1" si="14"/>
        <v>5</v>
      </c>
      <c r="AT83" s="26">
        <f t="shared" ca="1" si="14"/>
        <v>18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2016:8:0:0:JINHUA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2016:2:3:7:JINHUA</v>
      </c>
      <c r="AP84" s="33">
        <f t="shared" ca="1" si="13"/>
        <v>169</v>
      </c>
      <c r="AQ84" s="26">
        <f t="shared" ca="1" si="14"/>
        <v>1</v>
      </c>
      <c r="AR84" s="26">
        <f t="shared" ca="1" si="14"/>
        <v>24</v>
      </c>
      <c r="AS84" s="26">
        <f t="shared" ca="1" si="14"/>
        <v>13</v>
      </c>
      <c r="AT84" s="26">
        <f t="shared" ca="1" si="14"/>
        <v>16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2016:9:0:0:JINHUA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2016:2:4:7:JINHUA</v>
      </c>
      <c r="AP85" s="33">
        <f t="shared" ca="1" si="13"/>
        <v>201</v>
      </c>
      <c r="AQ85" s="26">
        <f t="shared" ca="1" si="14"/>
        <v>0</v>
      </c>
      <c r="AR85" s="26">
        <f t="shared" ca="1" si="14"/>
        <v>20</v>
      </c>
      <c r="AS85" s="26">
        <f t="shared" ca="1" si="14"/>
        <v>5</v>
      </c>
      <c r="AT85" s="26">
        <f t="shared" ca="1" si="14"/>
        <v>8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2016:10:0:0:JINHUA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2016:3:1:7:JINHUA</v>
      </c>
      <c r="AP86" s="33">
        <f t="shared" ca="1" si="13"/>
        <v>232</v>
      </c>
      <c r="AQ86" s="26">
        <f t="shared" ca="1" si="14"/>
        <v>0</v>
      </c>
      <c r="AR86" s="26">
        <f t="shared" ca="1" si="14"/>
        <v>18</v>
      </c>
      <c r="AS86" s="26">
        <f t="shared" ca="1" si="14"/>
        <v>6</v>
      </c>
      <c r="AT86" s="26">
        <f t="shared" ca="1" si="14"/>
        <v>17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2016:11:0:0:JINHUA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2016:3:2:7:JINHUA</v>
      </c>
      <c r="AP87" s="33">
        <f t="shared" ca="1" si="13"/>
        <v>263</v>
      </c>
      <c r="AQ87" s="26">
        <f t="shared" ca="1" si="14"/>
        <v>1</v>
      </c>
      <c r="AR87" s="26">
        <f t="shared" ca="1" si="14"/>
        <v>19</v>
      </c>
      <c r="AS87" s="26">
        <f t="shared" ca="1" si="14"/>
        <v>7</v>
      </c>
      <c r="AT87" s="26">
        <f t="shared" ca="1" si="14"/>
        <v>28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2016:12:0:0:JINHUA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2016:3:3:7:JINHUA</v>
      </c>
      <c r="AP88" s="33">
        <f t="shared" ca="1" si="13"/>
        <v>292</v>
      </c>
      <c r="AQ88" s="26">
        <f t="shared" ca="1" si="14"/>
        <v>1</v>
      </c>
      <c r="AR88" s="26">
        <f t="shared" ca="1" si="14"/>
        <v>14</v>
      </c>
      <c r="AS88" s="26">
        <f t="shared" ca="1" si="14"/>
        <v>2</v>
      </c>
      <c r="AT88" s="26">
        <f t="shared" ca="1" si="14"/>
        <v>20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2018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2</v>
      </c>
      <c r="AJ89" s="8">
        <f t="shared" ca="1" si="21"/>
        <v>0</v>
      </c>
      <c r="AK89" s="8">
        <f t="shared" ca="1" si="21"/>
        <v>1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3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25%</v>
      </c>
      <c r="Y99" s="36">
        <f ca="1">IFERROR(X98/SUM(X97:X98),"0")</f>
        <v>0.25</v>
      </c>
      <c r="Z99" s="8" t="str">
        <f ca="1">TEXT(Y99,"00%")</f>
        <v>25%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2015</v>
      </c>
    </row>
    <row r="105" spans="23:50">
      <c r="X105" s="57" t="s">
        <v>2093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2020</v>
      </c>
      <c r="B1" s="46" t="s">
        <v>2019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XINAN_DISTRICT_GRAPH!$AC$89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2006</v>
      </c>
      <c r="B10" s="23" t="s">
        <v>2007</v>
      </c>
      <c r="C10" s="4" t="s">
        <v>2008</v>
      </c>
      <c r="D10" s="4" t="s">
        <v>2012</v>
      </c>
      <c r="E10" s="4" t="str">
        <f t="shared" ref="E10:E13" si="0">CONCATENATE(YEAR,":",MONTH,":",WEEK,":",WEEKDAY,":",$A10)</f>
        <v>2016:3:3:7:ASSISTANTS</v>
      </c>
      <c r="F10" s="4">
        <f>MATCH($E10,REPORT_DATA_BY_COMP!$A:$A,0)</f>
        <v>886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3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14</v>
      </c>
      <c r="P10" s="11">
        <f>IFERROR(INDEX(REPORT_DATA_BY_COMP!$A:$AH,$F10,MATCH(P$8,REPORT_DATA_BY_COMP!$A$1:$AH$1,0)), "")</f>
        <v>15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5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1</v>
      </c>
    </row>
    <row r="11" spans="1:22">
      <c r="A11" s="22" t="s">
        <v>698</v>
      </c>
      <c r="B11" s="23" t="s">
        <v>2009</v>
      </c>
      <c r="C11" s="4" t="s">
        <v>711</v>
      </c>
      <c r="D11" s="4" t="s">
        <v>712</v>
      </c>
      <c r="E11" s="4" t="str">
        <f t="shared" si="0"/>
        <v>2016:3:3:7:WANDA_E</v>
      </c>
      <c r="F11" s="4">
        <f>MATCH($E11,REPORT_DATA_BY_COMP!$A:$A,0)</f>
        <v>948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9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2072</v>
      </c>
      <c r="B12" s="23" t="s">
        <v>1992</v>
      </c>
      <c r="C12" s="4" t="s">
        <v>2010</v>
      </c>
      <c r="D12" s="4" t="s">
        <v>2013</v>
      </c>
      <c r="E12" s="4" t="str">
        <f t="shared" si="0"/>
        <v>2016:3:3:7:WANDA_S</v>
      </c>
      <c r="F12" s="4">
        <f>MATCH($E12,REPORT_DATA_BY_COMP!$A:$A,0)</f>
        <v>949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699</v>
      </c>
      <c r="B13" s="23" t="s">
        <v>1993</v>
      </c>
      <c r="C13" s="4" t="s">
        <v>2011</v>
      </c>
      <c r="D13" s="4" t="s">
        <v>713</v>
      </c>
      <c r="E13" s="4" t="str">
        <f t="shared" si="0"/>
        <v>2016:3:3:7:XINAN_S</v>
      </c>
      <c r="F13" s="4">
        <f>MATCH($E13,REPORT_DATA_BY_COMP!$A:$A,0)</f>
        <v>951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18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1">SUM(G10:G13)</f>
        <v>2</v>
      </c>
      <c r="H14" s="12">
        <f t="shared" si="1"/>
        <v>3</v>
      </c>
      <c r="I14" s="12">
        <f t="shared" si="1"/>
        <v>7</v>
      </c>
      <c r="J14" s="12">
        <f t="shared" si="1"/>
        <v>9</v>
      </c>
      <c r="K14" s="12">
        <f t="shared" si="1"/>
        <v>1</v>
      </c>
      <c r="L14" s="12">
        <f t="shared" si="1"/>
        <v>1</v>
      </c>
      <c r="M14" s="12">
        <f t="shared" si="1"/>
        <v>0</v>
      </c>
      <c r="N14" s="12">
        <f t="shared" si="1"/>
        <v>36</v>
      </c>
      <c r="O14" s="12">
        <f t="shared" si="1"/>
        <v>14</v>
      </c>
      <c r="P14" s="12">
        <f t="shared" si="1"/>
        <v>32</v>
      </c>
      <c r="Q14" s="12">
        <f t="shared" si="1"/>
        <v>52</v>
      </c>
      <c r="R14" s="12">
        <f t="shared" si="1"/>
        <v>28</v>
      </c>
      <c r="S14" s="12">
        <f t="shared" si="1"/>
        <v>6</v>
      </c>
      <c r="T14" s="12">
        <f t="shared" si="1"/>
        <v>20</v>
      </c>
      <c r="U14" s="12">
        <f t="shared" si="1"/>
        <v>11</v>
      </c>
      <c r="V14" s="12">
        <f t="shared" si="1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2016:3:1:7:XINAN</v>
      </c>
      <c r="F17" s="14">
        <f>MATCH($E17,REPORT_DATA_BY_DISTRICT!$A:$A, 0)</f>
        <v>245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17</v>
      </c>
      <c r="J17" s="11">
        <f>IFERROR(INDEX(REPORT_DATA_BY_DISTRICT!$A:$AH,$F17,MATCH(J$8,REPORT_DATA_BY_DISTRICT!$A$1:$AH$1,0)), "")</f>
        <v>16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48</v>
      </c>
      <c r="O17" s="11">
        <f>IFERROR(INDEX(REPORT_DATA_BY_DISTRICT!$A:$AH,$F17,MATCH(O$8,REPORT_DATA_BY_DISTRICT!$A$1:$AH$1,0)), "")</f>
        <v>17</v>
      </c>
      <c r="P17" s="11">
        <f>IFERROR(INDEX(REPORT_DATA_BY_DISTRICT!$A:$AH,$F17,MATCH(P$8,REPORT_DATA_BY_DISTRICT!$A$1:$AH$1,0)), "")</f>
        <v>43</v>
      </c>
      <c r="Q17" s="11">
        <f>IFERROR(INDEX(REPORT_DATA_BY_DISTRICT!$A:$AH,$F17,MATCH(Q$8,REPORT_DATA_BY_DISTRICT!$A$1:$AH$1,0)), "")</f>
        <v>61</v>
      </c>
      <c r="R17" s="11">
        <f>IFERROR(INDEX(REPORT_DATA_BY_DISTRICT!$A:$AH,$F17,MATCH(R$8,REPORT_DATA_BY_DISTRICT!$A$1:$AH$1,0)), "")</f>
        <v>27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2016:3:2:7:XINAN</v>
      </c>
      <c r="F18" s="14">
        <f>MATCH($E18,REPORT_DATA_BY_DISTRICT!$A:$A, 0)</f>
        <v>274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6</v>
      </c>
      <c r="I18" s="11">
        <f>IFERROR(INDEX(REPORT_DATA_BY_DISTRICT!$A:$AH,$F18,MATCH(I$8,REPORT_DATA_BY_DISTRICT!$A$1:$AH$1,0)), "")</f>
        <v>14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41</v>
      </c>
      <c r="O18" s="11">
        <f>IFERROR(INDEX(REPORT_DATA_BY_DISTRICT!$A:$AH,$F18,MATCH(O$8,REPORT_DATA_BY_DISTRICT!$A$1:$AH$1,0)), "")</f>
        <v>12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14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2016:3:3:7:XINAN</v>
      </c>
      <c r="F19" s="14">
        <f>MATCH($E19,REPORT_DATA_BY_DISTRICT!$A:$A, 0)</f>
        <v>303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36</v>
      </c>
      <c r="O19" s="11">
        <f>IFERROR(INDEX(REPORT_DATA_BY_DISTRICT!$A:$AH,$F19,MATCH(O$8,REPORT_DATA_BY_DISTRICT!$A$1:$AH$1,0)), "")</f>
        <v>14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52</v>
      </c>
      <c r="R19" s="11">
        <f>IFERROR(INDEX(REPORT_DATA_BY_DISTRICT!$A:$AH,$F19,MATCH(R$8,REPORT_DATA_BY_DISTRICT!$A$1:$AH$1,0)), "")</f>
        <v>28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20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1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2016:3:4:7:XINAN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2016:3:5:7:XINAN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2</v>
      </c>
      <c r="H22" s="19">
        <f t="shared" ref="H22:V22" si="2">SUM(H17:H21)</f>
        <v>12</v>
      </c>
      <c r="I22" s="19">
        <f t="shared" si="2"/>
        <v>38</v>
      </c>
      <c r="J22" s="19">
        <f>SUM(J17:J21)</f>
        <v>39</v>
      </c>
      <c r="K22" s="19">
        <f t="shared" si="2"/>
        <v>2</v>
      </c>
      <c r="L22" s="19">
        <f t="shared" si="2"/>
        <v>1</v>
      </c>
      <c r="M22" s="19">
        <f t="shared" si="2"/>
        <v>1</v>
      </c>
      <c r="N22" s="19">
        <f t="shared" si="2"/>
        <v>125</v>
      </c>
      <c r="O22" s="19">
        <f t="shared" si="2"/>
        <v>43</v>
      </c>
      <c r="P22" s="19">
        <f t="shared" si="2"/>
        <v>103</v>
      </c>
      <c r="Q22" s="19">
        <f t="shared" si="2"/>
        <v>166</v>
      </c>
      <c r="R22" s="19">
        <f t="shared" si="2"/>
        <v>81</v>
      </c>
      <c r="S22" s="19">
        <f t="shared" si="2"/>
        <v>10</v>
      </c>
      <c r="T22" s="19">
        <f t="shared" si="2"/>
        <v>48</v>
      </c>
      <c r="U22" s="19">
        <f t="shared" si="2"/>
        <v>21</v>
      </c>
      <c r="V22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95" priority="63" operator="lessThan">
      <formula>0.5</formula>
    </cfRule>
    <cfRule type="cellIs" dxfId="894" priority="64" operator="greaterThan">
      <formula>0.5</formula>
    </cfRule>
  </conditionalFormatting>
  <conditionalFormatting sqref="N10">
    <cfRule type="cellIs" dxfId="893" priority="61" operator="lessThan">
      <formula>4.5</formula>
    </cfRule>
    <cfRule type="cellIs" dxfId="892" priority="62" operator="greaterThan">
      <formula>5.5</formula>
    </cfRule>
  </conditionalFormatting>
  <conditionalFormatting sqref="O10">
    <cfRule type="cellIs" dxfId="891" priority="59" operator="lessThan">
      <formula>1.5</formula>
    </cfRule>
    <cfRule type="cellIs" dxfId="890" priority="60" operator="greaterThan">
      <formula>2.5</formula>
    </cfRule>
  </conditionalFormatting>
  <conditionalFormatting sqref="P10">
    <cfRule type="cellIs" dxfId="889" priority="57" operator="lessThan">
      <formula>4.5</formula>
    </cfRule>
    <cfRule type="cellIs" dxfId="888" priority="58" operator="greaterThan">
      <formula>7.5</formula>
    </cfRule>
  </conditionalFormatting>
  <conditionalFormatting sqref="R10:S10">
    <cfRule type="cellIs" dxfId="887" priority="55" operator="lessThan">
      <formula>2.5</formula>
    </cfRule>
    <cfRule type="cellIs" dxfId="886" priority="56" operator="greaterThan">
      <formula>4.5</formula>
    </cfRule>
  </conditionalFormatting>
  <conditionalFormatting sqref="T10">
    <cfRule type="cellIs" dxfId="885" priority="53" operator="lessThan">
      <formula>2.5</formula>
    </cfRule>
    <cfRule type="cellIs" dxfId="884" priority="54" operator="greaterThan">
      <formula>4.5</formula>
    </cfRule>
  </conditionalFormatting>
  <conditionalFormatting sqref="U10">
    <cfRule type="cellIs" dxfId="883" priority="52" operator="greaterThan">
      <formula>1.5</formula>
    </cfRule>
  </conditionalFormatting>
  <conditionalFormatting sqref="L10:V10">
    <cfRule type="expression" dxfId="882" priority="49">
      <formula>L10=""</formula>
    </cfRule>
  </conditionalFormatting>
  <conditionalFormatting sqref="S10">
    <cfRule type="cellIs" dxfId="881" priority="50" operator="greaterThan">
      <formula>0.5</formula>
    </cfRule>
    <cfRule type="cellIs" dxfId="880" priority="51" operator="lessThan">
      <formula>0.5</formula>
    </cfRule>
  </conditionalFormatting>
  <conditionalFormatting sqref="L11:M11">
    <cfRule type="cellIs" dxfId="879" priority="47" operator="lessThan">
      <formula>0.5</formula>
    </cfRule>
    <cfRule type="cellIs" dxfId="878" priority="48" operator="greaterThan">
      <formula>0.5</formula>
    </cfRule>
  </conditionalFormatting>
  <conditionalFormatting sqref="N11">
    <cfRule type="cellIs" dxfId="877" priority="45" operator="lessThan">
      <formula>4.5</formula>
    </cfRule>
    <cfRule type="cellIs" dxfId="876" priority="46" operator="greaterThan">
      <formula>5.5</formula>
    </cfRule>
  </conditionalFormatting>
  <conditionalFormatting sqref="O11">
    <cfRule type="cellIs" dxfId="875" priority="43" operator="lessThan">
      <formula>1.5</formula>
    </cfRule>
    <cfRule type="cellIs" dxfId="874" priority="44" operator="greaterThan">
      <formula>2.5</formula>
    </cfRule>
  </conditionalFormatting>
  <conditionalFormatting sqref="P11">
    <cfRule type="cellIs" dxfId="873" priority="41" operator="lessThan">
      <formula>4.5</formula>
    </cfRule>
    <cfRule type="cellIs" dxfId="872" priority="42" operator="greaterThan">
      <formula>7.5</formula>
    </cfRule>
  </conditionalFormatting>
  <conditionalFormatting sqref="R11:S11">
    <cfRule type="cellIs" dxfId="871" priority="39" operator="lessThan">
      <formula>2.5</formula>
    </cfRule>
    <cfRule type="cellIs" dxfId="870" priority="40" operator="greaterThan">
      <formula>4.5</formula>
    </cfRule>
  </conditionalFormatting>
  <conditionalFormatting sqref="T11">
    <cfRule type="cellIs" dxfId="869" priority="37" operator="lessThan">
      <formula>2.5</formula>
    </cfRule>
    <cfRule type="cellIs" dxfId="868" priority="38" operator="greaterThan">
      <formula>4.5</formula>
    </cfRule>
  </conditionalFormatting>
  <conditionalFormatting sqref="U11">
    <cfRule type="cellIs" dxfId="867" priority="36" operator="greaterThan">
      <formula>1.5</formula>
    </cfRule>
  </conditionalFormatting>
  <conditionalFormatting sqref="L11:V11">
    <cfRule type="expression" dxfId="866" priority="33">
      <formula>L11=""</formula>
    </cfRule>
  </conditionalFormatting>
  <conditionalFormatting sqref="S11">
    <cfRule type="cellIs" dxfId="865" priority="34" operator="greaterThan">
      <formula>0.5</formula>
    </cfRule>
    <cfRule type="cellIs" dxfId="864" priority="35" operator="lessThan">
      <formula>0.5</formula>
    </cfRule>
  </conditionalFormatting>
  <conditionalFormatting sqref="L12:M12">
    <cfRule type="cellIs" dxfId="863" priority="31" operator="lessThan">
      <formula>0.5</formula>
    </cfRule>
    <cfRule type="cellIs" dxfId="862" priority="32" operator="greaterThan">
      <formula>0.5</formula>
    </cfRule>
  </conditionalFormatting>
  <conditionalFormatting sqref="N12">
    <cfRule type="cellIs" dxfId="861" priority="29" operator="lessThan">
      <formula>4.5</formula>
    </cfRule>
    <cfRule type="cellIs" dxfId="860" priority="30" operator="greaterThan">
      <formula>5.5</formula>
    </cfRule>
  </conditionalFormatting>
  <conditionalFormatting sqref="O12">
    <cfRule type="cellIs" dxfId="859" priority="27" operator="lessThan">
      <formula>1.5</formula>
    </cfRule>
    <cfRule type="cellIs" dxfId="858" priority="28" operator="greaterThan">
      <formula>2.5</formula>
    </cfRule>
  </conditionalFormatting>
  <conditionalFormatting sqref="P12">
    <cfRule type="cellIs" dxfId="857" priority="25" operator="lessThan">
      <formula>4.5</formula>
    </cfRule>
    <cfRule type="cellIs" dxfId="856" priority="26" operator="greaterThan">
      <formula>7.5</formula>
    </cfRule>
  </conditionalFormatting>
  <conditionalFormatting sqref="R12:S12">
    <cfRule type="cellIs" dxfId="855" priority="23" operator="lessThan">
      <formula>2.5</formula>
    </cfRule>
    <cfRule type="cellIs" dxfId="854" priority="24" operator="greaterThan">
      <formula>4.5</formula>
    </cfRule>
  </conditionalFormatting>
  <conditionalFormatting sqref="T12">
    <cfRule type="cellIs" dxfId="853" priority="21" operator="lessThan">
      <formula>2.5</formula>
    </cfRule>
    <cfRule type="cellIs" dxfId="852" priority="22" operator="greaterThan">
      <formula>4.5</formula>
    </cfRule>
  </conditionalFormatting>
  <conditionalFormatting sqref="U12">
    <cfRule type="cellIs" dxfId="851" priority="20" operator="greaterThan">
      <formula>1.5</formula>
    </cfRule>
  </conditionalFormatting>
  <conditionalFormatting sqref="L12:V12">
    <cfRule type="expression" dxfId="850" priority="17">
      <formula>L12=""</formula>
    </cfRule>
  </conditionalFormatting>
  <conditionalFormatting sqref="S12">
    <cfRule type="cellIs" dxfId="849" priority="18" operator="greaterThan">
      <formula>0.5</formula>
    </cfRule>
    <cfRule type="cellIs" dxfId="848" priority="19" operator="lessThan">
      <formula>0.5</formula>
    </cfRule>
  </conditionalFormatting>
  <conditionalFormatting sqref="L13:M13">
    <cfRule type="cellIs" dxfId="847" priority="15" operator="lessThan">
      <formula>0.5</formula>
    </cfRule>
    <cfRule type="cellIs" dxfId="846" priority="16" operator="greaterThan">
      <formula>0.5</formula>
    </cfRule>
  </conditionalFormatting>
  <conditionalFormatting sqref="N13">
    <cfRule type="cellIs" dxfId="845" priority="13" operator="lessThan">
      <formula>4.5</formula>
    </cfRule>
    <cfRule type="cellIs" dxfId="844" priority="14" operator="greaterThan">
      <formula>5.5</formula>
    </cfRule>
  </conditionalFormatting>
  <conditionalFormatting sqref="O13">
    <cfRule type="cellIs" dxfId="843" priority="11" operator="lessThan">
      <formula>1.5</formula>
    </cfRule>
    <cfRule type="cellIs" dxfId="842" priority="12" operator="greaterThan">
      <formula>2.5</formula>
    </cfRule>
  </conditionalFormatting>
  <conditionalFormatting sqref="P13">
    <cfRule type="cellIs" dxfId="841" priority="9" operator="lessThan">
      <formula>4.5</formula>
    </cfRule>
    <cfRule type="cellIs" dxfId="840" priority="10" operator="greaterThan">
      <formula>7.5</formula>
    </cfRule>
  </conditionalFormatting>
  <conditionalFormatting sqref="R13:S13">
    <cfRule type="cellIs" dxfId="839" priority="7" operator="lessThan">
      <formula>2.5</formula>
    </cfRule>
    <cfRule type="cellIs" dxfId="838" priority="8" operator="greaterThan">
      <formula>4.5</formula>
    </cfRule>
  </conditionalFormatting>
  <conditionalFormatting sqref="T13">
    <cfRule type="cellIs" dxfId="837" priority="5" operator="lessThan">
      <formula>2.5</formula>
    </cfRule>
    <cfRule type="cellIs" dxfId="836" priority="6" operator="greaterThan">
      <formula>4.5</formula>
    </cfRule>
  </conditionalFormatting>
  <conditionalFormatting sqref="U13">
    <cfRule type="cellIs" dxfId="835" priority="4" operator="greaterThan">
      <formula>1.5</formula>
    </cfRule>
  </conditionalFormatting>
  <conditionalFormatting sqref="L13:V13">
    <cfRule type="expression" dxfId="834" priority="1">
      <formula>L13=""</formula>
    </cfRule>
  </conditionalFormatting>
  <conditionalFormatting sqref="S13">
    <cfRule type="cellIs" dxfId="833" priority="2" operator="greaterThan">
      <formula>0.5</formula>
    </cfRule>
    <cfRule type="cellIs" dxfId="83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3" sqref="X2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2016:1:0:0:XINAN</v>
      </c>
      <c r="AB77" s="33">
        <f t="shared" ca="1" si="3"/>
        <v>27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2016:2:0:0:XINAN</v>
      </c>
      <c r="AB78" s="33">
        <f t="shared" ca="1" si="3"/>
        <v>60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2016:1:2:7:XINAN</v>
      </c>
      <c r="AP78" s="33">
        <f t="shared" ca="1" si="13"/>
        <v>23</v>
      </c>
      <c r="AQ78" s="26">
        <f t="shared" ca="1" si="14"/>
        <v>0</v>
      </c>
      <c r="AR78" s="26">
        <f t="shared" ca="1" si="14"/>
        <v>19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2016:3:0:0:XINAN</v>
      </c>
      <c r="AB79" s="33">
        <f t="shared" ca="1" si="3"/>
        <v>91</v>
      </c>
      <c r="AC79" s="26">
        <f t="shared" ca="1" si="4"/>
        <v>1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2016:1:4:7:XINAN</v>
      </c>
      <c r="AP80" s="33">
        <f t="shared" ca="1" si="13"/>
        <v>55</v>
      </c>
      <c r="AQ80" s="26">
        <f t="shared" ca="1" si="14"/>
        <v>0</v>
      </c>
      <c r="AR80" s="26">
        <f t="shared" ca="1" si="14"/>
        <v>35</v>
      </c>
      <c r="AS80" s="26">
        <f t="shared" ca="1" si="14"/>
        <v>6</v>
      </c>
      <c r="AT80" s="26">
        <f t="shared" ca="1" si="14"/>
        <v>24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2016:1:5:7:XINAN</v>
      </c>
      <c r="AP81" s="33">
        <f t="shared" ca="1" si="13"/>
        <v>87</v>
      </c>
      <c r="AQ81" s="26">
        <f t="shared" ca="1" si="14"/>
        <v>1</v>
      </c>
      <c r="AR81" s="26">
        <f t="shared" ca="1" si="14"/>
        <v>28</v>
      </c>
      <c r="AS81" s="26">
        <f t="shared" ca="1" si="14"/>
        <v>5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2016:2:1:7:XINAN</v>
      </c>
      <c r="AP82" s="33">
        <f t="shared" ca="1" si="13"/>
        <v>119</v>
      </c>
      <c r="AQ82" s="26">
        <f t="shared" ca="1" si="14"/>
        <v>0</v>
      </c>
      <c r="AR82" s="26">
        <f t="shared" ca="1" si="14"/>
        <v>41</v>
      </c>
      <c r="AS82" s="26">
        <f t="shared" ca="1" si="14"/>
        <v>4</v>
      </c>
      <c r="AT82" s="26">
        <f t="shared" ca="1" si="14"/>
        <v>31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2016:2:2:7:XINAN</v>
      </c>
      <c r="AP83" s="33">
        <f t="shared" ca="1" si="13"/>
        <v>151</v>
      </c>
      <c r="AQ83" s="26">
        <f t="shared" ca="1" si="14"/>
        <v>0</v>
      </c>
      <c r="AR83" s="26">
        <f t="shared" ca="1" si="14"/>
        <v>41</v>
      </c>
      <c r="AS83" s="26">
        <f t="shared" ca="1" si="14"/>
        <v>11</v>
      </c>
      <c r="AT83" s="26">
        <f t="shared" ca="1" si="14"/>
        <v>26</v>
      </c>
      <c r="AU83" s="26">
        <f t="shared" ca="1" si="14"/>
        <v>6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2016:2:3:7:XINAN</v>
      </c>
      <c r="AP84" s="33">
        <f t="shared" ca="1" si="13"/>
        <v>183</v>
      </c>
      <c r="AQ84" s="26">
        <f t="shared" ca="1" si="14"/>
        <v>0</v>
      </c>
      <c r="AR84" s="26">
        <f t="shared" ca="1" si="14"/>
        <v>50</v>
      </c>
      <c r="AS84" s="26">
        <f t="shared" ca="1" si="14"/>
        <v>13</v>
      </c>
      <c r="AT84" s="26">
        <f t="shared" ca="1" si="14"/>
        <v>22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2016:2:4:7:XINAN</v>
      </c>
      <c r="AP85" s="33">
        <f t="shared" ca="1" si="13"/>
        <v>214</v>
      </c>
      <c r="AQ85" s="26">
        <f t="shared" ca="1" si="14"/>
        <v>1</v>
      </c>
      <c r="AR85" s="26">
        <f t="shared" ca="1" si="14"/>
        <v>48</v>
      </c>
      <c r="AS85" s="26">
        <f t="shared" ca="1" si="14"/>
        <v>18</v>
      </c>
      <c r="AT85" s="26">
        <f t="shared" ca="1" si="14"/>
        <v>23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2016:3:1:7:XINAN</v>
      </c>
      <c r="AP86" s="33">
        <f t="shared" ca="1" si="13"/>
        <v>245</v>
      </c>
      <c r="AQ86" s="26">
        <f t="shared" ca="1" si="14"/>
        <v>0</v>
      </c>
      <c r="AR86" s="26">
        <f t="shared" ca="1" si="14"/>
        <v>48</v>
      </c>
      <c r="AS86" s="26">
        <f t="shared" ca="1" si="14"/>
        <v>17</v>
      </c>
      <c r="AT86" s="26">
        <f t="shared" ca="1" si="14"/>
        <v>27</v>
      </c>
      <c r="AU86" s="26">
        <f t="shared" ca="1" si="14"/>
        <v>2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2016:3:2:7:XINAN</v>
      </c>
      <c r="AP87" s="33">
        <f t="shared" ca="1" si="13"/>
        <v>274</v>
      </c>
      <c r="AQ87" s="26">
        <f t="shared" ca="1" si="14"/>
        <v>0</v>
      </c>
      <c r="AR87" s="26">
        <f t="shared" ca="1" si="14"/>
        <v>41</v>
      </c>
      <c r="AS87" s="26">
        <f t="shared" ca="1" si="14"/>
        <v>12</v>
      </c>
      <c r="AT87" s="26">
        <f t="shared" ca="1" si="14"/>
        <v>26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2016:3:3:7:XINAN</v>
      </c>
      <c r="AP88" s="33">
        <f t="shared" ca="1" si="13"/>
        <v>303</v>
      </c>
      <c r="AQ88" s="26">
        <f t="shared" ca="1" si="14"/>
        <v>1</v>
      </c>
      <c r="AR88" s="26">
        <f t="shared" ca="1" si="14"/>
        <v>36</v>
      </c>
      <c r="AS88" s="26">
        <f t="shared" ca="1" si="14"/>
        <v>14</v>
      </c>
      <c r="AT88" s="26">
        <f t="shared" ca="1" si="14"/>
        <v>28</v>
      </c>
      <c r="AU88" s="26">
        <f t="shared" ca="1" si="14"/>
        <v>6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2020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2019</v>
      </c>
    </row>
    <row r="105" spans="23:50">
      <c r="X105" s="57" t="s">
        <v>2094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1409</v>
      </c>
      <c r="B1" s="46" t="s">
        <v>1408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SANCHONG_DISTRICT_GRAPH!$AC$89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2014</v>
      </c>
      <c r="C10" s="4" t="s">
        <v>714</v>
      </c>
      <c r="D10" s="4" t="s">
        <v>715</v>
      </c>
      <c r="E10" s="4" t="str">
        <f>CONCATENATE(YEAR,":",MONTH,":",WEEK,":",WEEKDAY,":",$A10)</f>
        <v>2016:3:3:7:SANCHONG_E</v>
      </c>
      <c r="F10" s="4">
        <f>MATCH($E10,REPORT_DATA_BY_COMP!$A:$A,0)</f>
        <v>920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706</v>
      </c>
      <c r="B11" s="23" t="s">
        <v>707</v>
      </c>
      <c r="C11" s="4" t="s">
        <v>720</v>
      </c>
      <c r="D11" s="4" t="s">
        <v>721</v>
      </c>
      <c r="E11" s="4" t="str">
        <f>CONCATENATE(YEAR,":",MONTH,":",WEEK,":",WEEKDAY,":",$A11)</f>
        <v>2016:3:3:7:SANCHONG_S</v>
      </c>
      <c r="F11" s="4">
        <f>MATCH($E11,REPORT_DATA_BY_COMP!$A:$A,0)</f>
        <v>921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702</v>
      </c>
      <c r="B12" s="23" t="s">
        <v>703</v>
      </c>
      <c r="C12" s="4" t="s">
        <v>716</v>
      </c>
      <c r="D12" s="4" t="s">
        <v>717</v>
      </c>
      <c r="E12" s="4" t="str">
        <f>CONCATENATE(YEAR,":",MONTH,":",WEEK,":",WEEKDAY,":",$A12)</f>
        <v>2016:3:3:7:LUZHOU_A_E</v>
      </c>
      <c r="F12" s="4">
        <f>MATCH($E12,REPORT_DATA_BY_COMP!$A:$A,0)</f>
        <v>911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704</v>
      </c>
      <c r="B13" s="23" t="s">
        <v>705</v>
      </c>
      <c r="C13" s="4" t="s">
        <v>718</v>
      </c>
      <c r="D13" s="4" t="s">
        <v>719</v>
      </c>
      <c r="E13" s="4" t="str">
        <f>CONCATENATE(YEAR,":",MONTH,":",WEEK,":",WEEKDAY,":",$A13)</f>
        <v>2016:3:3:7:LUZHOU_B_E</v>
      </c>
      <c r="F13" s="4">
        <f>MATCH($E13,REPORT_DATA_BY_COMP!$A:$A,0)</f>
        <v>912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25</v>
      </c>
      <c r="O14" s="12">
        <f t="shared" si="0"/>
        <v>7</v>
      </c>
      <c r="P14" s="12">
        <f t="shared" si="0"/>
        <v>37</v>
      </c>
      <c r="Q14" s="12">
        <f t="shared" si="0"/>
        <v>30</v>
      </c>
      <c r="R14" s="12">
        <f t="shared" si="0"/>
        <v>16</v>
      </c>
      <c r="S14" s="12">
        <f t="shared" si="0"/>
        <v>1</v>
      </c>
      <c r="T14" s="12">
        <f t="shared" si="0"/>
        <v>14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2016:3:1:7:SANCHONG</v>
      </c>
      <c r="F17" s="14">
        <f>MATCH($E17,REPORT_DATA_BY_DISTRICT!$A:$A, 0)</f>
        <v>234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9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2016:3:2:7:SANCHONG</v>
      </c>
      <c r="F18" s="14">
        <f>MATCH($E18,REPORT_DATA_BY_DISTRICT!$A:$A, 0)</f>
        <v>264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2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2016:3:3:7:SANCHONG</v>
      </c>
      <c r="F19" s="14">
        <f>MATCH($E19,REPORT_DATA_BY_DISTRICT!$A:$A, 0)</f>
        <v>293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30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24</v>
      </c>
      <c r="J22" s="19">
        <f>SUM(J17:J21)</f>
        <v>26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22</v>
      </c>
      <c r="P22" s="19">
        <f t="shared" si="1"/>
        <v>95</v>
      </c>
      <c r="Q22" s="19">
        <f t="shared" si="1"/>
        <v>95</v>
      </c>
      <c r="R22" s="19">
        <f t="shared" si="1"/>
        <v>42</v>
      </c>
      <c r="S22" s="19">
        <f t="shared" si="1"/>
        <v>7</v>
      </c>
      <c r="T22" s="19">
        <f t="shared" si="1"/>
        <v>46</v>
      </c>
      <c r="U22" s="19">
        <f t="shared" si="1"/>
        <v>10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31" priority="63" operator="lessThan">
      <formula>0.5</formula>
    </cfRule>
    <cfRule type="cellIs" dxfId="830" priority="64" operator="greaterThan">
      <formula>0.5</formula>
    </cfRule>
  </conditionalFormatting>
  <conditionalFormatting sqref="N10">
    <cfRule type="cellIs" dxfId="829" priority="61" operator="lessThan">
      <formula>4.5</formula>
    </cfRule>
    <cfRule type="cellIs" dxfId="828" priority="62" operator="greaterThan">
      <formula>5.5</formula>
    </cfRule>
  </conditionalFormatting>
  <conditionalFormatting sqref="O10">
    <cfRule type="cellIs" dxfId="827" priority="59" operator="lessThan">
      <formula>1.5</formula>
    </cfRule>
    <cfRule type="cellIs" dxfId="826" priority="60" operator="greaterThan">
      <formula>2.5</formula>
    </cfRule>
  </conditionalFormatting>
  <conditionalFormatting sqref="P10">
    <cfRule type="cellIs" dxfId="825" priority="57" operator="lessThan">
      <formula>4.5</formula>
    </cfRule>
    <cfRule type="cellIs" dxfId="824" priority="58" operator="greaterThan">
      <formula>7.5</formula>
    </cfRule>
  </conditionalFormatting>
  <conditionalFormatting sqref="R10:S10">
    <cfRule type="cellIs" dxfId="823" priority="55" operator="lessThan">
      <formula>2.5</formula>
    </cfRule>
    <cfRule type="cellIs" dxfId="822" priority="56" operator="greaterThan">
      <formula>4.5</formula>
    </cfRule>
  </conditionalFormatting>
  <conditionalFormatting sqref="T10">
    <cfRule type="cellIs" dxfId="821" priority="53" operator="lessThan">
      <formula>2.5</formula>
    </cfRule>
    <cfRule type="cellIs" dxfId="820" priority="54" operator="greaterThan">
      <formula>4.5</formula>
    </cfRule>
  </conditionalFormatting>
  <conditionalFormatting sqref="U10">
    <cfRule type="cellIs" dxfId="819" priority="52" operator="greaterThan">
      <formula>1.5</formula>
    </cfRule>
  </conditionalFormatting>
  <conditionalFormatting sqref="L10:V10">
    <cfRule type="expression" dxfId="818" priority="49">
      <formula>L10=""</formula>
    </cfRule>
  </conditionalFormatting>
  <conditionalFormatting sqref="S10">
    <cfRule type="cellIs" dxfId="817" priority="50" operator="greaterThan">
      <formula>0.5</formula>
    </cfRule>
    <cfRule type="cellIs" dxfId="816" priority="51" operator="lessThan">
      <formula>0.5</formula>
    </cfRule>
  </conditionalFormatting>
  <conditionalFormatting sqref="L11:M11">
    <cfRule type="cellIs" dxfId="815" priority="47" operator="lessThan">
      <formula>0.5</formula>
    </cfRule>
    <cfRule type="cellIs" dxfId="814" priority="48" operator="greaterThan">
      <formula>0.5</formula>
    </cfRule>
  </conditionalFormatting>
  <conditionalFormatting sqref="N11">
    <cfRule type="cellIs" dxfId="813" priority="45" operator="lessThan">
      <formula>4.5</formula>
    </cfRule>
    <cfRule type="cellIs" dxfId="812" priority="46" operator="greaterThan">
      <formula>5.5</formula>
    </cfRule>
  </conditionalFormatting>
  <conditionalFormatting sqref="O11">
    <cfRule type="cellIs" dxfId="811" priority="43" operator="lessThan">
      <formula>1.5</formula>
    </cfRule>
    <cfRule type="cellIs" dxfId="810" priority="44" operator="greaterThan">
      <formula>2.5</formula>
    </cfRule>
  </conditionalFormatting>
  <conditionalFormatting sqref="P11">
    <cfRule type="cellIs" dxfId="809" priority="41" operator="lessThan">
      <formula>4.5</formula>
    </cfRule>
    <cfRule type="cellIs" dxfId="808" priority="42" operator="greaterThan">
      <formula>7.5</formula>
    </cfRule>
  </conditionalFormatting>
  <conditionalFormatting sqref="R11:S11">
    <cfRule type="cellIs" dxfId="807" priority="39" operator="lessThan">
      <formula>2.5</formula>
    </cfRule>
    <cfRule type="cellIs" dxfId="806" priority="40" operator="greaterThan">
      <formula>4.5</formula>
    </cfRule>
  </conditionalFormatting>
  <conditionalFormatting sqref="T11">
    <cfRule type="cellIs" dxfId="805" priority="37" operator="lessThan">
      <formula>2.5</formula>
    </cfRule>
    <cfRule type="cellIs" dxfId="804" priority="38" operator="greaterThan">
      <formula>4.5</formula>
    </cfRule>
  </conditionalFormatting>
  <conditionalFormatting sqref="U11">
    <cfRule type="cellIs" dxfId="803" priority="36" operator="greaterThan">
      <formula>1.5</formula>
    </cfRule>
  </conditionalFormatting>
  <conditionalFormatting sqref="L11:V11">
    <cfRule type="expression" dxfId="802" priority="33">
      <formula>L11=""</formula>
    </cfRule>
  </conditionalFormatting>
  <conditionalFormatting sqref="S11">
    <cfRule type="cellIs" dxfId="801" priority="34" operator="greaterThan">
      <formula>0.5</formula>
    </cfRule>
    <cfRule type="cellIs" dxfId="800" priority="35" operator="lessThan">
      <formula>0.5</formula>
    </cfRule>
  </conditionalFormatting>
  <conditionalFormatting sqref="L12:M12">
    <cfRule type="cellIs" dxfId="799" priority="31" operator="lessThan">
      <formula>0.5</formula>
    </cfRule>
    <cfRule type="cellIs" dxfId="798" priority="32" operator="greaterThan">
      <formula>0.5</formula>
    </cfRule>
  </conditionalFormatting>
  <conditionalFormatting sqref="N12">
    <cfRule type="cellIs" dxfId="797" priority="29" operator="lessThan">
      <formula>4.5</formula>
    </cfRule>
    <cfRule type="cellIs" dxfId="796" priority="30" operator="greaterThan">
      <formula>5.5</formula>
    </cfRule>
  </conditionalFormatting>
  <conditionalFormatting sqref="O12">
    <cfRule type="cellIs" dxfId="795" priority="27" operator="lessThan">
      <formula>1.5</formula>
    </cfRule>
    <cfRule type="cellIs" dxfId="794" priority="28" operator="greaterThan">
      <formula>2.5</formula>
    </cfRule>
  </conditionalFormatting>
  <conditionalFormatting sqref="P12">
    <cfRule type="cellIs" dxfId="793" priority="25" operator="lessThan">
      <formula>4.5</formula>
    </cfRule>
    <cfRule type="cellIs" dxfId="792" priority="26" operator="greaterThan">
      <formula>7.5</formula>
    </cfRule>
  </conditionalFormatting>
  <conditionalFormatting sqref="R12:S12">
    <cfRule type="cellIs" dxfId="791" priority="23" operator="lessThan">
      <formula>2.5</formula>
    </cfRule>
    <cfRule type="cellIs" dxfId="790" priority="24" operator="greaterThan">
      <formula>4.5</formula>
    </cfRule>
  </conditionalFormatting>
  <conditionalFormatting sqref="T12">
    <cfRule type="cellIs" dxfId="789" priority="21" operator="lessThan">
      <formula>2.5</formula>
    </cfRule>
    <cfRule type="cellIs" dxfId="788" priority="22" operator="greaterThan">
      <formula>4.5</formula>
    </cfRule>
  </conditionalFormatting>
  <conditionalFormatting sqref="U12">
    <cfRule type="cellIs" dxfId="787" priority="20" operator="greaterThan">
      <formula>1.5</formula>
    </cfRule>
  </conditionalFormatting>
  <conditionalFormatting sqref="L12:V12">
    <cfRule type="expression" dxfId="786" priority="17">
      <formula>L12=""</formula>
    </cfRule>
  </conditionalFormatting>
  <conditionalFormatting sqref="S12">
    <cfRule type="cellIs" dxfId="785" priority="18" operator="greaterThan">
      <formula>0.5</formula>
    </cfRule>
    <cfRule type="cellIs" dxfId="784" priority="19" operator="lessThan">
      <formula>0.5</formula>
    </cfRule>
  </conditionalFormatting>
  <conditionalFormatting sqref="L13:M13">
    <cfRule type="cellIs" dxfId="783" priority="15" operator="lessThan">
      <formula>0.5</formula>
    </cfRule>
    <cfRule type="cellIs" dxfId="782" priority="16" operator="greaterThan">
      <formula>0.5</formula>
    </cfRule>
  </conditionalFormatting>
  <conditionalFormatting sqref="N13">
    <cfRule type="cellIs" dxfId="781" priority="13" operator="lessThan">
      <formula>4.5</formula>
    </cfRule>
    <cfRule type="cellIs" dxfId="780" priority="14" operator="greaterThan">
      <formula>5.5</formula>
    </cfRule>
  </conditionalFormatting>
  <conditionalFormatting sqref="O13">
    <cfRule type="cellIs" dxfId="779" priority="11" operator="lessThan">
      <formula>1.5</formula>
    </cfRule>
    <cfRule type="cellIs" dxfId="778" priority="12" operator="greaterThan">
      <formula>2.5</formula>
    </cfRule>
  </conditionalFormatting>
  <conditionalFormatting sqref="P13">
    <cfRule type="cellIs" dxfId="777" priority="9" operator="lessThan">
      <formula>4.5</formula>
    </cfRule>
    <cfRule type="cellIs" dxfId="776" priority="10" operator="greaterThan">
      <formula>7.5</formula>
    </cfRule>
  </conditionalFormatting>
  <conditionalFormatting sqref="R13:S13">
    <cfRule type="cellIs" dxfId="775" priority="7" operator="lessThan">
      <formula>2.5</formula>
    </cfRule>
    <cfRule type="cellIs" dxfId="774" priority="8" operator="greaterThan">
      <formula>4.5</formula>
    </cfRule>
  </conditionalFormatting>
  <conditionalFormatting sqref="T13">
    <cfRule type="cellIs" dxfId="773" priority="5" operator="lessThan">
      <formula>2.5</formula>
    </cfRule>
    <cfRule type="cellIs" dxfId="772" priority="6" operator="greaterThan">
      <formula>4.5</formula>
    </cfRule>
  </conditionalFormatting>
  <conditionalFormatting sqref="U13">
    <cfRule type="cellIs" dxfId="771" priority="4" operator="greaterThan">
      <formula>1.5</formula>
    </cfRule>
  </conditionalFormatting>
  <conditionalFormatting sqref="L13:V13">
    <cfRule type="expression" dxfId="770" priority="1">
      <formula>L13=""</formula>
    </cfRule>
  </conditionalFormatting>
  <conditionalFormatting sqref="S13">
    <cfRule type="cellIs" dxfId="769" priority="2" operator="greaterThan">
      <formula>0.5</formula>
    </cfRule>
    <cfRule type="cellIs" dxfId="7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3" sqref="X2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2014:1:0:0:SANCHONG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2014:2:0:0:SANCHONG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2014:3:0:0:SANCHONG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2014:4:0:0:SANCHONG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2014:5:0:0:SANCHONG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2014:6:0:0:SANCHONG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2014:7:0:0:SANCHONG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2014:8:0:0:SANCHONG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2014:9:0:0:SANCHONG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2014:10:0:0:SANCHONG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2014:11:0:0:SANCHONG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2014:12:0:0:SANCHONG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2015:1:0:0:SANCHONG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2015:2:0:0:SANCHONG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2015:3:0:0:SANCHONG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2015:4:0:0:SANCHONG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2015:5:0:0:SANCHONG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2015:6:0:0:SANCHONG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2015:7:0:0:SANCHONG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2015:8:0:0:SANCHONG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2015:9:0:0:SANCHONG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2015:10:0:0:SANCHONG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2015:11:0:0:SANCHONG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2015:12:0:0:SANCHONG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2016:1:0:0:SANCHONG</v>
      </c>
      <c r="AB77" s="33">
        <f t="shared" ca="1" si="3"/>
        <v>11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2016:1:1:7:SANCHONG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2016:2:0:0:SANCHONG</v>
      </c>
      <c r="AB78" s="33">
        <f t="shared" ca="1" si="3"/>
        <v>47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2016:1:2:7:SANCHONG</v>
      </c>
      <c r="AP78" s="33">
        <f t="shared" ca="1" si="13"/>
        <v>11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2016:3:0:0:SANCHONG</v>
      </c>
      <c r="AB79" s="33">
        <f t="shared" ca="1" si="3"/>
        <v>80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2016:1:3:7:SANCHONG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2016:4:0:0:SANCHONG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2016:1:4:7:SANCHONG</v>
      </c>
      <c r="AP80" s="33">
        <f t="shared" ca="1" si="13"/>
        <v>43</v>
      </c>
      <c r="AQ80" s="26">
        <f t="shared" ca="1" si="14"/>
        <v>0</v>
      </c>
      <c r="AR80" s="26">
        <f t="shared" ca="1" si="14"/>
        <v>13</v>
      </c>
      <c r="AS80" s="26">
        <f t="shared" ca="1" si="14"/>
        <v>4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2016:5:0:0:SANCHONG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2016:1:5:7:SANCHONG</v>
      </c>
      <c r="AP81" s="33">
        <f t="shared" ca="1" si="13"/>
        <v>75</v>
      </c>
      <c r="AQ81" s="26">
        <f t="shared" ca="1" si="14"/>
        <v>2</v>
      </c>
      <c r="AR81" s="26">
        <f t="shared" ca="1" si="14"/>
        <v>11</v>
      </c>
      <c r="AS81" s="26">
        <f t="shared" ca="1" si="14"/>
        <v>5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2016:6:0:0:SANCHONG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2016:2:1:7:SANCHONG</v>
      </c>
      <c r="AP82" s="33">
        <f t="shared" ca="1" si="13"/>
        <v>107</v>
      </c>
      <c r="AQ82" s="26">
        <f t="shared" ca="1" si="14"/>
        <v>0</v>
      </c>
      <c r="AR82" s="26">
        <f t="shared" ca="1" si="14"/>
        <v>16</v>
      </c>
      <c r="AS82" s="26">
        <f t="shared" ca="1" si="14"/>
        <v>7</v>
      </c>
      <c r="AT82" s="26">
        <f t="shared" ca="1" si="14"/>
        <v>26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2016:7:0:0:SANCHONG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2016:2:2:7:SANCHONG</v>
      </c>
      <c r="AP83" s="33">
        <f t="shared" ca="1" si="13"/>
        <v>139</v>
      </c>
      <c r="AQ83" s="26">
        <f t="shared" ca="1" si="14"/>
        <v>0</v>
      </c>
      <c r="AR83" s="26">
        <f t="shared" ca="1" si="14"/>
        <v>19</v>
      </c>
      <c r="AS83" s="26">
        <f t="shared" ca="1" si="14"/>
        <v>6</v>
      </c>
      <c r="AT83" s="26">
        <f t="shared" ca="1" si="14"/>
        <v>19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2016:8:0:0:SANCHONG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2016:2:3:7:SANCHONG</v>
      </c>
      <c r="AP84" s="33">
        <f t="shared" ca="1" si="13"/>
        <v>171</v>
      </c>
      <c r="AQ84" s="26">
        <f t="shared" ca="1" si="14"/>
        <v>0</v>
      </c>
      <c r="AR84" s="26">
        <f t="shared" ca="1" si="14"/>
        <v>19</v>
      </c>
      <c r="AS84" s="26">
        <f t="shared" ca="1" si="14"/>
        <v>3</v>
      </c>
      <c r="AT84" s="26">
        <f t="shared" ca="1" si="14"/>
        <v>25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2016:9:0:0:SANCHONG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2016:2:4:7:SANCHONG</v>
      </c>
      <c r="AP85" s="33">
        <f t="shared" ca="1" si="13"/>
        <v>203</v>
      </c>
      <c r="AQ85" s="26">
        <f t="shared" ca="1" si="14"/>
        <v>0</v>
      </c>
      <c r="AR85" s="26">
        <f t="shared" ca="1" si="14"/>
        <v>20</v>
      </c>
      <c r="AS85" s="26">
        <f t="shared" ca="1" si="14"/>
        <v>8</v>
      </c>
      <c r="AT85" s="26">
        <f t="shared" ca="1" si="14"/>
        <v>16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2016:10:0:0:SANCHONG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2016:3:1:7:SANCHONG</v>
      </c>
      <c r="AP86" s="33">
        <f t="shared" ca="1" si="13"/>
        <v>234</v>
      </c>
      <c r="AQ86" s="26">
        <f t="shared" ca="1" si="14"/>
        <v>0</v>
      </c>
      <c r="AR86" s="26">
        <f t="shared" ca="1" si="14"/>
        <v>19</v>
      </c>
      <c r="AS86" s="26">
        <f t="shared" ca="1" si="14"/>
        <v>13</v>
      </c>
      <c r="AT86" s="26">
        <f t="shared" ca="1" si="14"/>
        <v>9</v>
      </c>
      <c r="AU86" s="26">
        <f t="shared" ca="1" si="14"/>
        <v>4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2016:11:0:0:SANCHONG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2016:3:2:7:SANCHONG</v>
      </c>
      <c r="AP87" s="33">
        <f t="shared" ca="1" si="13"/>
        <v>264</v>
      </c>
      <c r="AQ87" s="26">
        <f t="shared" ca="1" si="14"/>
        <v>0</v>
      </c>
      <c r="AR87" s="26">
        <f t="shared" ca="1" si="14"/>
        <v>18</v>
      </c>
      <c r="AS87" s="26">
        <f t="shared" ca="1" si="14"/>
        <v>2</v>
      </c>
      <c r="AT87" s="26">
        <f t="shared" ca="1" si="14"/>
        <v>17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2016:12:0:0:SANCHONG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2016:3:3:7:SANCHONG</v>
      </c>
      <c r="AP88" s="33">
        <f t="shared" ca="1" si="13"/>
        <v>293</v>
      </c>
      <c r="AQ88" s="26">
        <f t="shared" ca="1" si="14"/>
        <v>0</v>
      </c>
      <c r="AR88" s="26">
        <f t="shared" ca="1" si="14"/>
        <v>25</v>
      </c>
      <c r="AS88" s="26">
        <f t="shared" ca="1" si="14"/>
        <v>7</v>
      </c>
      <c r="AT88" s="26">
        <f t="shared" ca="1" si="14"/>
        <v>16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1409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1408</v>
      </c>
    </row>
    <row r="105" spans="23:50">
      <c r="X105" s="57" t="s">
        <v>2095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topLeftCell="B1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776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NORTH_ZONE_GRAPH!$AC$89</f>
        <v>3</v>
      </c>
      <c r="H5" s="79"/>
      <c r="I5" s="79"/>
      <c r="J5" s="80"/>
      <c r="K5" s="50">
        <f>$L$28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722</v>
      </c>
      <c r="B10" s="23" t="s">
        <v>2023</v>
      </c>
      <c r="C10" s="4" t="s">
        <v>727</v>
      </c>
      <c r="D10" s="4" t="s">
        <v>728</v>
      </c>
      <c r="E10" s="4" t="str">
        <f>CONCATENATE(YEAR,":",MONTH,":",WEEK,":",WEEKDAY,":",$A10)</f>
        <v>2016:3:3:7:SHILIN_E</v>
      </c>
      <c r="F10" s="4">
        <f>MATCH($E10,REPORT_DATA_BY_COMP!$A:$A,0)</f>
        <v>924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2021</v>
      </c>
      <c r="B11" s="23" t="s">
        <v>2024</v>
      </c>
      <c r="C11" s="4" t="s">
        <v>2025</v>
      </c>
      <c r="D11" s="4" t="s">
        <v>2029</v>
      </c>
      <c r="E11" s="4" t="str">
        <f>CONCATENATE(YEAR,":",MONTH,":",WEEK,":",WEEKDAY,":",$A11)</f>
        <v>2016:3:3:7:TIANMU_A_E</v>
      </c>
      <c r="F11" s="4">
        <f>MATCH($E11,REPORT_DATA_BY_COMP!$A:$A,0)</f>
        <v>942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2022</v>
      </c>
      <c r="B12" s="23" t="s">
        <v>2027</v>
      </c>
      <c r="C12" s="4" t="s">
        <v>2026</v>
      </c>
      <c r="D12" s="4" t="s">
        <v>2030</v>
      </c>
      <c r="E12" s="4" t="str">
        <f>CONCATENATE(YEAR,":",MONTH,":",WEEK,":",WEEKDAY,":",$A12)</f>
        <v>2016:3:3:7:TIANMU_B_E</v>
      </c>
      <c r="F12" s="4">
        <f>MATCH($E12,REPORT_DATA_BY_COMP!$A:$A,0)</f>
        <v>943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8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723</v>
      </c>
      <c r="B13" s="23" t="s">
        <v>2028</v>
      </c>
      <c r="C13" s="4" t="s">
        <v>729</v>
      </c>
      <c r="D13" s="4" t="s">
        <v>730</v>
      </c>
      <c r="E13" s="4" t="str">
        <f>CONCATENATE(YEAR,":",MONTH,":",WEEK,":",WEEKDAY,":",$A13)</f>
        <v>2016:3:3:7:SHILIN_S</v>
      </c>
      <c r="F13" s="4">
        <f>MATCH($E13,REPORT_DATA_BY_COMP!$A:$A,0)</f>
        <v>925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14</v>
      </c>
      <c r="P14" s="12">
        <f t="shared" si="0"/>
        <v>28</v>
      </c>
      <c r="Q14" s="12">
        <f t="shared" si="0"/>
        <v>63</v>
      </c>
      <c r="R14" s="12">
        <f t="shared" si="0"/>
        <v>29</v>
      </c>
      <c r="S14" s="12">
        <f t="shared" si="0"/>
        <v>2</v>
      </c>
      <c r="T14" s="12">
        <f t="shared" si="0"/>
        <v>10</v>
      </c>
      <c r="U14" s="12">
        <f t="shared" si="0"/>
        <v>4</v>
      </c>
      <c r="V14" s="12">
        <f t="shared" si="0"/>
        <v>1</v>
      </c>
    </row>
    <row r="15" spans="1:22">
      <c r="B15" s="5" t="s">
        <v>1187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724</v>
      </c>
      <c r="B16" s="23" t="s">
        <v>726</v>
      </c>
      <c r="C16" s="4" t="s">
        <v>731</v>
      </c>
      <c r="D16" s="4" t="s">
        <v>732</v>
      </c>
      <c r="E16" s="4" t="str">
        <f>CONCATENATE(YEAR,":",MONTH,":",WEEK,":",WEEKDAY,":",$A16)</f>
        <v>2016:3:3:7:BEITOU_E</v>
      </c>
      <c r="F16" s="4">
        <f>MATCH($E16,REPORT_DATA_BY_COMP!$A:$A,0)</f>
        <v>891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14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725</v>
      </c>
      <c r="B17" s="23" t="s">
        <v>2033</v>
      </c>
      <c r="C17" s="4" t="s">
        <v>735</v>
      </c>
      <c r="D17" s="4" t="s">
        <v>736</v>
      </c>
      <c r="E17" s="4" t="str">
        <f>CONCATENATE(YEAR,":",MONTH,":",WEEK,":",WEEKDAY,":",$A17)</f>
        <v>2016:3:3:7:BEITOU_S</v>
      </c>
      <c r="F17" s="4">
        <f>MATCH($E17,REPORT_DATA_BY_COMP!$A:$A,0)</f>
        <v>892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10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18</v>
      </c>
      <c r="R17" s="11">
        <f>IFERROR(INDEX(REPORT_DATA_BY_COMP!$A:$AH,$F17,MATCH(R$8,REPORT_DATA_BY_COMP!$A$1:$AH$1,0)), "")</f>
        <v>7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778</v>
      </c>
      <c r="B18" s="23" t="s">
        <v>2034</v>
      </c>
      <c r="C18" s="4" t="s">
        <v>734</v>
      </c>
      <c r="D18" s="4" t="s">
        <v>2032</v>
      </c>
      <c r="E18" s="4" t="str">
        <f>CONCATENATE(YEAR,":",MONTH,":",WEEK,":",WEEKDAY,":",$A18)</f>
        <v>2016:3:3:7:DANSHUI_A_E</v>
      </c>
      <c r="F18" s="4">
        <f>MATCH($E18,REPORT_DATA_BY_COMP!$A:$A,0)</f>
        <v>894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7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4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777</v>
      </c>
      <c r="B19" s="23" t="s">
        <v>2035</v>
      </c>
      <c r="C19" s="4" t="s">
        <v>733</v>
      </c>
      <c r="D19" s="4" t="s">
        <v>2031</v>
      </c>
      <c r="E19" s="4" t="str">
        <f>CONCATENATE(YEAR,":",MONTH,":",WEEK,":",WEEKDAY,":",$A19)</f>
        <v>2016:3:3:7:DANSHUI_B_E</v>
      </c>
      <c r="F19" s="4">
        <f>MATCH($E19,REPORT_DATA_BY_COMP!$A:$A,0)</f>
        <v>895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2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1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7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2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5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B20" s="9" t="s">
        <v>1161</v>
      </c>
      <c r="C20" s="10"/>
      <c r="D20" s="10"/>
      <c r="E20" s="10"/>
      <c r="F20" s="10"/>
      <c r="G20" s="12">
        <f t="shared" ref="G20:V20" si="1">SUM(G16:G19)</f>
        <v>0</v>
      </c>
      <c r="H20" s="12">
        <f t="shared" si="1"/>
        <v>3</v>
      </c>
      <c r="I20" s="12">
        <f t="shared" si="1"/>
        <v>4</v>
      </c>
      <c r="J20" s="12">
        <f t="shared" si="1"/>
        <v>9</v>
      </c>
      <c r="K20" s="12">
        <f t="shared" si="1"/>
        <v>1</v>
      </c>
      <c r="L20" s="12">
        <f t="shared" si="1"/>
        <v>0</v>
      </c>
      <c r="M20" s="12">
        <f t="shared" si="1"/>
        <v>0</v>
      </c>
      <c r="N20" s="12">
        <f t="shared" si="1"/>
        <v>23</v>
      </c>
      <c r="O20" s="12">
        <f t="shared" si="1"/>
        <v>8</v>
      </c>
      <c r="P20" s="12">
        <f t="shared" si="1"/>
        <v>30</v>
      </c>
      <c r="Q20" s="12">
        <f t="shared" si="1"/>
        <v>43</v>
      </c>
      <c r="R20" s="12">
        <f t="shared" si="1"/>
        <v>19</v>
      </c>
      <c r="S20" s="12">
        <f t="shared" si="1"/>
        <v>1</v>
      </c>
      <c r="T20" s="12">
        <f t="shared" si="1"/>
        <v>16</v>
      </c>
      <c r="U20" s="12">
        <f t="shared" si="1"/>
        <v>4</v>
      </c>
      <c r="V20" s="12">
        <f t="shared" si="1"/>
        <v>0</v>
      </c>
    </row>
    <row r="21" spans="1:22">
      <c r="A21" s="55"/>
      <c r="B21" s="3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32"/>
    </row>
    <row r="22" spans="1:22">
      <c r="B22" s="13" t="s">
        <v>1160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7"/>
    </row>
    <row r="23" spans="1:22">
      <c r="B23" s="24" t="s">
        <v>1135</v>
      </c>
      <c r="C23" s="14"/>
      <c r="D23" s="14"/>
      <c r="E23" s="14" t="str">
        <f>CONCATENATE(YEAR,":",MONTH,":1:",WEEKLY_REPORT_DAY,":", $A$1)</f>
        <v>2016:3:1:7:NORTH</v>
      </c>
      <c r="F23" s="14">
        <f>MATCH($E23,REPORT_DATA_BY_ZONE!$A:$A, 0)</f>
        <v>82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3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7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1</v>
      </c>
      <c r="N23" s="11">
        <f>IFERROR(INDEX(REPORT_DATA_BY_ZONE!$A:$AH,$F23,MATCH(N$8,REPORT_DATA_BY_ZONE!$A$1:$AH$1,0)), "")</f>
        <v>20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59</v>
      </c>
      <c r="Q23" s="11">
        <f>IFERROR(INDEX(REPORT_DATA_BY_ZONE!$A:$AH,$F23,MATCH(Q$8,REPORT_DATA_BY_ZONE!$A$1:$AH$1,0)), "")</f>
        <v>61</v>
      </c>
      <c r="R23" s="11">
        <f>IFERROR(INDEX(REPORT_DATA_BY_ZONE!$A:$AH,$F23,MATCH(R$8,REPORT_DATA_BY_ZONE!$A$1:$AH$1,0)), "")</f>
        <v>33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10</v>
      </c>
      <c r="V23" s="11">
        <f>IFERROR(INDEX(REPORT_DATA_BY_ZONE!$A:$AH,$F23,MATCH(V$8,REPORT_DATA_BY_ZONE!$A$1:$AH$1,0)), "")</f>
        <v>0</v>
      </c>
    </row>
    <row r="24" spans="1:22">
      <c r="B24" s="24" t="s">
        <v>1134</v>
      </c>
      <c r="C24" s="14"/>
      <c r="D24" s="14"/>
      <c r="E24" s="14" t="str">
        <f>CONCATENATE(YEAR,":",MONTH,":2:",WEEKLY_REPORT_DAY,":", $A$1)</f>
        <v>2016:3:2:7:NORTH</v>
      </c>
      <c r="F24" s="14">
        <f>MATCH($E24,REPORT_DATA_BY_ZONE!$A:$A, 0)</f>
        <v>93</v>
      </c>
      <c r="G24" s="11">
        <f>IFERROR(INDEX(REPORT_DATA_BY_ZONE!$A:$AH,$F24,MATCH(G$8,REPORT_DATA_BY_ZONE!$A$1:$AH$1,0)), "")</f>
        <v>1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13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31</v>
      </c>
      <c r="O24" s="11">
        <f>IFERROR(INDEX(REPORT_DATA_BY_ZONE!$A:$AH,$F24,MATCH(O$8,REPORT_DATA_BY_ZONE!$A$1:$AH$1,0)), "")</f>
        <v>18</v>
      </c>
      <c r="P24" s="11">
        <f>IFERROR(INDEX(REPORT_DATA_BY_ZONE!$A:$AH,$F24,MATCH(P$8,REPORT_DATA_BY_ZONE!$A$1:$AH$1,0)), "")</f>
        <v>58</v>
      </c>
      <c r="Q24" s="11">
        <f>IFERROR(INDEX(REPORT_DATA_BY_ZONE!$A:$AH,$F24,MATCH(Q$8,REPORT_DATA_BY_ZONE!$A$1:$AH$1,0)), "")</f>
        <v>86</v>
      </c>
      <c r="R24" s="11">
        <f>IFERROR(INDEX(REPORT_DATA_BY_ZONE!$A:$AH,$F24,MATCH(R$8,REPORT_DATA_BY_ZONE!$A$1:$AH$1,0)), "")</f>
        <v>43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29</v>
      </c>
      <c r="U24" s="11">
        <f>IFERROR(INDEX(REPORT_DATA_BY_ZONE!$A:$AH,$F24,MATCH(U$8,REPORT_DATA_BY_ZONE!$A$1:$AH$1,0)), "")</f>
        <v>7</v>
      </c>
      <c r="V24" s="11">
        <f>IFERROR(INDEX(REPORT_DATA_BY_ZONE!$A:$AH,$F24,MATCH(V$8,REPORT_DATA_BY_ZONE!$A$1:$AH$1,0)), "")</f>
        <v>0</v>
      </c>
    </row>
    <row r="25" spans="1:22">
      <c r="B25" s="24" t="s">
        <v>1136</v>
      </c>
      <c r="C25" s="14"/>
      <c r="D25" s="14"/>
      <c r="E25" s="14" t="str">
        <f>CONCATENATE(YEAR,":",MONTH,":3:",WEEKLY_REPORT_DAY,":", $A$1)</f>
        <v>2016:3:3:7:NORTH</v>
      </c>
      <c r="F25" s="14">
        <f>MATCH($E25,REPORT_DATA_BY_ZONE!$A:$A, 0)</f>
        <v>103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4</v>
      </c>
      <c r="I25" s="11">
        <f>IFERROR(INDEX(REPORT_DATA_BY_ZONE!$A:$AH,$F25,MATCH(I$8,REPORT_DATA_BY_ZONE!$A$1:$AH$1,0)), "")</f>
        <v>6</v>
      </c>
      <c r="J25" s="11">
        <f>IFERROR(INDEX(REPORT_DATA_BY_ZONE!$A:$AH,$F25,MATCH(J$8,REPORT_DATA_BY_ZONE!$A$1:$AH$1,0)), "")</f>
        <v>15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43</v>
      </c>
      <c r="O25" s="11">
        <f>IFERROR(INDEX(REPORT_DATA_BY_ZONE!$A:$AH,$F25,MATCH(O$8,REPORT_DATA_BY_ZONE!$A$1:$AH$1,0)), "")</f>
        <v>22</v>
      </c>
      <c r="P25" s="11">
        <f>IFERROR(INDEX(REPORT_DATA_BY_ZONE!$A:$AH,$F25,MATCH(P$8,REPORT_DATA_BY_ZONE!$A$1:$AH$1,0)), "")</f>
        <v>58</v>
      </c>
      <c r="Q25" s="11">
        <f>IFERROR(INDEX(REPORT_DATA_BY_ZONE!$A:$AH,$F25,MATCH(Q$8,REPORT_DATA_BY_ZONE!$A$1:$AH$1,0)), "")</f>
        <v>106</v>
      </c>
      <c r="R25" s="11">
        <f>IFERROR(INDEX(REPORT_DATA_BY_ZONE!$A:$AH,$F25,MATCH(R$8,REPORT_DATA_BY_ZONE!$A$1:$AH$1,0)), "")</f>
        <v>48</v>
      </c>
      <c r="S25" s="11">
        <f>IFERROR(INDEX(REPORT_DATA_BY_ZONE!$A:$AH,$F25,MATCH(S$8,REPORT_DATA_BY_ZONE!$A$1:$AH$1,0)), "")</f>
        <v>3</v>
      </c>
      <c r="T25" s="11">
        <f>IFERROR(INDEX(REPORT_DATA_BY_ZONE!$A:$AH,$F25,MATCH(T$8,REPORT_DATA_BY_ZONE!$A$1:$AH$1,0)), "")</f>
        <v>26</v>
      </c>
      <c r="U25" s="11">
        <f>IFERROR(INDEX(REPORT_DATA_BY_ZONE!$A:$AH,$F25,MATCH(U$8,REPORT_DATA_BY_ZONE!$A$1:$AH$1,0)), "")</f>
        <v>8</v>
      </c>
      <c r="V25" s="11">
        <f>IFERROR(INDEX(REPORT_DATA_BY_ZONE!$A:$AH,$F25,MATCH(V$8,REPORT_DATA_BY_ZONE!$A$1:$AH$1,0)), "")</f>
        <v>1</v>
      </c>
    </row>
    <row r="26" spans="1:22">
      <c r="B26" s="24" t="s">
        <v>1137</v>
      </c>
      <c r="C26" s="14"/>
      <c r="D26" s="14"/>
      <c r="E26" s="14" t="str">
        <f>CONCATENATE(YEAR,":",MONTH,":4:",WEEKLY_REPORT_DAY,":", $A$1)</f>
        <v>2016:3:4:7:NORTH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1138</v>
      </c>
      <c r="C27" s="14"/>
      <c r="D27" s="14"/>
      <c r="E27" s="14" t="str">
        <f>CONCATENATE(YEAR,":",MONTH,":5:",WEEKLY_REPORT_DAY,":", $A$1)</f>
        <v>2016:3:5:7:NORTH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18" t="s">
        <v>1161</v>
      </c>
      <c r="C28" s="15"/>
      <c r="D28" s="15"/>
      <c r="E28" s="15"/>
      <c r="F28" s="15"/>
      <c r="G28" s="19">
        <f>SUM(G23:G27)</f>
        <v>1</v>
      </c>
      <c r="H28" s="19">
        <f t="shared" ref="H28:V28" si="2">SUM(H23:H27)</f>
        <v>9</v>
      </c>
      <c r="I28" s="19">
        <f t="shared" si="2"/>
        <v>16</v>
      </c>
      <c r="J28" s="19">
        <f t="shared" si="2"/>
        <v>35</v>
      </c>
      <c r="K28" s="19">
        <f t="shared" si="2"/>
        <v>2</v>
      </c>
      <c r="L28" s="19">
        <f t="shared" si="2"/>
        <v>0</v>
      </c>
      <c r="M28" s="19">
        <f t="shared" si="2"/>
        <v>1</v>
      </c>
      <c r="N28" s="19">
        <f t="shared" si="2"/>
        <v>94</v>
      </c>
      <c r="O28" s="19">
        <f t="shared" si="2"/>
        <v>53</v>
      </c>
      <c r="P28" s="19">
        <f t="shared" si="2"/>
        <v>175</v>
      </c>
      <c r="Q28" s="19">
        <f t="shared" si="2"/>
        <v>253</v>
      </c>
      <c r="R28" s="19">
        <f t="shared" si="2"/>
        <v>124</v>
      </c>
      <c r="S28" s="19">
        <f t="shared" si="2"/>
        <v>12</v>
      </c>
      <c r="T28" s="19">
        <f t="shared" si="2"/>
        <v>79</v>
      </c>
      <c r="U28" s="19">
        <f t="shared" si="2"/>
        <v>25</v>
      </c>
      <c r="V28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767" priority="143" operator="lessThan">
      <formula>0.5</formula>
    </cfRule>
    <cfRule type="cellIs" dxfId="766" priority="144" operator="greaterThan">
      <formula>0.5</formula>
    </cfRule>
  </conditionalFormatting>
  <conditionalFormatting sqref="N10 N12">
    <cfRule type="cellIs" dxfId="765" priority="141" operator="lessThan">
      <formula>4.5</formula>
    </cfRule>
    <cfRule type="cellIs" dxfId="764" priority="142" operator="greaterThan">
      <formula>5.5</formula>
    </cfRule>
  </conditionalFormatting>
  <conditionalFormatting sqref="O10 O12">
    <cfRule type="cellIs" dxfId="763" priority="139" operator="lessThan">
      <formula>1.5</formula>
    </cfRule>
    <cfRule type="cellIs" dxfId="762" priority="140" operator="greaterThan">
      <formula>2.5</formula>
    </cfRule>
  </conditionalFormatting>
  <conditionalFormatting sqref="P10 P12">
    <cfRule type="cellIs" dxfId="761" priority="137" operator="lessThan">
      <formula>4.5</formula>
    </cfRule>
    <cfRule type="cellIs" dxfId="760" priority="138" operator="greaterThan">
      <formula>7.5</formula>
    </cfRule>
  </conditionalFormatting>
  <conditionalFormatting sqref="R10:S10 R12:S12">
    <cfRule type="cellIs" dxfId="759" priority="135" operator="lessThan">
      <formula>2.5</formula>
    </cfRule>
    <cfRule type="cellIs" dxfId="758" priority="136" operator="greaterThan">
      <formula>4.5</formula>
    </cfRule>
  </conditionalFormatting>
  <conditionalFormatting sqref="T10 T12">
    <cfRule type="cellIs" dxfId="757" priority="133" operator="lessThan">
      <formula>2.5</formula>
    </cfRule>
    <cfRule type="cellIs" dxfId="756" priority="134" operator="greaterThan">
      <formula>4.5</formula>
    </cfRule>
  </conditionalFormatting>
  <conditionalFormatting sqref="U10 U12">
    <cfRule type="cellIs" dxfId="755" priority="132" operator="greaterThan">
      <formula>1.5</formula>
    </cfRule>
  </conditionalFormatting>
  <conditionalFormatting sqref="L10:V10 L12:V12">
    <cfRule type="expression" dxfId="754" priority="129">
      <formula>L10=""</formula>
    </cfRule>
  </conditionalFormatting>
  <conditionalFormatting sqref="S10 S12">
    <cfRule type="cellIs" dxfId="753" priority="130" operator="greaterThan">
      <formula>0.5</formula>
    </cfRule>
    <cfRule type="cellIs" dxfId="752" priority="131" operator="lessThan">
      <formula>0.5</formula>
    </cfRule>
  </conditionalFormatting>
  <conditionalFormatting sqref="L16:M17">
    <cfRule type="cellIs" dxfId="751" priority="95" operator="lessThan">
      <formula>0.5</formula>
    </cfRule>
    <cfRule type="cellIs" dxfId="750" priority="96" operator="greaterThan">
      <formula>0.5</formula>
    </cfRule>
  </conditionalFormatting>
  <conditionalFormatting sqref="N16:N17">
    <cfRule type="cellIs" dxfId="749" priority="93" operator="lessThan">
      <formula>4.5</formula>
    </cfRule>
    <cfRule type="cellIs" dxfId="748" priority="94" operator="greaterThan">
      <formula>5.5</formula>
    </cfRule>
  </conditionalFormatting>
  <conditionalFormatting sqref="O16:O17">
    <cfRule type="cellIs" dxfId="747" priority="91" operator="lessThan">
      <formula>1.5</formula>
    </cfRule>
    <cfRule type="cellIs" dxfId="746" priority="92" operator="greaterThan">
      <formula>2.5</formula>
    </cfRule>
  </conditionalFormatting>
  <conditionalFormatting sqref="P16:P17">
    <cfRule type="cellIs" dxfId="745" priority="89" operator="lessThan">
      <formula>4.5</formula>
    </cfRule>
    <cfRule type="cellIs" dxfId="744" priority="90" operator="greaterThan">
      <formula>7.5</formula>
    </cfRule>
  </conditionalFormatting>
  <conditionalFormatting sqref="R16:S17">
    <cfRule type="cellIs" dxfId="743" priority="87" operator="lessThan">
      <formula>2.5</formula>
    </cfRule>
    <cfRule type="cellIs" dxfId="742" priority="88" operator="greaterThan">
      <formula>4.5</formula>
    </cfRule>
  </conditionalFormatting>
  <conditionalFormatting sqref="T16:T17">
    <cfRule type="cellIs" dxfId="741" priority="85" operator="lessThan">
      <formula>2.5</formula>
    </cfRule>
    <cfRule type="cellIs" dxfId="740" priority="86" operator="greaterThan">
      <formula>4.5</formula>
    </cfRule>
  </conditionalFormatting>
  <conditionalFormatting sqref="U16:U17">
    <cfRule type="cellIs" dxfId="739" priority="84" operator="greaterThan">
      <formula>1.5</formula>
    </cfRule>
  </conditionalFormatting>
  <conditionalFormatting sqref="L16:V17">
    <cfRule type="expression" dxfId="738" priority="81">
      <formula>L16=""</formula>
    </cfRule>
  </conditionalFormatting>
  <conditionalFormatting sqref="S16:S17">
    <cfRule type="cellIs" dxfId="737" priority="82" operator="greaterThan">
      <formula>0.5</formula>
    </cfRule>
    <cfRule type="cellIs" dxfId="736" priority="83" operator="lessThan">
      <formula>0.5</formula>
    </cfRule>
  </conditionalFormatting>
  <conditionalFormatting sqref="L19:M19">
    <cfRule type="cellIs" dxfId="735" priority="79" operator="lessThan">
      <formula>0.5</formula>
    </cfRule>
    <cfRule type="cellIs" dxfId="734" priority="80" operator="greaterThan">
      <formula>0.5</formula>
    </cfRule>
  </conditionalFormatting>
  <conditionalFormatting sqref="N19">
    <cfRule type="cellIs" dxfId="733" priority="77" operator="lessThan">
      <formula>4.5</formula>
    </cfRule>
    <cfRule type="cellIs" dxfId="732" priority="78" operator="greaterThan">
      <formula>5.5</formula>
    </cfRule>
  </conditionalFormatting>
  <conditionalFormatting sqref="O19">
    <cfRule type="cellIs" dxfId="731" priority="75" operator="lessThan">
      <formula>1.5</formula>
    </cfRule>
    <cfRule type="cellIs" dxfId="730" priority="76" operator="greaterThan">
      <formula>2.5</formula>
    </cfRule>
  </conditionalFormatting>
  <conditionalFormatting sqref="P19">
    <cfRule type="cellIs" dxfId="729" priority="73" operator="lessThan">
      <formula>4.5</formula>
    </cfRule>
    <cfRule type="cellIs" dxfId="728" priority="74" operator="greaterThan">
      <formula>7.5</formula>
    </cfRule>
  </conditionalFormatting>
  <conditionalFormatting sqref="R19:S19">
    <cfRule type="cellIs" dxfId="727" priority="71" operator="lessThan">
      <formula>2.5</formula>
    </cfRule>
    <cfRule type="cellIs" dxfId="726" priority="72" operator="greaterThan">
      <formula>4.5</formula>
    </cfRule>
  </conditionalFormatting>
  <conditionalFormatting sqref="T19">
    <cfRule type="cellIs" dxfId="725" priority="69" operator="lessThan">
      <formula>2.5</formula>
    </cfRule>
    <cfRule type="cellIs" dxfId="724" priority="70" operator="greaterThan">
      <formula>4.5</formula>
    </cfRule>
  </conditionalFormatting>
  <conditionalFormatting sqref="U19">
    <cfRule type="cellIs" dxfId="723" priority="68" operator="greaterThan">
      <formula>1.5</formula>
    </cfRule>
  </conditionalFormatting>
  <conditionalFormatting sqref="L19:V19">
    <cfRule type="expression" dxfId="722" priority="65">
      <formula>L19=""</formula>
    </cfRule>
  </conditionalFormatting>
  <conditionalFormatting sqref="S19">
    <cfRule type="cellIs" dxfId="721" priority="66" operator="greaterThan">
      <formula>0.5</formula>
    </cfRule>
    <cfRule type="cellIs" dxfId="720" priority="67" operator="lessThan">
      <formula>0.5</formula>
    </cfRule>
  </conditionalFormatting>
  <conditionalFormatting sqref="L18:M18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8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8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8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8:S18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8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8">
    <cfRule type="cellIs" dxfId="707" priority="52" operator="greaterThan">
      <formula>1.5</formula>
    </cfRule>
  </conditionalFormatting>
  <conditionalFormatting sqref="L18:V18">
    <cfRule type="expression" dxfId="706" priority="49">
      <formula>L18=""</formula>
    </cfRule>
  </conditionalFormatting>
  <conditionalFormatting sqref="S18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3:M13">
    <cfRule type="cellIs" dxfId="703" priority="31" operator="lessThan">
      <formula>0.5</formula>
    </cfRule>
    <cfRule type="cellIs" dxfId="702" priority="32" operator="greaterThan">
      <formula>0.5</formula>
    </cfRule>
  </conditionalFormatting>
  <conditionalFormatting sqref="N13">
    <cfRule type="cellIs" dxfId="701" priority="29" operator="lessThan">
      <formula>4.5</formula>
    </cfRule>
    <cfRule type="cellIs" dxfId="700" priority="30" operator="greaterThan">
      <formula>5.5</formula>
    </cfRule>
  </conditionalFormatting>
  <conditionalFormatting sqref="O13">
    <cfRule type="cellIs" dxfId="699" priority="27" operator="lessThan">
      <formula>1.5</formula>
    </cfRule>
    <cfRule type="cellIs" dxfId="698" priority="28" operator="greaterThan">
      <formula>2.5</formula>
    </cfRule>
  </conditionalFormatting>
  <conditionalFormatting sqref="P13">
    <cfRule type="cellIs" dxfId="697" priority="25" operator="lessThan">
      <formula>4.5</formula>
    </cfRule>
    <cfRule type="cellIs" dxfId="696" priority="26" operator="greaterThan">
      <formula>7.5</formula>
    </cfRule>
  </conditionalFormatting>
  <conditionalFormatting sqref="R13:S13">
    <cfRule type="cellIs" dxfId="695" priority="23" operator="lessThan">
      <formula>2.5</formula>
    </cfRule>
    <cfRule type="cellIs" dxfId="694" priority="24" operator="greaterThan">
      <formula>4.5</formula>
    </cfRule>
  </conditionalFormatting>
  <conditionalFormatting sqref="T13">
    <cfRule type="cellIs" dxfId="693" priority="21" operator="lessThan">
      <formula>2.5</formula>
    </cfRule>
    <cfRule type="cellIs" dxfId="692" priority="22" operator="greaterThan">
      <formula>4.5</formula>
    </cfRule>
  </conditionalFormatting>
  <conditionalFormatting sqref="U13">
    <cfRule type="cellIs" dxfId="691" priority="20" operator="greaterThan">
      <formula>1.5</formula>
    </cfRule>
  </conditionalFormatting>
  <conditionalFormatting sqref="L13:V13">
    <cfRule type="expression" dxfId="690" priority="17">
      <formula>L13=""</formula>
    </cfRule>
  </conditionalFormatting>
  <conditionalFormatting sqref="S13">
    <cfRule type="cellIs" dxfId="689" priority="18" operator="greaterThan">
      <formula>0.5</formula>
    </cfRule>
    <cfRule type="cellIs" dxfId="688" priority="19" operator="lessThan">
      <formula>0.5</formula>
    </cfRule>
  </conditionalFormatting>
  <conditionalFormatting sqref="L11:M11">
    <cfRule type="cellIs" dxfId="687" priority="15" operator="lessThan">
      <formula>0.5</formula>
    </cfRule>
    <cfRule type="cellIs" dxfId="686" priority="16" operator="greaterThan">
      <formula>0.5</formula>
    </cfRule>
  </conditionalFormatting>
  <conditionalFormatting sqref="N11">
    <cfRule type="cellIs" dxfId="685" priority="13" operator="lessThan">
      <formula>4.5</formula>
    </cfRule>
    <cfRule type="cellIs" dxfId="684" priority="14" operator="greaterThan">
      <formula>5.5</formula>
    </cfRule>
  </conditionalFormatting>
  <conditionalFormatting sqref="O11">
    <cfRule type="cellIs" dxfId="683" priority="11" operator="lessThan">
      <formula>1.5</formula>
    </cfRule>
    <cfRule type="cellIs" dxfId="682" priority="12" operator="greaterThan">
      <formula>2.5</formula>
    </cfRule>
  </conditionalFormatting>
  <conditionalFormatting sqref="P11">
    <cfRule type="cellIs" dxfId="681" priority="9" operator="lessThan">
      <formula>4.5</formula>
    </cfRule>
    <cfRule type="cellIs" dxfId="680" priority="10" operator="greaterThan">
      <formula>7.5</formula>
    </cfRule>
  </conditionalFormatting>
  <conditionalFormatting sqref="R11:S11">
    <cfRule type="cellIs" dxfId="679" priority="7" operator="lessThan">
      <formula>2.5</formula>
    </cfRule>
    <cfRule type="cellIs" dxfId="678" priority="8" operator="greaterThan">
      <formula>4.5</formula>
    </cfRule>
  </conditionalFormatting>
  <conditionalFormatting sqref="T11">
    <cfRule type="cellIs" dxfId="677" priority="5" operator="lessThan">
      <formula>2.5</formula>
    </cfRule>
    <cfRule type="cellIs" dxfId="676" priority="6" operator="greaterThan">
      <formula>4.5</formula>
    </cfRule>
  </conditionalFormatting>
  <conditionalFormatting sqref="U11">
    <cfRule type="cellIs" dxfId="675" priority="4" operator="greaterThan">
      <formula>1.5</formula>
    </cfRule>
  </conditionalFormatting>
  <conditionalFormatting sqref="L11:V11">
    <cfRule type="expression" dxfId="674" priority="1">
      <formula>L11=""</formula>
    </cfRule>
  </conditionalFormatting>
  <conditionalFormatting sqref="S11">
    <cfRule type="cellIs" dxfId="673" priority="2" operator="greaterThan">
      <formula>0.5</formula>
    </cfRule>
    <cfRule type="cellIs" dxfId="6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O79"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2014:1:0:0:NORTH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2014:2:0:0:NORTH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2014:3:0:0:NORTH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2014:4:0:0:NORTH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2014:5:0:0:NORTH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2014:6:0:0:NORTH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2014:7:0:0:NORTH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2014:8:0:0:NORTH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2014:9:0:0:NORTH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2014:10:0:0:NORTH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2014:11:0:0:NORTH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2014:12:0:0:NORTH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2015:1:0:0:NORTH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2015:2:0:0:NORTH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2015:3:0:0:NORTH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2015:4:0:0:NORTH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2015:5:0:0:NORTH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2015:6:0:0:NORTH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2015:7:0:0:NORTH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2015:8:0:0:NORTH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2015:9:0:0:NORTH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2015:10:0:0:NORTH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2015:11:0:0:NORTH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2015:12:0:0:NORTH</v>
      </c>
      <c r="AB76" s="33">
        <f t="shared" ca="1" si="3"/>
        <v>116</v>
      </c>
      <c r="AC76" s="26">
        <f t="shared" ca="1" si="4"/>
        <v>2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2016:1:0:0:NORTH</v>
      </c>
      <c r="AB77" s="33">
        <f t="shared" ca="1" si="3"/>
        <v>216</v>
      </c>
      <c r="AC77" s="26">
        <f t="shared" ca="1" si="4"/>
        <v>2</v>
      </c>
      <c r="AD77" s="26">
        <f t="shared" si="5"/>
        <v>5</v>
      </c>
      <c r="AE77" s="33">
        <f t="shared" ca="1" si="6"/>
        <v>5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3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2016:1:1:7:NORTH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48</v>
      </c>
      <c r="AX77" s="26">
        <f t="shared" ref="AX77:AX88" si="16">3*$X$94</f>
        <v>24</v>
      </c>
      <c r="AY77" s="26">
        <f t="shared" ref="AY77:AY88" si="17">5*$X$94</f>
        <v>40</v>
      </c>
      <c r="AZ77" s="26">
        <f t="shared" ref="AZ77:AZ88" si="18">1*$X$94</f>
        <v>8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2016:2:0:0:NORTH</v>
      </c>
      <c r="AB78" s="33">
        <f t="shared" ca="1" si="3"/>
        <v>227</v>
      </c>
      <c r="AC78" s="26">
        <f t="shared" ca="1" si="4"/>
        <v>1</v>
      </c>
      <c r="AD78" s="26">
        <f t="shared" si="5"/>
        <v>5</v>
      </c>
      <c r="AE78" s="33">
        <f t="shared" ca="1" si="6"/>
        <v>16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2016:1:2:7:NORTH</v>
      </c>
      <c r="AP78" s="33">
        <f t="shared" ca="1" si="12"/>
        <v>5</v>
      </c>
      <c r="AQ78" s="26">
        <f t="shared" ca="1" si="13"/>
        <v>1</v>
      </c>
      <c r="AR78" s="26">
        <f t="shared" ca="1" si="13"/>
        <v>32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2</v>
      </c>
      <c r="AW78" s="26">
        <f t="shared" si="15"/>
        <v>48</v>
      </c>
      <c r="AX78" s="26">
        <f t="shared" si="16"/>
        <v>24</v>
      </c>
      <c r="AY78" s="26">
        <f t="shared" si="17"/>
        <v>40</v>
      </c>
      <c r="AZ78" s="26">
        <f t="shared" si="18"/>
        <v>8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2016:3:0:0:NORTH</v>
      </c>
      <c r="AB79" s="33">
        <f t="shared" ca="1" si="3"/>
        <v>238</v>
      </c>
      <c r="AC79" s="26">
        <f t="shared" ca="1" si="4"/>
        <v>0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2016:1:3:7:NORTH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48</v>
      </c>
      <c r="AX79" s="26">
        <f t="shared" si="16"/>
        <v>24</v>
      </c>
      <c r="AY79" s="26">
        <f t="shared" si="17"/>
        <v>40</v>
      </c>
      <c r="AZ79" s="26">
        <f t="shared" si="18"/>
        <v>8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2016:4:0:0:NORTH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2016:1:4:7:NORTH</v>
      </c>
      <c r="AP80" s="33">
        <f t="shared" ca="1" si="12"/>
        <v>16</v>
      </c>
      <c r="AQ80" s="26">
        <f t="shared" ca="1" si="13"/>
        <v>1</v>
      </c>
      <c r="AR80" s="26">
        <f t="shared" ca="1" si="13"/>
        <v>31</v>
      </c>
      <c r="AS80" s="26">
        <f t="shared" ca="1" si="13"/>
        <v>9</v>
      </c>
      <c r="AT80" s="26">
        <f t="shared" ca="1" si="13"/>
        <v>34</v>
      </c>
      <c r="AU80" s="26">
        <f t="shared" ca="1" si="13"/>
        <v>0</v>
      </c>
      <c r="AV80" s="26">
        <f t="shared" si="14"/>
        <v>2</v>
      </c>
      <c r="AW80" s="26">
        <f t="shared" si="15"/>
        <v>48</v>
      </c>
      <c r="AX80" s="26">
        <f t="shared" si="16"/>
        <v>24</v>
      </c>
      <c r="AY80" s="26">
        <f t="shared" si="17"/>
        <v>40</v>
      </c>
      <c r="AZ80" s="26">
        <f t="shared" si="18"/>
        <v>8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2016:5:0:0:NORTH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2016:1:5:7:NORTH</v>
      </c>
      <c r="AP81" s="33">
        <f t="shared" ca="1" si="12"/>
        <v>27</v>
      </c>
      <c r="AQ81" s="26">
        <f t="shared" ca="1" si="13"/>
        <v>0</v>
      </c>
      <c r="AR81" s="26">
        <f t="shared" ca="1" si="13"/>
        <v>25</v>
      </c>
      <c r="AS81" s="26">
        <f t="shared" ca="1" si="13"/>
        <v>5</v>
      </c>
      <c r="AT81" s="26">
        <f t="shared" ca="1" si="13"/>
        <v>27</v>
      </c>
      <c r="AU81" s="26">
        <f t="shared" ca="1" si="13"/>
        <v>0</v>
      </c>
      <c r="AV81" s="26">
        <f t="shared" si="14"/>
        <v>2</v>
      </c>
      <c r="AW81" s="26">
        <f t="shared" si="15"/>
        <v>48</v>
      </c>
      <c r="AX81" s="26">
        <f t="shared" si="16"/>
        <v>24</v>
      </c>
      <c r="AY81" s="26">
        <f t="shared" si="17"/>
        <v>40</v>
      </c>
      <c r="AZ81" s="26">
        <f t="shared" si="18"/>
        <v>8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2016:6:0:0:NORTH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2016:2:1:7:NORTH</v>
      </c>
      <c r="AP82" s="33">
        <f t="shared" ca="1" si="12"/>
        <v>38</v>
      </c>
      <c r="AQ82" s="26">
        <f t="shared" ca="1" si="13"/>
        <v>0</v>
      </c>
      <c r="AR82" s="26">
        <f t="shared" ca="1" si="13"/>
        <v>31</v>
      </c>
      <c r="AS82" s="26">
        <f t="shared" ca="1" si="13"/>
        <v>5</v>
      </c>
      <c r="AT82" s="26">
        <f t="shared" ca="1" si="13"/>
        <v>21</v>
      </c>
      <c r="AU82" s="26">
        <f t="shared" ca="1" si="13"/>
        <v>2</v>
      </c>
      <c r="AV82" s="26">
        <f t="shared" si="14"/>
        <v>2</v>
      </c>
      <c r="AW82" s="26">
        <f t="shared" si="15"/>
        <v>48</v>
      </c>
      <c r="AX82" s="26">
        <f t="shared" si="16"/>
        <v>24</v>
      </c>
      <c r="AY82" s="26">
        <f t="shared" si="17"/>
        <v>40</v>
      </c>
      <c r="AZ82" s="26">
        <f t="shared" si="18"/>
        <v>8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2016:7:0:0:NORTH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2016:2:2:7:NORTH</v>
      </c>
      <c r="AP83" s="33">
        <f t="shared" ca="1" si="12"/>
        <v>49</v>
      </c>
      <c r="AQ83" s="26">
        <f t="shared" ca="1" si="13"/>
        <v>0</v>
      </c>
      <c r="AR83" s="26">
        <f t="shared" ca="1" si="13"/>
        <v>28</v>
      </c>
      <c r="AS83" s="26">
        <f t="shared" ca="1" si="13"/>
        <v>13</v>
      </c>
      <c r="AT83" s="26">
        <f t="shared" ca="1" si="13"/>
        <v>30</v>
      </c>
      <c r="AU83" s="26">
        <f t="shared" ca="1" si="13"/>
        <v>5</v>
      </c>
      <c r="AV83" s="26">
        <f t="shared" si="14"/>
        <v>2</v>
      </c>
      <c r="AW83" s="26">
        <f t="shared" si="15"/>
        <v>48</v>
      </c>
      <c r="AX83" s="26">
        <f t="shared" si="16"/>
        <v>24</v>
      </c>
      <c r="AY83" s="26">
        <f t="shared" si="17"/>
        <v>40</v>
      </c>
      <c r="AZ83" s="26">
        <f t="shared" si="18"/>
        <v>8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2016:8:0:0:NORTH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2016:2:3:7:NORTH</v>
      </c>
      <c r="AP84" s="33">
        <f t="shared" ca="1" si="12"/>
        <v>60</v>
      </c>
      <c r="AQ84" s="26">
        <f t="shared" ca="1" si="13"/>
        <v>0</v>
      </c>
      <c r="AR84" s="26">
        <f t="shared" ca="1" si="13"/>
        <v>28</v>
      </c>
      <c r="AS84" s="26">
        <f t="shared" ca="1" si="13"/>
        <v>10</v>
      </c>
      <c r="AT84" s="26">
        <f t="shared" ca="1" si="13"/>
        <v>37</v>
      </c>
      <c r="AU84" s="26">
        <f t="shared" ca="1" si="13"/>
        <v>0</v>
      </c>
      <c r="AV84" s="26">
        <f t="shared" si="14"/>
        <v>2</v>
      </c>
      <c r="AW84" s="26">
        <f t="shared" si="15"/>
        <v>48</v>
      </c>
      <c r="AX84" s="26">
        <f t="shared" si="16"/>
        <v>24</v>
      </c>
      <c r="AY84" s="26">
        <f t="shared" si="17"/>
        <v>40</v>
      </c>
      <c r="AZ84" s="26">
        <f t="shared" si="18"/>
        <v>8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2016:9:0:0:NORTH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2016:2:4:7:NORTH</v>
      </c>
      <c r="AP85" s="33">
        <f t="shared" ca="1" si="12"/>
        <v>71</v>
      </c>
      <c r="AQ85" s="26">
        <f t="shared" ca="1" si="13"/>
        <v>1</v>
      </c>
      <c r="AR85" s="26">
        <f t="shared" ca="1" si="13"/>
        <v>21</v>
      </c>
      <c r="AS85" s="26">
        <f t="shared" ca="1" si="13"/>
        <v>14</v>
      </c>
      <c r="AT85" s="26">
        <f t="shared" ca="1" si="13"/>
        <v>24</v>
      </c>
      <c r="AU85" s="26">
        <f t="shared" ca="1" si="13"/>
        <v>1</v>
      </c>
      <c r="AV85" s="26">
        <f t="shared" si="14"/>
        <v>2</v>
      </c>
      <c r="AW85" s="26">
        <f t="shared" si="15"/>
        <v>48</v>
      </c>
      <c r="AX85" s="26">
        <f t="shared" si="16"/>
        <v>24</v>
      </c>
      <c r="AY85" s="26">
        <f t="shared" si="17"/>
        <v>40</v>
      </c>
      <c r="AZ85" s="26">
        <f t="shared" si="18"/>
        <v>8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2016:10:0:0:NORTH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2016:3:1:7:NORTH</v>
      </c>
      <c r="AP86" s="33">
        <f t="shared" ca="1" si="12"/>
        <v>82</v>
      </c>
      <c r="AQ86" s="26">
        <f t="shared" ca="1" si="13"/>
        <v>0</v>
      </c>
      <c r="AR86" s="26">
        <f t="shared" ca="1" si="13"/>
        <v>20</v>
      </c>
      <c r="AS86" s="26">
        <f t="shared" ca="1" si="13"/>
        <v>13</v>
      </c>
      <c r="AT86" s="26">
        <f t="shared" ca="1" si="13"/>
        <v>33</v>
      </c>
      <c r="AU86" s="26">
        <f t="shared" ca="1" si="13"/>
        <v>5</v>
      </c>
      <c r="AV86" s="26">
        <f t="shared" si="14"/>
        <v>2</v>
      </c>
      <c r="AW86" s="26">
        <f t="shared" si="15"/>
        <v>48</v>
      </c>
      <c r="AX86" s="26">
        <f t="shared" si="16"/>
        <v>24</v>
      </c>
      <c r="AY86" s="26">
        <f t="shared" si="17"/>
        <v>40</v>
      </c>
      <c r="AZ86" s="26">
        <f t="shared" si="18"/>
        <v>8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2016:11:0:0:NORTH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2016:3:2:7:NORTH</v>
      </c>
      <c r="AP87" s="33">
        <f t="shared" ca="1" si="12"/>
        <v>93</v>
      </c>
      <c r="AQ87" s="26">
        <f t="shared" ca="1" si="13"/>
        <v>0</v>
      </c>
      <c r="AR87" s="26">
        <f t="shared" ca="1" si="13"/>
        <v>31</v>
      </c>
      <c r="AS87" s="26">
        <f t="shared" ca="1" si="13"/>
        <v>18</v>
      </c>
      <c r="AT87" s="26">
        <f t="shared" ca="1" si="13"/>
        <v>43</v>
      </c>
      <c r="AU87" s="26">
        <f t="shared" ca="1" si="13"/>
        <v>4</v>
      </c>
      <c r="AV87" s="26">
        <f t="shared" si="14"/>
        <v>2</v>
      </c>
      <c r="AW87" s="26">
        <f t="shared" si="15"/>
        <v>48</v>
      </c>
      <c r="AX87" s="26">
        <f t="shared" si="16"/>
        <v>24</v>
      </c>
      <c r="AY87" s="26">
        <f t="shared" si="17"/>
        <v>40</v>
      </c>
      <c r="AZ87" s="26">
        <f t="shared" si="18"/>
        <v>8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2016:12:0:0:NORTH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2016:3:3:7:NORTH</v>
      </c>
      <c r="AP88" s="33">
        <f t="shared" ca="1" si="12"/>
        <v>103</v>
      </c>
      <c r="AQ88" s="26">
        <f t="shared" ca="1" si="13"/>
        <v>0</v>
      </c>
      <c r="AR88" s="26">
        <f t="shared" ca="1" si="13"/>
        <v>43</v>
      </c>
      <c r="AS88" s="26">
        <f t="shared" ca="1" si="13"/>
        <v>22</v>
      </c>
      <c r="AT88" s="26">
        <f t="shared" ca="1" si="13"/>
        <v>48</v>
      </c>
      <c r="AU88" s="26">
        <f t="shared" ca="1" si="13"/>
        <v>3</v>
      </c>
      <c r="AV88" s="26">
        <f t="shared" si="14"/>
        <v>2</v>
      </c>
      <c r="AW88" s="26">
        <f t="shared" si="15"/>
        <v>48</v>
      </c>
      <c r="AX88" s="26">
        <f t="shared" si="16"/>
        <v>24</v>
      </c>
      <c r="AY88" s="26">
        <f t="shared" si="17"/>
        <v>40</v>
      </c>
      <c r="AZ88" s="26">
        <f t="shared" si="18"/>
        <v>8</v>
      </c>
    </row>
    <row r="89" spans="23:52">
      <c r="W89" s="8" t="s">
        <v>1937</v>
      </c>
      <c r="X89" s="2" t="s">
        <v>38</v>
      </c>
      <c r="AC89" s="8">
        <f ca="1">SUMIFS(AC53:AC88, $X53:$X88,YEAR,AC53:AC88,"&lt;&gt;#N/A")</f>
        <v>3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4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8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4</v>
      </c>
      <c r="AN97" s="33"/>
    </row>
    <row r="98" spans="23:50">
      <c r="W98" s="8" t="s">
        <v>508</v>
      </c>
      <c r="X98" s="8">
        <f ca="1">SUM($AF$89:$AH$89)</f>
        <v>3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43%</v>
      </c>
      <c r="Y99" s="36">
        <f ca="1">IFERROR(X98/SUM(X97:X98),"0")</f>
        <v>0.42857142857142855</v>
      </c>
      <c r="Z99" s="8" t="str">
        <f ca="1">TEXT(Y99,"00%")</f>
        <v>43%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776</v>
      </c>
    </row>
    <row r="105" spans="23:50">
      <c r="X105" s="57" t="s">
        <v>2037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1411</v>
      </c>
      <c r="B1" s="46" t="s">
        <v>1410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SHILIN_DISTRICT_GRAPH!$AC$89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722</v>
      </c>
      <c r="B10" s="23" t="s">
        <v>2023</v>
      </c>
      <c r="C10" s="4" t="s">
        <v>727</v>
      </c>
      <c r="D10" s="4" t="s">
        <v>728</v>
      </c>
      <c r="E10" s="4" t="str">
        <f>CONCATENATE(YEAR,":",MONTH,":",WEEK,":",WEEKDAY,":",$A10)</f>
        <v>2016:3:3:7:SHILIN_E</v>
      </c>
      <c r="F10" s="4">
        <f>MATCH($E10,REPORT_DATA_BY_COMP!$A:$A,0)</f>
        <v>924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2021</v>
      </c>
      <c r="B11" s="23" t="s">
        <v>2024</v>
      </c>
      <c r="C11" s="4" t="s">
        <v>2025</v>
      </c>
      <c r="D11" s="4" t="s">
        <v>2029</v>
      </c>
      <c r="E11" s="4" t="str">
        <f>CONCATENATE(YEAR,":",MONTH,":",WEEK,":",WEEKDAY,":",$A11)</f>
        <v>2016:3:3:7:TIANMU_A_E</v>
      </c>
      <c r="F11" s="4">
        <f>MATCH($E11,REPORT_DATA_BY_COMP!$A:$A,0)</f>
        <v>942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2022</v>
      </c>
      <c r="B12" s="23" t="s">
        <v>2027</v>
      </c>
      <c r="C12" s="4" t="s">
        <v>2026</v>
      </c>
      <c r="D12" s="4" t="s">
        <v>2030</v>
      </c>
      <c r="E12" s="4" t="str">
        <f>CONCATENATE(YEAR,":",MONTH,":",WEEK,":",WEEKDAY,":",$A12)</f>
        <v>2016:3:3:7:TIANMU_B_E</v>
      </c>
      <c r="F12" s="4">
        <f>MATCH($E12,REPORT_DATA_BY_COMP!$A:$A,0)</f>
        <v>943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8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723</v>
      </c>
      <c r="B13" s="23" t="s">
        <v>2028</v>
      </c>
      <c r="C13" s="4" t="s">
        <v>729</v>
      </c>
      <c r="D13" s="4" t="s">
        <v>730</v>
      </c>
      <c r="E13" s="4" t="str">
        <f>CONCATENATE(YEAR,":",MONTH,":",WEEK,":",WEEKDAY,":",$A13)</f>
        <v>2016:3:3:7:SHILIN_S</v>
      </c>
      <c r="F13" s="4">
        <f>MATCH($E13,REPORT_DATA_BY_COMP!$A:$A,0)</f>
        <v>925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14</v>
      </c>
      <c r="P14" s="12">
        <f t="shared" si="0"/>
        <v>28</v>
      </c>
      <c r="Q14" s="12">
        <f t="shared" si="0"/>
        <v>63</v>
      </c>
      <c r="R14" s="12">
        <f t="shared" si="0"/>
        <v>29</v>
      </c>
      <c r="S14" s="12">
        <f t="shared" si="0"/>
        <v>2</v>
      </c>
      <c r="T14" s="12">
        <f t="shared" si="0"/>
        <v>10</v>
      </c>
      <c r="U14" s="12">
        <f t="shared" si="0"/>
        <v>4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2016:3:1:7:SHILIN</v>
      </c>
      <c r="F17" s="14">
        <f>MATCH($E17,REPORT_DATA_BY_DISTRICT!$A:$A, 0)</f>
        <v>235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2016:3:2:7:SHILIN</v>
      </c>
      <c r="F18" s="14">
        <f>MATCH($E18,REPORT_DATA_BY_DISTRICT!$A:$A, 0)</f>
        <v>265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63</v>
      </c>
      <c r="R18" s="11">
        <f>IFERROR(INDEX(REPORT_DATA_BY_DISTRICT!$A:$AH,$F18,MATCH(R$8,REPORT_DATA_BY_DISTRICT!$A$1:$AH$1,0)), "")</f>
        <v>25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2016:3:3:7:SHILIN</v>
      </c>
      <c r="F19" s="14">
        <f>MATCH($E19,REPORT_DATA_BY_DISTRICT!$A:$A, 0)</f>
        <v>294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20</v>
      </c>
      <c r="O19" s="11">
        <f>IFERROR(INDEX(REPORT_DATA_BY_DISTRICT!$A:$AH,$F19,MATCH(O$8,REPORT_DATA_BY_DISTRICT!$A$1:$AH$1,0)), "")</f>
        <v>14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63</v>
      </c>
      <c r="R19" s="11">
        <f>IFERROR(INDEX(REPORT_DATA_BY_DISTRICT!$A:$AH,$F19,MATCH(R$8,REPORT_DATA_BY_DISTRICT!$A$1:$AH$1,0)), "")</f>
        <v>29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10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1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2016:3:5:7:SHILIN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2</v>
      </c>
      <c r="J22" s="19">
        <f>SUM(J17:J21)</f>
        <v>13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37</v>
      </c>
      <c r="O22" s="19">
        <f t="shared" si="1"/>
        <v>27</v>
      </c>
      <c r="P22" s="19">
        <f t="shared" si="1"/>
        <v>69</v>
      </c>
      <c r="Q22" s="19">
        <f t="shared" si="1"/>
        <v>162</v>
      </c>
      <c r="R22" s="19">
        <f t="shared" si="1"/>
        <v>70</v>
      </c>
      <c r="S22" s="19">
        <f t="shared" si="1"/>
        <v>6</v>
      </c>
      <c r="T22" s="19">
        <f t="shared" si="1"/>
        <v>30</v>
      </c>
      <c r="U22" s="19">
        <f t="shared" si="1"/>
        <v>10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71" priority="79" operator="lessThan">
      <formula>0.5</formula>
    </cfRule>
    <cfRule type="cellIs" dxfId="670" priority="80" operator="greaterThan">
      <formula>0.5</formula>
    </cfRule>
  </conditionalFormatting>
  <conditionalFormatting sqref="N10">
    <cfRule type="cellIs" dxfId="669" priority="77" operator="lessThan">
      <formula>4.5</formula>
    </cfRule>
    <cfRule type="cellIs" dxfId="668" priority="78" operator="greaterThan">
      <formula>5.5</formula>
    </cfRule>
  </conditionalFormatting>
  <conditionalFormatting sqref="O10">
    <cfRule type="cellIs" dxfId="667" priority="75" operator="lessThan">
      <formula>1.5</formula>
    </cfRule>
    <cfRule type="cellIs" dxfId="666" priority="76" operator="greaterThan">
      <formula>2.5</formula>
    </cfRule>
  </conditionalFormatting>
  <conditionalFormatting sqref="P10">
    <cfRule type="cellIs" dxfId="665" priority="73" operator="lessThan">
      <formula>4.5</formula>
    </cfRule>
    <cfRule type="cellIs" dxfId="664" priority="74" operator="greaterThan">
      <formula>7.5</formula>
    </cfRule>
  </conditionalFormatting>
  <conditionalFormatting sqref="R10:S10">
    <cfRule type="cellIs" dxfId="663" priority="71" operator="lessThan">
      <formula>2.5</formula>
    </cfRule>
    <cfRule type="cellIs" dxfId="662" priority="72" operator="greaterThan">
      <formula>4.5</formula>
    </cfRule>
  </conditionalFormatting>
  <conditionalFormatting sqref="T10">
    <cfRule type="cellIs" dxfId="661" priority="69" operator="lessThan">
      <formula>2.5</formula>
    </cfRule>
    <cfRule type="cellIs" dxfId="660" priority="70" operator="greaterThan">
      <formula>4.5</formula>
    </cfRule>
  </conditionalFormatting>
  <conditionalFormatting sqref="U10">
    <cfRule type="cellIs" dxfId="659" priority="68" operator="greaterThan">
      <formula>1.5</formula>
    </cfRule>
  </conditionalFormatting>
  <conditionalFormatting sqref="L10:V10">
    <cfRule type="expression" dxfId="658" priority="65">
      <formula>L10=""</formula>
    </cfRule>
  </conditionalFormatting>
  <conditionalFormatting sqref="S10">
    <cfRule type="cellIs" dxfId="657" priority="66" operator="greaterThan">
      <formula>0.5</formula>
    </cfRule>
    <cfRule type="cellIs" dxfId="656" priority="67" operator="lessThan">
      <formula>0.5</formula>
    </cfRule>
  </conditionalFormatting>
  <conditionalFormatting sqref="L11:M11">
    <cfRule type="cellIs" dxfId="655" priority="63" operator="lessThan">
      <formula>0.5</formula>
    </cfRule>
    <cfRule type="cellIs" dxfId="654" priority="64" operator="greaterThan">
      <formula>0.5</formula>
    </cfRule>
  </conditionalFormatting>
  <conditionalFormatting sqref="N11">
    <cfRule type="cellIs" dxfId="653" priority="61" operator="lessThan">
      <formula>4.5</formula>
    </cfRule>
    <cfRule type="cellIs" dxfId="652" priority="62" operator="greaterThan">
      <formula>5.5</formula>
    </cfRule>
  </conditionalFormatting>
  <conditionalFormatting sqref="O11">
    <cfRule type="cellIs" dxfId="651" priority="59" operator="lessThan">
      <formula>1.5</formula>
    </cfRule>
    <cfRule type="cellIs" dxfId="650" priority="60" operator="greaterThan">
      <formula>2.5</formula>
    </cfRule>
  </conditionalFormatting>
  <conditionalFormatting sqref="P11">
    <cfRule type="cellIs" dxfId="649" priority="57" operator="lessThan">
      <formula>4.5</formula>
    </cfRule>
    <cfRule type="cellIs" dxfId="648" priority="58" operator="greaterThan">
      <formula>7.5</formula>
    </cfRule>
  </conditionalFormatting>
  <conditionalFormatting sqref="R11:S11">
    <cfRule type="cellIs" dxfId="647" priority="55" operator="lessThan">
      <formula>2.5</formula>
    </cfRule>
    <cfRule type="cellIs" dxfId="646" priority="56" operator="greaterThan">
      <formula>4.5</formula>
    </cfRule>
  </conditionalFormatting>
  <conditionalFormatting sqref="T11">
    <cfRule type="cellIs" dxfId="645" priority="53" operator="lessThan">
      <formula>2.5</formula>
    </cfRule>
    <cfRule type="cellIs" dxfId="644" priority="54" operator="greaterThan">
      <formula>4.5</formula>
    </cfRule>
  </conditionalFormatting>
  <conditionalFormatting sqref="U11">
    <cfRule type="cellIs" dxfId="643" priority="52" operator="greaterThan">
      <formula>1.5</formula>
    </cfRule>
  </conditionalFormatting>
  <conditionalFormatting sqref="L11:V11">
    <cfRule type="expression" dxfId="642" priority="49">
      <formula>L11=""</formula>
    </cfRule>
  </conditionalFormatting>
  <conditionalFormatting sqref="S11">
    <cfRule type="cellIs" dxfId="641" priority="50" operator="greaterThan">
      <formula>0.5</formula>
    </cfRule>
    <cfRule type="cellIs" dxfId="640" priority="51" operator="lessThan">
      <formula>0.5</formula>
    </cfRule>
  </conditionalFormatting>
  <conditionalFormatting sqref="L13:M13">
    <cfRule type="cellIs" dxfId="639" priority="47" operator="lessThan">
      <formula>0.5</formula>
    </cfRule>
    <cfRule type="cellIs" dxfId="638" priority="48" operator="greaterThan">
      <formula>0.5</formula>
    </cfRule>
  </conditionalFormatting>
  <conditionalFormatting sqref="N13">
    <cfRule type="cellIs" dxfId="637" priority="45" operator="lessThan">
      <formula>4.5</formula>
    </cfRule>
    <cfRule type="cellIs" dxfId="636" priority="46" operator="greaterThan">
      <formula>5.5</formula>
    </cfRule>
  </conditionalFormatting>
  <conditionalFormatting sqref="O13">
    <cfRule type="cellIs" dxfId="635" priority="43" operator="lessThan">
      <formula>1.5</formula>
    </cfRule>
    <cfRule type="cellIs" dxfId="634" priority="44" operator="greaterThan">
      <formula>2.5</formula>
    </cfRule>
  </conditionalFormatting>
  <conditionalFormatting sqref="P13">
    <cfRule type="cellIs" dxfId="633" priority="41" operator="lessThan">
      <formula>4.5</formula>
    </cfRule>
    <cfRule type="cellIs" dxfId="632" priority="42" operator="greaterThan">
      <formula>7.5</formula>
    </cfRule>
  </conditionalFormatting>
  <conditionalFormatting sqref="R13:S13">
    <cfRule type="cellIs" dxfId="631" priority="39" operator="lessThan">
      <formula>2.5</formula>
    </cfRule>
    <cfRule type="cellIs" dxfId="630" priority="40" operator="greaterThan">
      <formula>4.5</formula>
    </cfRule>
  </conditionalFormatting>
  <conditionalFormatting sqref="T13">
    <cfRule type="cellIs" dxfId="629" priority="37" operator="lessThan">
      <formula>2.5</formula>
    </cfRule>
    <cfRule type="cellIs" dxfId="628" priority="38" operator="greaterThan">
      <formula>4.5</formula>
    </cfRule>
  </conditionalFormatting>
  <conditionalFormatting sqref="U13">
    <cfRule type="cellIs" dxfId="627" priority="36" operator="greaterThan">
      <formula>1.5</formula>
    </cfRule>
  </conditionalFormatting>
  <conditionalFormatting sqref="L13:V13">
    <cfRule type="expression" dxfId="626" priority="33">
      <formula>L13=""</formula>
    </cfRule>
  </conditionalFormatting>
  <conditionalFormatting sqref="S13">
    <cfRule type="cellIs" dxfId="625" priority="34" operator="greaterThan">
      <formula>0.5</formula>
    </cfRule>
    <cfRule type="cellIs" dxfId="624" priority="35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3" sqref="X2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2014:1:0:0:SHILIN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2014:2:0:0:SHILIN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2014:3:0:0:SHILIN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2014:4:0:0:SHILIN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2014:5:0:0:SHILIN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2014:6:0:0:SHILIN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2014:7:0:0:SHILIN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2014:8:0:0:SHILIN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2014:9:0:0:SHILIN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2014:10:0:0:SHILIN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2014:11:0:0:SHILIN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2014:12:0:0:SHILIN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2015:1:0:0:SHILIN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2015:2:0:0:SHILIN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2015:3:0:0:SHILIN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2015:4:0:0:SHILIN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2015:5:0:0:SHILIN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2015:6:0:0:SHILIN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2015:7:0:0:SHILIN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2015:8:0:0:SHILIN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2015:9:0:0:SHILIN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2015:10:0:0:SHILIN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2015:11:0:0:SHILIN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2015:12:0:0:SHILIN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2016:1:0:0:SHILIN</v>
      </c>
      <c r="AB77" s="33">
        <f t="shared" ca="1" si="3"/>
        <v>12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2016:1:1:7:SHILIN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2016:2:0:0:SHILIN</v>
      </c>
      <c r="AB78" s="33">
        <f t="shared" ca="1" si="3"/>
        <v>48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2016:1:2:7:SHILIN</v>
      </c>
      <c r="AP78" s="33">
        <f t="shared" ca="1" si="13"/>
        <v>12</v>
      </c>
      <c r="AQ78" s="26">
        <f t="shared" ca="1" si="14"/>
        <v>0</v>
      </c>
      <c r="AR78" s="26">
        <f t="shared" ca="1" si="14"/>
        <v>11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2016:3:0:0:SHILIN</v>
      </c>
      <c r="AB79" s="33">
        <f t="shared" ca="1" si="3"/>
        <v>81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2016:1:3:7:SHILIN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2016:4:0:0:SHILIN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2016:1:4:7:SHILIN</v>
      </c>
      <c r="AP80" s="33">
        <f t="shared" ca="1" si="13"/>
        <v>44</v>
      </c>
      <c r="AQ80" s="26">
        <f t="shared" ca="1" si="14"/>
        <v>1</v>
      </c>
      <c r="AR80" s="26">
        <f t="shared" ca="1" si="14"/>
        <v>11</v>
      </c>
      <c r="AS80" s="26">
        <f t="shared" ca="1" si="14"/>
        <v>2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2016:5:0:0:SHILIN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2016:1:5:7:SHILIN</v>
      </c>
      <c r="AP81" s="33">
        <f t="shared" ca="1" si="13"/>
        <v>76</v>
      </c>
      <c r="AQ81" s="26">
        <f t="shared" ca="1" si="14"/>
        <v>0</v>
      </c>
      <c r="AR81" s="26">
        <f t="shared" ca="1" si="14"/>
        <v>4</v>
      </c>
      <c r="AS81" s="26">
        <f t="shared" ca="1" si="14"/>
        <v>1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2016:6:0:0:SHILIN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2016:2:1:7:SHILIN</v>
      </c>
      <c r="AP82" s="33">
        <f t="shared" ca="1" si="13"/>
        <v>108</v>
      </c>
      <c r="AQ82" s="26">
        <f t="shared" ca="1" si="14"/>
        <v>0</v>
      </c>
      <c r="AR82" s="26">
        <f t="shared" ca="1" si="14"/>
        <v>6</v>
      </c>
      <c r="AS82" s="26">
        <f t="shared" ca="1" si="14"/>
        <v>1</v>
      </c>
      <c r="AT82" s="26">
        <f t="shared" ca="1" si="14"/>
        <v>5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2016:7:0:0:SHILIN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2016:2:2:7:SHILIN</v>
      </c>
      <c r="AP83" s="33">
        <f t="shared" ca="1" si="13"/>
        <v>140</v>
      </c>
      <c r="AQ83" s="26">
        <f t="shared" ca="1" si="14"/>
        <v>0</v>
      </c>
      <c r="AR83" s="26">
        <f t="shared" ca="1" si="14"/>
        <v>6</v>
      </c>
      <c r="AS83" s="26">
        <f t="shared" ca="1" si="14"/>
        <v>4</v>
      </c>
      <c r="AT83" s="26">
        <f t="shared" ca="1" si="14"/>
        <v>15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2016:8:0:0:SHILIN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2016:2:3:7:SHILIN</v>
      </c>
      <c r="AP84" s="33">
        <f t="shared" ca="1" si="13"/>
        <v>172</v>
      </c>
      <c r="AQ84" s="26">
        <f t="shared" ca="1" si="14"/>
        <v>0</v>
      </c>
      <c r="AR84" s="26">
        <f t="shared" ca="1" si="14"/>
        <v>10</v>
      </c>
      <c r="AS84" s="26">
        <f t="shared" ca="1" si="14"/>
        <v>1</v>
      </c>
      <c r="AT84" s="26">
        <f t="shared" ca="1" si="14"/>
        <v>15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2016:9:0:0:SHILIN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2016:2:4:7:SHILIN</v>
      </c>
      <c r="AP85" s="33">
        <f t="shared" ca="1" si="13"/>
        <v>204</v>
      </c>
      <c r="AQ85" s="26">
        <f t="shared" ca="1" si="14"/>
        <v>0</v>
      </c>
      <c r="AR85" s="26">
        <f t="shared" ca="1" si="14"/>
        <v>6</v>
      </c>
      <c r="AS85" s="26">
        <f t="shared" ca="1" si="14"/>
        <v>1</v>
      </c>
      <c r="AT85" s="26">
        <f t="shared" ca="1" si="14"/>
        <v>6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2016:10:0:0:SHILIN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2016:3:1:7:SHILIN</v>
      </c>
      <c r="AP86" s="33">
        <f t="shared" ca="1" si="13"/>
        <v>235</v>
      </c>
      <c r="AQ86" s="26">
        <f t="shared" ca="1" si="14"/>
        <v>0</v>
      </c>
      <c r="AR86" s="26">
        <f t="shared" ca="1" si="14"/>
        <v>5</v>
      </c>
      <c r="AS86" s="26">
        <f t="shared" ca="1" si="14"/>
        <v>3</v>
      </c>
      <c r="AT86" s="26">
        <f t="shared" ca="1" si="14"/>
        <v>16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2016:11:0:0:SHILIN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2016:3:2:7:SHILIN</v>
      </c>
      <c r="AP87" s="33">
        <f t="shared" ca="1" si="13"/>
        <v>265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10</v>
      </c>
      <c r="AT87" s="26">
        <f t="shared" ca="1" si="14"/>
        <v>25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2016:12:0:0:SHILIN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2016:3:3:7:SHILIN</v>
      </c>
      <c r="AP88" s="33">
        <f t="shared" ca="1" si="13"/>
        <v>294</v>
      </c>
      <c r="AQ88" s="26">
        <f t="shared" ca="1" si="14"/>
        <v>0</v>
      </c>
      <c r="AR88" s="26">
        <f t="shared" ca="1" si="14"/>
        <v>20</v>
      </c>
      <c r="AS88" s="26">
        <f t="shared" ca="1" si="14"/>
        <v>14</v>
      </c>
      <c r="AT88" s="26">
        <f t="shared" ca="1" si="14"/>
        <v>29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1410</v>
      </c>
    </row>
    <row r="105" spans="23:50">
      <c r="X105" s="57" t="s">
        <v>2096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1412</v>
      </c>
      <c r="B1" s="46" t="s">
        <v>1413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BEITOU_DISTRICT_GRAPH!$AC$89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724</v>
      </c>
      <c r="B10" s="23" t="s">
        <v>726</v>
      </c>
      <c r="C10" s="4" t="s">
        <v>731</v>
      </c>
      <c r="D10" s="4" t="s">
        <v>732</v>
      </c>
      <c r="E10" s="4" t="str">
        <f>CONCATENATE(YEAR,":",MONTH,":",WEEK,":",WEEKDAY,":",$A10)</f>
        <v>2016:3:3:7:BEITOU_E</v>
      </c>
      <c r="F10" s="4">
        <f>MATCH($E10,REPORT_DATA_BY_COMP!$A:$A,0)</f>
        <v>891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725</v>
      </c>
      <c r="B11" s="23" t="s">
        <v>2033</v>
      </c>
      <c r="C11" s="4" t="s">
        <v>735</v>
      </c>
      <c r="D11" s="4" t="s">
        <v>736</v>
      </c>
      <c r="E11" s="4" t="str">
        <f>CONCATENATE(YEAR,":",MONTH,":",WEEK,":",WEEKDAY,":",$A11)</f>
        <v>2016:3:3:7:BEITOU_S</v>
      </c>
      <c r="F11" s="4">
        <f>MATCH($E11,REPORT_DATA_BY_COMP!$A:$A,0)</f>
        <v>892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2034</v>
      </c>
      <c r="C12" s="4" t="s">
        <v>734</v>
      </c>
      <c r="D12" s="4" t="s">
        <v>2032</v>
      </c>
      <c r="E12" s="4" t="str">
        <f>CONCATENATE(YEAR,":",MONTH,":",WEEK,":",WEEKDAY,":",$A12)</f>
        <v>2016:3:3:7:DANSHUI_A_E</v>
      </c>
      <c r="F12" s="4">
        <f>MATCH($E12,REPORT_DATA_BY_COMP!$A:$A,0)</f>
        <v>894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777</v>
      </c>
      <c r="B13" s="23" t="s">
        <v>2035</v>
      </c>
      <c r="C13" s="4" t="s">
        <v>733</v>
      </c>
      <c r="D13" s="4" t="s">
        <v>2031</v>
      </c>
      <c r="E13" s="4" t="str">
        <f>CONCATENATE(YEAR,":",MONTH,":",WEEK,":",WEEKDAY,":",$A13)</f>
        <v>2016:3:3:7:DANSHUI_B_E</v>
      </c>
      <c r="F13" s="4">
        <f>MATCH($E13,REPORT_DATA_BY_COMP!$A:$A,0)</f>
        <v>895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2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4</v>
      </c>
      <c r="J14" s="12">
        <f t="shared" si="0"/>
        <v>9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23</v>
      </c>
      <c r="O14" s="12">
        <f t="shared" si="0"/>
        <v>8</v>
      </c>
      <c r="P14" s="12">
        <f t="shared" si="0"/>
        <v>30</v>
      </c>
      <c r="Q14" s="12">
        <f t="shared" si="0"/>
        <v>43</v>
      </c>
      <c r="R14" s="12">
        <f t="shared" si="0"/>
        <v>19</v>
      </c>
      <c r="S14" s="12">
        <f t="shared" si="0"/>
        <v>1</v>
      </c>
      <c r="T14" s="12">
        <f t="shared" si="0"/>
        <v>16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2016:3:1:7:BEITOU</v>
      </c>
      <c r="F17" s="14">
        <f>MATCH($E17,REPORT_DATA_BY_DISTRICT!$A:$A, 0)</f>
        <v>227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45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2016:3:2:7:BEITOU</v>
      </c>
      <c r="F18" s="14">
        <f>MATCH($E18,REPORT_DATA_BY_DISTRICT!$A:$A, 0)</f>
        <v>258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2016:3:3:7:BEITOU</v>
      </c>
      <c r="F19" s="14">
        <f>MATCH($E19,REPORT_DATA_BY_DISTRICT!$A:$A, 0)</f>
        <v>287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23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43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8</v>
      </c>
      <c r="I22" s="19">
        <f t="shared" si="1"/>
        <v>14</v>
      </c>
      <c r="J22" s="19">
        <f>SUM(J17:J21)</f>
        <v>22</v>
      </c>
      <c r="K22" s="19">
        <f t="shared" si="1"/>
        <v>2</v>
      </c>
      <c r="L22" s="19">
        <f t="shared" si="1"/>
        <v>0</v>
      </c>
      <c r="M22" s="19">
        <f t="shared" si="1"/>
        <v>1</v>
      </c>
      <c r="N22" s="19">
        <f t="shared" si="1"/>
        <v>57</v>
      </c>
      <c r="O22" s="19">
        <f t="shared" si="1"/>
        <v>26</v>
      </c>
      <c r="P22" s="19">
        <f t="shared" si="1"/>
        <v>106</v>
      </c>
      <c r="Q22" s="19">
        <f t="shared" si="1"/>
        <v>91</v>
      </c>
      <c r="R22" s="19">
        <f t="shared" si="1"/>
        <v>54</v>
      </c>
      <c r="S22" s="19">
        <f t="shared" si="1"/>
        <v>6</v>
      </c>
      <c r="T22" s="19">
        <f t="shared" si="1"/>
        <v>49</v>
      </c>
      <c r="U22" s="19">
        <f t="shared" si="1"/>
        <v>15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07" priority="63" operator="lessThan">
      <formula>0.5</formula>
    </cfRule>
    <cfRule type="cellIs" dxfId="606" priority="64" operator="greaterThan">
      <formula>0.5</formula>
    </cfRule>
  </conditionalFormatting>
  <conditionalFormatting sqref="N10">
    <cfRule type="cellIs" dxfId="605" priority="61" operator="lessThan">
      <formula>4.5</formula>
    </cfRule>
    <cfRule type="cellIs" dxfId="604" priority="62" operator="greaterThan">
      <formula>5.5</formula>
    </cfRule>
  </conditionalFormatting>
  <conditionalFormatting sqref="O10">
    <cfRule type="cellIs" dxfId="603" priority="59" operator="lessThan">
      <formula>1.5</formula>
    </cfRule>
    <cfRule type="cellIs" dxfId="602" priority="60" operator="greaterThan">
      <formula>2.5</formula>
    </cfRule>
  </conditionalFormatting>
  <conditionalFormatting sqref="P10">
    <cfRule type="cellIs" dxfId="601" priority="57" operator="lessThan">
      <formula>4.5</formula>
    </cfRule>
    <cfRule type="cellIs" dxfId="600" priority="58" operator="greaterThan">
      <formula>7.5</formula>
    </cfRule>
  </conditionalFormatting>
  <conditionalFormatting sqref="R10:S10">
    <cfRule type="cellIs" dxfId="599" priority="55" operator="lessThan">
      <formula>2.5</formula>
    </cfRule>
    <cfRule type="cellIs" dxfId="598" priority="56" operator="greaterThan">
      <formula>4.5</formula>
    </cfRule>
  </conditionalFormatting>
  <conditionalFormatting sqref="T10">
    <cfRule type="cellIs" dxfId="597" priority="53" operator="lessThan">
      <formula>2.5</formula>
    </cfRule>
    <cfRule type="cellIs" dxfId="596" priority="54" operator="greaterThan">
      <formula>4.5</formula>
    </cfRule>
  </conditionalFormatting>
  <conditionalFormatting sqref="U10">
    <cfRule type="cellIs" dxfId="595" priority="52" operator="greaterThan">
      <formula>1.5</formula>
    </cfRule>
  </conditionalFormatting>
  <conditionalFormatting sqref="L10:V10">
    <cfRule type="expression" dxfId="594" priority="49">
      <formula>L10=""</formula>
    </cfRule>
  </conditionalFormatting>
  <conditionalFormatting sqref="S10">
    <cfRule type="cellIs" dxfId="593" priority="50" operator="greaterThan">
      <formula>0.5</formula>
    </cfRule>
    <cfRule type="cellIs" dxfId="592" priority="51" operator="lessThan">
      <formula>0.5</formula>
    </cfRule>
  </conditionalFormatting>
  <conditionalFormatting sqref="L11:M11">
    <cfRule type="cellIs" dxfId="591" priority="47" operator="lessThan">
      <formula>0.5</formula>
    </cfRule>
    <cfRule type="cellIs" dxfId="590" priority="48" operator="greaterThan">
      <formula>0.5</formula>
    </cfRule>
  </conditionalFormatting>
  <conditionalFormatting sqref="N11">
    <cfRule type="cellIs" dxfId="589" priority="45" operator="lessThan">
      <formula>4.5</formula>
    </cfRule>
    <cfRule type="cellIs" dxfId="588" priority="46" operator="greaterThan">
      <formula>5.5</formula>
    </cfRule>
  </conditionalFormatting>
  <conditionalFormatting sqref="O11">
    <cfRule type="cellIs" dxfId="587" priority="43" operator="lessThan">
      <formula>1.5</formula>
    </cfRule>
    <cfRule type="cellIs" dxfId="586" priority="44" operator="greaterThan">
      <formula>2.5</formula>
    </cfRule>
  </conditionalFormatting>
  <conditionalFormatting sqref="P11">
    <cfRule type="cellIs" dxfId="585" priority="41" operator="lessThan">
      <formula>4.5</formula>
    </cfRule>
    <cfRule type="cellIs" dxfId="584" priority="42" operator="greaterThan">
      <formula>7.5</formula>
    </cfRule>
  </conditionalFormatting>
  <conditionalFormatting sqref="R11:S11">
    <cfRule type="cellIs" dxfId="583" priority="39" operator="lessThan">
      <formula>2.5</formula>
    </cfRule>
    <cfRule type="cellIs" dxfId="582" priority="40" operator="greaterThan">
      <formula>4.5</formula>
    </cfRule>
  </conditionalFormatting>
  <conditionalFormatting sqref="T11">
    <cfRule type="cellIs" dxfId="581" priority="37" operator="lessThan">
      <formula>2.5</formula>
    </cfRule>
    <cfRule type="cellIs" dxfId="580" priority="38" operator="greaterThan">
      <formula>4.5</formula>
    </cfRule>
  </conditionalFormatting>
  <conditionalFormatting sqref="U11">
    <cfRule type="cellIs" dxfId="579" priority="36" operator="greaterThan">
      <formula>1.5</formula>
    </cfRule>
  </conditionalFormatting>
  <conditionalFormatting sqref="L11:V11">
    <cfRule type="expression" dxfId="578" priority="33">
      <formula>L11=""</formula>
    </cfRule>
  </conditionalFormatting>
  <conditionalFormatting sqref="S11">
    <cfRule type="cellIs" dxfId="577" priority="34" operator="greaterThan">
      <formula>0.5</formula>
    </cfRule>
    <cfRule type="cellIs" dxfId="576" priority="35" operator="lessThan">
      <formula>0.5</formula>
    </cfRule>
  </conditionalFormatting>
  <conditionalFormatting sqref="L13:M13">
    <cfRule type="cellIs" dxfId="575" priority="31" operator="lessThan">
      <formula>0.5</formula>
    </cfRule>
    <cfRule type="cellIs" dxfId="574" priority="32" operator="greaterThan">
      <formula>0.5</formula>
    </cfRule>
  </conditionalFormatting>
  <conditionalFormatting sqref="N13">
    <cfRule type="cellIs" dxfId="573" priority="29" operator="lessThan">
      <formula>4.5</formula>
    </cfRule>
    <cfRule type="cellIs" dxfId="572" priority="30" operator="greaterThan">
      <formula>5.5</formula>
    </cfRule>
  </conditionalFormatting>
  <conditionalFormatting sqref="O13">
    <cfRule type="cellIs" dxfId="571" priority="27" operator="lessThan">
      <formula>1.5</formula>
    </cfRule>
    <cfRule type="cellIs" dxfId="570" priority="28" operator="greaterThan">
      <formula>2.5</formula>
    </cfRule>
  </conditionalFormatting>
  <conditionalFormatting sqref="P13">
    <cfRule type="cellIs" dxfId="569" priority="25" operator="lessThan">
      <formula>4.5</formula>
    </cfRule>
    <cfRule type="cellIs" dxfId="568" priority="26" operator="greaterThan">
      <formula>7.5</formula>
    </cfRule>
  </conditionalFormatting>
  <conditionalFormatting sqref="R13:S13">
    <cfRule type="cellIs" dxfId="567" priority="23" operator="lessThan">
      <formula>2.5</formula>
    </cfRule>
    <cfRule type="cellIs" dxfId="566" priority="24" operator="greaterThan">
      <formula>4.5</formula>
    </cfRule>
  </conditionalFormatting>
  <conditionalFormatting sqref="T13">
    <cfRule type="cellIs" dxfId="565" priority="21" operator="lessThan">
      <formula>2.5</formula>
    </cfRule>
    <cfRule type="cellIs" dxfId="564" priority="22" operator="greaterThan">
      <formula>4.5</formula>
    </cfRule>
  </conditionalFormatting>
  <conditionalFormatting sqref="U13">
    <cfRule type="cellIs" dxfId="563" priority="20" operator="greaterThan">
      <formula>1.5</formula>
    </cfRule>
  </conditionalFormatting>
  <conditionalFormatting sqref="L13:V13">
    <cfRule type="expression" dxfId="562" priority="17">
      <formula>L13=""</formula>
    </cfRule>
  </conditionalFormatting>
  <conditionalFormatting sqref="S13">
    <cfRule type="cellIs" dxfId="561" priority="18" operator="greaterThan">
      <formula>0.5</formula>
    </cfRule>
    <cfRule type="cellIs" dxfId="560" priority="19" operator="lessThan">
      <formula>0.5</formula>
    </cfRule>
  </conditionalFormatting>
  <conditionalFormatting sqref="L12:M12">
    <cfRule type="cellIs" dxfId="559" priority="15" operator="lessThan">
      <formula>0.5</formula>
    </cfRule>
    <cfRule type="cellIs" dxfId="558" priority="16" operator="greaterThan">
      <formula>0.5</formula>
    </cfRule>
  </conditionalFormatting>
  <conditionalFormatting sqref="N12">
    <cfRule type="cellIs" dxfId="557" priority="13" operator="lessThan">
      <formula>4.5</formula>
    </cfRule>
    <cfRule type="cellIs" dxfId="556" priority="14" operator="greaterThan">
      <formula>5.5</formula>
    </cfRule>
  </conditionalFormatting>
  <conditionalFormatting sqref="O12">
    <cfRule type="cellIs" dxfId="555" priority="11" operator="lessThan">
      <formula>1.5</formula>
    </cfRule>
    <cfRule type="cellIs" dxfId="554" priority="12" operator="greaterThan">
      <formula>2.5</formula>
    </cfRule>
  </conditionalFormatting>
  <conditionalFormatting sqref="P12">
    <cfRule type="cellIs" dxfId="553" priority="9" operator="lessThan">
      <formula>4.5</formula>
    </cfRule>
    <cfRule type="cellIs" dxfId="552" priority="10" operator="greaterThan">
      <formula>7.5</formula>
    </cfRule>
  </conditionalFormatting>
  <conditionalFormatting sqref="R12:S12">
    <cfRule type="cellIs" dxfId="551" priority="7" operator="lessThan">
      <formula>2.5</formula>
    </cfRule>
    <cfRule type="cellIs" dxfId="550" priority="8" operator="greaterThan">
      <formula>4.5</formula>
    </cfRule>
  </conditionalFormatting>
  <conditionalFormatting sqref="T12">
    <cfRule type="cellIs" dxfId="549" priority="5" operator="lessThan">
      <formula>2.5</formula>
    </cfRule>
    <cfRule type="cellIs" dxfId="548" priority="6" operator="greaterThan">
      <formula>4.5</formula>
    </cfRule>
  </conditionalFormatting>
  <conditionalFormatting sqref="U12">
    <cfRule type="cellIs" dxfId="547" priority="4" operator="greaterThan">
      <formula>1.5</formula>
    </cfRule>
  </conditionalFormatting>
  <conditionalFormatting sqref="L12:V12">
    <cfRule type="expression" dxfId="546" priority="1">
      <formula>L12=""</formula>
    </cfRule>
  </conditionalFormatting>
  <conditionalFormatting sqref="S12">
    <cfRule type="cellIs" dxfId="545" priority="2" operator="greaterThan">
      <formula>0.5</formula>
    </cfRule>
    <cfRule type="cellIs" dxfId="5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3" sqref="X2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2014:1:0:0:BEITOU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2014:2:0:0:BEITOU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2014:3:0:0:BEITOU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2014:4:0:0:BEITOU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2014:5:0:0:BEITOU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2014:6:0:0:BEITOU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2014:7:0:0:BEITOU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2014:8:0:0:BEITOU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2014:9:0:0:BEITOU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2014:10:0:0:BEITOU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2014:11:0:0:BEITOU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2014:12:0:0:BEITOU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2015:1:0:0:BEITOU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2015:2:0:0:BEITOU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2015:3:0:0:BEITOU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2015:4:0:0:BEITOU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2015:5:0:0:BEITOU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2015:6:0:0:BEITOU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2015:7:0:0:BEITOU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2015:8:0:0:BEITOU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2015:9:0:0:BEITOU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2015:10:0:0:BEITOU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2015:11:0:0:BEITOU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2015:12:0:0:BEITOU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2016:1:0:0:BEITOU</v>
      </c>
      <c r="AB77" s="33">
        <f t="shared" ca="1" si="3"/>
        <v>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2016:1:1:7:BEITOU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2016:2:0:0:BEITOU</v>
      </c>
      <c r="AB78" s="33">
        <f t="shared" ca="1" si="3"/>
        <v>40</v>
      </c>
      <c r="AC78" s="26">
        <f t="shared" ca="1" si="4"/>
        <v>1</v>
      </c>
      <c r="AD78" s="26">
        <f t="shared" si="5"/>
        <v>0</v>
      </c>
      <c r="AE78" s="33">
        <f t="shared" ca="1" si="6"/>
        <v>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2016:1:2:7:BEITOU</v>
      </c>
      <c r="AP78" s="33">
        <f t="shared" ca="1" si="13"/>
        <v>4</v>
      </c>
      <c r="AQ78" s="26">
        <f t="shared" ca="1" si="14"/>
        <v>0</v>
      </c>
      <c r="AR78" s="26">
        <f t="shared" ca="1" si="14"/>
        <v>21</v>
      </c>
      <c r="AS78" s="26">
        <f t="shared" ca="1" si="14"/>
        <v>0</v>
      </c>
      <c r="AT78" s="26">
        <f t="shared" ca="1" si="14"/>
        <v>10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2016:3:0:0:BEITOU</v>
      </c>
      <c r="AB79" s="33">
        <f t="shared" ca="1" si="3"/>
        <v>73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2016:1:3:7:BEITOU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2016:4:0:0:BEITOU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2016:1:4:7:BEITOU</v>
      </c>
      <c r="AP80" s="33">
        <f t="shared" ca="1" si="13"/>
        <v>36</v>
      </c>
      <c r="AQ80" s="26">
        <f t="shared" ca="1" si="14"/>
        <v>0</v>
      </c>
      <c r="AR80" s="26">
        <f t="shared" ca="1" si="14"/>
        <v>20</v>
      </c>
      <c r="AS80" s="26">
        <f t="shared" ca="1" si="14"/>
        <v>7</v>
      </c>
      <c r="AT80" s="26">
        <f t="shared" ca="1" si="14"/>
        <v>19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2016:5:0:0:BEITOU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2016:1:5:7:BEITOU</v>
      </c>
      <c r="AP81" s="33">
        <f t="shared" ca="1" si="13"/>
        <v>68</v>
      </c>
      <c r="AQ81" s="26">
        <f t="shared" ca="1" si="14"/>
        <v>0</v>
      </c>
      <c r="AR81" s="26">
        <f t="shared" ca="1" si="14"/>
        <v>21</v>
      </c>
      <c r="AS81" s="26">
        <f t="shared" ca="1" si="14"/>
        <v>4</v>
      </c>
      <c r="AT81" s="26">
        <f t="shared" ca="1" si="14"/>
        <v>20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2016:6:0:0:BEITOU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2016:2:1:7:BEITOU</v>
      </c>
      <c r="AP82" s="33">
        <f t="shared" ca="1" si="13"/>
        <v>100</v>
      </c>
      <c r="AQ82" s="26">
        <f t="shared" ca="1" si="14"/>
        <v>0</v>
      </c>
      <c r="AR82" s="26">
        <f t="shared" ca="1" si="14"/>
        <v>25</v>
      </c>
      <c r="AS82" s="26">
        <f t="shared" ca="1" si="14"/>
        <v>4</v>
      </c>
      <c r="AT82" s="26">
        <f t="shared" ca="1" si="14"/>
        <v>16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2016:7:0:0:BEITOU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2016:2:2:7:BEITOU</v>
      </c>
      <c r="AP83" s="33">
        <f t="shared" ca="1" si="13"/>
        <v>132</v>
      </c>
      <c r="AQ83" s="26">
        <f t="shared" ca="1" si="14"/>
        <v>0</v>
      </c>
      <c r="AR83" s="26">
        <f t="shared" ca="1" si="14"/>
        <v>22</v>
      </c>
      <c r="AS83" s="26">
        <f t="shared" ca="1" si="14"/>
        <v>9</v>
      </c>
      <c r="AT83" s="26">
        <f t="shared" ca="1" si="14"/>
        <v>15</v>
      </c>
      <c r="AU83" s="26">
        <f t="shared" ca="1" si="14"/>
        <v>4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2016:8:0:0:BEITOU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2016:2:3:7:BEITOU</v>
      </c>
      <c r="AP84" s="33">
        <f t="shared" ca="1" si="13"/>
        <v>164</v>
      </c>
      <c r="AQ84" s="26">
        <f t="shared" ca="1" si="14"/>
        <v>0</v>
      </c>
      <c r="AR84" s="26">
        <f t="shared" ca="1" si="14"/>
        <v>18</v>
      </c>
      <c r="AS84" s="26">
        <f t="shared" ca="1" si="14"/>
        <v>9</v>
      </c>
      <c r="AT84" s="26">
        <f t="shared" ca="1" si="14"/>
        <v>22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2016:9:0:0:BEITOU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2016:2:4:7:BEITOU</v>
      </c>
      <c r="AP85" s="33">
        <f t="shared" ca="1" si="13"/>
        <v>196</v>
      </c>
      <c r="AQ85" s="26">
        <f t="shared" ca="1" si="14"/>
        <v>1</v>
      </c>
      <c r="AR85" s="26">
        <f t="shared" ca="1" si="14"/>
        <v>15</v>
      </c>
      <c r="AS85" s="26">
        <f t="shared" ca="1" si="14"/>
        <v>13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2016:10:0:0:BEITOU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2016:3:1:7:BEITOU</v>
      </c>
      <c r="AP86" s="33">
        <f t="shared" ca="1" si="13"/>
        <v>227</v>
      </c>
      <c r="AQ86" s="26">
        <f t="shared" ca="1" si="14"/>
        <v>0</v>
      </c>
      <c r="AR86" s="26">
        <f t="shared" ca="1" si="14"/>
        <v>15</v>
      </c>
      <c r="AS86" s="26">
        <f t="shared" ca="1" si="14"/>
        <v>10</v>
      </c>
      <c r="AT86" s="26">
        <f t="shared" ca="1" si="14"/>
        <v>17</v>
      </c>
      <c r="AU86" s="26">
        <f t="shared" ca="1" si="14"/>
        <v>4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2016:11:0:0:BEITOU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2016:3:2:7:BEITOU</v>
      </c>
      <c r="AP87" s="33">
        <f t="shared" ca="1" si="13"/>
        <v>258</v>
      </c>
      <c r="AQ87" s="26">
        <f t="shared" ca="1" si="14"/>
        <v>0</v>
      </c>
      <c r="AR87" s="26">
        <f t="shared" ca="1" si="14"/>
        <v>19</v>
      </c>
      <c r="AS87" s="26">
        <f t="shared" ca="1" si="14"/>
        <v>8</v>
      </c>
      <c r="AT87" s="26">
        <f t="shared" ca="1" si="14"/>
        <v>18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2016:12:0:0:BEITOU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2016:3:3:7:BEITOU</v>
      </c>
      <c r="AP88" s="33">
        <f t="shared" ca="1" si="13"/>
        <v>287</v>
      </c>
      <c r="AQ88" s="26">
        <f t="shared" ca="1" si="14"/>
        <v>0</v>
      </c>
      <c r="AR88" s="26">
        <f t="shared" ca="1" si="14"/>
        <v>23</v>
      </c>
      <c r="AS88" s="26">
        <f t="shared" ca="1" si="14"/>
        <v>8</v>
      </c>
      <c r="AT88" s="26">
        <f t="shared" ca="1" si="14"/>
        <v>19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1412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1413</v>
      </c>
    </row>
    <row r="105" spans="23:50">
      <c r="X105" s="57" t="s">
        <v>2097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738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>
        <v>120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30</v>
      </c>
      <c r="H4" s="76"/>
      <c r="I4" s="76"/>
      <c r="J4" s="77"/>
      <c r="K4" s="47">
        <f>ROUND($D$2/12,0)</f>
        <v>10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SOUTH_ZONE_GRAPH!$AC$89</f>
        <v>10</v>
      </c>
      <c r="H5" s="79"/>
      <c r="I5" s="79"/>
      <c r="J5" s="80"/>
      <c r="K5" s="50">
        <f>$L$33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739</v>
      </c>
      <c r="B10" s="23" t="s">
        <v>2040</v>
      </c>
      <c r="C10" s="4" t="s">
        <v>883</v>
      </c>
      <c r="D10" s="4" t="s">
        <v>894</v>
      </c>
      <c r="E10" s="4" t="str">
        <f>CONCATENATE(YEAR,":",MONTH,":",WEEK,":",WEEKDAY,":",$A10)</f>
        <v>2016:3:3:7:JINGXIN_E</v>
      </c>
      <c r="F10" s="4">
        <f>MATCH($E10,REPORT_DATA_BY_COMP!$A:$A,0)</f>
        <v>905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741</v>
      </c>
      <c r="B11" s="23" t="s">
        <v>2041</v>
      </c>
      <c r="C11" s="4" t="s">
        <v>885</v>
      </c>
      <c r="D11" s="4" t="s">
        <v>896</v>
      </c>
      <c r="E11" s="4" t="str">
        <f>CONCATENATE(YEAR,":",MONTH,":",WEEK,":",WEEKDAY,":",$A11)</f>
        <v>2016:3:3:7:JINGXIN_S</v>
      </c>
      <c r="F11" s="4">
        <f>MATCH($E11,REPORT_DATA_BY_COMP!$A:$A,0)</f>
        <v>906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740</v>
      </c>
      <c r="B12" s="23" t="s">
        <v>2042</v>
      </c>
      <c r="C12" s="4" t="s">
        <v>884</v>
      </c>
      <c r="D12" s="4" t="s">
        <v>895</v>
      </c>
      <c r="E12" s="4" t="str">
        <f>CONCATENATE(YEAR,":",MONTH,":",WEEK,":",WEEKDAY,":",$A12)</f>
        <v>2016:3:3:7:MUZHA_E</v>
      </c>
      <c r="F12" s="4">
        <f>MATCH($E12,REPORT_DATA_BY_COMP!$A:$A,0)</f>
        <v>914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742</v>
      </c>
      <c r="B13" s="23" t="s">
        <v>2043</v>
      </c>
      <c r="C13" s="4" t="s">
        <v>886</v>
      </c>
      <c r="D13" s="4" t="s">
        <v>897</v>
      </c>
      <c r="E13" s="4" t="str">
        <f>CONCATENATE(YEAR,":",MONTH,":",WEEK,":",WEEKDAY,":",$A13)</f>
        <v>2016:3:3:7:MUZHA_S</v>
      </c>
      <c r="F13" s="4">
        <f>MATCH($E13,REPORT_DATA_BY_COMP!$A:$A,0)</f>
        <v>915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2</v>
      </c>
      <c r="J14" s="12">
        <f t="shared" si="0"/>
        <v>15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8</v>
      </c>
      <c r="P14" s="12">
        <f t="shared" si="0"/>
        <v>31</v>
      </c>
      <c r="Q14" s="12">
        <f t="shared" si="0"/>
        <v>39</v>
      </c>
      <c r="R14" s="12">
        <f t="shared" si="0"/>
        <v>28</v>
      </c>
      <c r="S14" s="12">
        <f t="shared" si="0"/>
        <v>2</v>
      </c>
      <c r="T14" s="12">
        <f t="shared" si="0"/>
        <v>14</v>
      </c>
      <c r="U14" s="12">
        <f t="shared" si="0"/>
        <v>3</v>
      </c>
      <c r="V14" s="12">
        <f t="shared" si="0"/>
        <v>0</v>
      </c>
    </row>
    <row r="15" spans="1:22">
      <c r="B15" s="5" t="s">
        <v>1189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743</v>
      </c>
      <c r="B16" s="23" t="s">
        <v>2044</v>
      </c>
      <c r="C16" s="4" t="s">
        <v>887</v>
      </c>
      <c r="D16" s="4" t="s">
        <v>898</v>
      </c>
      <c r="E16" s="4" t="str">
        <f>CONCATENATE(YEAR,":",MONTH,":",WEEK,":",WEEKDAY,":",$A16)</f>
        <v>2016:3:3:7:XINDIAN_E</v>
      </c>
      <c r="F16" s="4">
        <f>MATCH($E16,REPORT_DATA_BY_COMP!$A:$A,0)</f>
        <v>953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5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744</v>
      </c>
      <c r="B17" s="23" t="s">
        <v>2045</v>
      </c>
      <c r="C17" s="4" t="s">
        <v>888</v>
      </c>
      <c r="D17" s="4" t="s">
        <v>899</v>
      </c>
      <c r="E17" s="4" t="str">
        <f>CONCATENATE(YEAR,":",MONTH,":",WEEK,":",WEEKDAY,":",$A17)</f>
        <v>2016:3:3:7:ANKANG_E</v>
      </c>
      <c r="F17" s="4">
        <f>MATCH($E17,REPORT_DATA_BY_COMP!$A:$A,0)</f>
        <v>885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10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745</v>
      </c>
      <c r="B18" s="23" t="s">
        <v>2046</v>
      </c>
      <c r="C18" s="4" t="s">
        <v>889</v>
      </c>
      <c r="D18" s="4" t="s">
        <v>900</v>
      </c>
      <c r="E18" s="4" t="str">
        <f>CONCATENATE(YEAR,":",MONTH,":",WEEK,":",WEEKDAY,":",$A18)</f>
        <v>2016:3:3:7:XINDIAN_S</v>
      </c>
      <c r="F18" s="4">
        <f>MATCH($E18,REPORT_DATA_BY_COMP!$A:$A,0)</f>
        <v>954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3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10</v>
      </c>
      <c r="R18" s="11">
        <f>IFERROR(INDEX(REPORT_DATA_BY_COMP!$A:$AH,$F18,MATCH(R$8,REPORT_DATA_BY_COMP!$A$1:$AH$1,0)), "")</f>
        <v>0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1161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6</v>
      </c>
      <c r="J19" s="12">
        <f t="shared" si="1"/>
        <v>3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3</v>
      </c>
      <c r="P19" s="12">
        <f t="shared" si="1"/>
        <v>20</v>
      </c>
      <c r="Q19" s="12">
        <f t="shared" si="1"/>
        <v>25</v>
      </c>
      <c r="R19" s="12">
        <f t="shared" si="1"/>
        <v>9</v>
      </c>
      <c r="S19" s="12">
        <f t="shared" si="1"/>
        <v>1</v>
      </c>
      <c r="T19" s="12">
        <f t="shared" si="1"/>
        <v>11</v>
      </c>
      <c r="U19" s="12">
        <f t="shared" si="1"/>
        <v>4</v>
      </c>
      <c r="V19" s="12">
        <f t="shared" si="1"/>
        <v>0</v>
      </c>
    </row>
    <row r="20" spans="1:22">
      <c r="B20" s="5" t="s">
        <v>1190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746</v>
      </c>
      <c r="B21" s="23" t="s">
        <v>2047</v>
      </c>
      <c r="C21" s="4" t="s">
        <v>890</v>
      </c>
      <c r="D21" s="4" t="s">
        <v>901</v>
      </c>
      <c r="E21" s="4" t="str">
        <f>CONCATENATE(YEAR,":",MONTH,":",WEEK,":",WEEKDAY,":",$A21)</f>
        <v>2016:3:3:7:ZHONGHE_1_E</v>
      </c>
      <c r="F21" s="4">
        <f>MATCH($E21,REPORT_DATA_BY_COMP!$A:$A,0)</f>
        <v>968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4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2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2</v>
      </c>
      <c r="V21" s="11">
        <f>IFERROR(INDEX(REPORT_DATA_BY_COMP!$A:$AH,$F21,MATCH(V$8,REPORT_DATA_BY_COMP!$A$1:$AH$1,0)), "")</f>
        <v>0</v>
      </c>
    </row>
    <row r="22" spans="1:22">
      <c r="A22" s="22" t="s">
        <v>747</v>
      </c>
      <c r="B22" s="23" t="s">
        <v>2048</v>
      </c>
      <c r="C22" s="4" t="s">
        <v>891</v>
      </c>
      <c r="D22" s="4" t="s">
        <v>902</v>
      </c>
      <c r="E22" s="4" t="str">
        <f>CONCATENATE(YEAR,":",MONTH,":",WEEK,":",WEEKDAY,":",$A22)</f>
        <v>2016:3:3:7:ZHONGHE_2_E</v>
      </c>
      <c r="F22" s="4">
        <f>MATCH($E22,REPORT_DATA_BY_COMP!$A:$A,0)</f>
        <v>969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4</v>
      </c>
      <c r="P22" s="11">
        <f>IFERROR(INDEX(REPORT_DATA_BY_COMP!$A:$AH,$F22,MATCH(P$8,REPORT_DATA_BY_COMP!$A$1:$AH$1,0)), "")</f>
        <v>5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748</v>
      </c>
      <c r="B23" s="23" t="s">
        <v>2049</v>
      </c>
      <c r="C23" s="4" t="s">
        <v>892</v>
      </c>
      <c r="D23" s="4" t="s">
        <v>903</v>
      </c>
      <c r="E23" s="4" t="str">
        <f>CONCATENATE(YEAR,":",MONTH,":",WEEK,":",WEEKDAY,":",$A23)</f>
        <v>2016:3:3:7:ZHONGHE_2_S</v>
      </c>
      <c r="F23" s="4">
        <f>MATCH($E23,REPORT_DATA_BY_COMP!$A:$A,0)</f>
        <v>970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7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6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749</v>
      </c>
      <c r="B24" s="23" t="s">
        <v>2050</v>
      </c>
      <c r="C24" s="4" t="s">
        <v>893</v>
      </c>
      <c r="D24" s="4" t="s">
        <v>904</v>
      </c>
      <c r="E24" s="4" t="str">
        <f>CONCATENATE(YEAR,":",MONTH,":",WEEK,":",WEEKDAY,":",$A24)</f>
        <v>2016:3:3:7:YONGHE_S</v>
      </c>
      <c r="F24" s="4">
        <f>MATCH($E24,REPORT_DATA_BY_COMP!$A:$A,0)</f>
        <v>965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4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10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8</v>
      </c>
      <c r="Q24" s="11">
        <f>IFERROR(INDEX(REPORT_DATA_BY_COMP!$A:$AH,$F24,MATCH(Q$8,REPORT_DATA_BY_COMP!$A$1:$AH$1,0)), "")</f>
        <v>24</v>
      </c>
      <c r="R24" s="11">
        <f>IFERROR(INDEX(REPORT_DATA_BY_COMP!$A:$AH,$F24,MATCH(R$8,REPORT_DATA_BY_COMP!$A$1:$AH$1,0)), "")</f>
        <v>10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6</v>
      </c>
      <c r="V24" s="11">
        <f>IFERROR(INDEX(REPORT_DATA_BY_COMP!$A:$AH,$F24,MATCH(V$8,REPORT_DATA_BY_COMP!$A$1:$AH$1,0)), "")</f>
        <v>0</v>
      </c>
    </row>
    <row r="25" spans="1:22">
      <c r="B25" s="9" t="s">
        <v>1161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1</v>
      </c>
      <c r="I25" s="12">
        <f t="shared" si="2"/>
        <v>7</v>
      </c>
      <c r="J25" s="12">
        <f t="shared" si="2"/>
        <v>12</v>
      </c>
      <c r="K25" s="12">
        <f t="shared" si="2"/>
        <v>1</v>
      </c>
      <c r="L25" s="12">
        <f t="shared" si="2"/>
        <v>0</v>
      </c>
      <c r="M25" s="12">
        <f t="shared" si="2"/>
        <v>0</v>
      </c>
      <c r="N25" s="12">
        <f t="shared" si="2"/>
        <v>25</v>
      </c>
      <c r="O25" s="12">
        <f t="shared" si="2"/>
        <v>10</v>
      </c>
      <c r="P25" s="12">
        <f t="shared" si="2"/>
        <v>28</v>
      </c>
      <c r="Q25" s="12">
        <f t="shared" si="2"/>
        <v>48</v>
      </c>
      <c r="R25" s="12">
        <f t="shared" si="2"/>
        <v>22</v>
      </c>
      <c r="S25" s="12">
        <f t="shared" si="2"/>
        <v>0</v>
      </c>
      <c r="T25" s="12">
        <f t="shared" si="2"/>
        <v>15</v>
      </c>
      <c r="U25" s="12">
        <f t="shared" si="2"/>
        <v>11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1160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1135</v>
      </c>
      <c r="C28" s="14"/>
      <c r="D28" s="14"/>
      <c r="E28" s="14" t="str">
        <f>CONCATENATE(YEAR,":",MONTH,":1:",WEEKLY_REPORT_DAY,":", $A$1)</f>
        <v>2016:3:1:7:SOUTH</v>
      </c>
      <c r="F28" s="14">
        <f>MATCH($E28,REPORT_DATA_BY_ZONE!$A:$A, 0)</f>
        <v>84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27</v>
      </c>
      <c r="J28" s="11">
        <f>IFERROR(INDEX(REPORT_DATA_BY_ZONE!$A:$AH,$F28,MATCH(J$8,REPORT_DATA_BY_ZONE!$A$1:$AH$1,0)), "")</f>
        <v>21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3</v>
      </c>
      <c r="M28" s="11">
        <f>IFERROR(INDEX(REPORT_DATA_BY_ZONE!$A:$AH,$F28,MATCH(M$8,REPORT_DATA_BY_ZONE!$A$1:$AH$1,0)), "")</f>
        <v>4</v>
      </c>
      <c r="N28" s="11">
        <f>IFERROR(INDEX(REPORT_DATA_BY_ZONE!$A:$AH,$F28,MATCH(N$8,REPORT_DATA_BY_ZONE!$A$1:$AH$1,0)), "")</f>
        <v>68</v>
      </c>
      <c r="O28" s="11">
        <f>IFERROR(INDEX(REPORT_DATA_BY_ZONE!$A:$AH,$F28,MATCH(O$8,REPORT_DATA_BY_ZONE!$A$1:$AH$1,0)), "")</f>
        <v>35</v>
      </c>
      <c r="P28" s="11">
        <f>IFERROR(INDEX(REPORT_DATA_BY_ZONE!$A:$AH,$F28,MATCH(P$8,REPORT_DATA_BY_ZONE!$A$1:$AH$1,0)), "")</f>
        <v>91</v>
      </c>
      <c r="Q28" s="11">
        <f>IFERROR(INDEX(REPORT_DATA_BY_ZONE!$A:$AH,$F28,MATCH(Q$8,REPORT_DATA_BY_ZONE!$A$1:$AH$1,0)), "")</f>
        <v>90</v>
      </c>
      <c r="R28" s="11">
        <f>IFERROR(INDEX(REPORT_DATA_BY_ZONE!$A:$AH,$F28,MATCH(R$8,REPORT_DATA_BY_ZONE!$A$1:$AH$1,0)), "")</f>
        <v>64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60</v>
      </c>
      <c r="U28" s="11">
        <f>IFERROR(INDEX(REPORT_DATA_BY_ZONE!$A:$AH,$F28,MATCH(U$8,REPORT_DATA_BY_ZONE!$A$1:$AH$1,0)), "")</f>
        <v>20</v>
      </c>
      <c r="V28" s="11">
        <f>IFERROR(INDEX(REPORT_DATA_BY_ZONE!$A:$AH,$F28,MATCH(V$8,REPORT_DATA_BY_ZONE!$A$1:$AH$1,0)), "")</f>
        <v>1</v>
      </c>
    </row>
    <row r="29" spans="1:22">
      <c r="B29" s="24" t="s">
        <v>1134</v>
      </c>
      <c r="C29" s="14"/>
      <c r="D29" s="14"/>
      <c r="E29" s="14" t="str">
        <f>CONCATENATE(YEAR,":",MONTH,":2:",WEEKLY_REPORT_DAY,":", $A$1)</f>
        <v>2016:3:2:7:SOUTH</v>
      </c>
      <c r="F29" s="14">
        <f>MATCH($E29,REPORT_DATA_BY_ZONE!$A:$A, 0)</f>
        <v>94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32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63</v>
      </c>
      <c r="O29" s="11">
        <f>IFERROR(INDEX(REPORT_DATA_BY_ZONE!$A:$AH,$F29,MATCH(O$8,REPORT_DATA_BY_ZONE!$A$1:$AH$1,0)), "")</f>
        <v>31</v>
      </c>
      <c r="P29" s="11">
        <f>IFERROR(INDEX(REPORT_DATA_BY_ZONE!$A:$AH,$F29,MATCH(P$8,REPORT_DATA_BY_ZONE!$A$1:$AH$1,0)), "")</f>
        <v>82</v>
      </c>
      <c r="Q29" s="11">
        <f>IFERROR(INDEX(REPORT_DATA_BY_ZONE!$A:$AH,$F29,MATCH(Q$8,REPORT_DATA_BY_ZONE!$A$1:$AH$1,0)), "")</f>
        <v>92</v>
      </c>
      <c r="R29" s="11">
        <f>IFERROR(INDEX(REPORT_DATA_BY_ZONE!$A:$AH,$F29,MATCH(R$8,REPORT_DATA_BY_ZONE!$A$1:$AH$1,0)), "")</f>
        <v>56</v>
      </c>
      <c r="S29" s="11">
        <f>IFERROR(INDEX(REPORT_DATA_BY_ZONE!$A:$AH,$F29,MATCH(S$8,REPORT_DATA_BY_ZONE!$A$1:$AH$1,0)), "")</f>
        <v>5</v>
      </c>
      <c r="T29" s="11">
        <f>IFERROR(INDEX(REPORT_DATA_BY_ZONE!$A:$AH,$F29,MATCH(T$8,REPORT_DATA_BY_ZONE!$A$1:$AH$1,0)), "")</f>
        <v>56</v>
      </c>
      <c r="U29" s="11">
        <f>IFERROR(INDEX(REPORT_DATA_BY_ZONE!$A:$AH,$F29,MATCH(U$8,REPORT_DATA_BY_ZONE!$A$1:$AH$1,0)), "")</f>
        <v>22</v>
      </c>
      <c r="V29" s="11">
        <f>IFERROR(INDEX(REPORT_DATA_BY_ZONE!$A:$AH,$F29,MATCH(V$8,REPORT_DATA_BY_ZONE!$A$1:$AH$1,0)), "")</f>
        <v>0</v>
      </c>
    </row>
    <row r="30" spans="1:22">
      <c r="B30" s="24" t="s">
        <v>1136</v>
      </c>
      <c r="C30" s="14"/>
      <c r="D30" s="14"/>
      <c r="E30" s="14" t="str">
        <f>CONCATENATE(YEAR,":",MONTH,":3:",WEEKLY_REPORT_DAY,":", $A$1)</f>
        <v>2016:3:3:7:SOUTH</v>
      </c>
      <c r="F30" s="14">
        <f>MATCH($E30,REPORT_DATA_BY_ZONE!$A:$A, 0)</f>
        <v>104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15</v>
      </c>
      <c r="J30" s="11">
        <f>IFERROR(INDEX(REPORT_DATA_BY_ZONE!$A:$AH,$F30,MATCH(J$8,REPORT_DATA_BY_ZONE!$A$1:$AH$1,0)), "")</f>
        <v>30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0</v>
      </c>
      <c r="M30" s="11">
        <f>IFERROR(INDEX(REPORT_DATA_BY_ZONE!$A:$AH,$F30,MATCH(M$8,REPORT_DATA_BY_ZONE!$A$1:$AH$1,0)), "")</f>
        <v>0</v>
      </c>
      <c r="N30" s="11">
        <f>IFERROR(INDEX(REPORT_DATA_BY_ZONE!$A:$AH,$F30,MATCH(N$8,REPORT_DATA_BY_ZONE!$A$1:$AH$1,0)), "")</f>
        <v>61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112</v>
      </c>
      <c r="R30" s="11">
        <f>IFERROR(INDEX(REPORT_DATA_BY_ZONE!$A:$AH,$F30,MATCH(R$8,REPORT_DATA_BY_ZONE!$A$1:$AH$1,0)), "")</f>
        <v>59</v>
      </c>
      <c r="S30" s="11">
        <f>IFERROR(INDEX(REPORT_DATA_BY_ZONE!$A:$AH,$F30,MATCH(S$8,REPORT_DATA_BY_ZONE!$A$1:$AH$1,0)), "")</f>
        <v>3</v>
      </c>
      <c r="T30" s="11">
        <f>IFERROR(INDEX(REPORT_DATA_BY_ZONE!$A:$AH,$F30,MATCH(T$8,REPORT_DATA_BY_ZONE!$A$1:$AH$1,0)), "")</f>
        <v>40</v>
      </c>
      <c r="U30" s="11">
        <f>IFERROR(INDEX(REPORT_DATA_BY_ZONE!$A:$AH,$F30,MATCH(U$8,REPORT_DATA_BY_ZONE!$A$1:$AH$1,0)), "")</f>
        <v>18</v>
      </c>
      <c r="V30" s="11">
        <f>IFERROR(INDEX(REPORT_DATA_BY_ZONE!$A:$AH,$F30,MATCH(V$8,REPORT_DATA_BY_ZONE!$A$1:$AH$1,0)), "")</f>
        <v>0</v>
      </c>
    </row>
    <row r="31" spans="1:22">
      <c r="B31" s="24" t="s">
        <v>1137</v>
      </c>
      <c r="C31" s="14"/>
      <c r="D31" s="14"/>
      <c r="E31" s="14" t="str">
        <f>CONCATENATE(YEAR,":",MONTH,":4:",WEEKLY_REPORT_DAY,":", $A$1)</f>
        <v>2016:3:4:7:SOUTH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1138</v>
      </c>
      <c r="C32" s="14"/>
      <c r="D32" s="14"/>
      <c r="E32" s="14" t="str">
        <f>CONCATENATE(YEAR,":",MONTH,":5:",WEEKLY_REPORT_DAY,":", $A$1)</f>
        <v>2016:3:5:7:SOUTH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1161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6</v>
      </c>
      <c r="I33" s="19">
        <f t="shared" si="3"/>
        <v>74</v>
      </c>
      <c r="J33" s="19">
        <f t="shared" si="3"/>
        <v>73</v>
      </c>
      <c r="K33" s="19">
        <f t="shared" si="3"/>
        <v>6</v>
      </c>
      <c r="L33" s="19">
        <f t="shared" si="3"/>
        <v>3</v>
      </c>
      <c r="M33" s="19">
        <f t="shared" si="3"/>
        <v>4</v>
      </c>
      <c r="N33" s="19">
        <f t="shared" si="3"/>
        <v>192</v>
      </c>
      <c r="O33" s="19">
        <f t="shared" si="3"/>
        <v>87</v>
      </c>
      <c r="P33" s="19">
        <f t="shared" si="3"/>
        <v>252</v>
      </c>
      <c r="Q33" s="19">
        <f t="shared" si="3"/>
        <v>294</v>
      </c>
      <c r="R33" s="19">
        <f t="shared" si="3"/>
        <v>179</v>
      </c>
      <c r="S33" s="19">
        <f t="shared" si="3"/>
        <v>13</v>
      </c>
      <c r="T33" s="19">
        <f t="shared" si="3"/>
        <v>156</v>
      </c>
      <c r="U33" s="19">
        <f t="shared" si="3"/>
        <v>60</v>
      </c>
      <c r="V33" s="19">
        <f t="shared" si="3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543" priority="143" operator="lessThan">
      <formula>0.5</formula>
    </cfRule>
    <cfRule type="cellIs" dxfId="542" priority="144" operator="greaterThan">
      <formula>0.5</formula>
    </cfRule>
  </conditionalFormatting>
  <conditionalFormatting sqref="N10:N11">
    <cfRule type="cellIs" dxfId="541" priority="141" operator="lessThan">
      <formula>4.5</formula>
    </cfRule>
    <cfRule type="cellIs" dxfId="540" priority="142" operator="greaterThan">
      <formula>5.5</formula>
    </cfRule>
  </conditionalFormatting>
  <conditionalFormatting sqref="O10:O11">
    <cfRule type="cellIs" dxfId="539" priority="139" operator="lessThan">
      <formula>1.5</formula>
    </cfRule>
    <cfRule type="cellIs" dxfId="538" priority="140" operator="greaterThan">
      <formula>2.5</formula>
    </cfRule>
  </conditionalFormatting>
  <conditionalFormatting sqref="P10:P11">
    <cfRule type="cellIs" dxfId="537" priority="137" operator="lessThan">
      <formula>4.5</formula>
    </cfRule>
    <cfRule type="cellIs" dxfId="536" priority="138" operator="greaterThan">
      <formula>7.5</formula>
    </cfRule>
  </conditionalFormatting>
  <conditionalFormatting sqref="R10:S11">
    <cfRule type="cellIs" dxfId="535" priority="135" operator="lessThan">
      <formula>2.5</formula>
    </cfRule>
    <cfRule type="cellIs" dxfId="534" priority="136" operator="greaterThan">
      <formula>4.5</formula>
    </cfRule>
  </conditionalFormatting>
  <conditionalFormatting sqref="T10:T11">
    <cfRule type="cellIs" dxfId="533" priority="133" operator="lessThan">
      <formula>2.5</formula>
    </cfRule>
    <cfRule type="cellIs" dxfId="532" priority="134" operator="greaterThan">
      <formula>4.5</formula>
    </cfRule>
  </conditionalFormatting>
  <conditionalFormatting sqref="U10:U11">
    <cfRule type="cellIs" dxfId="531" priority="132" operator="greaterThan">
      <formula>1.5</formula>
    </cfRule>
  </conditionalFormatting>
  <conditionalFormatting sqref="L10:V11">
    <cfRule type="expression" dxfId="530" priority="129">
      <formula>L10=""</formula>
    </cfRule>
  </conditionalFormatting>
  <conditionalFormatting sqref="S10:S11">
    <cfRule type="cellIs" dxfId="529" priority="130" operator="greaterThan">
      <formula>0.5</formula>
    </cfRule>
    <cfRule type="cellIs" dxfId="528" priority="131" operator="lessThan">
      <formula>0.5</formula>
    </cfRule>
  </conditionalFormatting>
  <conditionalFormatting sqref="L16:M17">
    <cfRule type="cellIs" dxfId="527" priority="127" operator="lessThan">
      <formula>0.5</formula>
    </cfRule>
    <cfRule type="cellIs" dxfId="526" priority="128" operator="greaterThan">
      <formula>0.5</formula>
    </cfRule>
  </conditionalFormatting>
  <conditionalFormatting sqref="N16:N17">
    <cfRule type="cellIs" dxfId="525" priority="125" operator="lessThan">
      <formula>4.5</formula>
    </cfRule>
    <cfRule type="cellIs" dxfId="524" priority="126" operator="greaterThan">
      <formula>5.5</formula>
    </cfRule>
  </conditionalFormatting>
  <conditionalFormatting sqref="O16:O17">
    <cfRule type="cellIs" dxfId="523" priority="123" operator="lessThan">
      <formula>1.5</formula>
    </cfRule>
    <cfRule type="cellIs" dxfId="522" priority="124" operator="greaterThan">
      <formula>2.5</formula>
    </cfRule>
  </conditionalFormatting>
  <conditionalFormatting sqref="P16:P17">
    <cfRule type="cellIs" dxfId="521" priority="121" operator="lessThan">
      <formula>4.5</formula>
    </cfRule>
    <cfRule type="cellIs" dxfId="520" priority="122" operator="greaterThan">
      <formula>7.5</formula>
    </cfRule>
  </conditionalFormatting>
  <conditionalFormatting sqref="R16:S17">
    <cfRule type="cellIs" dxfId="519" priority="119" operator="lessThan">
      <formula>2.5</formula>
    </cfRule>
    <cfRule type="cellIs" dxfId="518" priority="120" operator="greaterThan">
      <formula>4.5</formula>
    </cfRule>
  </conditionalFormatting>
  <conditionalFormatting sqref="T16:T17">
    <cfRule type="cellIs" dxfId="517" priority="117" operator="lessThan">
      <formula>2.5</formula>
    </cfRule>
    <cfRule type="cellIs" dxfId="516" priority="118" operator="greaterThan">
      <formula>4.5</formula>
    </cfRule>
  </conditionalFormatting>
  <conditionalFormatting sqref="U16:U17">
    <cfRule type="cellIs" dxfId="515" priority="116" operator="greaterThan">
      <formula>1.5</formula>
    </cfRule>
  </conditionalFormatting>
  <conditionalFormatting sqref="L16:V17">
    <cfRule type="expression" dxfId="514" priority="113">
      <formula>L16=""</formula>
    </cfRule>
  </conditionalFormatting>
  <conditionalFormatting sqref="S16:S17">
    <cfRule type="cellIs" dxfId="513" priority="114" operator="greaterThan">
      <formula>0.5</formula>
    </cfRule>
    <cfRule type="cellIs" dxfId="512" priority="115" operator="lessThan">
      <formula>0.5</formula>
    </cfRule>
  </conditionalFormatting>
  <conditionalFormatting sqref="L18:M18">
    <cfRule type="cellIs" dxfId="511" priority="95" operator="lessThan">
      <formula>0.5</formula>
    </cfRule>
    <cfRule type="cellIs" dxfId="510" priority="96" operator="greaterThan">
      <formula>0.5</formula>
    </cfRule>
  </conditionalFormatting>
  <conditionalFormatting sqref="N18">
    <cfRule type="cellIs" dxfId="509" priority="93" operator="lessThan">
      <formula>4.5</formula>
    </cfRule>
    <cfRule type="cellIs" dxfId="508" priority="94" operator="greaterThan">
      <formula>5.5</formula>
    </cfRule>
  </conditionalFormatting>
  <conditionalFormatting sqref="O18">
    <cfRule type="cellIs" dxfId="507" priority="91" operator="lessThan">
      <formula>1.5</formula>
    </cfRule>
    <cfRule type="cellIs" dxfId="506" priority="92" operator="greaterThan">
      <formula>2.5</formula>
    </cfRule>
  </conditionalFormatting>
  <conditionalFormatting sqref="P18">
    <cfRule type="cellIs" dxfId="505" priority="89" operator="lessThan">
      <formula>4.5</formula>
    </cfRule>
    <cfRule type="cellIs" dxfId="504" priority="90" operator="greaterThan">
      <formula>7.5</formula>
    </cfRule>
  </conditionalFormatting>
  <conditionalFormatting sqref="R18:S18">
    <cfRule type="cellIs" dxfId="503" priority="87" operator="lessThan">
      <formula>2.5</formula>
    </cfRule>
    <cfRule type="cellIs" dxfId="502" priority="88" operator="greaterThan">
      <formula>4.5</formula>
    </cfRule>
  </conditionalFormatting>
  <conditionalFormatting sqref="T18">
    <cfRule type="cellIs" dxfId="501" priority="85" operator="lessThan">
      <formula>2.5</formula>
    </cfRule>
    <cfRule type="cellIs" dxfId="500" priority="86" operator="greaterThan">
      <formula>4.5</formula>
    </cfRule>
  </conditionalFormatting>
  <conditionalFormatting sqref="U18">
    <cfRule type="cellIs" dxfId="499" priority="84" operator="greaterThan">
      <formula>1.5</formula>
    </cfRule>
  </conditionalFormatting>
  <conditionalFormatting sqref="L18:V18">
    <cfRule type="expression" dxfId="498" priority="81">
      <formula>L18=""</formula>
    </cfRule>
  </conditionalFormatting>
  <conditionalFormatting sqref="S18">
    <cfRule type="cellIs" dxfId="497" priority="82" operator="greaterThan">
      <formula>0.5</formula>
    </cfRule>
    <cfRule type="cellIs" dxfId="496" priority="83" operator="lessThan">
      <formula>0.5</formula>
    </cfRule>
  </conditionalFormatting>
  <conditionalFormatting sqref="L13:M13">
    <cfRule type="cellIs" dxfId="495" priority="79" operator="lessThan">
      <formula>0.5</formula>
    </cfRule>
    <cfRule type="cellIs" dxfId="494" priority="80" operator="greaterThan">
      <formula>0.5</formula>
    </cfRule>
  </conditionalFormatting>
  <conditionalFormatting sqref="N13">
    <cfRule type="cellIs" dxfId="493" priority="77" operator="lessThan">
      <formula>4.5</formula>
    </cfRule>
    <cfRule type="cellIs" dxfId="492" priority="78" operator="greaterThan">
      <formula>5.5</formula>
    </cfRule>
  </conditionalFormatting>
  <conditionalFormatting sqref="O13">
    <cfRule type="cellIs" dxfId="491" priority="75" operator="lessThan">
      <formula>1.5</formula>
    </cfRule>
    <cfRule type="cellIs" dxfId="490" priority="76" operator="greaterThan">
      <formula>2.5</formula>
    </cfRule>
  </conditionalFormatting>
  <conditionalFormatting sqref="P13">
    <cfRule type="cellIs" dxfId="489" priority="73" operator="lessThan">
      <formula>4.5</formula>
    </cfRule>
    <cfRule type="cellIs" dxfId="488" priority="74" operator="greaterThan">
      <formula>7.5</formula>
    </cfRule>
  </conditionalFormatting>
  <conditionalFormatting sqref="R13:S13">
    <cfRule type="cellIs" dxfId="487" priority="71" operator="lessThan">
      <formula>2.5</formula>
    </cfRule>
    <cfRule type="cellIs" dxfId="486" priority="72" operator="greaterThan">
      <formula>4.5</formula>
    </cfRule>
  </conditionalFormatting>
  <conditionalFormatting sqref="T13">
    <cfRule type="cellIs" dxfId="485" priority="69" operator="lessThan">
      <formula>2.5</formula>
    </cfRule>
    <cfRule type="cellIs" dxfId="484" priority="70" operator="greaterThan">
      <formula>4.5</formula>
    </cfRule>
  </conditionalFormatting>
  <conditionalFormatting sqref="U13">
    <cfRule type="cellIs" dxfId="483" priority="68" operator="greaterThan">
      <formula>1.5</formula>
    </cfRule>
  </conditionalFormatting>
  <conditionalFormatting sqref="L13:V13">
    <cfRule type="expression" dxfId="482" priority="65">
      <formula>L13=""</formula>
    </cfRule>
  </conditionalFormatting>
  <conditionalFormatting sqref="S13">
    <cfRule type="cellIs" dxfId="481" priority="66" operator="greaterThan">
      <formula>0.5</formula>
    </cfRule>
    <cfRule type="cellIs" dxfId="480" priority="67" operator="lessThan">
      <formula>0.5</formula>
    </cfRule>
  </conditionalFormatting>
  <conditionalFormatting sqref="L21:M22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21:N22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21:O22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21:P22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21:S22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21:T22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21:U22">
    <cfRule type="cellIs" dxfId="467" priority="52" operator="greaterThan">
      <formula>1.5</formula>
    </cfRule>
  </conditionalFormatting>
  <conditionalFormatting sqref="L21:V22">
    <cfRule type="expression" dxfId="466" priority="49">
      <formula>L21=""</formula>
    </cfRule>
  </conditionalFormatting>
  <conditionalFormatting sqref="S21:S22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24:M24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24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24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24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24:S24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24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24">
    <cfRule type="cellIs" dxfId="451" priority="36" operator="greaterThan">
      <formula>1.5</formula>
    </cfRule>
  </conditionalFormatting>
  <conditionalFormatting sqref="L24:V24">
    <cfRule type="expression" dxfId="450" priority="33">
      <formula>L24=""</formula>
    </cfRule>
  </conditionalFormatting>
  <conditionalFormatting sqref="S24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23:M2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2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2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2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23:S2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2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23">
    <cfRule type="cellIs" dxfId="435" priority="20" operator="greaterThan">
      <formula>1.5</formula>
    </cfRule>
  </conditionalFormatting>
  <conditionalFormatting sqref="L23:V23">
    <cfRule type="expression" dxfId="434" priority="17">
      <formula>L23=""</formula>
    </cfRule>
  </conditionalFormatting>
  <conditionalFormatting sqref="S2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P79"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2014:1:0:0:SOUTH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10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2014:2:0:0:SOUTH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10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2014:3:0:0:SOUTH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10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2014:4:0:0:SOUTH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10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2014:5:0:0:SOUTH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10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2014:6:0:0:SOUTH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10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2014:7:0:0:SOUTH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10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2014:8:0:0:SOUTH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10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2014:9:0:0:SOUTH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10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2014:10:0:0:SOUTH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10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2014:11:0:0:SOUTH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10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2014:12:0:0:SOUTH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10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2015:1:0:0:SOUTH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10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2015:2:0:0:SOUTH</v>
      </c>
      <c r="AB66" s="33">
        <f t="shared" ca="1" si="3"/>
        <v>137</v>
      </c>
      <c r="AC66" s="26">
        <f t="shared" ca="1" si="4"/>
        <v>0</v>
      </c>
      <c r="AD66" s="26">
        <f t="shared" si="5"/>
        <v>10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2015:3:0:0:SOUTH</v>
      </c>
      <c r="AB67" s="33">
        <f t="shared" ca="1" si="3"/>
        <v>147</v>
      </c>
      <c r="AC67" s="26">
        <f t="shared" ca="1" si="4"/>
        <v>3</v>
      </c>
      <c r="AD67" s="26">
        <f t="shared" si="5"/>
        <v>10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2015:4:0:0:SOUTH</v>
      </c>
      <c r="AB68" s="33">
        <f t="shared" ca="1" si="3"/>
        <v>157</v>
      </c>
      <c r="AC68" s="26">
        <f t="shared" ca="1" si="4"/>
        <v>4</v>
      </c>
      <c r="AD68" s="26">
        <f t="shared" si="5"/>
        <v>10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2015:5:0:0:SOUTH</v>
      </c>
      <c r="AB69" s="33">
        <f t="shared" ca="1" si="3"/>
        <v>167</v>
      </c>
      <c r="AC69" s="26">
        <f t="shared" ca="1" si="4"/>
        <v>2</v>
      </c>
      <c r="AD69" s="26">
        <f t="shared" si="5"/>
        <v>10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2015:6:0:0:SOUTH</v>
      </c>
      <c r="AB70" s="33">
        <f t="shared" ca="1" si="3"/>
        <v>177</v>
      </c>
      <c r="AC70" s="26">
        <f t="shared" ca="1" si="4"/>
        <v>4</v>
      </c>
      <c r="AD70" s="26">
        <f t="shared" si="5"/>
        <v>10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2015:7:0:0:SOUTH</v>
      </c>
      <c r="AB71" s="33">
        <f t="shared" ca="1" si="3"/>
        <v>187</v>
      </c>
      <c r="AC71" s="26">
        <f t="shared" ca="1" si="4"/>
        <v>5</v>
      </c>
      <c r="AD71" s="26">
        <f t="shared" si="5"/>
        <v>10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2015:8:0:0:SOUTH</v>
      </c>
      <c r="AB72" s="33">
        <f t="shared" ca="1" si="3"/>
        <v>197</v>
      </c>
      <c r="AC72" s="26">
        <f t="shared" ca="1" si="4"/>
        <v>4</v>
      </c>
      <c r="AD72" s="26">
        <f t="shared" si="5"/>
        <v>10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2015:9:0:0:SOUTH</v>
      </c>
      <c r="AB73" s="33">
        <f t="shared" ca="1" si="3"/>
        <v>207</v>
      </c>
      <c r="AC73" s="26">
        <f t="shared" ca="1" si="4"/>
        <v>5</v>
      </c>
      <c r="AD73" s="26">
        <f t="shared" si="5"/>
        <v>10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2015:10:0:0:SOUTH</v>
      </c>
      <c r="AB74" s="33">
        <f t="shared" ca="1" si="3"/>
        <v>97</v>
      </c>
      <c r="AC74" s="26">
        <f t="shared" ca="1" si="4"/>
        <v>6</v>
      </c>
      <c r="AD74" s="26">
        <f t="shared" si="5"/>
        <v>10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2015:11:0:0:SOUTH</v>
      </c>
      <c r="AB75" s="33">
        <f t="shared" ca="1" si="3"/>
        <v>107</v>
      </c>
      <c r="AC75" s="26">
        <f t="shared" ca="1" si="4"/>
        <v>2</v>
      </c>
      <c r="AD75" s="26">
        <f t="shared" si="5"/>
        <v>10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2015:12:0:0:SOUTH</v>
      </c>
      <c r="AB76" s="33">
        <f t="shared" ca="1" si="3"/>
        <v>118</v>
      </c>
      <c r="AC76" s="26">
        <f t="shared" ca="1" si="4"/>
        <v>4</v>
      </c>
      <c r="AD76" s="26">
        <f t="shared" si="5"/>
        <v>10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2016:1:0:0:SOUTH</v>
      </c>
      <c r="AB77" s="33">
        <f t="shared" ca="1" si="3"/>
        <v>218</v>
      </c>
      <c r="AC77" s="26">
        <f t="shared" ca="1" si="4"/>
        <v>2</v>
      </c>
      <c r="AD77" s="26">
        <f t="shared" si="5"/>
        <v>10</v>
      </c>
      <c r="AE77" s="33">
        <f t="shared" ca="1" si="6"/>
        <v>7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2016:1:1:7:SOUTH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66</v>
      </c>
      <c r="AX77" s="26">
        <f t="shared" ref="AX77:AX88" si="16">3*$X$94</f>
        <v>33</v>
      </c>
      <c r="AY77" s="26">
        <f t="shared" ref="AY77:AY88" si="17">5*$X$94</f>
        <v>55</v>
      </c>
      <c r="AZ77" s="26">
        <f t="shared" ref="AZ77:AZ88" si="18">1*$X$94</f>
        <v>11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2016:2:0:0:SOUTH</v>
      </c>
      <c r="AB78" s="33">
        <f t="shared" ca="1" si="3"/>
        <v>229</v>
      </c>
      <c r="AC78" s="26">
        <f t="shared" ca="1" si="4"/>
        <v>5</v>
      </c>
      <c r="AD78" s="26">
        <f t="shared" si="5"/>
        <v>10</v>
      </c>
      <c r="AE78" s="33">
        <f t="shared" ca="1" si="6"/>
        <v>17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2016:1:2:7:SOUTH</v>
      </c>
      <c r="AP78" s="33">
        <f t="shared" ca="1" si="12"/>
        <v>7</v>
      </c>
      <c r="AQ78" s="26">
        <f t="shared" ca="1" si="13"/>
        <v>8</v>
      </c>
      <c r="AR78" s="26">
        <f t="shared" ca="1" si="13"/>
        <v>55</v>
      </c>
      <c r="AS78" s="26">
        <f t="shared" ca="1" si="13"/>
        <v>0</v>
      </c>
      <c r="AT78" s="26">
        <f t="shared" ca="1" si="13"/>
        <v>28</v>
      </c>
      <c r="AU78" s="26">
        <f t="shared" ca="1" si="13"/>
        <v>0</v>
      </c>
      <c r="AV78" s="26">
        <f t="shared" si="14"/>
        <v>3</v>
      </c>
      <c r="AW78" s="26">
        <f t="shared" si="15"/>
        <v>66</v>
      </c>
      <c r="AX78" s="26">
        <f t="shared" si="16"/>
        <v>33</v>
      </c>
      <c r="AY78" s="26">
        <f t="shared" si="17"/>
        <v>55</v>
      </c>
      <c r="AZ78" s="26">
        <f t="shared" si="18"/>
        <v>11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2016:3:0:0:SOUTH</v>
      </c>
      <c r="AB79" s="33">
        <f t="shared" ca="1" si="3"/>
        <v>240</v>
      </c>
      <c r="AC79" s="26">
        <f t="shared" ca="1" si="4"/>
        <v>3</v>
      </c>
      <c r="AD79" s="26">
        <f t="shared" si="5"/>
        <v>10</v>
      </c>
      <c r="AE79" s="33">
        <f t="shared" ca="1" si="6"/>
        <v>29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2016:1:3:7:SOUTH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66</v>
      </c>
      <c r="AX79" s="26">
        <f t="shared" si="16"/>
        <v>33</v>
      </c>
      <c r="AY79" s="26">
        <f t="shared" si="17"/>
        <v>55</v>
      </c>
      <c r="AZ79" s="26">
        <f t="shared" si="18"/>
        <v>11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2016:4:0:0:SOUTH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10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2016:1:4:7:SOUTH</v>
      </c>
      <c r="AP80" s="33">
        <f t="shared" ca="1" si="12"/>
        <v>18</v>
      </c>
      <c r="AQ80" s="26">
        <f t="shared" ca="1" si="13"/>
        <v>1</v>
      </c>
      <c r="AR80" s="26">
        <f t="shared" ca="1" si="13"/>
        <v>77</v>
      </c>
      <c r="AS80" s="26">
        <f t="shared" ca="1" si="13"/>
        <v>22</v>
      </c>
      <c r="AT80" s="26">
        <f t="shared" ca="1" si="13"/>
        <v>65</v>
      </c>
      <c r="AU80" s="26">
        <f t="shared" ca="1" si="13"/>
        <v>0</v>
      </c>
      <c r="AV80" s="26">
        <f t="shared" si="14"/>
        <v>3</v>
      </c>
      <c r="AW80" s="26">
        <f t="shared" si="15"/>
        <v>66</v>
      </c>
      <c r="AX80" s="26">
        <f t="shared" si="16"/>
        <v>33</v>
      </c>
      <c r="AY80" s="26">
        <f t="shared" si="17"/>
        <v>55</v>
      </c>
      <c r="AZ80" s="26">
        <f t="shared" si="18"/>
        <v>11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2016:5:0:0:SOUTH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10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2016:1:5:7:SOUTH</v>
      </c>
      <c r="AP81" s="33">
        <f t="shared" ca="1" si="12"/>
        <v>29</v>
      </c>
      <c r="AQ81" s="26">
        <f t="shared" ca="1" si="13"/>
        <v>1</v>
      </c>
      <c r="AR81" s="26">
        <f t="shared" ca="1" si="13"/>
        <v>72</v>
      </c>
      <c r="AS81" s="26">
        <f t="shared" ca="1" si="13"/>
        <v>29</v>
      </c>
      <c r="AT81" s="26">
        <f t="shared" ca="1" si="13"/>
        <v>77</v>
      </c>
      <c r="AU81" s="26">
        <f t="shared" ca="1" si="13"/>
        <v>0</v>
      </c>
      <c r="AV81" s="26">
        <f t="shared" si="14"/>
        <v>3</v>
      </c>
      <c r="AW81" s="26">
        <f t="shared" si="15"/>
        <v>66</v>
      </c>
      <c r="AX81" s="26">
        <f t="shared" si="16"/>
        <v>33</v>
      </c>
      <c r="AY81" s="26">
        <f t="shared" si="17"/>
        <v>55</v>
      </c>
      <c r="AZ81" s="26">
        <f t="shared" si="18"/>
        <v>11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2016:6:0:0:SOUTH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10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2016:2:1:7:SOUTH</v>
      </c>
      <c r="AP82" s="33">
        <f t="shared" ca="1" si="12"/>
        <v>40</v>
      </c>
      <c r="AQ82" s="26">
        <f t="shared" ca="1" si="13"/>
        <v>0</v>
      </c>
      <c r="AR82" s="26">
        <f t="shared" ca="1" si="13"/>
        <v>81</v>
      </c>
      <c r="AS82" s="26">
        <f t="shared" ca="1" si="13"/>
        <v>17</v>
      </c>
      <c r="AT82" s="26">
        <f t="shared" ca="1" si="13"/>
        <v>71</v>
      </c>
      <c r="AU82" s="26">
        <f t="shared" ca="1" si="13"/>
        <v>0</v>
      </c>
      <c r="AV82" s="26">
        <f t="shared" si="14"/>
        <v>3</v>
      </c>
      <c r="AW82" s="26">
        <f t="shared" si="15"/>
        <v>66</v>
      </c>
      <c r="AX82" s="26">
        <f t="shared" si="16"/>
        <v>33</v>
      </c>
      <c r="AY82" s="26">
        <f t="shared" si="17"/>
        <v>55</v>
      </c>
      <c r="AZ82" s="26">
        <f t="shared" si="18"/>
        <v>11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2016:7:0:0:SOUTH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10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2016:2:2:7:SOUTH</v>
      </c>
      <c r="AP83" s="33">
        <f t="shared" ca="1" si="12"/>
        <v>51</v>
      </c>
      <c r="AQ83" s="26">
        <f t="shared" ca="1" si="13"/>
        <v>0</v>
      </c>
      <c r="AR83" s="26">
        <f t="shared" ca="1" si="13"/>
        <v>80</v>
      </c>
      <c r="AS83" s="26">
        <f t="shared" ca="1" si="13"/>
        <v>34</v>
      </c>
      <c r="AT83" s="26">
        <f t="shared" ca="1" si="13"/>
        <v>75</v>
      </c>
      <c r="AU83" s="26">
        <f t="shared" ca="1" si="13"/>
        <v>2</v>
      </c>
      <c r="AV83" s="26">
        <f t="shared" si="14"/>
        <v>3</v>
      </c>
      <c r="AW83" s="26">
        <f t="shared" si="15"/>
        <v>66</v>
      </c>
      <c r="AX83" s="26">
        <f t="shared" si="16"/>
        <v>33</v>
      </c>
      <c r="AY83" s="26">
        <f t="shared" si="17"/>
        <v>55</v>
      </c>
      <c r="AZ83" s="26">
        <f t="shared" si="18"/>
        <v>11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2016:8:0:0:SOUTH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10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2016:2:3:7:SOUTH</v>
      </c>
      <c r="AP84" s="33">
        <f t="shared" ca="1" si="12"/>
        <v>62</v>
      </c>
      <c r="AQ84" s="26">
        <f t="shared" ca="1" si="13"/>
        <v>2</v>
      </c>
      <c r="AR84" s="26">
        <f t="shared" ca="1" si="13"/>
        <v>74</v>
      </c>
      <c r="AS84" s="26">
        <f t="shared" ca="1" si="13"/>
        <v>34</v>
      </c>
      <c r="AT84" s="26">
        <f t="shared" ca="1" si="13"/>
        <v>62</v>
      </c>
      <c r="AU84" s="26">
        <f t="shared" ca="1" si="13"/>
        <v>5</v>
      </c>
      <c r="AV84" s="26">
        <f t="shared" si="14"/>
        <v>3</v>
      </c>
      <c r="AW84" s="26">
        <f t="shared" si="15"/>
        <v>66</v>
      </c>
      <c r="AX84" s="26">
        <f t="shared" si="16"/>
        <v>33</v>
      </c>
      <c r="AY84" s="26">
        <f t="shared" si="17"/>
        <v>55</v>
      </c>
      <c r="AZ84" s="26">
        <f t="shared" si="18"/>
        <v>11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2016:9:0:0:SOUTH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10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2016:2:4:7:SOUTH</v>
      </c>
      <c r="AP85" s="33">
        <f t="shared" ca="1" si="12"/>
        <v>73</v>
      </c>
      <c r="AQ85" s="26">
        <f t="shared" ca="1" si="13"/>
        <v>3</v>
      </c>
      <c r="AR85" s="26">
        <f t="shared" ca="1" si="13"/>
        <v>74</v>
      </c>
      <c r="AS85" s="26">
        <f t="shared" ca="1" si="13"/>
        <v>36</v>
      </c>
      <c r="AT85" s="26">
        <f t="shared" ca="1" si="13"/>
        <v>67</v>
      </c>
      <c r="AU85" s="26">
        <f t="shared" ca="1" si="13"/>
        <v>9</v>
      </c>
      <c r="AV85" s="26">
        <f t="shared" si="14"/>
        <v>3</v>
      </c>
      <c r="AW85" s="26">
        <f t="shared" si="15"/>
        <v>66</v>
      </c>
      <c r="AX85" s="26">
        <f t="shared" si="16"/>
        <v>33</v>
      </c>
      <c r="AY85" s="26">
        <f t="shared" si="17"/>
        <v>55</v>
      </c>
      <c r="AZ85" s="26">
        <f t="shared" si="18"/>
        <v>11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2016:10:0:0:SOUTH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10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2016:3:1:7:SOUTH</v>
      </c>
      <c r="AP86" s="33">
        <f t="shared" ca="1" si="12"/>
        <v>84</v>
      </c>
      <c r="AQ86" s="26">
        <f t="shared" ca="1" si="13"/>
        <v>3</v>
      </c>
      <c r="AR86" s="26">
        <f t="shared" ca="1" si="13"/>
        <v>68</v>
      </c>
      <c r="AS86" s="26">
        <f t="shared" ca="1" si="13"/>
        <v>35</v>
      </c>
      <c r="AT86" s="26">
        <f t="shared" ca="1" si="13"/>
        <v>64</v>
      </c>
      <c r="AU86" s="26">
        <f t="shared" ca="1" si="13"/>
        <v>5</v>
      </c>
      <c r="AV86" s="26">
        <f t="shared" si="14"/>
        <v>3</v>
      </c>
      <c r="AW86" s="26">
        <f t="shared" si="15"/>
        <v>66</v>
      </c>
      <c r="AX86" s="26">
        <f t="shared" si="16"/>
        <v>33</v>
      </c>
      <c r="AY86" s="26">
        <f t="shared" si="17"/>
        <v>55</v>
      </c>
      <c r="AZ86" s="26">
        <f t="shared" si="18"/>
        <v>11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2016:11:0:0:SOUTH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10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2016:3:2:7:SOUTH</v>
      </c>
      <c r="AP87" s="33">
        <f t="shared" ca="1" si="12"/>
        <v>94</v>
      </c>
      <c r="AQ87" s="26">
        <f t="shared" ca="1" si="13"/>
        <v>0</v>
      </c>
      <c r="AR87" s="26">
        <f t="shared" ca="1" si="13"/>
        <v>63</v>
      </c>
      <c r="AS87" s="26">
        <f t="shared" ca="1" si="13"/>
        <v>31</v>
      </c>
      <c r="AT87" s="26">
        <f t="shared" ca="1" si="13"/>
        <v>56</v>
      </c>
      <c r="AU87" s="26">
        <f t="shared" ca="1" si="13"/>
        <v>5</v>
      </c>
      <c r="AV87" s="26">
        <f t="shared" si="14"/>
        <v>3</v>
      </c>
      <c r="AW87" s="26">
        <f t="shared" si="15"/>
        <v>66</v>
      </c>
      <c r="AX87" s="26">
        <f t="shared" si="16"/>
        <v>33</v>
      </c>
      <c r="AY87" s="26">
        <f t="shared" si="17"/>
        <v>55</v>
      </c>
      <c r="AZ87" s="26">
        <f t="shared" si="18"/>
        <v>11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2016:12:0:0:SOUTH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10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2016:3:3:7:SOUTH</v>
      </c>
      <c r="AP88" s="33">
        <f t="shared" ca="1" si="12"/>
        <v>104</v>
      </c>
      <c r="AQ88" s="26">
        <f t="shared" ca="1" si="13"/>
        <v>0</v>
      </c>
      <c r="AR88" s="26">
        <f t="shared" ca="1" si="13"/>
        <v>61</v>
      </c>
      <c r="AS88" s="26">
        <f t="shared" ca="1" si="13"/>
        <v>21</v>
      </c>
      <c r="AT88" s="26">
        <f t="shared" ca="1" si="13"/>
        <v>59</v>
      </c>
      <c r="AU88" s="26">
        <f t="shared" ca="1" si="13"/>
        <v>3</v>
      </c>
      <c r="AV88" s="26">
        <f t="shared" si="14"/>
        <v>3</v>
      </c>
      <c r="AW88" s="26">
        <f t="shared" si="15"/>
        <v>66</v>
      </c>
      <c r="AX88" s="26">
        <f t="shared" si="16"/>
        <v>33</v>
      </c>
      <c r="AY88" s="26">
        <f t="shared" si="17"/>
        <v>55</v>
      </c>
      <c r="AZ88" s="26">
        <f t="shared" si="18"/>
        <v>11</v>
      </c>
    </row>
    <row r="89" spans="23:52">
      <c r="W89" s="8" t="s">
        <v>1937</v>
      </c>
      <c r="X89" s="2" t="s">
        <v>41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5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2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120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11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10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9</v>
      </c>
      <c r="AN97" s="33"/>
    </row>
    <row r="98" spans="23:50">
      <c r="W98" s="8" t="s">
        <v>508</v>
      </c>
      <c r="X98" s="8">
        <f ca="1">SUM($AF$89:$AH$89)</f>
        <v>5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36%</v>
      </c>
      <c r="Y99" s="36">
        <f ca="1">IFERROR(X98/SUM(X97:X98),"0")</f>
        <v>0.35714285714285715</v>
      </c>
      <c r="Z99" s="8" t="str">
        <f ca="1">TEXT(Y99,"00%")</f>
        <v>36%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120
Actual YTD 年度實際:    10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1932</v>
      </c>
      <c r="X104" s="59" t="s">
        <v>738</v>
      </c>
    </row>
    <row r="105" spans="23:50">
      <c r="X105" s="57" t="s">
        <v>2038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1415</v>
      </c>
      <c r="B1" s="46" t="s">
        <v>1414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JINGXIN_DISTRICT_GRAPH!$AC$89</f>
        <v>13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739</v>
      </c>
      <c r="B10" s="23" t="s">
        <v>2040</v>
      </c>
      <c r="C10" s="4" t="s">
        <v>883</v>
      </c>
      <c r="D10" s="4" t="s">
        <v>894</v>
      </c>
      <c r="E10" s="4" t="str">
        <f>CONCATENATE(YEAR,":",MONTH,":",WEEK,":",WEEKDAY,":",$A10)</f>
        <v>2016:3:3:7:JINGXIN_E</v>
      </c>
      <c r="F10" s="4">
        <f>MATCH($E10,REPORT_DATA_BY_COMP!$A:$A,0)</f>
        <v>905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741</v>
      </c>
      <c r="B11" s="23" t="s">
        <v>2041</v>
      </c>
      <c r="C11" s="4" t="s">
        <v>885</v>
      </c>
      <c r="D11" s="4" t="s">
        <v>896</v>
      </c>
      <c r="E11" s="4" t="str">
        <f>CONCATENATE(YEAR,":",MONTH,":",WEEK,":",WEEKDAY,":",$A11)</f>
        <v>2016:3:3:7:JINGXIN_S</v>
      </c>
      <c r="F11" s="4">
        <f>MATCH($E11,REPORT_DATA_BY_COMP!$A:$A,0)</f>
        <v>906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740</v>
      </c>
      <c r="B12" s="23" t="s">
        <v>2042</v>
      </c>
      <c r="C12" s="4" t="s">
        <v>884</v>
      </c>
      <c r="D12" s="4" t="s">
        <v>895</v>
      </c>
      <c r="E12" s="4" t="str">
        <f>CONCATENATE(YEAR,":",MONTH,":",WEEK,":",WEEKDAY,":",$A12)</f>
        <v>2016:3:3:7:MUZHA_E</v>
      </c>
      <c r="F12" s="4">
        <f>MATCH($E12,REPORT_DATA_BY_COMP!$A:$A,0)</f>
        <v>914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742</v>
      </c>
      <c r="B13" s="23" t="s">
        <v>2043</v>
      </c>
      <c r="C13" s="4" t="s">
        <v>886</v>
      </c>
      <c r="D13" s="4" t="s">
        <v>897</v>
      </c>
      <c r="E13" s="4" t="str">
        <f>CONCATENATE(YEAR,":",MONTH,":",WEEK,":",WEEKDAY,":",$A13)</f>
        <v>2016:3:3:7:MUZHA_S</v>
      </c>
      <c r="F13" s="4">
        <f>MATCH($E13,REPORT_DATA_BY_COMP!$A:$A,0)</f>
        <v>915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2</v>
      </c>
      <c r="J14" s="12">
        <f t="shared" si="0"/>
        <v>15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8</v>
      </c>
      <c r="P14" s="12">
        <f t="shared" si="0"/>
        <v>31</v>
      </c>
      <c r="Q14" s="12">
        <f t="shared" si="0"/>
        <v>39</v>
      </c>
      <c r="R14" s="12">
        <f t="shared" si="0"/>
        <v>28</v>
      </c>
      <c r="S14" s="12">
        <f t="shared" si="0"/>
        <v>2</v>
      </c>
      <c r="T14" s="12">
        <f t="shared" si="0"/>
        <v>14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2016:3:1:7:JINGXIN</v>
      </c>
      <c r="F17" s="14">
        <f>MATCH($E17,REPORT_DATA_BY_DISTRICT!$A:$A, 0)</f>
        <v>231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2</v>
      </c>
      <c r="M17" s="11">
        <f>IFERROR(INDEX(REPORT_DATA_BY_DISTRICT!$A:$AH,$F17,MATCH(M$8,REPORT_DATA_BY_DISTRICT!$A$1:$AH$1,0)), "")</f>
        <v>3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20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2016:3:2:7:JINGXIN</v>
      </c>
      <c r="F18" s="14">
        <f>MATCH($E18,REPORT_DATA_BY_DISTRICT!$A:$A, 0)</f>
        <v>262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46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20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2016:3:3:7:JINGXIN</v>
      </c>
      <c r="F19" s="14">
        <f>MATCH($E19,REPORT_DATA_BY_DISTRICT!$A:$A, 0)</f>
        <v>291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26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3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2</v>
      </c>
      <c r="I22" s="19">
        <f t="shared" si="1"/>
        <v>14</v>
      </c>
      <c r="J22" s="19">
        <f>SUM(J17:J21)</f>
        <v>31</v>
      </c>
      <c r="K22" s="19">
        <f t="shared" si="1"/>
        <v>2</v>
      </c>
      <c r="L22" s="19">
        <f t="shared" si="1"/>
        <v>2</v>
      </c>
      <c r="M22" s="19">
        <f t="shared" si="1"/>
        <v>3</v>
      </c>
      <c r="N22" s="19">
        <f t="shared" si="1"/>
        <v>66</v>
      </c>
      <c r="O22" s="19">
        <f t="shared" si="1"/>
        <v>31</v>
      </c>
      <c r="P22" s="19">
        <f t="shared" si="1"/>
        <v>85</v>
      </c>
      <c r="Q22" s="19">
        <f t="shared" si="1"/>
        <v>118</v>
      </c>
      <c r="R22" s="19">
        <f t="shared" si="1"/>
        <v>74</v>
      </c>
      <c r="S22" s="19">
        <f t="shared" si="1"/>
        <v>3</v>
      </c>
      <c r="T22" s="19">
        <f t="shared" si="1"/>
        <v>51</v>
      </c>
      <c r="U22" s="19">
        <f t="shared" si="1"/>
        <v>21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3:M13">
    <cfRule type="cellIs" dxfId="383" priority="31" operator="lessThan">
      <formula>0.5</formula>
    </cfRule>
    <cfRule type="cellIs" dxfId="382" priority="32" operator="greaterThan">
      <formula>0.5</formula>
    </cfRule>
  </conditionalFormatting>
  <conditionalFormatting sqref="N13">
    <cfRule type="cellIs" dxfId="381" priority="29" operator="lessThan">
      <formula>4.5</formula>
    </cfRule>
    <cfRule type="cellIs" dxfId="380" priority="30" operator="greaterThan">
      <formula>5.5</formula>
    </cfRule>
  </conditionalFormatting>
  <conditionalFormatting sqref="O13">
    <cfRule type="cellIs" dxfId="379" priority="27" operator="lessThan">
      <formula>1.5</formula>
    </cfRule>
    <cfRule type="cellIs" dxfId="378" priority="28" operator="greaterThan">
      <formula>2.5</formula>
    </cfRule>
  </conditionalFormatting>
  <conditionalFormatting sqref="P13">
    <cfRule type="cellIs" dxfId="377" priority="25" operator="lessThan">
      <formula>4.5</formula>
    </cfRule>
    <cfRule type="cellIs" dxfId="376" priority="26" operator="greaterThan">
      <formula>7.5</formula>
    </cfRule>
  </conditionalFormatting>
  <conditionalFormatting sqref="R13:S13">
    <cfRule type="cellIs" dxfId="375" priority="23" operator="lessThan">
      <formula>2.5</formula>
    </cfRule>
    <cfRule type="cellIs" dxfId="374" priority="24" operator="greaterThan">
      <formula>4.5</formula>
    </cfRule>
  </conditionalFormatting>
  <conditionalFormatting sqref="T13">
    <cfRule type="cellIs" dxfId="373" priority="21" operator="lessThan">
      <formula>2.5</formula>
    </cfRule>
    <cfRule type="cellIs" dxfId="372" priority="22" operator="greaterThan">
      <formula>4.5</formula>
    </cfRule>
  </conditionalFormatting>
  <conditionalFormatting sqref="U13">
    <cfRule type="cellIs" dxfId="371" priority="20" operator="greaterThan">
      <formula>1.5</formula>
    </cfRule>
  </conditionalFormatting>
  <conditionalFormatting sqref="L13:V13">
    <cfRule type="expression" dxfId="370" priority="17">
      <formula>L13=""</formula>
    </cfRule>
  </conditionalFormatting>
  <conditionalFormatting sqref="S13">
    <cfRule type="cellIs" dxfId="369" priority="18" operator="greaterThan">
      <formula>0.5</formula>
    </cfRule>
    <cfRule type="cellIs" dxfId="368" priority="19" operator="lessThan">
      <formula>0.5</formula>
    </cfRule>
  </conditionalFormatting>
  <conditionalFormatting sqref="L12:M12">
    <cfRule type="cellIs" dxfId="367" priority="15" operator="lessThan">
      <formula>0.5</formula>
    </cfRule>
    <cfRule type="cellIs" dxfId="366" priority="16" operator="greaterThan">
      <formula>0.5</formula>
    </cfRule>
  </conditionalFormatting>
  <conditionalFormatting sqref="N12">
    <cfRule type="cellIs" dxfId="365" priority="13" operator="lessThan">
      <formula>4.5</formula>
    </cfRule>
    <cfRule type="cellIs" dxfId="364" priority="14" operator="greaterThan">
      <formula>5.5</formula>
    </cfRule>
  </conditionalFormatting>
  <conditionalFormatting sqref="O12">
    <cfRule type="cellIs" dxfId="363" priority="11" operator="lessThan">
      <formula>1.5</formula>
    </cfRule>
    <cfRule type="cellIs" dxfId="362" priority="12" operator="greaterThan">
      <formula>2.5</formula>
    </cfRule>
  </conditionalFormatting>
  <conditionalFormatting sqref="P12">
    <cfRule type="cellIs" dxfId="361" priority="9" operator="lessThan">
      <formula>4.5</formula>
    </cfRule>
    <cfRule type="cellIs" dxfId="360" priority="10" operator="greaterThan">
      <formula>7.5</formula>
    </cfRule>
  </conditionalFormatting>
  <conditionalFormatting sqref="R12:S12">
    <cfRule type="cellIs" dxfId="359" priority="7" operator="lessThan">
      <formula>2.5</formula>
    </cfRule>
    <cfRule type="cellIs" dxfId="358" priority="8" operator="greaterThan">
      <formula>4.5</formula>
    </cfRule>
  </conditionalFormatting>
  <conditionalFormatting sqref="T12">
    <cfRule type="cellIs" dxfId="357" priority="5" operator="lessThan">
      <formula>2.5</formula>
    </cfRule>
    <cfRule type="cellIs" dxfId="356" priority="6" operator="greaterThan">
      <formula>4.5</formula>
    </cfRule>
  </conditionalFormatting>
  <conditionalFormatting sqref="U12">
    <cfRule type="cellIs" dxfId="355" priority="4" operator="greaterThan">
      <formula>1.5</formula>
    </cfRule>
  </conditionalFormatting>
  <conditionalFormatting sqref="L12:V12">
    <cfRule type="expression" dxfId="354" priority="1">
      <formula>L12=""</formula>
    </cfRule>
  </conditionalFormatting>
  <conditionalFormatting sqref="S12">
    <cfRule type="cellIs" dxfId="353" priority="2" operator="greaterThan">
      <formula>0.5</formula>
    </cfRule>
    <cfRule type="cellIs" dxfId="3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3" sqref="X2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2014:1:0:0:JINGXIN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2014:2:0:0:JINGXIN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2014:3:0:0:JINGXIN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2014:4:0:0:JINGXIN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2014:5:0:0:JINGXIN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2014:6:0:0:JINGXIN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2014:7:0:0:JINGXIN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2014:8:0:0:JINGXIN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2014:9:0:0:JINGXIN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2014:10:0:0:JINGXIN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2014:11:0:0:JINGXIN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2014:12:0:0:JINGXIN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2015:1:0:0:JINGXIN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2015:2:0:0:JINGXIN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2015:3:0:0:JINGXIN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2015:4:0:0:JINGXIN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2015:5:0:0:JINGXIN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2015:6:0:0:JINGXIN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2015:7:0:0:JINGXIN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2015:8:0:0:JINGXIN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2015:9:0:0:JINGXIN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2015:10:0:0:JINGXIN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2015:11:0:0:JINGXIN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2015:12:0:0:JINGXIN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2016:1:0:0:JINGXIN</v>
      </c>
      <c r="AB77" s="33">
        <f t="shared" ca="1" si="3"/>
        <v>8</v>
      </c>
      <c r="AC77" s="26">
        <f t="shared" ca="1" si="4"/>
        <v>8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2016:1:1:7:JINGXIN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2016:2:0:0:JINGXIN</v>
      </c>
      <c r="AB78" s="33">
        <f t="shared" ca="1" si="3"/>
        <v>44</v>
      </c>
      <c r="AC78" s="26">
        <f t="shared" ca="1" si="4"/>
        <v>3</v>
      </c>
      <c r="AD78" s="26">
        <f t="shared" si="5"/>
        <v>0</v>
      </c>
      <c r="AE78" s="33">
        <f t="shared" ca="1" si="6"/>
        <v>7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2016:1:2:7:JINGXIN</v>
      </c>
      <c r="AP78" s="33">
        <f t="shared" ca="1" si="13"/>
        <v>8</v>
      </c>
      <c r="AQ78" s="26">
        <f t="shared" ca="1" si="14"/>
        <v>8</v>
      </c>
      <c r="AR78" s="26">
        <f t="shared" ca="1" si="14"/>
        <v>13</v>
      </c>
      <c r="AS78" s="26">
        <f t="shared" ca="1" si="14"/>
        <v>0</v>
      </c>
      <c r="AT78" s="26">
        <f t="shared" ca="1" si="14"/>
        <v>11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2016:3:0:0:JINGXIN</v>
      </c>
      <c r="AB79" s="33">
        <f t="shared" ca="1" si="3"/>
        <v>77</v>
      </c>
      <c r="AC79" s="26">
        <f t="shared" ca="1" si="4"/>
        <v>2</v>
      </c>
      <c r="AD79" s="26">
        <f t="shared" si="5"/>
        <v>0</v>
      </c>
      <c r="AE79" s="33">
        <f t="shared" ca="1" si="6"/>
        <v>24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2016:1:3:7:JINGXIN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2016:4:0:0:JINGXIN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2016:1:4:7:JINGXIN</v>
      </c>
      <c r="AP80" s="33">
        <f t="shared" ca="1" si="13"/>
        <v>40</v>
      </c>
      <c r="AQ80" s="26">
        <f t="shared" ca="1" si="14"/>
        <v>0</v>
      </c>
      <c r="AR80" s="26">
        <f t="shared" ca="1" si="14"/>
        <v>32</v>
      </c>
      <c r="AS80" s="26">
        <f t="shared" ca="1" si="14"/>
        <v>8</v>
      </c>
      <c r="AT80" s="26">
        <f t="shared" ca="1" si="14"/>
        <v>31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2016:5:0:0:JINGXIN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2016:1:5:7:JINGXIN</v>
      </c>
      <c r="AP81" s="33">
        <f t="shared" ca="1" si="13"/>
        <v>72</v>
      </c>
      <c r="AQ81" s="26">
        <f t="shared" ca="1" si="14"/>
        <v>0</v>
      </c>
      <c r="AR81" s="26">
        <f t="shared" ca="1" si="14"/>
        <v>26</v>
      </c>
      <c r="AS81" s="26">
        <f t="shared" ca="1" si="14"/>
        <v>13</v>
      </c>
      <c r="AT81" s="26">
        <f t="shared" ca="1" si="14"/>
        <v>37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2016:6:0:0:JINGXIN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2016:2:1:7:JINGXIN</v>
      </c>
      <c r="AP82" s="33">
        <f t="shared" ca="1" si="13"/>
        <v>104</v>
      </c>
      <c r="AQ82" s="26">
        <f t="shared" ca="1" si="14"/>
        <v>0</v>
      </c>
      <c r="AR82" s="26">
        <f t="shared" ca="1" si="14"/>
        <v>31</v>
      </c>
      <c r="AS82" s="26">
        <f t="shared" ca="1" si="14"/>
        <v>8</v>
      </c>
      <c r="AT82" s="26">
        <f t="shared" ca="1" si="14"/>
        <v>39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2016:7:0:0:JINGXIN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2016:2:2:7:JINGXIN</v>
      </c>
      <c r="AP83" s="33">
        <f t="shared" ca="1" si="13"/>
        <v>136</v>
      </c>
      <c r="AQ83" s="26">
        <f t="shared" ca="1" si="14"/>
        <v>0</v>
      </c>
      <c r="AR83" s="26">
        <f t="shared" ca="1" si="14"/>
        <v>28</v>
      </c>
      <c r="AS83" s="26">
        <f t="shared" ca="1" si="14"/>
        <v>14</v>
      </c>
      <c r="AT83" s="26">
        <f t="shared" ca="1" si="14"/>
        <v>22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2016:8:0:0:JINGXIN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2016:2:3:7:JINGXIN</v>
      </c>
      <c r="AP84" s="33">
        <f t="shared" ca="1" si="13"/>
        <v>168</v>
      </c>
      <c r="AQ84" s="26">
        <f t="shared" ca="1" si="14"/>
        <v>1</v>
      </c>
      <c r="AR84" s="26">
        <f t="shared" ca="1" si="14"/>
        <v>28</v>
      </c>
      <c r="AS84" s="26">
        <f t="shared" ca="1" si="14"/>
        <v>12</v>
      </c>
      <c r="AT84" s="26">
        <f t="shared" ca="1" si="14"/>
        <v>27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2016:9:0:0:JINGXIN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2016:2:4:7:JINGXIN</v>
      </c>
      <c r="AP85" s="33">
        <f t="shared" ca="1" si="13"/>
        <v>200</v>
      </c>
      <c r="AQ85" s="26">
        <f t="shared" ca="1" si="14"/>
        <v>2</v>
      </c>
      <c r="AR85" s="26">
        <f t="shared" ca="1" si="14"/>
        <v>25</v>
      </c>
      <c r="AS85" s="26">
        <f t="shared" ca="1" si="14"/>
        <v>9</v>
      </c>
      <c r="AT85" s="26">
        <f t="shared" ca="1" si="14"/>
        <v>27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2016:10:0:0:JINGXIN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2016:3:1:7:JINGXIN</v>
      </c>
      <c r="AP86" s="33">
        <f t="shared" ca="1" si="13"/>
        <v>231</v>
      </c>
      <c r="AQ86" s="26">
        <f t="shared" ca="1" si="14"/>
        <v>2</v>
      </c>
      <c r="AR86" s="26">
        <f t="shared" ca="1" si="14"/>
        <v>20</v>
      </c>
      <c r="AS86" s="26">
        <f t="shared" ca="1" si="14"/>
        <v>12</v>
      </c>
      <c r="AT86" s="26">
        <f t="shared" ca="1" si="14"/>
        <v>20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2016:11:0:0:JINGXIN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2016:3:2:7:JINGXIN</v>
      </c>
      <c r="AP87" s="33">
        <f t="shared" ca="1" si="13"/>
        <v>262</v>
      </c>
      <c r="AQ87" s="26">
        <f t="shared" ca="1" si="14"/>
        <v>0</v>
      </c>
      <c r="AR87" s="26">
        <f t="shared" ca="1" si="14"/>
        <v>20</v>
      </c>
      <c r="AS87" s="26">
        <f t="shared" ca="1" si="14"/>
        <v>11</v>
      </c>
      <c r="AT87" s="26">
        <f t="shared" ca="1" si="14"/>
        <v>26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2016:12:0:0:JINGXIN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2016:3:3:7:JINGXIN</v>
      </c>
      <c r="AP88" s="33">
        <f t="shared" ca="1" si="13"/>
        <v>291</v>
      </c>
      <c r="AQ88" s="26">
        <f t="shared" ca="1" si="14"/>
        <v>0</v>
      </c>
      <c r="AR88" s="26">
        <f t="shared" ca="1" si="14"/>
        <v>26</v>
      </c>
      <c r="AS88" s="26">
        <f t="shared" ca="1" si="14"/>
        <v>8</v>
      </c>
      <c r="AT88" s="26">
        <f t="shared" ca="1" si="14"/>
        <v>28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1415</v>
      </c>
      <c r="AC89" s="8">
        <f ca="1">SUMIFS(AC53:AC88, $X53:$X88,YEAR,AC53:AC88,"&lt;&gt;#N/A")</f>
        <v>13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1932</v>
      </c>
      <c r="X104" s="59" t="s">
        <v>1414</v>
      </c>
    </row>
    <row r="105" spans="23:50">
      <c r="X105" s="57" t="s">
        <v>2098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1417</v>
      </c>
      <c r="B1" s="46" t="s">
        <v>1416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XINDIAN_DISTRICT_GRAPH!$AC$89</f>
        <v>2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743</v>
      </c>
      <c r="B10" s="23" t="s">
        <v>2044</v>
      </c>
      <c r="C10" s="4" t="s">
        <v>887</v>
      </c>
      <c r="D10" s="4" t="s">
        <v>898</v>
      </c>
      <c r="E10" s="4" t="str">
        <f>CONCATENATE(YEAR,":",MONTH,":",WEEK,":",WEEKDAY,":",$A10)</f>
        <v>2016:3:3:7:XINDIAN_E</v>
      </c>
      <c r="F10" s="4">
        <f>MATCH($E10,REPORT_DATA_BY_COMP!$A:$A,0)</f>
        <v>953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744</v>
      </c>
      <c r="B11" s="23" t="s">
        <v>2045</v>
      </c>
      <c r="C11" s="4" t="s">
        <v>888</v>
      </c>
      <c r="D11" s="4" t="s">
        <v>899</v>
      </c>
      <c r="E11" s="4" t="str">
        <f>CONCATENATE(YEAR,":",MONTH,":",WEEK,":",WEEKDAY,":",$A11)</f>
        <v>2016:3:3:7:ANKANG_E</v>
      </c>
      <c r="F11" s="4">
        <f>MATCH($E11,REPORT_DATA_BY_COMP!$A:$A,0)</f>
        <v>885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745</v>
      </c>
      <c r="B12" s="23" t="s">
        <v>2046</v>
      </c>
      <c r="C12" s="4" t="s">
        <v>889</v>
      </c>
      <c r="D12" s="4" t="s">
        <v>900</v>
      </c>
      <c r="E12" s="4" t="str">
        <f>CONCATENATE(YEAR,":",MONTH,":",WEEK,":",WEEKDAY,":",$A12)</f>
        <v>2016:3:3:7:XINDIAN_S</v>
      </c>
      <c r="F12" s="4">
        <f>MATCH($E12,REPORT_DATA_BY_COMP!$A:$A,0)</f>
        <v>954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6</v>
      </c>
      <c r="J13" s="12">
        <f t="shared" si="0"/>
        <v>3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3</v>
      </c>
      <c r="P13" s="12">
        <f t="shared" si="0"/>
        <v>20</v>
      </c>
      <c r="Q13" s="12">
        <f t="shared" si="0"/>
        <v>25</v>
      </c>
      <c r="R13" s="12">
        <f t="shared" si="0"/>
        <v>9</v>
      </c>
      <c r="S13" s="12">
        <f t="shared" si="0"/>
        <v>1</v>
      </c>
      <c r="T13" s="12">
        <f t="shared" si="0"/>
        <v>11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2016:3:1:7:XINDIAN</v>
      </c>
      <c r="F16" s="14">
        <f>MATCH($E16,REPORT_DATA_BY_DISTRICT!$A:$A, 0)</f>
        <v>246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10</v>
      </c>
      <c r="J16" s="11">
        <f>IFERROR(INDEX(REPORT_DATA_BY_DISTRICT!$A:$AH,$F16,MATCH(J$8,REPORT_DATA_BY_DISTRICT!$A$1:$AH$1,0)), "")</f>
        <v>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25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19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2016:3:2:7:XINDIAN</v>
      </c>
      <c r="F17" s="14">
        <f>MATCH($E17,REPORT_DATA_BY_DISTRICT!$A:$A, 0)</f>
        <v>275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2016:3:3:7:XINDIAN</v>
      </c>
      <c r="F18" s="14">
        <f>MATCH($E18,REPORT_DATA_BY_DISTRICT!$A:$A, 0)</f>
        <v>304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26</v>
      </c>
      <c r="J21" s="19">
        <f>SUM(J16:J20)</f>
        <v>10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36</v>
      </c>
      <c r="O21" s="19">
        <f t="shared" si="1"/>
        <v>23</v>
      </c>
      <c r="P21" s="19">
        <f t="shared" si="1"/>
        <v>72</v>
      </c>
      <c r="Q21" s="19">
        <f t="shared" si="1"/>
        <v>73</v>
      </c>
      <c r="R21" s="19">
        <f t="shared" si="1"/>
        <v>42</v>
      </c>
      <c r="S21" s="19">
        <f t="shared" si="1"/>
        <v>3</v>
      </c>
      <c r="T21" s="19">
        <f t="shared" si="1"/>
        <v>47</v>
      </c>
      <c r="U21" s="19">
        <f t="shared" si="1"/>
        <v>10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51" priority="63" operator="lessThan">
      <formula>0.5</formula>
    </cfRule>
    <cfRule type="cellIs" dxfId="350" priority="64" operator="greaterThan">
      <formula>0.5</formula>
    </cfRule>
  </conditionalFormatting>
  <conditionalFormatting sqref="N10">
    <cfRule type="cellIs" dxfId="349" priority="61" operator="lessThan">
      <formula>4.5</formula>
    </cfRule>
    <cfRule type="cellIs" dxfId="348" priority="62" operator="greaterThan">
      <formula>5.5</formula>
    </cfRule>
  </conditionalFormatting>
  <conditionalFormatting sqref="O10">
    <cfRule type="cellIs" dxfId="347" priority="59" operator="lessThan">
      <formula>1.5</formula>
    </cfRule>
    <cfRule type="cellIs" dxfId="346" priority="60" operator="greaterThan">
      <formula>2.5</formula>
    </cfRule>
  </conditionalFormatting>
  <conditionalFormatting sqref="P10">
    <cfRule type="cellIs" dxfId="345" priority="57" operator="lessThan">
      <formula>4.5</formula>
    </cfRule>
    <cfRule type="cellIs" dxfId="344" priority="58" operator="greaterThan">
      <formula>7.5</formula>
    </cfRule>
  </conditionalFormatting>
  <conditionalFormatting sqref="R10:S10">
    <cfRule type="cellIs" dxfId="343" priority="55" operator="lessThan">
      <formula>2.5</formula>
    </cfRule>
    <cfRule type="cellIs" dxfId="342" priority="56" operator="greaterThan">
      <formula>4.5</formula>
    </cfRule>
  </conditionalFormatting>
  <conditionalFormatting sqref="T10">
    <cfRule type="cellIs" dxfId="341" priority="53" operator="lessThan">
      <formula>2.5</formula>
    </cfRule>
    <cfRule type="cellIs" dxfId="340" priority="54" operator="greaterThan">
      <formula>4.5</formula>
    </cfRule>
  </conditionalFormatting>
  <conditionalFormatting sqref="U10">
    <cfRule type="cellIs" dxfId="339" priority="52" operator="greaterThan">
      <formula>1.5</formula>
    </cfRule>
  </conditionalFormatting>
  <conditionalFormatting sqref="L10:V10">
    <cfRule type="expression" dxfId="338" priority="49">
      <formula>L10=""</formula>
    </cfRule>
  </conditionalFormatting>
  <conditionalFormatting sqref="S10">
    <cfRule type="cellIs" dxfId="337" priority="50" operator="greaterThan">
      <formula>0.5</formula>
    </cfRule>
    <cfRule type="cellIs" dxfId="336" priority="51" operator="lessThan">
      <formula>0.5</formula>
    </cfRule>
  </conditionalFormatting>
  <conditionalFormatting sqref="L11:M11">
    <cfRule type="cellIs" dxfId="335" priority="47" operator="lessThan">
      <formula>0.5</formula>
    </cfRule>
    <cfRule type="cellIs" dxfId="334" priority="48" operator="greaterThan">
      <formula>0.5</formula>
    </cfRule>
  </conditionalFormatting>
  <conditionalFormatting sqref="N11">
    <cfRule type="cellIs" dxfId="333" priority="45" operator="lessThan">
      <formula>4.5</formula>
    </cfRule>
    <cfRule type="cellIs" dxfId="332" priority="46" operator="greaterThan">
      <formula>5.5</formula>
    </cfRule>
  </conditionalFormatting>
  <conditionalFormatting sqref="O11">
    <cfRule type="cellIs" dxfId="331" priority="43" operator="lessThan">
      <formula>1.5</formula>
    </cfRule>
    <cfRule type="cellIs" dxfId="330" priority="44" operator="greaterThan">
      <formula>2.5</formula>
    </cfRule>
  </conditionalFormatting>
  <conditionalFormatting sqref="P11">
    <cfRule type="cellIs" dxfId="329" priority="41" operator="lessThan">
      <formula>4.5</formula>
    </cfRule>
    <cfRule type="cellIs" dxfId="328" priority="42" operator="greaterThan">
      <formula>7.5</formula>
    </cfRule>
  </conditionalFormatting>
  <conditionalFormatting sqref="R11:S11">
    <cfRule type="cellIs" dxfId="327" priority="39" operator="lessThan">
      <formula>2.5</formula>
    </cfRule>
    <cfRule type="cellIs" dxfId="326" priority="40" operator="greaterThan">
      <formula>4.5</formula>
    </cfRule>
  </conditionalFormatting>
  <conditionalFormatting sqref="T11">
    <cfRule type="cellIs" dxfId="325" priority="37" operator="lessThan">
      <formula>2.5</formula>
    </cfRule>
    <cfRule type="cellIs" dxfId="324" priority="38" operator="greaterThan">
      <formula>4.5</formula>
    </cfRule>
  </conditionalFormatting>
  <conditionalFormatting sqref="U11">
    <cfRule type="cellIs" dxfId="323" priority="36" operator="greaterThan">
      <formula>1.5</formula>
    </cfRule>
  </conditionalFormatting>
  <conditionalFormatting sqref="L11:V11">
    <cfRule type="expression" dxfId="322" priority="33">
      <formula>L11=""</formula>
    </cfRule>
  </conditionalFormatting>
  <conditionalFormatting sqref="S11">
    <cfRule type="cellIs" dxfId="321" priority="34" operator="greaterThan">
      <formula>0.5</formula>
    </cfRule>
    <cfRule type="cellIs" dxfId="320" priority="35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3" sqref="X2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2014:1:0:0:XINDIAN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2014:2:0:0:XINDIAN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2014:3:0:0:XINDIAN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2014:4:0:0:XINDIAN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2014:5:0:0:XINDIAN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2014:6:0:0:XINDIAN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2014:7:0:0:XINDIAN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2014:8:0:0:XINDIAN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2014:9:0:0:XINDIAN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2014:10:0:0:XINDIAN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2014:11:0:0:XINDIAN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2014:12:0:0:XINDIAN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2015:1:0:0:XINDIAN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2015:2:0:0:XINDIAN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2015:3:0:0:XINDIAN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2015:4:0:0:XINDIAN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2015:5:0:0:XINDIAN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2015:6:0:0:XINDIAN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2015:7:0:0:XINDIAN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2015:8:0:0:XINDIAN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2015:9:0:0:XINDIAN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2015:10:0:0:XINDIAN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2015:11:0:0:XINDIAN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2015:12:0:0:XINDIAN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2016:1:0:0:XINDIAN</v>
      </c>
      <c r="AB77" s="33">
        <f t="shared" ca="1" si="3"/>
        <v>28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2016:1:1:7:XINDIAN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2016:2:0:0:XINDIAN</v>
      </c>
      <c r="AB78" s="33">
        <f t="shared" ca="1" si="3"/>
        <v>61</v>
      </c>
      <c r="AC78" s="26">
        <f t="shared" ca="1" si="4"/>
        <v>2</v>
      </c>
      <c r="AD78" s="26">
        <f t="shared" si="5"/>
        <v>0</v>
      </c>
      <c r="AE78" s="33">
        <f t="shared" ca="1" si="6"/>
        <v>12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2016:1:2:7:XINDIAN</v>
      </c>
      <c r="AP78" s="33">
        <f t="shared" ca="1" si="13"/>
        <v>24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2016:3:0:0:XINDIAN</v>
      </c>
      <c r="AB79" s="33">
        <f t="shared" ca="1" si="3"/>
        <v>92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2016:1:3:7:XINDIAN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2016:4:0:0:XINDIAN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2016:1:4:7:XINDIAN</v>
      </c>
      <c r="AP80" s="33">
        <f t="shared" ca="1" si="13"/>
        <v>56</v>
      </c>
      <c r="AQ80" s="26">
        <f t="shared" ca="1" si="14"/>
        <v>0</v>
      </c>
      <c r="AR80" s="26">
        <f t="shared" ca="1" si="14"/>
        <v>10</v>
      </c>
      <c r="AS80" s="26">
        <f t="shared" ca="1" si="14"/>
        <v>6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2016:5:0:0:XINDIAN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2016:1:5:7:XINDIAN</v>
      </c>
      <c r="AP81" s="33">
        <f t="shared" ca="1" si="13"/>
        <v>88</v>
      </c>
      <c r="AQ81" s="26">
        <f t="shared" ca="1" si="14"/>
        <v>0</v>
      </c>
      <c r="AR81" s="26">
        <f t="shared" ca="1" si="14"/>
        <v>13</v>
      </c>
      <c r="AS81" s="26">
        <f t="shared" ca="1" si="14"/>
        <v>7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2016:6:0:0:XINDIAN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2016:2:1:7:XINDIAN</v>
      </c>
      <c r="AP82" s="33">
        <f t="shared" ca="1" si="13"/>
        <v>120</v>
      </c>
      <c r="AQ82" s="26">
        <f t="shared" ca="1" si="14"/>
        <v>0</v>
      </c>
      <c r="AR82" s="26">
        <f t="shared" ca="1" si="14"/>
        <v>16</v>
      </c>
      <c r="AS82" s="26">
        <f t="shared" ca="1" si="14"/>
        <v>7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2016:7:0:0:XINDIAN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2016:2:2:7:XINDIAN</v>
      </c>
      <c r="AP83" s="33">
        <f t="shared" ca="1" si="13"/>
        <v>152</v>
      </c>
      <c r="AQ83" s="26">
        <f t="shared" ca="1" si="14"/>
        <v>0</v>
      </c>
      <c r="AR83" s="26">
        <f t="shared" ca="1" si="14"/>
        <v>20</v>
      </c>
      <c r="AS83" s="26">
        <f t="shared" ca="1" si="14"/>
        <v>7</v>
      </c>
      <c r="AT83" s="26">
        <f t="shared" ca="1" si="14"/>
        <v>23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2016:8:0:0:XINDIAN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2016:2:3:7:XINDIAN</v>
      </c>
      <c r="AP84" s="33">
        <f t="shared" ca="1" si="13"/>
        <v>184</v>
      </c>
      <c r="AQ84" s="26">
        <f t="shared" ca="1" si="14"/>
        <v>1</v>
      </c>
      <c r="AR84" s="26">
        <f t="shared" ca="1" si="14"/>
        <v>19</v>
      </c>
      <c r="AS84" s="26">
        <f t="shared" ca="1" si="14"/>
        <v>11</v>
      </c>
      <c r="AT84" s="26">
        <f t="shared" ca="1" si="14"/>
        <v>16</v>
      </c>
      <c r="AU84" s="26">
        <f t="shared" ca="1" si="14"/>
        <v>2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2016:9:0:0:XINDIAN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2016:2:4:7:XINDIAN</v>
      </c>
      <c r="AP85" s="33">
        <f t="shared" ca="1" si="13"/>
        <v>215</v>
      </c>
      <c r="AQ85" s="26">
        <f t="shared" ca="1" si="14"/>
        <v>1</v>
      </c>
      <c r="AR85" s="26">
        <f t="shared" ca="1" si="14"/>
        <v>16</v>
      </c>
      <c r="AS85" s="26">
        <f t="shared" ca="1" si="14"/>
        <v>11</v>
      </c>
      <c r="AT85" s="26">
        <f t="shared" ca="1" si="14"/>
        <v>11</v>
      </c>
      <c r="AU85" s="26">
        <f t="shared" ca="1" si="14"/>
        <v>3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2016:10:0:0:XINDIAN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2016:3:1:7:XINDIAN</v>
      </c>
      <c r="AP86" s="33">
        <f t="shared" ca="1" si="13"/>
        <v>246</v>
      </c>
      <c r="AQ86" s="26">
        <f t="shared" ca="1" si="14"/>
        <v>0</v>
      </c>
      <c r="AR86" s="26">
        <f t="shared" ca="1" si="14"/>
        <v>14</v>
      </c>
      <c r="AS86" s="26">
        <f t="shared" ca="1" si="14"/>
        <v>10</v>
      </c>
      <c r="AT86" s="26">
        <f t="shared" ca="1" si="14"/>
        <v>18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2016:11:0:0:XINDIAN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2016:3:2:7:XINDIAN</v>
      </c>
      <c r="AP87" s="33">
        <f t="shared" ca="1" si="13"/>
        <v>275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10</v>
      </c>
      <c r="AT87" s="26">
        <f t="shared" ca="1" si="14"/>
        <v>15</v>
      </c>
      <c r="AU87" s="26">
        <f t="shared" ca="1" si="14"/>
        <v>2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2016:12:0:0:XINDIAN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2016:3:3:7:XINDIAN</v>
      </c>
      <c r="AP88" s="33">
        <f t="shared" ca="1" si="13"/>
        <v>304</v>
      </c>
      <c r="AQ88" s="26">
        <f t="shared" ca="1" si="14"/>
        <v>0</v>
      </c>
      <c r="AR88" s="26">
        <f t="shared" ca="1" si="14"/>
        <v>10</v>
      </c>
      <c r="AS88" s="26">
        <f t="shared" ca="1" si="14"/>
        <v>3</v>
      </c>
      <c r="AT88" s="26">
        <f t="shared" ca="1" si="14"/>
        <v>9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1417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1416</v>
      </c>
    </row>
    <row r="105" spans="23:50">
      <c r="X105" s="57" t="s">
        <v>2099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1419</v>
      </c>
      <c r="B1" s="46" t="s">
        <v>1418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SHUANGHE_DISTRICT_GRAPH!$AC$89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746</v>
      </c>
      <c r="B10" s="23" t="s">
        <v>2047</v>
      </c>
      <c r="C10" s="4" t="s">
        <v>890</v>
      </c>
      <c r="D10" s="4" t="s">
        <v>901</v>
      </c>
      <c r="E10" s="4" t="str">
        <f>CONCATENATE(YEAR,":",MONTH,":",WEEK,":",WEEKDAY,":",$A10)</f>
        <v>2016:3:3:7:ZHONGHE_1_E</v>
      </c>
      <c r="F10" s="4">
        <f>MATCH($E10,REPORT_DATA_BY_COMP!$A:$A,0)</f>
        <v>968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747</v>
      </c>
      <c r="B11" s="23" t="s">
        <v>2048</v>
      </c>
      <c r="C11" s="4" t="s">
        <v>891</v>
      </c>
      <c r="D11" s="4" t="s">
        <v>902</v>
      </c>
      <c r="E11" s="4" t="str">
        <f>CONCATENATE(YEAR,":",MONTH,":",WEEK,":",WEEKDAY,":",$A11)</f>
        <v>2016:3:3:7:ZHONGHE_2_E</v>
      </c>
      <c r="F11" s="4">
        <f>MATCH($E11,REPORT_DATA_BY_COMP!$A:$A,0)</f>
        <v>969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748</v>
      </c>
      <c r="B12" s="23" t="s">
        <v>2049</v>
      </c>
      <c r="C12" s="4" t="s">
        <v>892</v>
      </c>
      <c r="D12" s="4" t="s">
        <v>903</v>
      </c>
      <c r="E12" s="4" t="str">
        <f>CONCATENATE(YEAR,":",MONTH,":",WEEK,":",WEEKDAY,":",$A12)</f>
        <v>2016:3:3:7:ZHONGHE_2_S</v>
      </c>
      <c r="F12" s="4">
        <f>MATCH($E12,REPORT_DATA_BY_COMP!$A:$A,0)</f>
        <v>970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749</v>
      </c>
      <c r="B13" s="23" t="s">
        <v>2050</v>
      </c>
      <c r="C13" s="4" t="s">
        <v>893</v>
      </c>
      <c r="D13" s="4" t="s">
        <v>904</v>
      </c>
      <c r="E13" s="4" t="str">
        <f>CONCATENATE(YEAR,":",MONTH,":",WEEK,":",WEEKDAY,":",$A13)</f>
        <v>2016:3:3:7:YONGHE_S</v>
      </c>
      <c r="F13" s="4">
        <f>MATCH($E13,REPORT_DATA_BY_COMP!$A:$A,0)</f>
        <v>965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10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24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6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25</v>
      </c>
      <c r="O14" s="12">
        <f t="shared" si="0"/>
        <v>10</v>
      </c>
      <c r="P14" s="12">
        <f t="shared" si="0"/>
        <v>28</v>
      </c>
      <c r="Q14" s="12">
        <f t="shared" si="0"/>
        <v>48</v>
      </c>
      <c r="R14" s="12">
        <f t="shared" si="0"/>
        <v>22</v>
      </c>
      <c r="S14" s="12">
        <f t="shared" si="0"/>
        <v>0</v>
      </c>
      <c r="T14" s="12">
        <f t="shared" si="0"/>
        <v>15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2016:3:1:7:SHUANGHE</v>
      </c>
      <c r="F17" s="14">
        <f>MATCH($E17,REPORT_DATA_BY_DISTRICT!$A:$A, 0)</f>
        <v>236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37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5</v>
      </c>
      <c r="T17" s="11">
        <f>IFERROR(INDEX(REPORT_DATA_BY_DISTRICT!$A:$AH,$F17,MATCH(T$8,REPORT_DATA_BY_DISTRICT!$A$1:$AH$1,0)), "")</f>
        <v>24</v>
      </c>
      <c r="U17" s="11">
        <f>IFERROR(INDEX(REPORT_DATA_BY_DISTRICT!$A:$AH,$F17,MATCH(U$8,REPORT_DATA_BY_DISTRICT!$A$1:$AH$1,0)), "")</f>
        <v>11</v>
      </c>
      <c r="V17" s="11">
        <f>IFERROR(INDEX(REPORT_DATA_BY_DISTRICT!$A:$AH,$F17,MATCH(V$8,REPORT_DATA_BY_DISTRICT!$A$1:$AH$1,0)), "")</f>
        <v>1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2016:3:2:7:SHUANGHE</v>
      </c>
      <c r="F18" s="14">
        <f>MATCH($E18,REPORT_DATA_BY_DISTRICT!$A:$A, 0)</f>
        <v>266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31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2016:3:3:7:SHUANGHE</v>
      </c>
      <c r="F19" s="14">
        <f>MATCH($E19,REPORT_DATA_BY_DISTRICT!$A:$A, 0)</f>
        <v>295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25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48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34</v>
      </c>
      <c r="J22" s="19">
        <f>SUM(J17:J21)</f>
        <v>32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90</v>
      </c>
      <c r="O22" s="19">
        <f t="shared" si="1"/>
        <v>33</v>
      </c>
      <c r="P22" s="19">
        <f t="shared" si="1"/>
        <v>95</v>
      </c>
      <c r="Q22" s="19">
        <f t="shared" si="1"/>
        <v>103</v>
      </c>
      <c r="R22" s="19">
        <f t="shared" si="1"/>
        <v>63</v>
      </c>
      <c r="S22" s="19">
        <f t="shared" si="1"/>
        <v>7</v>
      </c>
      <c r="T22" s="19">
        <f t="shared" si="1"/>
        <v>58</v>
      </c>
      <c r="U22" s="19">
        <f t="shared" si="1"/>
        <v>29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03" priority="63" operator="lessThan">
      <formula>0.5</formula>
    </cfRule>
    <cfRule type="cellIs" dxfId="302" priority="64" operator="greaterThan">
      <formula>0.5</formula>
    </cfRule>
  </conditionalFormatting>
  <conditionalFormatting sqref="N10">
    <cfRule type="cellIs" dxfId="301" priority="61" operator="lessThan">
      <formula>4.5</formula>
    </cfRule>
    <cfRule type="cellIs" dxfId="300" priority="62" operator="greaterThan">
      <formula>5.5</formula>
    </cfRule>
  </conditionalFormatting>
  <conditionalFormatting sqref="O10">
    <cfRule type="cellIs" dxfId="299" priority="59" operator="lessThan">
      <formula>1.5</formula>
    </cfRule>
    <cfRule type="cellIs" dxfId="298" priority="60" operator="greaterThan">
      <formula>2.5</formula>
    </cfRule>
  </conditionalFormatting>
  <conditionalFormatting sqref="P10">
    <cfRule type="cellIs" dxfId="297" priority="57" operator="lessThan">
      <formula>4.5</formula>
    </cfRule>
    <cfRule type="cellIs" dxfId="296" priority="58" operator="greaterThan">
      <formula>7.5</formula>
    </cfRule>
  </conditionalFormatting>
  <conditionalFormatting sqref="R10:S10">
    <cfRule type="cellIs" dxfId="295" priority="55" operator="lessThan">
      <formula>2.5</formula>
    </cfRule>
    <cfRule type="cellIs" dxfId="294" priority="56" operator="greaterThan">
      <formula>4.5</formula>
    </cfRule>
  </conditionalFormatting>
  <conditionalFormatting sqref="T10">
    <cfRule type="cellIs" dxfId="293" priority="53" operator="lessThan">
      <formula>2.5</formula>
    </cfRule>
    <cfRule type="cellIs" dxfId="292" priority="54" operator="greaterThan">
      <formula>4.5</formula>
    </cfRule>
  </conditionalFormatting>
  <conditionalFormatting sqref="U10">
    <cfRule type="cellIs" dxfId="291" priority="52" operator="greaterThan">
      <formula>1.5</formula>
    </cfRule>
  </conditionalFormatting>
  <conditionalFormatting sqref="L10:V10">
    <cfRule type="expression" dxfId="290" priority="49">
      <formula>L10=""</formula>
    </cfRule>
  </conditionalFormatting>
  <conditionalFormatting sqref="S10">
    <cfRule type="cellIs" dxfId="289" priority="50" operator="greaterThan">
      <formula>0.5</formula>
    </cfRule>
    <cfRule type="cellIs" dxfId="288" priority="51" operator="lessThan">
      <formula>0.5</formula>
    </cfRule>
  </conditionalFormatting>
  <conditionalFormatting sqref="L11:M11">
    <cfRule type="cellIs" dxfId="287" priority="47" operator="lessThan">
      <formula>0.5</formula>
    </cfRule>
    <cfRule type="cellIs" dxfId="286" priority="48" operator="greaterThan">
      <formula>0.5</formula>
    </cfRule>
  </conditionalFormatting>
  <conditionalFormatting sqref="N11">
    <cfRule type="cellIs" dxfId="285" priority="45" operator="lessThan">
      <formula>4.5</formula>
    </cfRule>
    <cfRule type="cellIs" dxfId="284" priority="46" operator="greaterThan">
      <formula>5.5</formula>
    </cfRule>
  </conditionalFormatting>
  <conditionalFormatting sqref="O11">
    <cfRule type="cellIs" dxfId="283" priority="43" operator="lessThan">
      <formula>1.5</formula>
    </cfRule>
    <cfRule type="cellIs" dxfId="282" priority="44" operator="greaterThan">
      <formula>2.5</formula>
    </cfRule>
  </conditionalFormatting>
  <conditionalFormatting sqref="P11">
    <cfRule type="cellIs" dxfId="281" priority="41" operator="lessThan">
      <formula>4.5</formula>
    </cfRule>
    <cfRule type="cellIs" dxfId="280" priority="42" operator="greaterThan">
      <formula>7.5</formula>
    </cfRule>
  </conditionalFormatting>
  <conditionalFormatting sqref="R11:S11">
    <cfRule type="cellIs" dxfId="279" priority="39" operator="lessThan">
      <formula>2.5</formula>
    </cfRule>
    <cfRule type="cellIs" dxfId="278" priority="40" operator="greaterThan">
      <formula>4.5</formula>
    </cfRule>
  </conditionalFormatting>
  <conditionalFormatting sqref="T11">
    <cfRule type="cellIs" dxfId="277" priority="37" operator="lessThan">
      <formula>2.5</formula>
    </cfRule>
    <cfRule type="cellIs" dxfId="276" priority="38" operator="greaterThan">
      <formula>4.5</formula>
    </cfRule>
  </conditionalFormatting>
  <conditionalFormatting sqref="U11">
    <cfRule type="cellIs" dxfId="275" priority="36" operator="greaterThan">
      <formula>1.5</formula>
    </cfRule>
  </conditionalFormatting>
  <conditionalFormatting sqref="L11:V11">
    <cfRule type="expression" dxfId="274" priority="33">
      <formula>L11=""</formula>
    </cfRule>
  </conditionalFormatting>
  <conditionalFormatting sqref="S11">
    <cfRule type="cellIs" dxfId="273" priority="34" operator="greaterThan">
      <formula>0.5</formula>
    </cfRule>
    <cfRule type="cellIs" dxfId="272" priority="35" operator="lessThan">
      <formula>0.5</formula>
    </cfRule>
  </conditionalFormatting>
  <conditionalFormatting sqref="L13:M13">
    <cfRule type="cellIs" dxfId="271" priority="31" operator="lessThan">
      <formula>0.5</formula>
    </cfRule>
    <cfRule type="cellIs" dxfId="270" priority="32" operator="greaterThan">
      <formula>0.5</formula>
    </cfRule>
  </conditionalFormatting>
  <conditionalFormatting sqref="N13">
    <cfRule type="cellIs" dxfId="269" priority="29" operator="lessThan">
      <formula>4.5</formula>
    </cfRule>
    <cfRule type="cellIs" dxfId="268" priority="30" operator="greaterThan">
      <formula>5.5</formula>
    </cfRule>
  </conditionalFormatting>
  <conditionalFormatting sqref="O13">
    <cfRule type="cellIs" dxfId="267" priority="27" operator="lessThan">
      <formula>1.5</formula>
    </cfRule>
    <cfRule type="cellIs" dxfId="266" priority="28" operator="greaterThan">
      <formula>2.5</formula>
    </cfRule>
  </conditionalFormatting>
  <conditionalFormatting sqref="P13">
    <cfRule type="cellIs" dxfId="265" priority="25" operator="lessThan">
      <formula>4.5</formula>
    </cfRule>
    <cfRule type="cellIs" dxfId="264" priority="26" operator="greaterThan">
      <formula>7.5</formula>
    </cfRule>
  </conditionalFormatting>
  <conditionalFormatting sqref="R13:S13">
    <cfRule type="cellIs" dxfId="263" priority="23" operator="lessThan">
      <formula>2.5</formula>
    </cfRule>
    <cfRule type="cellIs" dxfId="262" priority="24" operator="greaterThan">
      <formula>4.5</formula>
    </cfRule>
  </conditionalFormatting>
  <conditionalFormatting sqref="T13">
    <cfRule type="cellIs" dxfId="261" priority="21" operator="lessThan">
      <formula>2.5</formula>
    </cfRule>
    <cfRule type="cellIs" dxfId="260" priority="22" operator="greaterThan">
      <formula>4.5</formula>
    </cfRule>
  </conditionalFormatting>
  <conditionalFormatting sqref="U13">
    <cfRule type="cellIs" dxfId="259" priority="20" operator="greaterThan">
      <formula>1.5</formula>
    </cfRule>
  </conditionalFormatting>
  <conditionalFormatting sqref="L13:V13">
    <cfRule type="expression" dxfId="258" priority="17">
      <formula>L13=""</formula>
    </cfRule>
  </conditionalFormatting>
  <conditionalFormatting sqref="S13">
    <cfRule type="cellIs" dxfId="257" priority="18" operator="greaterThan">
      <formula>0.5</formula>
    </cfRule>
    <cfRule type="cellIs" dxfId="256" priority="19" operator="lessThan">
      <formula>0.5</formula>
    </cfRule>
  </conditionalFormatting>
  <conditionalFormatting sqref="L12:M12">
    <cfRule type="cellIs" dxfId="255" priority="15" operator="lessThan">
      <formula>0.5</formula>
    </cfRule>
    <cfRule type="cellIs" dxfId="254" priority="16" operator="greaterThan">
      <formula>0.5</formula>
    </cfRule>
  </conditionalFormatting>
  <conditionalFormatting sqref="N12">
    <cfRule type="cellIs" dxfId="253" priority="13" operator="lessThan">
      <formula>4.5</formula>
    </cfRule>
    <cfRule type="cellIs" dxfId="252" priority="14" operator="greaterThan">
      <formula>5.5</formula>
    </cfRule>
  </conditionalFormatting>
  <conditionalFormatting sqref="O12">
    <cfRule type="cellIs" dxfId="251" priority="11" operator="lessThan">
      <formula>1.5</formula>
    </cfRule>
    <cfRule type="cellIs" dxfId="250" priority="12" operator="greaterThan">
      <formula>2.5</formula>
    </cfRule>
  </conditionalFormatting>
  <conditionalFormatting sqref="P12">
    <cfRule type="cellIs" dxfId="249" priority="9" operator="lessThan">
      <formula>4.5</formula>
    </cfRule>
    <cfRule type="cellIs" dxfId="248" priority="10" operator="greaterThan">
      <formula>7.5</formula>
    </cfRule>
  </conditionalFormatting>
  <conditionalFormatting sqref="R12:S12">
    <cfRule type="cellIs" dxfId="247" priority="7" operator="lessThan">
      <formula>2.5</formula>
    </cfRule>
    <cfRule type="cellIs" dxfId="246" priority="8" operator="greaterThan">
      <formula>4.5</formula>
    </cfRule>
  </conditionalFormatting>
  <conditionalFormatting sqref="T12">
    <cfRule type="cellIs" dxfId="245" priority="5" operator="lessThan">
      <formula>2.5</formula>
    </cfRule>
    <cfRule type="cellIs" dxfId="244" priority="6" operator="greaterThan">
      <formula>4.5</formula>
    </cfRule>
  </conditionalFormatting>
  <conditionalFormatting sqref="U12">
    <cfRule type="cellIs" dxfId="243" priority="4" operator="greaterThan">
      <formula>1.5</formula>
    </cfRule>
  </conditionalFormatting>
  <conditionalFormatting sqref="L12:V12">
    <cfRule type="expression" dxfId="242" priority="1">
      <formula>L12=""</formula>
    </cfRule>
  </conditionalFormatting>
  <conditionalFormatting sqref="S12">
    <cfRule type="cellIs" dxfId="241" priority="2" operator="greaterThan">
      <formula>0.5</formula>
    </cfRule>
    <cfRule type="cellIs" dxfId="2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abSelected="1" zoomScale="85" zoomScaleNormal="85" workbookViewId="0">
      <selection activeCell="X20" sqref="X20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2014:1:0:0:SHUANGHE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2014:2:0:0:SHUANGHE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2014:3:0:0:SHUANGHE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2014:4:0:0:SHUANGHE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2014:5:0:0:SHUANGHE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2014:6:0:0:SHUANGHE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2014:7:0:0:SHUANGHE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2014:8:0:0:SHUANGHE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2014:9:0:0:SHUANGHE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2014:10:0:0:SHUANGHE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2014:11:0:0:SHUANGHE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2014:12:0:0:SHUANGHE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2015:1:0:0:SHUANGHE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2015:2:0:0:SHUANGHE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2015:3:0:0:SHUANGHE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2015:4:0:0:SHUANGHE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2015:5:0:0:SHUANGHE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2015:6:0:0:SHUANGHE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2015:7:0:0:SHUANGHE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2015:8:0:0:SHUANGHE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2015:9:0:0:SHUANGHE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2015:10:0:0:SHUANGHE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2015:11:0:0:SHUANGHE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2015:12:0:0:SHUANGHE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2016:1:0:0:SHUANGHE</v>
      </c>
      <c r="AB77" s="33">
        <f t="shared" ca="1" si="3"/>
        <v>13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2016:1:1:7:SHUANGHE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2016:2:0:0:SHUANGHE</v>
      </c>
      <c r="AB78" s="33">
        <f t="shared" ca="1" si="3"/>
        <v>49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2016:1:2:7:SHUANGHE</v>
      </c>
      <c r="AP78" s="33">
        <f t="shared" ca="1" si="13"/>
        <v>13</v>
      </c>
      <c r="AQ78" s="26">
        <f t="shared" ca="1" si="14"/>
        <v>0</v>
      </c>
      <c r="AR78" s="26">
        <f t="shared" ca="1" si="14"/>
        <v>33</v>
      </c>
      <c r="AS78" s="26">
        <f t="shared" ca="1" si="14"/>
        <v>0</v>
      </c>
      <c r="AT78" s="26">
        <f t="shared" ca="1" si="14"/>
        <v>14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2016:3:0:0:SHUANGHE</v>
      </c>
      <c r="AB79" s="33">
        <f t="shared" ca="1" si="3"/>
        <v>82</v>
      </c>
      <c r="AC79" s="26">
        <f t="shared" ca="1" si="4"/>
        <v>1</v>
      </c>
      <c r="AD79" s="26">
        <f t="shared" si="5"/>
        <v>0</v>
      </c>
      <c r="AE79" s="33">
        <f t="shared" ca="1" si="6"/>
        <v>26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2016:1:3:7:SHUANGHE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2016:4:0:0:SHUANGHE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2016:1:4:7:SHUANGHE</v>
      </c>
      <c r="AP80" s="33">
        <f t="shared" ca="1" si="13"/>
        <v>45</v>
      </c>
      <c r="AQ80" s="26">
        <f t="shared" ca="1" si="14"/>
        <v>1</v>
      </c>
      <c r="AR80" s="26">
        <f t="shared" ca="1" si="14"/>
        <v>35</v>
      </c>
      <c r="AS80" s="26">
        <f t="shared" ca="1" si="14"/>
        <v>8</v>
      </c>
      <c r="AT80" s="26">
        <f t="shared" ca="1" si="14"/>
        <v>24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2016:5:0:0:SHUANGHE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2016:1:5:7:SHUANGHE</v>
      </c>
      <c r="AP81" s="33">
        <f t="shared" ca="1" si="13"/>
        <v>77</v>
      </c>
      <c r="AQ81" s="26">
        <f t="shared" ca="1" si="14"/>
        <v>1</v>
      </c>
      <c r="AR81" s="26">
        <f t="shared" ca="1" si="14"/>
        <v>33</v>
      </c>
      <c r="AS81" s="26">
        <f t="shared" ca="1" si="14"/>
        <v>9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2016:6:0:0:SHUANGHE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2016:2:1:7:SHUANGHE</v>
      </c>
      <c r="AP82" s="33">
        <f t="shared" ca="1" si="13"/>
        <v>109</v>
      </c>
      <c r="AQ82" s="26">
        <f t="shared" ca="1" si="14"/>
        <v>0</v>
      </c>
      <c r="AR82" s="26">
        <f t="shared" ca="1" si="14"/>
        <v>34</v>
      </c>
      <c r="AS82" s="26">
        <f t="shared" ca="1" si="14"/>
        <v>2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2016:7:0:0:SHUANGHE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2016:2:2:7:SHUANGHE</v>
      </c>
      <c r="AP83" s="33">
        <f t="shared" ca="1" si="13"/>
        <v>141</v>
      </c>
      <c r="AQ83" s="26">
        <f t="shared" ca="1" si="14"/>
        <v>0</v>
      </c>
      <c r="AR83" s="26">
        <f t="shared" ca="1" si="14"/>
        <v>32</v>
      </c>
      <c r="AS83" s="26">
        <f t="shared" ca="1" si="14"/>
        <v>13</v>
      </c>
      <c r="AT83" s="26">
        <f t="shared" ca="1" si="14"/>
        <v>30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2016:8:0:0:SHUANGHE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2016:2:3:7:SHUANGHE</v>
      </c>
      <c r="AP84" s="33">
        <f t="shared" ca="1" si="13"/>
        <v>173</v>
      </c>
      <c r="AQ84" s="26">
        <f t="shared" ca="1" si="14"/>
        <v>0</v>
      </c>
      <c r="AR84" s="26">
        <f t="shared" ca="1" si="14"/>
        <v>27</v>
      </c>
      <c r="AS84" s="26">
        <f t="shared" ca="1" si="14"/>
        <v>11</v>
      </c>
      <c r="AT84" s="26">
        <f t="shared" ca="1" si="14"/>
        <v>19</v>
      </c>
      <c r="AU84" s="26">
        <f t="shared" ca="1" si="14"/>
        <v>3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2016:9:0:0:SHUANGHE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2016:2:4:7:SHUANGHE</v>
      </c>
      <c r="AP85" s="33">
        <f t="shared" ca="1" si="13"/>
        <v>205</v>
      </c>
      <c r="AQ85" s="26">
        <f t="shared" ca="1" si="14"/>
        <v>0</v>
      </c>
      <c r="AR85" s="26">
        <f t="shared" ca="1" si="14"/>
        <v>33</v>
      </c>
      <c r="AS85" s="26">
        <f t="shared" ca="1" si="14"/>
        <v>16</v>
      </c>
      <c r="AT85" s="26">
        <f t="shared" ca="1" si="14"/>
        <v>29</v>
      </c>
      <c r="AU85" s="26">
        <f t="shared" ca="1" si="14"/>
        <v>6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2016:10:0:0:SHUANGHE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2016:3:1:7:SHUANGHE</v>
      </c>
      <c r="AP86" s="33">
        <f t="shared" ca="1" si="13"/>
        <v>236</v>
      </c>
      <c r="AQ86" s="26">
        <f t="shared" ca="1" si="14"/>
        <v>1</v>
      </c>
      <c r="AR86" s="26">
        <f t="shared" ca="1" si="14"/>
        <v>34</v>
      </c>
      <c r="AS86" s="26">
        <f t="shared" ca="1" si="14"/>
        <v>13</v>
      </c>
      <c r="AT86" s="26">
        <f t="shared" ca="1" si="14"/>
        <v>26</v>
      </c>
      <c r="AU86" s="26">
        <f t="shared" ca="1" si="14"/>
        <v>5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2016:11:0:0:SHUANGHE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2016:3:2:7:SHUANGHE</v>
      </c>
      <c r="AP87" s="33">
        <f t="shared" ca="1" si="13"/>
        <v>266</v>
      </c>
      <c r="AQ87" s="26">
        <f t="shared" ca="1" si="14"/>
        <v>0</v>
      </c>
      <c r="AR87" s="26">
        <f t="shared" ca="1" si="14"/>
        <v>31</v>
      </c>
      <c r="AS87" s="26">
        <f t="shared" ca="1" si="14"/>
        <v>10</v>
      </c>
      <c r="AT87" s="26">
        <f t="shared" ca="1" si="14"/>
        <v>15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2016:12:0:0:SHUANGHE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2016:3:3:7:SHUANGHE</v>
      </c>
      <c r="AP88" s="33">
        <f t="shared" ca="1" si="13"/>
        <v>295</v>
      </c>
      <c r="AQ88" s="26">
        <f t="shared" ca="1" si="14"/>
        <v>0</v>
      </c>
      <c r="AR88" s="26">
        <f t="shared" ca="1" si="14"/>
        <v>25</v>
      </c>
      <c r="AS88" s="26">
        <f t="shared" ca="1" si="14"/>
        <v>10</v>
      </c>
      <c r="AT88" s="26">
        <f t="shared" ca="1" si="14"/>
        <v>22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1419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1418</v>
      </c>
    </row>
    <row r="105" spans="23:50">
      <c r="X105" s="57" t="s">
        <v>2100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topLeftCell="B1" zoomScaleNormal="100" zoomScaleSheetLayoutView="115" workbookViewId="0">
      <selection activeCell="Y12" sqref="Y1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774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>
        <v>85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21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WEST_ZONE_GRAPH!$AC$89</f>
        <v>12</v>
      </c>
      <c r="H5" s="79"/>
      <c r="I5" s="79"/>
      <c r="J5" s="80"/>
      <c r="K5" s="50">
        <f>$L$31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750</v>
      </c>
      <c r="B10" s="23" t="s">
        <v>2051</v>
      </c>
      <c r="C10" s="4" t="s">
        <v>759</v>
      </c>
      <c r="D10" s="4" t="s">
        <v>760</v>
      </c>
      <c r="E10" s="4" t="str">
        <f>CONCATENATE(YEAR,":",MONTH,":",WEEK,":",WEEKDAY,":",$A10)</f>
        <v>2016:3:3:7:TUCHENG_E</v>
      </c>
      <c r="F10" s="4">
        <f>MATCH($E10,REPORT_DATA_BY_COMP!$A:$A,0)</f>
        <v>946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26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1</v>
      </c>
    </row>
    <row r="11" spans="1:22">
      <c r="A11" s="22" t="s">
        <v>2052</v>
      </c>
      <c r="B11" s="23" t="s">
        <v>753</v>
      </c>
      <c r="C11" s="4" t="s">
        <v>2053</v>
      </c>
      <c r="D11" s="4" t="s">
        <v>2054</v>
      </c>
      <c r="E11" s="4" t="str">
        <f>CONCATENATE(YEAR,":",MONTH,":",WEEK,":",WEEKDAY,":",$A11)</f>
        <v>2016:3:3:7:TUCHENG_S</v>
      </c>
      <c r="F11" s="4">
        <f>MATCH($E11,REPORT_DATA_BY_COMP!$A:$A,0)</f>
        <v>947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751</v>
      </c>
      <c r="B12" s="23" t="s">
        <v>2055</v>
      </c>
      <c r="C12" s="4" t="s">
        <v>761</v>
      </c>
      <c r="D12" s="4" t="s">
        <v>762</v>
      </c>
      <c r="E12" s="4" t="str">
        <f>CONCATENATE(YEAR,":",MONTH,":",WEEK,":",WEEKDAY,":",$A12)</f>
        <v>2016:3:3:7:SANXIA_A</v>
      </c>
      <c r="F12" s="4">
        <f>MATCH($E12,REPORT_DATA_BY_COMP!$A:$A,0)</f>
        <v>922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752</v>
      </c>
      <c r="B13" s="23" t="s">
        <v>2056</v>
      </c>
      <c r="C13" s="4" t="s">
        <v>763</v>
      </c>
      <c r="D13" s="4" t="s">
        <v>764</v>
      </c>
      <c r="E13" s="4" t="str">
        <f>CONCATENATE(YEAR,":",MONTH,":",WEEK,":",WEEKDAY,":",$A13)</f>
        <v>2016:3:3:7:SANXIA_B</v>
      </c>
      <c r="F13" s="4">
        <f>MATCH($E13,REPORT_DATA_BY_COMP!$A:$A,0)</f>
        <v>923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28</v>
      </c>
      <c r="O14" s="12">
        <f t="shared" si="0"/>
        <v>8</v>
      </c>
      <c r="P14" s="12">
        <f t="shared" si="0"/>
        <v>40</v>
      </c>
      <c r="Q14" s="12">
        <f t="shared" si="0"/>
        <v>41</v>
      </c>
      <c r="R14" s="12">
        <f t="shared" si="0"/>
        <v>31</v>
      </c>
      <c r="S14" s="12">
        <f t="shared" si="0"/>
        <v>1</v>
      </c>
      <c r="T14" s="12">
        <f t="shared" si="0"/>
        <v>23</v>
      </c>
      <c r="U14" s="12">
        <f t="shared" si="0"/>
        <v>7</v>
      </c>
      <c r="V14" s="12">
        <f t="shared" si="0"/>
        <v>1</v>
      </c>
    </row>
    <row r="15" spans="1:22">
      <c r="B15" s="5" t="s">
        <v>1192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754</v>
      </c>
      <c r="B16" s="23" t="s">
        <v>2058</v>
      </c>
      <c r="C16" s="4" t="s">
        <v>765</v>
      </c>
      <c r="D16" s="4" t="s">
        <v>766</v>
      </c>
      <c r="E16" s="4" t="str">
        <f>CONCATENATE(YEAR,":",MONTH,":",WEEK,":",WEEKDAY,":",$A16)</f>
        <v>2016:3:3:7:DANFENG_E</v>
      </c>
      <c r="F16" s="4">
        <f>MATCH($E16,REPORT_DATA_BY_COMP!$A:$A,0)</f>
        <v>893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9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11</v>
      </c>
      <c r="O16" s="11">
        <f>IFERROR(INDEX(REPORT_DATA_BY_COMP!$A:$AH,$F16,MATCH(O$8,REPORT_DATA_BY_COMP!$A$1:$AH$1,0)), "")</f>
        <v>8</v>
      </c>
      <c r="P16" s="11">
        <f>IFERROR(INDEX(REPORT_DATA_BY_COMP!$A:$AH,$F16,MATCH(P$8,REPORT_DATA_BY_COMP!$A$1:$AH$1,0)), "")</f>
        <v>13</v>
      </c>
      <c r="Q16" s="11">
        <f>IFERROR(INDEX(REPORT_DATA_BY_COMP!$A:$AH,$F16,MATCH(Q$8,REPORT_DATA_BY_COMP!$A$1:$AH$1,0)), "")</f>
        <v>9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3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755</v>
      </c>
      <c r="B17" s="23" t="s">
        <v>2057</v>
      </c>
      <c r="C17" s="4" t="s">
        <v>767</v>
      </c>
      <c r="D17" s="4" t="s">
        <v>768</v>
      </c>
      <c r="E17" s="4" t="str">
        <f>CONCATENATE(YEAR,":",MONTH,":",WEEK,":",WEEKDAY,":",$A17)</f>
        <v>2016:3:3:7:SIYUAN_E</v>
      </c>
      <c r="F17" s="4">
        <f>MATCH($E17,REPORT_DATA_BY_COMP!$A:$A,0)</f>
        <v>926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12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10</v>
      </c>
      <c r="J18" s="12">
        <f t="shared" si="1"/>
        <v>2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9</v>
      </c>
      <c r="P18" s="12">
        <f t="shared" si="1"/>
        <v>19</v>
      </c>
      <c r="Q18" s="12">
        <f t="shared" si="1"/>
        <v>21</v>
      </c>
      <c r="R18" s="12">
        <f t="shared" si="1"/>
        <v>13</v>
      </c>
      <c r="S18" s="12">
        <f t="shared" si="1"/>
        <v>3</v>
      </c>
      <c r="T18" s="12">
        <f t="shared" si="1"/>
        <v>8</v>
      </c>
      <c r="U18" s="12">
        <f t="shared" si="1"/>
        <v>3</v>
      </c>
      <c r="V18" s="12">
        <f t="shared" si="1"/>
        <v>0</v>
      </c>
    </row>
    <row r="19" spans="1:22">
      <c r="B19" s="5" t="s">
        <v>1193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757</v>
      </c>
      <c r="B20" s="23" t="s">
        <v>2059</v>
      </c>
      <c r="C20" s="4" t="s">
        <v>771</v>
      </c>
      <c r="D20" s="4" t="s">
        <v>772</v>
      </c>
      <c r="E20" s="4" t="str">
        <f>CONCATENATE(YEAR,":",MONTH,":",WEEK,":",WEEKDAY,":",$A20)</f>
        <v>2016:3:3:7:XINBAN_E</v>
      </c>
      <c r="F20" s="4">
        <f>MATCH($E20,REPORT_DATA_BY_COMP!$A:$A,0)</f>
        <v>952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5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6</v>
      </c>
      <c r="R20" s="11">
        <f>IFERROR(INDEX(REPORT_DATA_BY_COMP!$A:$AH,$F20,MATCH(R$8,REPORT_DATA_BY_COMP!$A$1:$AH$1,0)), "")</f>
        <v>5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756</v>
      </c>
      <c r="B21" s="23" t="s">
        <v>2060</v>
      </c>
      <c r="C21" s="4" t="s">
        <v>769</v>
      </c>
      <c r="D21" s="4" t="s">
        <v>770</v>
      </c>
      <c r="E21" s="4" t="str">
        <f>CONCATENATE(YEAR,":",MONTH,":",WEEK,":",WEEKDAY,":",$A21)</f>
        <v>2016:3:3:7:XINPU_E</v>
      </c>
      <c r="F21" s="4">
        <f>MATCH($E21,REPORT_DATA_BY_COMP!$A:$A,0)</f>
        <v>955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6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1</v>
      </c>
    </row>
    <row r="22" spans="1:22">
      <c r="A22" s="22" t="s">
        <v>758</v>
      </c>
      <c r="B22" s="23" t="s">
        <v>2061</v>
      </c>
      <c r="C22" s="4" t="s">
        <v>2062</v>
      </c>
      <c r="D22" s="4" t="s">
        <v>2063</v>
      </c>
      <c r="E22" s="4" t="str">
        <f>CONCATENATE(YEAR,":",MONTH,":",WEEK,":",WEEKDAY,":",$A22)</f>
        <v>2016:3:3:7:BANQIAO_S</v>
      </c>
      <c r="F22" s="4">
        <f>MATCH($E22,REPORT_DATA_BY_COMP!$A:$A,0)</f>
        <v>890</v>
      </c>
      <c r="G22" s="11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1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3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B23" s="9" t="s">
        <v>1161</v>
      </c>
      <c r="C23" s="10"/>
      <c r="D23" s="10"/>
      <c r="E23" s="10"/>
      <c r="F23" s="10"/>
      <c r="G23" s="12">
        <f t="shared" ref="G23:V23" si="2">SUM(G20:G22)</f>
        <v>1</v>
      </c>
      <c r="H23" s="12">
        <f t="shared" si="2"/>
        <v>1</v>
      </c>
      <c r="I23" s="12">
        <f t="shared" si="2"/>
        <v>3</v>
      </c>
      <c r="J23" s="12">
        <f t="shared" si="2"/>
        <v>3</v>
      </c>
      <c r="K23" s="12">
        <f t="shared" si="2"/>
        <v>0</v>
      </c>
      <c r="L23" s="12">
        <f t="shared" si="2"/>
        <v>0</v>
      </c>
      <c r="M23" s="12">
        <f t="shared" si="2"/>
        <v>0</v>
      </c>
      <c r="N23" s="12">
        <f t="shared" si="2"/>
        <v>12</v>
      </c>
      <c r="O23" s="12">
        <f t="shared" si="2"/>
        <v>9</v>
      </c>
      <c r="P23" s="12">
        <f t="shared" si="2"/>
        <v>9</v>
      </c>
      <c r="Q23" s="12">
        <f t="shared" si="2"/>
        <v>21</v>
      </c>
      <c r="R23" s="12">
        <f t="shared" si="2"/>
        <v>13</v>
      </c>
      <c r="S23" s="12">
        <f t="shared" si="2"/>
        <v>1</v>
      </c>
      <c r="T23" s="12">
        <f t="shared" si="2"/>
        <v>6</v>
      </c>
      <c r="U23" s="12">
        <f t="shared" si="2"/>
        <v>4</v>
      </c>
      <c r="V23" s="12">
        <f t="shared" si="2"/>
        <v>1</v>
      </c>
    </row>
    <row r="24" spans="1:22">
      <c r="A24" s="55"/>
      <c r="B24" s="3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32"/>
    </row>
    <row r="25" spans="1:22">
      <c r="B25" s="13" t="s">
        <v>1160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7"/>
    </row>
    <row r="26" spans="1:22">
      <c r="B26" s="24" t="s">
        <v>1135</v>
      </c>
      <c r="C26" s="14"/>
      <c r="D26" s="14"/>
      <c r="E26" s="14" t="str">
        <f>CONCATENATE(YEAR,":",MONTH,":1:",WEEKLY_REPORT_DAY,":", $A$1)</f>
        <v>2016:3:1:7:WEST</v>
      </c>
      <c r="F26" s="14">
        <f>MATCH($E26,REPORT_DATA_BY_ZONE!$A:$A, 0)</f>
        <v>87</v>
      </c>
      <c r="G26" s="11">
        <f>IFERROR(INDEX(REPORT_DATA_BY_ZONE!$A:$AH,$F26,MATCH(G$8,REPORT_DATA_BY_ZONE!$A$1:$AH$1,0)), "")</f>
        <v>1</v>
      </c>
      <c r="H26" s="11">
        <f>IFERROR(INDEX(REPORT_DATA_BY_ZONE!$A:$AH,$F26,MATCH(H$8,REPORT_DATA_BY_ZONE!$A$1:$AH$1,0)), "")</f>
        <v>4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29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57</v>
      </c>
      <c r="O26" s="11">
        <f>IFERROR(INDEX(REPORT_DATA_BY_ZONE!$A:$AH,$F26,MATCH(O$8,REPORT_DATA_BY_ZONE!$A$1:$AH$1,0)), "")</f>
        <v>15</v>
      </c>
      <c r="P26" s="11">
        <f>IFERROR(INDEX(REPORT_DATA_BY_ZONE!$A:$AH,$F26,MATCH(P$8,REPORT_DATA_BY_ZONE!$A$1:$AH$1,0)), "")</f>
        <v>83</v>
      </c>
      <c r="Q26" s="11">
        <f>IFERROR(INDEX(REPORT_DATA_BY_ZONE!$A:$AH,$F26,MATCH(Q$8,REPORT_DATA_BY_ZONE!$A$1:$AH$1,0)), "")</f>
        <v>79</v>
      </c>
      <c r="R26" s="11">
        <f>IFERROR(INDEX(REPORT_DATA_BY_ZONE!$A:$AH,$F26,MATCH(R$8,REPORT_DATA_BY_ZONE!$A$1:$AH$1,0)), "")</f>
        <v>41</v>
      </c>
      <c r="S26" s="11">
        <f>IFERROR(INDEX(REPORT_DATA_BY_ZONE!$A:$AH,$F26,MATCH(S$8,REPORT_DATA_BY_ZONE!$A$1:$AH$1,0)), "")</f>
        <v>6</v>
      </c>
      <c r="T26" s="11">
        <f>IFERROR(INDEX(REPORT_DATA_BY_ZONE!$A:$AH,$F26,MATCH(T$8,REPORT_DATA_BY_ZONE!$A$1:$AH$1,0)), "")</f>
        <v>50</v>
      </c>
      <c r="U26" s="11">
        <f>IFERROR(INDEX(REPORT_DATA_BY_ZONE!$A:$AH,$F26,MATCH(U$8,REPORT_DATA_BY_ZONE!$A$1:$AH$1,0)), "")</f>
        <v>10</v>
      </c>
      <c r="V26" s="11">
        <f>IFERROR(INDEX(REPORT_DATA_BY_ZONE!$A:$AH,$F26,MATCH(V$8,REPORT_DATA_BY_ZONE!$A$1:$AH$1,0)), "")</f>
        <v>3</v>
      </c>
    </row>
    <row r="27" spans="1:22">
      <c r="B27" s="24" t="s">
        <v>1134</v>
      </c>
      <c r="C27" s="14"/>
      <c r="D27" s="14"/>
      <c r="E27" s="14" t="str">
        <f>CONCATENATE(YEAR,":",MONTH,":2:",WEEKLY_REPORT_DAY,":", $A$1)</f>
        <v>2016:3:2:7:WEST</v>
      </c>
      <c r="F27" s="14">
        <f>MATCH($E27,REPORT_DATA_BY_ZONE!$A:$A, 0)</f>
        <v>97</v>
      </c>
      <c r="G27" s="11">
        <f>IFERROR(INDEX(REPORT_DATA_BY_ZONE!$A:$AH,$F27,MATCH(G$8,REPORT_DATA_BY_ZONE!$A$1:$AH$1,0)), "")</f>
        <v>0</v>
      </c>
      <c r="H27" s="11">
        <f>IFERROR(INDEX(REPORT_DATA_BY_ZONE!$A:$AH,$F27,MATCH(H$8,REPORT_DATA_BY_ZONE!$A$1:$AH$1,0)), "")</f>
        <v>0</v>
      </c>
      <c r="I27" s="11">
        <f>IFERROR(INDEX(REPORT_DATA_BY_ZONE!$A:$AH,$F27,MATCH(I$8,REPORT_DATA_BY_ZONE!$A$1:$AH$1,0)), "")</f>
        <v>17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43</v>
      </c>
      <c r="O27" s="11">
        <f>IFERROR(INDEX(REPORT_DATA_BY_ZONE!$A:$AH,$F27,MATCH(O$8,REPORT_DATA_BY_ZONE!$A$1:$AH$1,0)), "")</f>
        <v>16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70</v>
      </c>
      <c r="R27" s="11">
        <f>IFERROR(INDEX(REPORT_DATA_BY_ZONE!$A:$AH,$F27,MATCH(R$8,REPORT_DATA_BY_ZONE!$A$1:$AH$1,0)), "")</f>
        <v>43</v>
      </c>
      <c r="S27" s="11">
        <f>IFERROR(INDEX(REPORT_DATA_BY_ZONE!$A:$AH,$F27,MATCH(S$8,REPORT_DATA_BY_ZONE!$A$1:$AH$1,0)), "")</f>
        <v>5</v>
      </c>
      <c r="T27" s="11">
        <f>IFERROR(INDEX(REPORT_DATA_BY_ZONE!$A:$AH,$F27,MATCH(T$8,REPORT_DATA_BY_ZONE!$A$1:$AH$1,0)), "")</f>
        <v>47</v>
      </c>
      <c r="U27" s="11">
        <f>IFERROR(INDEX(REPORT_DATA_BY_ZONE!$A:$AH,$F27,MATCH(U$8,REPORT_DATA_BY_ZONE!$A$1:$AH$1,0)), "")</f>
        <v>12</v>
      </c>
      <c r="V27" s="11">
        <f>IFERROR(INDEX(REPORT_DATA_BY_ZONE!$A:$AH,$F27,MATCH(V$8,REPORT_DATA_BY_ZONE!$A$1:$AH$1,0)), "")</f>
        <v>0</v>
      </c>
    </row>
    <row r="28" spans="1:22">
      <c r="B28" s="24" t="s">
        <v>1136</v>
      </c>
      <c r="C28" s="14"/>
      <c r="D28" s="14"/>
      <c r="E28" s="14" t="str">
        <f>CONCATENATE(YEAR,":",MONTH,":3:",WEEKLY_REPORT_DAY,":", $A$1)</f>
        <v>2016:3:3:7:WEST</v>
      </c>
      <c r="F28" s="14">
        <f>MATCH($E28,REPORT_DATA_BY_ZONE!$A:$A, 0)</f>
        <v>107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21</v>
      </c>
      <c r="J28" s="11">
        <f>IFERROR(INDEX(REPORT_DATA_BY_ZONE!$A:$AH,$F28,MATCH(J$8,REPORT_DATA_BY_ZONE!$A$1:$AH$1,0)), "")</f>
        <v>19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54</v>
      </c>
      <c r="O28" s="11">
        <f>IFERROR(INDEX(REPORT_DATA_BY_ZONE!$A:$AH,$F28,MATCH(O$8,REPORT_DATA_BY_ZONE!$A$1:$AH$1,0)), "")</f>
        <v>26</v>
      </c>
      <c r="P28" s="11">
        <f>IFERROR(INDEX(REPORT_DATA_BY_ZONE!$A:$AH,$F28,MATCH(P$8,REPORT_DATA_BY_ZONE!$A$1:$AH$1,0)), "")</f>
        <v>68</v>
      </c>
      <c r="Q28" s="11">
        <f>IFERROR(INDEX(REPORT_DATA_BY_ZONE!$A:$AH,$F28,MATCH(Q$8,REPORT_DATA_BY_ZONE!$A$1:$AH$1,0)), "")</f>
        <v>83</v>
      </c>
      <c r="R28" s="11">
        <f>IFERROR(INDEX(REPORT_DATA_BY_ZONE!$A:$AH,$F28,MATCH(R$8,REPORT_DATA_BY_ZONE!$A$1:$AH$1,0)), "")</f>
        <v>57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2</v>
      </c>
    </row>
    <row r="29" spans="1:22">
      <c r="B29" s="24" t="s">
        <v>1137</v>
      </c>
      <c r="C29" s="14"/>
      <c r="D29" s="14"/>
      <c r="E29" s="14" t="str">
        <f>CONCATENATE(YEAR,":",MONTH,":4:",WEEKLY_REPORT_DAY,":", $A$1)</f>
        <v>2016:3:4:7:WEST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1138</v>
      </c>
      <c r="C30" s="14"/>
      <c r="D30" s="14"/>
      <c r="E30" s="14" t="str">
        <f>CONCATENATE(YEAR,":",MONTH,":5:",WEEKLY_REPORT_DAY,":", $A$1)</f>
        <v>2016:3:5:7:WEST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18" t="s">
        <v>1161</v>
      </c>
      <c r="C31" s="15"/>
      <c r="D31" s="15"/>
      <c r="E31" s="15"/>
      <c r="F31" s="15"/>
      <c r="G31" s="19">
        <f>SUM(G26:G30)</f>
        <v>2</v>
      </c>
      <c r="H31" s="19">
        <f t="shared" ref="H31:V31" si="3">SUM(H26:H30)</f>
        <v>5</v>
      </c>
      <c r="I31" s="19">
        <f t="shared" si="3"/>
        <v>52</v>
      </c>
      <c r="J31" s="19">
        <f t="shared" si="3"/>
        <v>70</v>
      </c>
      <c r="K31" s="19">
        <f t="shared" si="3"/>
        <v>2</v>
      </c>
      <c r="L31" s="19">
        <f t="shared" si="3"/>
        <v>1</v>
      </c>
      <c r="M31" s="19">
        <f t="shared" si="3"/>
        <v>1</v>
      </c>
      <c r="N31" s="19">
        <f t="shared" si="3"/>
        <v>154</v>
      </c>
      <c r="O31" s="19">
        <f t="shared" si="3"/>
        <v>57</v>
      </c>
      <c r="P31" s="19">
        <f t="shared" si="3"/>
        <v>209</v>
      </c>
      <c r="Q31" s="19">
        <f t="shared" si="3"/>
        <v>232</v>
      </c>
      <c r="R31" s="19">
        <f t="shared" si="3"/>
        <v>141</v>
      </c>
      <c r="S31" s="19">
        <f t="shared" si="3"/>
        <v>16</v>
      </c>
      <c r="T31" s="19">
        <f t="shared" si="3"/>
        <v>134</v>
      </c>
      <c r="U31" s="19">
        <f t="shared" si="3"/>
        <v>36</v>
      </c>
      <c r="V31" s="19">
        <f t="shared" si="3"/>
        <v>5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9" priority="143" operator="lessThan">
      <formula>0.5</formula>
    </cfRule>
    <cfRule type="cellIs" dxfId="238" priority="144" operator="greaterThan">
      <formula>0.5</formula>
    </cfRule>
  </conditionalFormatting>
  <conditionalFormatting sqref="N10:N11">
    <cfRule type="cellIs" dxfId="237" priority="141" operator="lessThan">
      <formula>4.5</formula>
    </cfRule>
    <cfRule type="cellIs" dxfId="236" priority="142" operator="greaterThan">
      <formula>5.5</formula>
    </cfRule>
  </conditionalFormatting>
  <conditionalFormatting sqref="O10:O11">
    <cfRule type="cellIs" dxfId="235" priority="139" operator="lessThan">
      <formula>1.5</formula>
    </cfRule>
    <cfRule type="cellIs" dxfId="234" priority="140" operator="greaterThan">
      <formula>2.5</formula>
    </cfRule>
  </conditionalFormatting>
  <conditionalFormatting sqref="P10:P11">
    <cfRule type="cellIs" dxfId="233" priority="137" operator="lessThan">
      <formula>4.5</formula>
    </cfRule>
    <cfRule type="cellIs" dxfId="232" priority="138" operator="greaterThan">
      <formula>7.5</formula>
    </cfRule>
  </conditionalFormatting>
  <conditionalFormatting sqref="R10:S11">
    <cfRule type="cellIs" dxfId="231" priority="135" operator="lessThan">
      <formula>2.5</formula>
    </cfRule>
    <cfRule type="cellIs" dxfId="230" priority="136" operator="greaterThan">
      <formula>4.5</formula>
    </cfRule>
  </conditionalFormatting>
  <conditionalFormatting sqref="T10:T11">
    <cfRule type="cellIs" dxfId="229" priority="133" operator="lessThan">
      <formula>2.5</formula>
    </cfRule>
    <cfRule type="cellIs" dxfId="228" priority="134" operator="greaterThan">
      <formula>4.5</formula>
    </cfRule>
  </conditionalFormatting>
  <conditionalFormatting sqref="U10:U11">
    <cfRule type="cellIs" dxfId="227" priority="132" operator="greaterThan">
      <formula>1.5</formula>
    </cfRule>
  </conditionalFormatting>
  <conditionalFormatting sqref="L10:V11">
    <cfRule type="expression" dxfId="226" priority="129">
      <formula>L10=""</formula>
    </cfRule>
  </conditionalFormatting>
  <conditionalFormatting sqref="S10:S11">
    <cfRule type="cellIs" dxfId="225" priority="130" operator="greaterThan">
      <formula>0.5</formula>
    </cfRule>
    <cfRule type="cellIs" dxfId="224" priority="131" operator="lessThan">
      <formula>0.5</formula>
    </cfRule>
  </conditionalFormatting>
  <conditionalFormatting sqref="L16:M17">
    <cfRule type="cellIs" dxfId="223" priority="127" operator="lessThan">
      <formula>0.5</formula>
    </cfRule>
    <cfRule type="cellIs" dxfId="222" priority="128" operator="greaterThan">
      <formula>0.5</formula>
    </cfRule>
  </conditionalFormatting>
  <conditionalFormatting sqref="N16:N17">
    <cfRule type="cellIs" dxfId="221" priority="125" operator="lessThan">
      <formula>4.5</formula>
    </cfRule>
    <cfRule type="cellIs" dxfId="220" priority="126" operator="greaterThan">
      <formula>5.5</formula>
    </cfRule>
  </conditionalFormatting>
  <conditionalFormatting sqref="O16:O17">
    <cfRule type="cellIs" dxfId="219" priority="123" operator="lessThan">
      <formula>1.5</formula>
    </cfRule>
    <cfRule type="cellIs" dxfId="218" priority="124" operator="greaterThan">
      <formula>2.5</formula>
    </cfRule>
  </conditionalFormatting>
  <conditionalFormatting sqref="P16:P17">
    <cfRule type="cellIs" dxfId="217" priority="121" operator="lessThan">
      <formula>4.5</formula>
    </cfRule>
    <cfRule type="cellIs" dxfId="216" priority="122" operator="greaterThan">
      <formula>7.5</formula>
    </cfRule>
  </conditionalFormatting>
  <conditionalFormatting sqref="R16:S17">
    <cfRule type="cellIs" dxfId="215" priority="119" operator="lessThan">
      <formula>2.5</formula>
    </cfRule>
    <cfRule type="cellIs" dxfId="214" priority="120" operator="greaterThan">
      <formula>4.5</formula>
    </cfRule>
  </conditionalFormatting>
  <conditionalFormatting sqref="T16:T17">
    <cfRule type="cellIs" dxfId="213" priority="117" operator="lessThan">
      <formula>2.5</formula>
    </cfRule>
    <cfRule type="cellIs" dxfId="212" priority="118" operator="greaterThan">
      <formula>4.5</formula>
    </cfRule>
  </conditionalFormatting>
  <conditionalFormatting sqref="U16:U17">
    <cfRule type="cellIs" dxfId="211" priority="116" operator="greaterThan">
      <formula>1.5</formula>
    </cfRule>
  </conditionalFormatting>
  <conditionalFormatting sqref="L16:V17">
    <cfRule type="expression" dxfId="210" priority="113">
      <formula>L16=""</formula>
    </cfRule>
  </conditionalFormatting>
  <conditionalFormatting sqref="S16:S17">
    <cfRule type="cellIs" dxfId="209" priority="114" operator="greaterThan">
      <formula>0.5</formula>
    </cfRule>
    <cfRule type="cellIs" dxfId="208" priority="115" operator="lessThan">
      <formula>0.5</formula>
    </cfRule>
  </conditionalFormatting>
  <conditionalFormatting sqref="L20:M21">
    <cfRule type="cellIs" dxfId="207" priority="79" operator="lessThan">
      <formula>0.5</formula>
    </cfRule>
    <cfRule type="cellIs" dxfId="206" priority="80" operator="greaterThan">
      <formula>0.5</formula>
    </cfRule>
  </conditionalFormatting>
  <conditionalFormatting sqref="N20:N21">
    <cfRule type="cellIs" dxfId="205" priority="77" operator="lessThan">
      <formula>4.5</formula>
    </cfRule>
    <cfRule type="cellIs" dxfId="204" priority="78" operator="greaterThan">
      <formula>5.5</formula>
    </cfRule>
  </conditionalFormatting>
  <conditionalFormatting sqref="O20:O21">
    <cfRule type="cellIs" dxfId="203" priority="75" operator="lessThan">
      <formula>1.5</formula>
    </cfRule>
    <cfRule type="cellIs" dxfId="202" priority="76" operator="greaterThan">
      <formula>2.5</formula>
    </cfRule>
  </conditionalFormatting>
  <conditionalFormatting sqref="P20:P21">
    <cfRule type="cellIs" dxfId="201" priority="73" operator="lessThan">
      <formula>4.5</formula>
    </cfRule>
    <cfRule type="cellIs" dxfId="200" priority="74" operator="greaterThan">
      <formula>7.5</formula>
    </cfRule>
  </conditionalFormatting>
  <conditionalFormatting sqref="R20:S21">
    <cfRule type="cellIs" dxfId="199" priority="71" operator="lessThan">
      <formula>2.5</formula>
    </cfRule>
    <cfRule type="cellIs" dxfId="198" priority="72" operator="greaterThan">
      <formula>4.5</formula>
    </cfRule>
  </conditionalFormatting>
  <conditionalFormatting sqref="T20:T21">
    <cfRule type="cellIs" dxfId="197" priority="69" operator="lessThan">
      <formula>2.5</formula>
    </cfRule>
    <cfRule type="cellIs" dxfId="196" priority="70" operator="greaterThan">
      <formula>4.5</formula>
    </cfRule>
  </conditionalFormatting>
  <conditionalFormatting sqref="U20:U21">
    <cfRule type="cellIs" dxfId="195" priority="68" operator="greaterThan">
      <formula>1.5</formula>
    </cfRule>
  </conditionalFormatting>
  <conditionalFormatting sqref="L20:V21">
    <cfRule type="expression" dxfId="194" priority="65">
      <formula>L20=""</formula>
    </cfRule>
  </conditionalFormatting>
  <conditionalFormatting sqref="S20:S21">
    <cfRule type="cellIs" dxfId="193" priority="66" operator="greaterThan">
      <formula>0.5</formula>
    </cfRule>
    <cfRule type="cellIs" dxfId="192" priority="67" operator="lessThan">
      <formula>0.5</formula>
    </cfRule>
  </conditionalFormatting>
  <conditionalFormatting sqref="L22:M22">
    <cfRule type="cellIs" dxfId="191" priority="63" operator="lessThan">
      <formula>0.5</formula>
    </cfRule>
    <cfRule type="cellIs" dxfId="190" priority="64" operator="greaterThan">
      <formula>0.5</formula>
    </cfRule>
  </conditionalFormatting>
  <conditionalFormatting sqref="N22">
    <cfRule type="cellIs" dxfId="189" priority="61" operator="lessThan">
      <formula>4.5</formula>
    </cfRule>
    <cfRule type="cellIs" dxfId="188" priority="62" operator="greaterThan">
      <formula>5.5</formula>
    </cfRule>
  </conditionalFormatting>
  <conditionalFormatting sqref="O22">
    <cfRule type="cellIs" dxfId="187" priority="59" operator="lessThan">
      <formula>1.5</formula>
    </cfRule>
    <cfRule type="cellIs" dxfId="186" priority="60" operator="greaterThan">
      <formula>2.5</formula>
    </cfRule>
  </conditionalFormatting>
  <conditionalFormatting sqref="P22">
    <cfRule type="cellIs" dxfId="185" priority="57" operator="lessThan">
      <formula>4.5</formula>
    </cfRule>
    <cfRule type="cellIs" dxfId="184" priority="58" operator="greaterThan">
      <formula>7.5</formula>
    </cfRule>
  </conditionalFormatting>
  <conditionalFormatting sqref="R22:S22">
    <cfRule type="cellIs" dxfId="183" priority="55" operator="lessThan">
      <formula>2.5</formula>
    </cfRule>
    <cfRule type="cellIs" dxfId="182" priority="56" operator="greaterThan">
      <formula>4.5</formula>
    </cfRule>
  </conditionalFormatting>
  <conditionalFormatting sqref="T22">
    <cfRule type="cellIs" dxfId="181" priority="53" operator="lessThan">
      <formula>2.5</formula>
    </cfRule>
    <cfRule type="cellIs" dxfId="180" priority="54" operator="greaterThan">
      <formula>4.5</formula>
    </cfRule>
  </conditionalFormatting>
  <conditionalFormatting sqref="U22">
    <cfRule type="cellIs" dxfId="179" priority="52" operator="greaterThan">
      <formula>1.5</formula>
    </cfRule>
  </conditionalFormatting>
  <conditionalFormatting sqref="L22:V22">
    <cfRule type="expression" dxfId="178" priority="49">
      <formula>L22=""</formula>
    </cfRule>
  </conditionalFormatting>
  <conditionalFormatting sqref="S22">
    <cfRule type="cellIs" dxfId="177" priority="50" operator="greaterThan">
      <formula>0.5</formula>
    </cfRule>
    <cfRule type="cellIs" dxfId="176" priority="51" operator="lessThan">
      <formula>0.5</formula>
    </cfRule>
  </conditionalFormatting>
  <conditionalFormatting sqref="L12:M12">
    <cfRule type="cellIs" dxfId="175" priority="31" operator="lessThan">
      <formula>0.5</formula>
    </cfRule>
    <cfRule type="cellIs" dxfId="174" priority="32" operator="greaterThan">
      <formula>0.5</formula>
    </cfRule>
  </conditionalFormatting>
  <conditionalFormatting sqref="N12">
    <cfRule type="cellIs" dxfId="173" priority="29" operator="lessThan">
      <formula>4.5</formula>
    </cfRule>
    <cfRule type="cellIs" dxfId="172" priority="30" operator="greaterThan">
      <formula>5.5</formula>
    </cfRule>
  </conditionalFormatting>
  <conditionalFormatting sqref="O12">
    <cfRule type="cellIs" dxfId="171" priority="27" operator="lessThan">
      <formula>1.5</formula>
    </cfRule>
    <cfRule type="cellIs" dxfId="170" priority="28" operator="greaterThan">
      <formula>2.5</formula>
    </cfRule>
  </conditionalFormatting>
  <conditionalFormatting sqref="P12">
    <cfRule type="cellIs" dxfId="169" priority="25" operator="lessThan">
      <formula>4.5</formula>
    </cfRule>
    <cfRule type="cellIs" dxfId="168" priority="26" operator="greaterThan">
      <formula>7.5</formula>
    </cfRule>
  </conditionalFormatting>
  <conditionalFormatting sqref="R12:S12">
    <cfRule type="cellIs" dxfId="167" priority="23" operator="lessThan">
      <formula>2.5</formula>
    </cfRule>
    <cfRule type="cellIs" dxfId="166" priority="24" operator="greaterThan">
      <formula>4.5</formula>
    </cfRule>
  </conditionalFormatting>
  <conditionalFormatting sqref="T12">
    <cfRule type="cellIs" dxfId="165" priority="21" operator="lessThan">
      <formula>2.5</formula>
    </cfRule>
    <cfRule type="cellIs" dxfId="164" priority="22" operator="greaterThan">
      <formula>4.5</formula>
    </cfRule>
  </conditionalFormatting>
  <conditionalFormatting sqref="U12">
    <cfRule type="cellIs" dxfId="163" priority="20" operator="greaterThan">
      <formula>1.5</formula>
    </cfRule>
  </conditionalFormatting>
  <conditionalFormatting sqref="L12:V12">
    <cfRule type="expression" dxfId="162" priority="17">
      <formula>L12=""</formula>
    </cfRule>
  </conditionalFormatting>
  <conditionalFormatting sqref="S12">
    <cfRule type="cellIs" dxfId="161" priority="18" operator="greaterThan">
      <formula>0.5</formula>
    </cfRule>
    <cfRule type="cellIs" dxfId="160" priority="19" operator="lessThan">
      <formula>0.5</formula>
    </cfRule>
  </conditionalFormatting>
  <conditionalFormatting sqref="L13:M13">
    <cfRule type="cellIs" dxfId="159" priority="15" operator="lessThan">
      <formula>0.5</formula>
    </cfRule>
    <cfRule type="cellIs" dxfId="158" priority="16" operator="greaterThan">
      <formula>0.5</formula>
    </cfRule>
  </conditionalFormatting>
  <conditionalFormatting sqref="N13">
    <cfRule type="cellIs" dxfId="157" priority="13" operator="lessThan">
      <formula>4.5</formula>
    </cfRule>
    <cfRule type="cellIs" dxfId="156" priority="14" operator="greaterThan">
      <formula>5.5</formula>
    </cfRule>
  </conditionalFormatting>
  <conditionalFormatting sqref="O13">
    <cfRule type="cellIs" dxfId="155" priority="11" operator="lessThan">
      <formula>1.5</formula>
    </cfRule>
    <cfRule type="cellIs" dxfId="154" priority="12" operator="greaterThan">
      <formula>2.5</formula>
    </cfRule>
  </conditionalFormatting>
  <conditionalFormatting sqref="P13">
    <cfRule type="cellIs" dxfId="153" priority="9" operator="lessThan">
      <formula>4.5</formula>
    </cfRule>
    <cfRule type="cellIs" dxfId="152" priority="10" operator="greaterThan">
      <formula>7.5</formula>
    </cfRule>
  </conditionalFormatting>
  <conditionalFormatting sqref="R13:S13">
    <cfRule type="cellIs" dxfId="151" priority="7" operator="lessThan">
      <formula>2.5</formula>
    </cfRule>
    <cfRule type="cellIs" dxfId="150" priority="8" operator="greaterThan">
      <formula>4.5</formula>
    </cfRule>
  </conditionalFormatting>
  <conditionalFormatting sqref="T13">
    <cfRule type="cellIs" dxfId="149" priority="5" operator="lessThan">
      <formula>2.5</formula>
    </cfRule>
    <cfRule type="cellIs" dxfId="148" priority="6" operator="greaterThan">
      <formula>4.5</formula>
    </cfRule>
  </conditionalFormatting>
  <conditionalFormatting sqref="U13">
    <cfRule type="cellIs" dxfId="147" priority="4" operator="greaterThan">
      <formula>1.5</formula>
    </cfRule>
  </conditionalFormatting>
  <conditionalFormatting sqref="L13:V13">
    <cfRule type="expression" dxfId="146" priority="1">
      <formula>L13=""</formula>
    </cfRule>
  </conditionalFormatting>
  <conditionalFormatting sqref="S13">
    <cfRule type="cellIs" dxfId="145" priority="2" operator="greaterThan">
      <formula>0.5</formula>
    </cfRule>
    <cfRule type="cellIs" dxfId="1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Q79" zoomScale="85" zoomScaleNormal="85" workbookViewId="0">
      <selection activeCell="Y12" sqref="Y12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2014:1:0:0:WEST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2014:2:0:0:WEST</v>
      </c>
      <c r="AB54" s="33">
        <f t="shared" ca="1" si="3"/>
        <v>35</v>
      </c>
      <c r="AC54" s="26">
        <f t="shared" ca="1" si="4"/>
        <v>7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2014:3:0:0:WEST</v>
      </c>
      <c r="AB55" s="33">
        <f t="shared" ca="1" si="3"/>
        <v>43</v>
      </c>
      <c r="AC55" s="26">
        <f t="shared" ca="1" si="4"/>
        <v>5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2014:4:0:0:WEST</v>
      </c>
      <c r="AB56" s="33">
        <f t="shared" ca="1" si="3"/>
        <v>51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2014:5:0:0:WEST</v>
      </c>
      <c r="AB57" s="33">
        <f t="shared" ca="1" si="3"/>
        <v>59</v>
      </c>
      <c r="AC57" s="26">
        <f t="shared" ca="1" si="4"/>
        <v>9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2014:6:0:0:WEST</v>
      </c>
      <c r="AB58" s="33">
        <f t="shared" ca="1" si="3"/>
        <v>67</v>
      </c>
      <c r="AC58" s="26">
        <f t="shared" ca="1" si="4"/>
        <v>9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2014:7:0:0:WEST</v>
      </c>
      <c r="AB59" s="33">
        <f t="shared" ca="1" si="3"/>
        <v>75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2014:8:0:0:WEST</v>
      </c>
      <c r="AB60" s="33">
        <f t="shared" ca="1" si="3"/>
        <v>83</v>
      </c>
      <c r="AC60" s="26">
        <f t="shared" ca="1" si="4"/>
        <v>7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2014:9:0:0:WEST</v>
      </c>
      <c r="AB61" s="33">
        <f t="shared" ca="1" si="3"/>
        <v>91</v>
      </c>
      <c r="AC61" s="26">
        <f t="shared" ca="1" si="4"/>
        <v>7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2014:10:0:0:WEST</v>
      </c>
      <c r="AB62" s="33">
        <f t="shared" ca="1" si="3"/>
        <v>8</v>
      </c>
      <c r="AC62" s="26">
        <f t="shared" ca="1" si="4"/>
        <v>10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2014:11:0:0:WEST</v>
      </c>
      <c r="AB63" s="33">
        <f t="shared" ca="1" si="3"/>
        <v>17</v>
      </c>
      <c r="AC63" s="26">
        <f t="shared" ca="1" si="4"/>
        <v>10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2014:12:0:0:WEST</v>
      </c>
      <c r="AB64" s="33">
        <f t="shared" ca="1" si="3"/>
        <v>26</v>
      </c>
      <c r="AC64" s="26">
        <f t="shared" ca="1" si="4"/>
        <v>13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2015:1:0:0:WEST</v>
      </c>
      <c r="AB65" s="33">
        <f t="shared" ca="1" si="3"/>
        <v>130</v>
      </c>
      <c r="AC65" s="26">
        <f t="shared" ca="1" si="4"/>
        <v>5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2015:2:0:0:WEST</v>
      </c>
      <c r="AB66" s="33">
        <f t="shared" ca="1" si="3"/>
        <v>140</v>
      </c>
      <c r="AC66" s="26">
        <f t="shared" ca="1" si="4"/>
        <v>11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2015:3:0:0:WEST</v>
      </c>
      <c r="AB67" s="33">
        <f t="shared" ca="1" si="3"/>
        <v>150</v>
      </c>
      <c r="AC67" s="26">
        <f t="shared" ca="1" si="4"/>
        <v>8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2015:4:0:0:WEST</v>
      </c>
      <c r="AB68" s="33">
        <f t="shared" ca="1" si="3"/>
        <v>160</v>
      </c>
      <c r="AC68" s="26">
        <f t="shared" ca="1" si="4"/>
        <v>3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2015:5:0:0:WEST</v>
      </c>
      <c r="AB69" s="33">
        <f t="shared" ca="1" si="3"/>
        <v>170</v>
      </c>
      <c r="AC69" s="26">
        <f t="shared" ca="1" si="4"/>
        <v>1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2015:6:0:0:WEST</v>
      </c>
      <c r="AB70" s="33">
        <f t="shared" ca="1" si="3"/>
        <v>180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2015:7:0:0:WEST</v>
      </c>
      <c r="AB71" s="33">
        <f t="shared" ca="1" si="3"/>
        <v>190</v>
      </c>
      <c r="AC71" s="26">
        <f t="shared" ca="1" si="4"/>
        <v>7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2015:8:0:0:WEST</v>
      </c>
      <c r="AB72" s="33">
        <f t="shared" ca="1" si="3"/>
        <v>200</v>
      </c>
      <c r="AC72" s="26">
        <f t="shared" ca="1" si="4"/>
        <v>1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2015:9:0:0:WEST</v>
      </c>
      <c r="AB73" s="33">
        <f t="shared" ca="1" si="3"/>
        <v>210</v>
      </c>
      <c r="AC73" s="26">
        <f t="shared" ca="1" si="4"/>
        <v>1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2015:10:0:0:WEST</v>
      </c>
      <c r="AB74" s="33">
        <f t="shared" ca="1" si="3"/>
        <v>100</v>
      </c>
      <c r="AC74" s="26">
        <f t="shared" ca="1" si="4"/>
        <v>2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2015:11:0:0:WEST</v>
      </c>
      <c r="AB75" s="33">
        <f t="shared" ca="1" si="3"/>
        <v>110</v>
      </c>
      <c r="AC75" s="26">
        <f t="shared" ca="1" si="4"/>
        <v>2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2015:12:0:0:WEST</v>
      </c>
      <c r="AB76" s="33">
        <f t="shared" ca="1" si="3"/>
        <v>121</v>
      </c>
      <c r="AC76" s="26">
        <f t="shared" ca="1" si="4"/>
        <v>3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2016:1:0:0:WEST</v>
      </c>
      <c r="AB77" s="33">
        <f t="shared" ca="1" si="3"/>
        <v>221</v>
      </c>
      <c r="AC77" s="26">
        <f t="shared" ca="1" si="4"/>
        <v>8</v>
      </c>
      <c r="AD77" s="26">
        <f t="shared" si="5"/>
        <v>7</v>
      </c>
      <c r="AE77" s="33">
        <f t="shared" ca="1" si="6"/>
        <v>10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1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2016:1:1:7:WEST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54</v>
      </c>
      <c r="AX77" s="26">
        <f t="shared" ref="AX77:AX88" si="16">3*$X$94</f>
        <v>27</v>
      </c>
      <c r="AY77" s="26">
        <f t="shared" ref="AY77:AY88" si="17">5*$X$94</f>
        <v>45</v>
      </c>
      <c r="AZ77" s="26">
        <f t="shared" ref="AZ77:AZ88" si="18">1*$X$94</f>
        <v>9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2016:2:0:0:WEST</v>
      </c>
      <c r="AB78" s="33">
        <f t="shared" ca="1" si="3"/>
        <v>232</v>
      </c>
      <c r="AC78" s="26">
        <f t="shared" ca="1" si="4"/>
        <v>3</v>
      </c>
      <c r="AD78" s="26">
        <f t="shared" si="5"/>
        <v>7</v>
      </c>
      <c r="AE78" s="33">
        <f t="shared" ca="1" si="6"/>
        <v>20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2016:1:2:7:WEST</v>
      </c>
      <c r="AP78" s="33">
        <f t="shared" ca="1" si="12"/>
        <v>10</v>
      </c>
      <c r="AQ78" s="26">
        <f t="shared" ca="1" si="13"/>
        <v>0</v>
      </c>
      <c r="AR78" s="26">
        <f t="shared" ca="1" si="13"/>
        <v>40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2</v>
      </c>
      <c r="AW78" s="26">
        <f t="shared" si="15"/>
        <v>54</v>
      </c>
      <c r="AX78" s="26">
        <f t="shared" si="16"/>
        <v>27</v>
      </c>
      <c r="AY78" s="26">
        <f t="shared" si="17"/>
        <v>45</v>
      </c>
      <c r="AZ78" s="26">
        <f t="shared" si="18"/>
        <v>9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2016:3:0:0:WEST</v>
      </c>
      <c r="AB79" s="33">
        <f t="shared" ca="1" si="3"/>
        <v>243</v>
      </c>
      <c r="AC79" s="26">
        <f t="shared" ca="1" si="4"/>
        <v>1</v>
      </c>
      <c r="AD79" s="26">
        <f t="shared" si="5"/>
        <v>7</v>
      </c>
      <c r="AE79" s="33">
        <f t="shared" ca="1" si="6"/>
        <v>32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2016:1:3:7:WEST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54</v>
      </c>
      <c r="AX79" s="26">
        <f t="shared" si="16"/>
        <v>27</v>
      </c>
      <c r="AY79" s="26">
        <f t="shared" si="17"/>
        <v>45</v>
      </c>
      <c r="AZ79" s="26">
        <f t="shared" si="18"/>
        <v>9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2016:4:0:0:WEST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2016:1:4:7:WEST</v>
      </c>
      <c r="AP80" s="33">
        <f t="shared" ca="1" si="12"/>
        <v>21</v>
      </c>
      <c r="AQ80" s="26">
        <f t="shared" ca="1" si="13"/>
        <v>2</v>
      </c>
      <c r="AR80" s="26">
        <f t="shared" ca="1" si="13"/>
        <v>52</v>
      </c>
      <c r="AS80" s="26">
        <f t="shared" ca="1" si="13"/>
        <v>16</v>
      </c>
      <c r="AT80" s="26">
        <f t="shared" ca="1" si="13"/>
        <v>46</v>
      </c>
      <c r="AU80" s="26">
        <f t="shared" ca="1" si="13"/>
        <v>0</v>
      </c>
      <c r="AV80" s="26">
        <f t="shared" si="14"/>
        <v>2</v>
      </c>
      <c r="AW80" s="26">
        <f t="shared" si="15"/>
        <v>54</v>
      </c>
      <c r="AX80" s="26">
        <f t="shared" si="16"/>
        <v>27</v>
      </c>
      <c r="AY80" s="26">
        <f t="shared" si="17"/>
        <v>45</v>
      </c>
      <c r="AZ80" s="26">
        <f t="shared" si="18"/>
        <v>9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2016:5:0:0:WEST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2016:1:5:7:WEST</v>
      </c>
      <c r="AP81" s="33">
        <f t="shared" ca="1" si="12"/>
        <v>32</v>
      </c>
      <c r="AQ81" s="26">
        <f t="shared" ca="1" si="13"/>
        <v>3</v>
      </c>
      <c r="AR81" s="26">
        <f t="shared" ca="1" si="13"/>
        <v>58</v>
      </c>
      <c r="AS81" s="26">
        <f t="shared" ca="1" si="13"/>
        <v>17</v>
      </c>
      <c r="AT81" s="26">
        <f t="shared" ca="1" si="13"/>
        <v>50</v>
      </c>
      <c r="AU81" s="26">
        <f t="shared" ca="1" si="13"/>
        <v>0</v>
      </c>
      <c r="AV81" s="26">
        <f t="shared" si="14"/>
        <v>2</v>
      </c>
      <c r="AW81" s="26">
        <f t="shared" si="15"/>
        <v>54</v>
      </c>
      <c r="AX81" s="26">
        <f t="shared" si="16"/>
        <v>27</v>
      </c>
      <c r="AY81" s="26">
        <f t="shared" si="17"/>
        <v>45</v>
      </c>
      <c r="AZ81" s="26">
        <f t="shared" si="18"/>
        <v>9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2016:6:0:0:WEST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2016:2:1:7:WEST</v>
      </c>
      <c r="AP82" s="33">
        <f t="shared" ca="1" si="12"/>
        <v>43</v>
      </c>
      <c r="AQ82" s="26">
        <f t="shared" ca="1" si="13"/>
        <v>0</v>
      </c>
      <c r="AR82" s="26">
        <f t="shared" ca="1" si="13"/>
        <v>58</v>
      </c>
      <c r="AS82" s="26">
        <f t="shared" ca="1" si="13"/>
        <v>13</v>
      </c>
      <c r="AT82" s="26">
        <f t="shared" ca="1" si="13"/>
        <v>43</v>
      </c>
      <c r="AU82" s="26">
        <f t="shared" ca="1" si="13"/>
        <v>1</v>
      </c>
      <c r="AV82" s="26">
        <f t="shared" si="14"/>
        <v>2</v>
      </c>
      <c r="AW82" s="26">
        <f t="shared" si="15"/>
        <v>54</v>
      </c>
      <c r="AX82" s="26">
        <f t="shared" si="16"/>
        <v>27</v>
      </c>
      <c r="AY82" s="26">
        <f t="shared" si="17"/>
        <v>45</v>
      </c>
      <c r="AZ82" s="26">
        <f t="shared" si="18"/>
        <v>9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2016:7:0:0:WEST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2016:2:2:7:WEST</v>
      </c>
      <c r="AP83" s="33">
        <f t="shared" ca="1" si="12"/>
        <v>54</v>
      </c>
      <c r="AQ83" s="26">
        <f t="shared" ca="1" si="13"/>
        <v>0</v>
      </c>
      <c r="AR83" s="26">
        <f t="shared" ca="1" si="13"/>
        <v>58</v>
      </c>
      <c r="AS83" s="26">
        <f t="shared" ca="1" si="13"/>
        <v>24</v>
      </c>
      <c r="AT83" s="26">
        <f t="shared" ca="1" si="13"/>
        <v>33</v>
      </c>
      <c r="AU83" s="26">
        <f t="shared" ca="1" si="13"/>
        <v>3</v>
      </c>
      <c r="AV83" s="26">
        <f t="shared" si="14"/>
        <v>2</v>
      </c>
      <c r="AW83" s="26">
        <f t="shared" si="15"/>
        <v>54</v>
      </c>
      <c r="AX83" s="26">
        <f t="shared" si="16"/>
        <v>27</v>
      </c>
      <c r="AY83" s="26">
        <f t="shared" si="17"/>
        <v>45</v>
      </c>
      <c r="AZ83" s="26">
        <f t="shared" si="18"/>
        <v>9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2016:8:0:0:WEST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2016:2:3:7:WEST</v>
      </c>
      <c r="AP84" s="33">
        <f t="shared" ca="1" si="12"/>
        <v>65</v>
      </c>
      <c r="AQ84" s="26">
        <f t="shared" ca="1" si="13"/>
        <v>2</v>
      </c>
      <c r="AR84" s="26">
        <f t="shared" ca="1" si="13"/>
        <v>68</v>
      </c>
      <c r="AS84" s="26">
        <f t="shared" ca="1" si="13"/>
        <v>27</v>
      </c>
      <c r="AT84" s="26">
        <f t="shared" ca="1" si="13"/>
        <v>57</v>
      </c>
      <c r="AU84" s="26">
        <f t="shared" ca="1" si="13"/>
        <v>8</v>
      </c>
      <c r="AV84" s="26">
        <f t="shared" si="14"/>
        <v>2</v>
      </c>
      <c r="AW84" s="26">
        <f t="shared" si="15"/>
        <v>54</v>
      </c>
      <c r="AX84" s="26">
        <f t="shared" si="16"/>
        <v>27</v>
      </c>
      <c r="AY84" s="26">
        <f t="shared" si="17"/>
        <v>45</v>
      </c>
      <c r="AZ84" s="26">
        <f t="shared" si="18"/>
        <v>9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2016:9:0:0:WEST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2016:2:4:7:WEST</v>
      </c>
      <c r="AP85" s="33">
        <f t="shared" ca="1" si="12"/>
        <v>76</v>
      </c>
      <c r="AQ85" s="26">
        <f t="shared" ca="1" si="13"/>
        <v>1</v>
      </c>
      <c r="AR85" s="26">
        <f t="shared" ca="1" si="13"/>
        <v>60</v>
      </c>
      <c r="AS85" s="26">
        <f t="shared" ca="1" si="13"/>
        <v>23</v>
      </c>
      <c r="AT85" s="26">
        <f t="shared" ca="1" si="13"/>
        <v>38</v>
      </c>
      <c r="AU85" s="26">
        <f t="shared" ca="1" si="13"/>
        <v>8</v>
      </c>
      <c r="AV85" s="26">
        <f t="shared" si="14"/>
        <v>2</v>
      </c>
      <c r="AW85" s="26">
        <f t="shared" si="15"/>
        <v>54</v>
      </c>
      <c r="AX85" s="26">
        <f t="shared" si="16"/>
        <v>27</v>
      </c>
      <c r="AY85" s="26">
        <f t="shared" si="17"/>
        <v>45</v>
      </c>
      <c r="AZ85" s="26">
        <f t="shared" si="18"/>
        <v>9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2016:10:0:0:WEST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2016:3:1:7:WEST</v>
      </c>
      <c r="AP86" s="33">
        <f t="shared" ca="1" si="12"/>
        <v>87</v>
      </c>
      <c r="AQ86" s="26">
        <f t="shared" ca="1" si="13"/>
        <v>0</v>
      </c>
      <c r="AR86" s="26">
        <f t="shared" ca="1" si="13"/>
        <v>57</v>
      </c>
      <c r="AS86" s="26">
        <f t="shared" ca="1" si="13"/>
        <v>15</v>
      </c>
      <c r="AT86" s="26">
        <f t="shared" ca="1" si="13"/>
        <v>41</v>
      </c>
      <c r="AU86" s="26">
        <f t="shared" ca="1" si="13"/>
        <v>6</v>
      </c>
      <c r="AV86" s="26">
        <f t="shared" si="14"/>
        <v>2</v>
      </c>
      <c r="AW86" s="26">
        <f t="shared" si="15"/>
        <v>54</v>
      </c>
      <c r="AX86" s="26">
        <f t="shared" si="16"/>
        <v>27</v>
      </c>
      <c r="AY86" s="26">
        <f t="shared" si="17"/>
        <v>45</v>
      </c>
      <c r="AZ86" s="26">
        <f t="shared" si="18"/>
        <v>9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2016:11:0:0:WEST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2016:3:2:7:WEST</v>
      </c>
      <c r="AP87" s="33">
        <f t="shared" ca="1" si="12"/>
        <v>97</v>
      </c>
      <c r="AQ87" s="26">
        <f t="shared" ca="1" si="13"/>
        <v>1</v>
      </c>
      <c r="AR87" s="26">
        <f t="shared" ca="1" si="13"/>
        <v>43</v>
      </c>
      <c r="AS87" s="26">
        <f t="shared" ca="1" si="13"/>
        <v>16</v>
      </c>
      <c r="AT87" s="26">
        <f t="shared" ca="1" si="13"/>
        <v>43</v>
      </c>
      <c r="AU87" s="26">
        <f t="shared" ca="1" si="13"/>
        <v>5</v>
      </c>
      <c r="AV87" s="26">
        <f t="shared" si="14"/>
        <v>2</v>
      </c>
      <c r="AW87" s="26">
        <f t="shared" si="15"/>
        <v>54</v>
      </c>
      <c r="AX87" s="26">
        <f t="shared" si="16"/>
        <v>27</v>
      </c>
      <c r="AY87" s="26">
        <f t="shared" si="17"/>
        <v>45</v>
      </c>
      <c r="AZ87" s="26">
        <f t="shared" si="18"/>
        <v>9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2016:12:0:0:WEST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2016:3:3:7:WEST</v>
      </c>
      <c r="AP88" s="33">
        <f t="shared" ca="1" si="12"/>
        <v>107</v>
      </c>
      <c r="AQ88" s="26">
        <f t="shared" ca="1" si="13"/>
        <v>0</v>
      </c>
      <c r="AR88" s="26">
        <f t="shared" ca="1" si="13"/>
        <v>54</v>
      </c>
      <c r="AS88" s="26">
        <f t="shared" ca="1" si="13"/>
        <v>26</v>
      </c>
      <c r="AT88" s="26">
        <f t="shared" ca="1" si="13"/>
        <v>57</v>
      </c>
      <c r="AU88" s="26">
        <f t="shared" ca="1" si="13"/>
        <v>5</v>
      </c>
      <c r="AV88" s="26">
        <f t="shared" si="14"/>
        <v>2</v>
      </c>
      <c r="AW88" s="26">
        <f t="shared" si="15"/>
        <v>54</v>
      </c>
      <c r="AX88" s="26">
        <f t="shared" si="16"/>
        <v>27</v>
      </c>
      <c r="AY88" s="26">
        <f t="shared" si="17"/>
        <v>45</v>
      </c>
      <c r="AZ88" s="26">
        <f t="shared" si="18"/>
        <v>9</v>
      </c>
    </row>
    <row r="89" spans="23:52">
      <c r="W89" s="8" t="s">
        <v>1937</v>
      </c>
      <c r="X89" s="2" t="s">
        <v>40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8</v>
      </c>
      <c r="AJ89" s="8">
        <f t="shared" ca="1" si="20"/>
        <v>1</v>
      </c>
      <c r="AK89" s="8">
        <f t="shared" ca="1" si="20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9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3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23%</v>
      </c>
      <c r="Y99" s="36">
        <f ca="1">IFERROR(X98/SUM(X97:X98),"0")</f>
        <v>0.23076923076923078</v>
      </c>
      <c r="Z99" s="8" t="str">
        <f ca="1">TEXT(Y99,"00%")</f>
        <v>23%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85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2014  92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2015  49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1932</v>
      </c>
      <c r="X104" s="59" t="s">
        <v>774</v>
      </c>
    </row>
    <row r="105" spans="23:50">
      <c r="X105" s="57" t="s">
        <v>2064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1421</v>
      </c>
      <c r="B1" s="46" t="s">
        <v>1420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TUCHENG_DISTRICT_GRAPH!$AC$89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750</v>
      </c>
      <c r="B10" s="23" t="s">
        <v>2051</v>
      </c>
      <c r="C10" s="4" t="s">
        <v>759</v>
      </c>
      <c r="D10" s="4" t="s">
        <v>760</v>
      </c>
      <c r="E10" s="4" t="str">
        <f>CONCATENATE(YEAR,":",MONTH,":",WEEK,":",WEEKDAY,":",$A10)</f>
        <v>2016:3:3:7:TUCHENG_E</v>
      </c>
      <c r="F10" s="4">
        <f>MATCH($E10,REPORT_DATA_BY_COMP!$A:$A,0)</f>
        <v>946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26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1</v>
      </c>
    </row>
    <row r="11" spans="1:22">
      <c r="A11" s="22" t="s">
        <v>2052</v>
      </c>
      <c r="B11" s="23" t="s">
        <v>753</v>
      </c>
      <c r="C11" s="4" t="s">
        <v>2053</v>
      </c>
      <c r="D11" s="4" t="s">
        <v>2054</v>
      </c>
      <c r="E11" s="4" t="str">
        <f>CONCATENATE(YEAR,":",MONTH,":",WEEK,":",WEEKDAY,":",$A11)</f>
        <v>2016:3:3:7:TUCHENG_S</v>
      </c>
      <c r="F11" s="4">
        <f>MATCH($E11,REPORT_DATA_BY_COMP!$A:$A,0)</f>
        <v>947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751</v>
      </c>
      <c r="B12" s="23" t="s">
        <v>2055</v>
      </c>
      <c r="C12" s="4" t="s">
        <v>761</v>
      </c>
      <c r="D12" s="4" t="s">
        <v>762</v>
      </c>
      <c r="E12" s="4" t="str">
        <f>CONCATENATE(YEAR,":",MONTH,":",WEEK,":",WEEKDAY,":",$A12)</f>
        <v>2016:3:3:7:SANXIA_A</v>
      </c>
      <c r="F12" s="4">
        <f>MATCH($E12,REPORT_DATA_BY_COMP!$A:$A,0)</f>
        <v>922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752</v>
      </c>
      <c r="B13" s="23" t="s">
        <v>2056</v>
      </c>
      <c r="C13" s="4" t="s">
        <v>763</v>
      </c>
      <c r="D13" s="4" t="s">
        <v>764</v>
      </c>
      <c r="E13" s="4" t="str">
        <f>CONCATENATE(YEAR,":",MONTH,":",WEEK,":",WEEKDAY,":",$A13)</f>
        <v>2016:3:3:7:SANXIA_B</v>
      </c>
      <c r="F13" s="4">
        <f>MATCH($E13,REPORT_DATA_BY_COMP!$A:$A,0)</f>
        <v>923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28</v>
      </c>
      <c r="O14" s="12">
        <f t="shared" si="0"/>
        <v>8</v>
      </c>
      <c r="P14" s="12">
        <f t="shared" si="0"/>
        <v>40</v>
      </c>
      <c r="Q14" s="12">
        <f t="shared" si="0"/>
        <v>41</v>
      </c>
      <c r="R14" s="12">
        <f t="shared" si="0"/>
        <v>31</v>
      </c>
      <c r="S14" s="12">
        <f t="shared" si="0"/>
        <v>1</v>
      </c>
      <c r="T14" s="12">
        <f t="shared" si="0"/>
        <v>23</v>
      </c>
      <c r="U14" s="12">
        <f t="shared" si="0"/>
        <v>7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2016:3:1:7:TUCHENG</v>
      </c>
      <c r="F17" s="14">
        <f>MATCH($E17,REPORT_DATA_BY_DISTRICT!$A:$A, 0)</f>
        <v>243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24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22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2016:3:2:7:TUCHENG</v>
      </c>
      <c r="F18" s="14">
        <f>MATCH($E18,REPORT_DATA_BY_DISTRICT!$A:$A, 0)</f>
        <v>273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40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2016:3:3:7:TUCHENG</v>
      </c>
      <c r="F19" s="14">
        <f>MATCH($E19,REPORT_DATA_BY_DISTRICT!$A:$A, 0)</f>
        <v>302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8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40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31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7</v>
      </c>
      <c r="V19" s="11">
        <f>IFERROR(INDEX(REPORT_DATA_BY_DISTRICT!$A:$AH,$F19,MATCH(V$8,REPORT_DATA_BY_DISTRICT!$A$1:$AH$1,0)), "")</f>
        <v>1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2016:3:4:7:TUCHENG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21</v>
      </c>
      <c r="J22" s="19">
        <f>SUM(J17:J21)</f>
        <v>42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74</v>
      </c>
      <c r="O22" s="19">
        <f t="shared" si="1"/>
        <v>24</v>
      </c>
      <c r="P22" s="19">
        <f t="shared" si="1"/>
        <v>106</v>
      </c>
      <c r="Q22" s="19">
        <f t="shared" si="1"/>
        <v>115</v>
      </c>
      <c r="R22" s="19">
        <f t="shared" si="1"/>
        <v>75</v>
      </c>
      <c r="S22" s="19">
        <f t="shared" si="1"/>
        <v>6</v>
      </c>
      <c r="T22" s="19">
        <f t="shared" si="1"/>
        <v>74</v>
      </c>
      <c r="U22" s="19">
        <f t="shared" si="1"/>
        <v>21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43" priority="79" operator="lessThan">
      <formula>0.5</formula>
    </cfRule>
    <cfRule type="cellIs" dxfId="142" priority="80" operator="greaterThan">
      <formula>0.5</formula>
    </cfRule>
  </conditionalFormatting>
  <conditionalFormatting sqref="N10">
    <cfRule type="cellIs" dxfId="141" priority="77" operator="lessThan">
      <formula>4.5</formula>
    </cfRule>
    <cfRule type="cellIs" dxfId="140" priority="78" operator="greaterThan">
      <formula>5.5</formula>
    </cfRule>
  </conditionalFormatting>
  <conditionalFormatting sqref="O10">
    <cfRule type="cellIs" dxfId="139" priority="75" operator="lessThan">
      <formula>1.5</formula>
    </cfRule>
    <cfRule type="cellIs" dxfId="138" priority="76" operator="greaterThan">
      <formula>2.5</formula>
    </cfRule>
  </conditionalFormatting>
  <conditionalFormatting sqref="P10">
    <cfRule type="cellIs" dxfId="137" priority="73" operator="lessThan">
      <formula>4.5</formula>
    </cfRule>
    <cfRule type="cellIs" dxfId="136" priority="74" operator="greaterThan">
      <formula>7.5</formula>
    </cfRule>
  </conditionalFormatting>
  <conditionalFormatting sqref="R10:S10">
    <cfRule type="cellIs" dxfId="135" priority="71" operator="lessThan">
      <formula>2.5</formula>
    </cfRule>
    <cfRule type="cellIs" dxfId="134" priority="72" operator="greaterThan">
      <formula>4.5</formula>
    </cfRule>
  </conditionalFormatting>
  <conditionalFormatting sqref="T10">
    <cfRule type="cellIs" dxfId="133" priority="69" operator="lessThan">
      <formula>2.5</formula>
    </cfRule>
    <cfRule type="cellIs" dxfId="132" priority="70" operator="greaterThan">
      <formula>4.5</formula>
    </cfRule>
  </conditionalFormatting>
  <conditionalFormatting sqref="U10">
    <cfRule type="cellIs" dxfId="131" priority="68" operator="greaterThan">
      <formula>1.5</formula>
    </cfRule>
  </conditionalFormatting>
  <conditionalFormatting sqref="L10:V10">
    <cfRule type="expression" dxfId="130" priority="65">
      <formula>L10=""</formula>
    </cfRule>
  </conditionalFormatting>
  <conditionalFormatting sqref="S10">
    <cfRule type="cellIs" dxfId="129" priority="66" operator="greaterThan">
      <formula>0.5</formula>
    </cfRule>
    <cfRule type="cellIs" dxfId="128" priority="67" operator="lessThan">
      <formula>0.5</formula>
    </cfRule>
  </conditionalFormatting>
  <conditionalFormatting sqref="L11:M11">
    <cfRule type="cellIs" dxfId="127" priority="63" operator="lessThan">
      <formula>0.5</formula>
    </cfRule>
    <cfRule type="cellIs" dxfId="126" priority="64" operator="greaterThan">
      <formula>0.5</formula>
    </cfRule>
  </conditionalFormatting>
  <conditionalFormatting sqref="N11">
    <cfRule type="cellIs" dxfId="125" priority="61" operator="lessThan">
      <formula>4.5</formula>
    </cfRule>
    <cfRule type="cellIs" dxfId="124" priority="62" operator="greaterThan">
      <formula>5.5</formula>
    </cfRule>
  </conditionalFormatting>
  <conditionalFormatting sqref="O11">
    <cfRule type="cellIs" dxfId="123" priority="59" operator="lessThan">
      <formula>1.5</formula>
    </cfRule>
    <cfRule type="cellIs" dxfId="122" priority="60" operator="greaterThan">
      <formula>2.5</formula>
    </cfRule>
  </conditionalFormatting>
  <conditionalFormatting sqref="P11">
    <cfRule type="cellIs" dxfId="121" priority="57" operator="lessThan">
      <formula>4.5</formula>
    </cfRule>
    <cfRule type="cellIs" dxfId="120" priority="58" operator="greaterThan">
      <formula>7.5</formula>
    </cfRule>
  </conditionalFormatting>
  <conditionalFormatting sqref="R11:S11">
    <cfRule type="cellIs" dxfId="119" priority="55" operator="lessThan">
      <formula>2.5</formula>
    </cfRule>
    <cfRule type="cellIs" dxfId="118" priority="56" operator="greaterThan">
      <formula>4.5</formula>
    </cfRule>
  </conditionalFormatting>
  <conditionalFormatting sqref="T11">
    <cfRule type="cellIs" dxfId="117" priority="53" operator="lessThan">
      <formula>2.5</formula>
    </cfRule>
    <cfRule type="cellIs" dxfId="116" priority="54" operator="greaterThan">
      <formula>4.5</formula>
    </cfRule>
  </conditionalFormatting>
  <conditionalFormatting sqref="U11">
    <cfRule type="cellIs" dxfId="115" priority="52" operator="greaterThan">
      <formula>1.5</formula>
    </cfRule>
  </conditionalFormatting>
  <conditionalFormatting sqref="L11:V11">
    <cfRule type="expression" dxfId="114" priority="49">
      <formula>L11=""</formula>
    </cfRule>
  </conditionalFormatting>
  <conditionalFormatting sqref="S11">
    <cfRule type="cellIs" dxfId="113" priority="50" operator="greaterThan">
      <formula>0.5</formula>
    </cfRule>
    <cfRule type="cellIs" dxfId="112" priority="51" operator="lessThan">
      <formula>0.5</formula>
    </cfRule>
  </conditionalFormatting>
  <conditionalFormatting sqref="L12:M12">
    <cfRule type="cellIs" dxfId="111" priority="31" operator="lessThan">
      <formula>0.5</formula>
    </cfRule>
    <cfRule type="cellIs" dxfId="110" priority="32" operator="greaterThan">
      <formula>0.5</formula>
    </cfRule>
  </conditionalFormatting>
  <conditionalFormatting sqref="N12">
    <cfRule type="cellIs" dxfId="109" priority="29" operator="lessThan">
      <formula>4.5</formula>
    </cfRule>
    <cfRule type="cellIs" dxfId="108" priority="30" operator="greaterThan">
      <formula>5.5</formula>
    </cfRule>
  </conditionalFormatting>
  <conditionalFormatting sqref="O12">
    <cfRule type="cellIs" dxfId="107" priority="27" operator="lessThan">
      <formula>1.5</formula>
    </cfRule>
    <cfRule type="cellIs" dxfId="106" priority="28" operator="greaterThan">
      <formula>2.5</formula>
    </cfRule>
  </conditionalFormatting>
  <conditionalFormatting sqref="P12">
    <cfRule type="cellIs" dxfId="105" priority="25" operator="lessThan">
      <formula>4.5</formula>
    </cfRule>
    <cfRule type="cellIs" dxfId="104" priority="26" operator="greaterThan">
      <formula>7.5</formula>
    </cfRule>
  </conditionalFormatting>
  <conditionalFormatting sqref="R12:S12">
    <cfRule type="cellIs" dxfId="103" priority="23" operator="lessThan">
      <formula>2.5</formula>
    </cfRule>
    <cfRule type="cellIs" dxfId="102" priority="24" operator="greaterThan">
      <formula>4.5</formula>
    </cfRule>
  </conditionalFormatting>
  <conditionalFormatting sqref="T12">
    <cfRule type="cellIs" dxfId="101" priority="21" operator="lessThan">
      <formula>2.5</formula>
    </cfRule>
    <cfRule type="cellIs" dxfId="100" priority="22" operator="greaterThan">
      <formula>4.5</formula>
    </cfRule>
  </conditionalFormatting>
  <conditionalFormatting sqref="U12">
    <cfRule type="cellIs" dxfId="99" priority="20" operator="greaterThan">
      <formula>1.5</formula>
    </cfRule>
  </conditionalFormatting>
  <conditionalFormatting sqref="L12:V12">
    <cfRule type="expression" dxfId="98" priority="17">
      <formula>L12=""</formula>
    </cfRule>
  </conditionalFormatting>
  <conditionalFormatting sqref="S12">
    <cfRule type="cellIs" dxfId="97" priority="18" operator="greaterThan">
      <formula>0.5</formula>
    </cfRule>
    <cfRule type="cellIs" dxfId="96" priority="19" operator="lessThan">
      <formula>0.5</formula>
    </cfRule>
  </conditionalFormatting>
  <conditionalFormatting sqref="L13:M13">
    <cfRule type="cellIs" dxfId="95" priority="15" operator="lessThan">
      <formula>0.5</formula>
    </cfRule>
    <cfRule type="cellIs" dxfId="94" priority="16" operator="greaterThan">
      <formula>0.5</formula>
    </cfRule>
  </conditionalFormatting>
  <conditionalFormatting sqref="N13">
    <cfRule type="cellIs" dxfId="93" priority="13" operator="lessThan">
      <formula>4.5</formula>
    </cfRule>
    <cfRule type="cellIs" dxfId="92" priority="14" operator="greaterThan">
      <formula>5.5</formula>
    </cfRule>
  </conditionalFormatting>
  <conditionalFormatting sqref="O13">
    <cfRule type="cellIs" dxfId="91" priority="11" operator="lessThan">
      <formula>1.5</formula>
    </cfRule>
    <cfRule type="cellIs" dxfId="90" priority="12" operator="greaterThan">
      <formula>2.5</formula>
    </cfRule>
  </conditionalFormatting>
  <conditionalFormatting sqref="P13">
    <cfRule type="cellIs" dxfId="89" priority="9" operator="lessThan">
      <formula>4.5</formula>
    </cfRule>
    <cfRule type="cellIs" dxfId="88" priority="10" operator="greaterThan">
      <formula>7.5</formula>
    </cfRule>
  </conditionalFormatting>
  <conditionalFormatting sqref="R13:S13">
    <cfRule type="cellIs" dxfId="87" priority="7" operator="lessThan">
      <formula>2.5</formula>
    </cfRule>
    <cfRule type="cellIs" dxfId="86" priority="8" operator="greaterThan">
      <formula>4.5</formula>
    </cfRule>
  </conditionalFormatting>
  <conditionalFormatting sqref="T13">
    <cfRule type="cellIs" dxfId="85" priority="5" operator="lessThan">
      <formula>2.5</formula>
    </cfRule>
    <cfRule type="cellIs" dxfId="84" priority="6" operator="greaterThan">
      <formula>4.5</formula>
    </cfRule>
  </conditionalFormatting>
  <conditionalFormatting sqref="U13">
    <cfRule type="cellIs" dxfId="83" priority="4" operator="greaterThan">
      <formula>1.5</formula>
    </cfRule>
  </conditionalFormatting>
  <conditionalFormatting sqref="L13:V13">
    <cfRule type="expression" dxfId="82" priority="1">
      <formula>L13=""</formula>
    </cfRule>
  </conditionalFormatting>
  <conditionalFormatting sqref="S13">
    <cfRule type="cellIs" dxfId="81" priority="2" operator="greaterThan">
      <formula>0.5</formula>
    </cfRule>
    <cfRule type="cellIs" dxfId="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3" sqref="X2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2014:1:0:0:TUCHENG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2014:2:0:0:TUCHENG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2014:3:0:0:TUCHENG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2014:4:0:0:TUCHENG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2014:5:0:0:TUCHENG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2014:6:0:0:TUCHENG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2014:7:0:0:TUCHENG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2014:8:0:0:TUCHENG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2014:9:0:0:TUCHENG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2014:10:0:0:TUCHENG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2014:11:0:0:TUCHENG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2014:12:0:0:TUCHENG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2015:1:0:0:TUCHENG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2015:2:0:0:TUCHENG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2015:3:0:0:TUCHENG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2015:4:0:0:TUCHENG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2015:5:0:0:TUCHENG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2015:6:0:0:TUCHENG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2015:7:0:0:TUCHENG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2015:8:0:0:TUCHENG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2015:9:0:0:TUCHENG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2015:10:0:0:TUCHENG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2015:11:0:0:TUCHENG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2015:12:0:0:TUCHENG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2016:1:0:0:TUCHENG</v>
      </c>
      <c r="AB77" s="33">
        <f t="shared" ca="1" si="3"/>
        <v>25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2016:1:1:7:TUCHENG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2016:2:0:0:TUCHENG</v>
      </c>
      <c r="AB78" s="33">
        <f t="shared" ca="1" si="3"/>
        <v>58</v>
      </c>
      <c r="AC78" s="26">
        <f t="shared" ca="1" si="4"/>
        <v>1</v>
      </c>
      <c r="AD78" s="26">
        <f t="shared" si="5"/>
        <v>0</v>
      </c>
      <c r="AE78" s="33">
        <f t="shared" ca="1" si="6"/>
        <v>10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2016:1:2:7:TUCHENG</v>
      </c>
      <c r="AP78" s="33">
        <f t="shared" ca="1" si="13"/>
        <v>21</v>
      </c>
      <c r="AQ78" s="26">
        <f t="shared" ca="1" si="14"/>
        <v>0</v>
      </c>
      <c r="AR78" s="26">
        <f t="shared" ca="1" si="14"/>
        <v>11</v>
      </c>
      <c r="AS78" s="26">
        <f t="shared" ca="1" si="14"/>
        <v>0</v>
      </c>
      <c r="AT78" s="26">
        <f t="shared" ca="1" si="14"/>
        <v>12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2016:3:0:0:TUCHENG</v>
      </c>
      <c r="AB79" s="33">
        <f t="shared" ca="1" si="3"/>
        <v>89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2016:1:3:7:TUCHENG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2016:4:0:0:TUCHENG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2016:1:4:7:TUCHENG</v>
      </c>
      <c r="AP80" s="33">
        <f t="shared" ca="1" si="13"/>
        <v>53</v>
      </c>
      <c r="AQ80" s="26">
        <f t="shared" ca="1" si="14"/>
        <v>0</v>
      </c>
      <c r="AR80" s="26">
        <f t="shared" ca="1" si="14"/>
        <v>22</v>
      </c>
      <c r="AS80" s="26">
        <f t="shared" ca="1" si="14"/>
        <v>8</v>
      </c>
      <c r="AT80" s="26">
        <f t="shared" ca="1" si="14"/>
        <v>29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2016:5:0:0:TUCHENG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2016:1:5:7:TUCHENG</v>
      </c>
      <c r="AP81" s="33">
        <f t="shared" ca="1" si="13"/>
        <v>85</v>
      </c>
      <c r="AQ81" s="26">
        <f t="shared" ca="1" si="14"/>
        <v>1</v>
      </c>
      <c r="AR81" s="26">
        <f t="shared" ca="1" si="14"/>
        <v>24</v>
      </c>
      <c r="AS81" s="26">
        <f t="shared" ca="1" si="14"/>
        <v>6</v>
      </c>
      <c r="AT81" s="26">
        <f t="shared" ca="1" si="14"/>
        <v>32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2016:6:0:0:TUCHENG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2016:2:1:7:TUCHENG</v>
      </c>
      <c r="AP82" s="33">
        <f t="shared" ca="1" si="13"/>
        <v>117</v>
      </c>
      <c r="AQ82" s="26">
        <f t="shared" ca="1" si="14"/>
        <v>0</v>
      </c>
      <c r="AR82" s="26">
        <f t="shared" ca="1" si="14"/>
        <v>22</v>
      </c>
      <c r="AS82" s="26">
        <f t="shared" ca="1" si="14"/>
        <v>6</v>
      </c>
      <c r="AT82" s="26">
        <f t="shared" ca="1" si="14"/>
        <v>28</v>
      </c>
      <c r="AU82" s="26">
        <f t="shared" ca="1" si="14"/>
        <v>1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2016:7:0:0:TUCHENG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2016:2:2:7:TUCHENG</v>
      </c>
      <c r="AP83" s="33">
        <f t="shared" ca="1" si="13"/>
        <v>149</v>
      </c>
      <c r="AQ83" s="26">
        <f t="shared" ca="1" si="14"/>
        <v>0</v>
      </c>
      <c r="AR83" s="26">
        <f t="shared" ca="1" si="14"/>
        <v>24</v>
      </c>
      <c r="AS83" s="26">
        <f t="shared" ca="1" si="14"/>
        <v>13</v>
      </c>
      <c r="AT83" s="26">
        <f t="shared" ca="1" si="14"/>
        <v>17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2016:8:0:0:TUCHENG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2016:2:3:7:TUCHENG</v>
      </c>
      <c r="AP84" s="33">
        <f t="shared" ca="1" si="13"/>
        <v>181</v>
      </c>
      <c r="AQ84" s="26">
        <f t="shared" ca="1" si="14"/>
        <v>1</v>
      </c>
      <c r="AR84" s="26">
        <f t="shared" ca="1" si="14"/>
        <v>31</v>
      </c>
      <c r="AS84" s="26">
        <f t="shared" ca="1" si="14"/>
        <v>13</v>
      </c>
      <c r="AT84" s="26">
        <f t="shared" ca="1" si="14"/>
        <v>33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2016:9:0:0:TUCHENG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2016:2:4:7:TUCHENG</v>
      </c>
      <c r="AP85" s="33">
        <f t="shared" ca="1" si="13"/>
        <v>212</v>
      </c>
      <c r="AQ85" s="26">
        <f t="shared" ca="1" si="14"/>
        <v>0</v>
      </c>
      <c r="AR85" s="26">
        <f t="shared" ca="1" si="14"/>
        <v>26</v>
      </c>
      <c r="AS85" s="26">
        <f t="shared" ca="1" si="14"/>
        <v>7</v>
      </c>
      <c r="AT85" s="26">
        <f t="shared" ca="1" si="14"/>
        <v>20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2016:10:0:0:TUCHENG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2016:3:1:7:TUCHENG</v>
      </c>
      <c r="AP86" s="33">
        <f t="shared" ca="1" si="13"/>
        <v>243</v>
      </c>
      <c r="AQ86" s="26">
        <f t="shared" ca="1" si="14"/>
        <v>0</v>
      </c>
      <c r="AR86" s="26">
        <f t="shared" ca="1" si="14"/>
        <v>24</v>
      </c>
      <c r="AS86" s="26">
        <f t="shared" ca="1" si="14"/>
        <v>8</v>
      </c>
      <c r="AT86" s="26">
        <f t="shared" ca="1" si="14"/>
        <v>21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2016:11:0:0:TUCHENG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2016:3:2:7:TUCHENG</v>
      </c>
      <c r="AP87" s="33">
        <f t="shared" ca="1" si="13"/>
        <v>273</v>
      </c>
      <c r="AQ87" s="26">
        <f t="shared" ca="1" si="14"/>
        <v>0</v>
      </c>
      <c r="AR87" s="26">
        <f t="shared" ca="1" si="14"/>
        <v>22</v>
      </c>
      <c r="AS87" s="26">
        <f t="shared" ca="1" si="14"/>
        <v>8</v>
      </c>
      <c r="AT87" s="26">
        <f t="shared" ca="1" si="14"/>
        <v>23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2016:12:0:0:TUCHENG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2016:3:3:7:TUCHENG</v>
      </c>
      <c r="AP88" s="33">
        <f t="shared" ca="1" si="13"/>
        <v>302</v>
      </c>
      <c r="AQ88" s="26">
        <f t="shared" ca="1" si="14"/>
        <v>0</v>
      </c>
      <c r="AR88" s="26">
        <f t="shared" ca="1" si="14"/>
        <v>28</v>
      </c>
      <c r="AS88" s="26">
        <f t="shared" ca="1" si="14"/>
        <v>8</v>
      </c>
      <c r="AT88" s="26">
        <f t="shared" ca="1" si="14"/>
        <v>31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1421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1420</v>
      </c>
    </row>
    <row r="105" spans="23:50">
      <c r="X105" s="57" t="s">
        <v>2101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1423</v>
      </c>
      <c r="B1" s="46" t="s">
        <v>1422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XINZHUANG_DISTRICT_GRAPH!$AC$89</f>
        <v>3</v>
      </c>
      <c r="H5" s="79"/>
      <c r="I5" s="79"/>
      <c r="J5" s="80"/>
      <c r="K5" s="50">
        <f>$L$20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754</v>
      </c>
      <c r="B10" s="23" t="s">
        <v>2058</v>
      </c>
      <c r="C10" s="4" t="s">
        <v>765</v>
      </c>
      <c r="D10" s="4" t="s">
        <v>766</v>
      </c>
      <c r="E10" s="4" t="str">
        <f>CONCATENATE(YEAR,":",MONTH,":",WEEK,":",WEEKDAY,":",$A10)</f>
        <v>2016:3:3:7:DANFENG_E</v>
      </c>
      <c r="F10" s="4">
        <f>MATCH($E10,REPORT_DATA_BY_COMP!$A:$A,0)</f>
        <v>893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9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8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3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755</v>
      </c>
      <c r="B11" s="23" t="s">
        <v>2057</v>
      </c>
      <c r="C11" s="4" t="s">
        <v>767</v>
      </c>
      <c r="D11" s="4" t="s">
        <v>768</v>
      </c>
      <c r="E11" s="4" t="str">
        <f>CONCATENATE(YEAR,":",MONTH,":",WEEK,":",WEEKDAY,":",$A11)</f>
        <v>2016:3:3:7:SIYUAN_E</v>
      </c>
      <c r="F11" s="4">
        <f>MATCH($E11,REPORT_DATA_BY_COMP!$A:$A,0)</f>
        <v>926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10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9</v>
      </c>
      <c r="P12" s="12">
        <f t="shared" si="0"/>
        <v>19</v>
      </c>
      <c r="Q12" s="12">
        <f t="shared" si="0"/>
        <v>21</v>
      </c>
      <c r="R12" s="12">
        <f t="shared" si="0"/>
        <v>13</v>
      </c>
      <c r="S12" s="12">
        <f t="shared" si="0"/>
        <v>3</v>
      </c>
      <c r="T12" s="12">
        <f t="shared" si="0"/>
        <v>8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2016:3:1:7:XINZHUANG</v>
      </c>
      <c r="F15" s="14">
        <f>MATCH($E15,REPORT_DATA_BY_DISTRICT!$A:$A, 0)</f>
        <v>248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3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2</v>
      </c>
      <c r="P15" s="11">
        <f>IFERROR(INDEX(REPORT_DATA_BY_DISTRICT!$A:$AH,$F15,MATCH(P$8,REPORT_DATA_BY_DISTRICT!$A$1:$AH$1,0)), "")</f>
        <v>15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2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2016:3:2:7:XINZHUANG</v>
      </c>
      <c r="F16" s="14">
        <f>MATCH($E16,REPORT_DATA_BY_DISTRICT!$A:$A, 0)</f>
        <v>277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13</v>
      </c>
      <c r="Q16" s="11">
        <f>IFERROR(INDEX(REPORT_DATA_BY_DISTRICT!$A:$AH,$F16,MATCH(Q$8,REPORT_DATA_BY_DISTRICT!$A$1:$AH$1,0)), "")</f>
        <v>18</v>
      </c>
      <c r="R16" s="11">
        <f>IFERROR(INDEX(REPORT_DATA_BY_DISTRICT!$A:$AH,$F16,MATCH(R$8,REPORT_DATA_BY_DISTRICT!$A$1:$AH$1,0)), "")</f>
        <v>6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2016:3:3:7:XINZHUANG</v>
      </c>
      <c r="F17" s="14">
        <f>MATCH($E17,REPORT_DATA_BY_DISTRICT!$A:$A, 0)</f>
        <v>306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15</v>
      </c>
      <c r="J20" s="19">
        <f>SUM(J15:J19)</f>
        <v>10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30</v>
      </c>
      <c r="O20" s="19">
        <f t="shared" si="1"/>
        <v>13</v>
      </c>
      <c r="P20" s="19">
        <f t="shared" si="1"/>
        <v>47</v>
      </c>
      <c r="Q20" s="19">
        <f t="shared" si="1"/>
        <v>53</v>
      </c>
      <c r="R20" s="19">
        <f t="shared" si="1"/>
        <v>27</v>
      </c>
      <c r="S20" s="19">
        <f t="shared" si="1"/>
        <v>6</v>
      </c>
      <c r="T20" s="19">
        <f t="shared" si="1"/>
        <v>31</v>
      </c>
      <c r="U20" s="19">
        <f t="shared" si="1"/>
        <v>8</v>
      </c>
      <c r="V20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79" priority="79" operator="lessThan">
      <formula>0.5</formula>
    </cfRule>
    <cfRule type="cellIs" dxfId="78" priority="80" operator="greaterThan">
      <formula>0.5</formula>
    </cfRule>
  </conditionalFormatting>
  <conditionalFormatting sqref="N10">
    <cfRule type="cellIs" dxfId="77" priority="77" operator="lessThan">
      <formula>4.5</formula>
    </cfRule>
    <cfRule type="cellIs" dxfId="76" priority="78" operator="greaterThan">
      <formula>5.5</formula>
    </cfRule>
  </conditionalFormatting>
  <conditionalFormatting sqref="O10">
    <cfRule type="cellIs" dxfId="75" priority="75" operator="lessThan">
      <formula>1.5</formula>
    </cfRule>
    <cfRule type="cellIs" dxfId="74" priority="76" operator="greaterThan">
      <formula>2.5</formula>
    </cfRule>
  </conditionalFormatting>
  <conditionalFormatting sqref="P10">
    <cfRule type="cellIs" dxfId="73" priority="73" operator="lessThan">
      <formula>4.5</formula>
    </cfRule>
    <cfRule type="cellIs" dxfId="72" priority="74" operator="greaterThan">
      <formula>7.5</formula>
    </cfRule>
  </conditionalFormatting>
  <conditionalFormatting sqref="R10:S10">
    <cfRule type="cellIs" dxfId="71" priority="71" operator="lessThan">
      <formula>2.5</formula>
    </cfRule>
    <cfRule type="cellIs" dxfId="70" priority="72" operator="greaterThan">
      <formula>4.5</formula>
    </cfRule>
  </conditionalFormatting>
  <conditionalFormatting sqref="T10">
    <cfRule type="cellIs" dxfId="69" priority="69" operator="lessThan">
      <formula>2.5</formula>
    </cfRule>
    <cfRule type="cellIs" dxfId="68" priority="70" operator="greaterThan">
      <formula>4.5</formula>
    </cfRule>
  </conditionalFormatting>
  <conditionalFormatting sqref="U10">
    <cfRule type="cellIs" dxfId="67" priority="68" operator="greaterThan">
      <formula>1.5</formula>
    </cfRule>
  </conditionalFormatting>
  <conditionalFormatting sqref="L10:V10">
    <cfRule type="expression" dxfId="66" priority="65">
      <formula>L10=""</formula>
    </cfRule>
  </conditionalFormatting>
  <conditionalFormatting sqref="S10">
    <cfRule type="cellIs" dxfId="65" priority="66" operator="greaterThan">
      <formula>0.5</formula>
    </cfRule>
    <cfRule type="cellIs" dxfId="64" priority="67" operator="lessThan">
      <formula>0.5</formula>
    </cfRule>
  </conditionalFormatting>
  <conditionalFormatting sqref="L11:M11">
    <cfRule type="cellIs" dxfId="63" priority="63" operator="lessThan">
      <formula>0.5</formula>
    </cfRule>
    <cfRule type="cellIs" dxfId="62" priority="64" operator="greaterThan">
      <formula>0.5</formula>
    </cfRule>
  </conditionalFormatting>
  <conditionalFormatting sqref="N11">
    <cfRule type="cellIs" dxfId="61" priority="61" operator="lessThan">
      <formula>4.5</formula>
    </cfRule>
    <cfRule type="cellIs" dxfId="60" priority="62" operator="greaterThan">
      <formula>5.5</formula>
    </cfRule>
  </conditionalFormatting>
  <conditionalFormatting sqref="O11">
    <cfRule type="cellIs" dxfId="59" priority="59" operator="lessThan">
      <formula>1.5</formula>
    </cfRule>
    <cfRule type="cellIs" dxfId="58" priority="60" operator="greaterThan">
      <formula>2.5</formula>
    </cfRule>
  </conditionalFormatting>
  <conditionalFormatting sqref="P11">
    <cfRule type="cellIs" dxfId="57" priority="57" operator="lessThan">
      <formula>4.5</formula>
    </cfRule>
    <cfRule type="cellIs" dxfId="56" priority="58" operator="greaterThan">
      <formula>7.5</formula>
    </cfRule>
  </conditionalFormatting>
  <conditionalFormatting sqref="R11:S11">
    <cfRule type="cellIs" dxfId="55" priority="55" operator="lessThan">
      <formula>2.5</formula>
    </cfRule>
    <cfRule type="cellIs" dxfId="54" priority="56" operator="greaterThan">
      <formula>4.5</formula>
    </cfRule>
  </conditionalFormatting>
  <conditionalFormatting sqref="T11">
    <cfRule type="cellIs" dxfId="53" priority="53" operator="lessThan">
      <formula>2.5</formula>
    </cfRule>
    <cfRule type="cellIs" dxfId="52" priority="54" operator="greaterThan">
      <formula>4.5</formula>
    </cfRule>
  </conditionalFormatting>
  <conditionalFormatting sqref="U11">
    <cfRule type="cellIs" dxfId="51" priority="52" operator="greaterThan">
      <formula>1.5</formula>
    </cfRule>
  </conditionalFormatting>
  <conditionalFormatting sqref="L11:V11">
    <cfRule type="expression" dxfId="50" priority="49">
      <formula>L11=""</formula>
    </cfRule>
  </conditionalFormatting>
  <conditionalFormatting sqref="S11">
    <cfRule type="cellIs" dxfId="49" priority="50" operator="greaterThan">
      <formula>0.5</formula>
    </cfRule>
    <cfRule type="cellIs" dxfId="48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3" sqref="X2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2014:1:0:0:XINZHUANG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2014:2:0:0:XINZHUANG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2014:3:0:0:XINZHUANG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2014:4:0:0:XINZHUANG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2014:5:0:0:XINZHUANG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2014:6:0:0:XINZHUANG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2014:7:0:0:XINZHUANG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2014:8:0:0:XINZHUANG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2014:9:0:0:XINZHUANG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2014:10:0:0:XINZHUANG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2014:11:0:0:XINZHUANG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2014:12:0:0:XINZHUANG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2015:1:0:0:XINZHUANG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2015:2:0:0:XINZHUANG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2015:3:0:0:XINZHUANG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2015:4:0:0:XINZHUANG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2015:5:0:0:XINZHUANG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2015:6:0:0:XINZHUANG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2015:7:0:0:XINZHUANG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2015:8:0:0:XINZHUANG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2015:9:0:0:XINZHUANG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2015:10:0:0:XINZHUANG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2015:11:0:0:XINZHUANG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2015:12:0:0:XINZHUANG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2016:1:0:0:XINZHUANG</v>
      </c>
      <c r="AB77" s="33">
        <f t="shared" ca="1" si="3"/>
        <v>30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2016:1:1:7:XINZHUANG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2016:2:0:0:XINZHUANG</v>
      </c>
      <c r="AB78" s="33">
        <f t="shared" ca="1" si="3"/>
        <v>63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2016:1:2:7:XINZHUANG</v>
      </c>
      <c r="AP78" s="33">
        <f t="shared" ca="1" si="13"/>
        <v>26</v>
      </c>
      <c r="AQ78" s="26">
        <f t="shared" ca="1" si="14"/>
        <v>0</v>
      </c>
      <c r="AR78" s="26">
        <f t="shared" ca="1" si="14"/>
        <v>13</v>
      </c>
      <c r="AS78" s="26">
        <f t="shared" ca="1" si="14"/>
        <v>0</v>
      </c>
      <c r="AT78" s="26">
        <f t="shared" ca="1" si="14"/>
        <v>0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2016:3:0:0:XINZHUANG</v>
      </c>
      <c r="AB79" s="33">
        <f t="shared" ca="1" si="3"/>
        <v>94</v>
      </c>
      <c r="AC79" s="26">
        <f t="shared" ca="1" si="4"/>
        <v>1</v>
      </c>
      <c r="AD79" s="26">
        <f t="shared" si="5"/>
        <v>0</v>
      </c>
      <c r="AE79" s="33">
        <f t="shared" ca="1" si="6"/>
        <v>30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2016:1:3:7:XINZHUANG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2016:4:0:0:XINZHUANG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2016:1:4:7:XINZHUANG</v>
      </c>
      <c r="AP80" s="33">
        <f t="shared" ca="1" si="13"/>
        <v>58</v>
      </c>
      <c r="AQ80" s="26">
        <f t="shared" ca="1" si="14"/>
        <v>1</v>
      </c>
      <c r="AR80" s="26">
        <f t="shared" ca="1" si="14"/>
        <v>12</v>
      </c>
      <c r="AS80" s="26">
        <f t="shared" ca="1" si="14"/>
        <v>3</v>
      </c>
      <c r="AT80" s="26">
        <f t="shared" ca="1" si="14"/>
        <v>5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2016:5:0:0:XINZHUANG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2016:1:5:7:XINZHUANG</v>
      </c>
      <c r="AP81" s="33">
        <f t="shared" ca="1" si="13"/>
        <v>90</v>
      </c>
      <c r="AQ81" s="26">
        <f t="shared" ca="1" si="14"/>
        <v>1</v>
      </c>
      <c r="AR81" s="26">
        <f t="shared" ca="1" si="14"/>
        <v>12</v>
      </c>
      <c r="AS81" s="26">
        <f t="shared" ca="1" si="14"/>
        <v>4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2016:6:0:0:XINZHUANG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2016:2:1:7:XINZHUANG</v>
      </c>
      <c r="AP82" s="33">
        <f t="shared" ca="1" si="13"/>
        <v>122</v>
      </c>
      <c r="AQ82" s="26">
        <f t="shared" ca="1" si="14"/>
        <v>0</v>
      </c>
      <c r="AR82" s="26">
        <f t="shared" ca="1" si="14"/>
        <v>11</v>
      </c>
      <c r="AS82" s="26">
        <f t="shared" ca="1" si="14"/>
        <v>0</v>
      </c>
      <c r="AT82" s="26">
        <f t="shared" ca="1" si="14"/>
        <v>3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2016:7:0:0:XINZHUANG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2016:2:2:7:XINZHUANG</v>
      </c>
      <c r="AP83" s="33">
        <f t="shared" ca="1" si="13"/>
        <v>154</v>
      </c>
      <c r="AQ83" s="26">
        <f t="shared" ca="1" si="14"/>
        <v>0</v>
      </c>
      <c r="AR83" s="26">
        <f t="shared" ca="1" si="14"/>
        <v>12</v>
      </c>
      <c r="AS83" s="26">
        <f t="shared" ca="1" si="14"/>
        <v>2</v>
      </c>
      <c r="AT83" s="26">
        <f t="shared" ca="1" si="14"/>
        <v>8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2016:8:0:0:XINZHUANG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2016:2:3:7:XINZHUANG</v>
      </c>
      <c r="AP84" s="33">
        <f t="shared" ca="1" si="13"/>
        <v>186</v>
      </c>
      <c r="AQ84" s="26">
        <f t="shared" ca="1" si="14"/>
        <v>0</v>
      </c>
      <c r="AR84" s="26">
        <f t="shared" ca="1" si="14"/>
        <v>8</v>
      </c>
      <c r="AS84" s="26">
        <f t="shared" ca="1" si="14"/>
        <v>3</v>
      </c>
      <c r="AT84" s="26">
        <f t="shared" ca="1" si="14"/>
        <v>4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2016:9:0:0:XINZHUANG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2016:2:4:7:XINZHUANG</v>
      </c>
      <c r="AP85" s="33">
        <f t="shared" ca="1" si="13"/>
        <v>217</v>
      </c>
      <c r="AQ85" s="26">
        <f t="shared" ca="1" si="14"/>
        <v>0</v>
      </c>
      <c r="AR85" s="26">
        <f t="shared" ca="1" si="14"/>
        <v>11</v>
      </c>
      <c r="AS85" s="26">
        <f t="shared" ca="1" si="14"/>
        <v>6</v>
      </c>
      <c r="AT85" s="26">
        <f t="shared" ca="1" si="14"/>
        <v>7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2016:10:0:0:XINZHUANG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2016:3:1:7:XINZHUANG</v>
      </c>
      <c r="AP86" s="33">
        <f t="shared" ca="1" si="13"/>
        <v>248</v>
      </c>
      <c r="AQ86" s="26">
        <f t="shared" ca="1" si="14"/>
        <v>0</v>
      </c>
      <c r="AR86" s="26">
        <f t="shared" ca="1" si="14"/>
        <v>9</v>
      </c>
      <c r="AS86" s="26">
        <f t="shared" ca="1" si="14"/>
        <v>2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2016:11:0:0:XINZHUANG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2016:3:2:7:XINZHUANG</v>
      </c>
      <c r="AP87" s="33">
        <f t="shared" ca="1" si="13"/>
        <v>277</v>
      </c>
      <c r="AQ87" s="26">
        <f t="shared" ca="1" si="14"/>
        <v>1</v>
      </c>
      <c r="AR87" s="26">
        <f t="shared" ca="1" si="14"/>
        <v>7</v>
      </c>
      <c r="AS87" s="26">
        <f t="shared" ca="1" si="14"/>
        <v>2</v>
      </c>
      <c r="AT87" s="26">
        <f t="shared" ca="1" si="14"/>
        <v>6</v>
      </c>
      <c r="AU87" s="26">
        <f t="shared" ca="1" si="14"/>
        <v>3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2016:12:0:0:XINZHUANG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2016:3:3:7:XINZHUANG</v>
      </c>
      <c r="AP88" s="33">
        <f t="shared" ca="1" si="13"/>
        <v>306</v>
      </c>
      <c r="AQ88" s="26">
        <f t="shared" ca="1" si="14"/>
        <v>0</v>
      </c>
      <c r="AR88" s="26">
        <f t="shared" ca="1" si="14"/>
        <v>14</v>
      </c>
      <c r="AS88" s="26">
        <f t="shared" ca="1" si="14"/>
        <v>9</v>
      </c>
      <c r="AT88" s="26">
        <f t="shared" ca="1" si="14"/>
        <v>13</v>
      </c>
      <c r="AU88" s="26">
        <f t="shared" ca="1" si="14"/>
        <v>3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1423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1422</v>
      </c>
    </row>
    <row r="105" spans="23:50">
      <c r="X105" s="57" t="s">
        <v>2102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1425</v>
      </c>
      <c r="B1" s="46" t="s">
        <v>1424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BANQIAO_DISTRICT_GRAPH!$AC$89</f>
        <v>4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757</v>
      </c>
      <c r="B10" s="23" t="s">
        <v>2059</v>
      </c>
      <c r="C10" s="4" t="s">
        <v>771</v>
      </c>
      <c r="D10" s="4" t="s">
        <v>772</v>
      </c>
      <c r="E10" s="4" t="str">
        <f>CONCATENATE(YEAR,":",MONTH,":",WEEK,":",WEEKDAY,":",$A10)</f>
        <v>2016:3:3:7:XINBAN_E</v>
      </c>
      <c r="F10" s="4">
        <f>MATCH($E10,REPORT_DATA_BY_COMP!$A:$A,0)</f>
        <v>952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756</v>
      </c>
      <c r="B11" s="23" t="s">
        <v>2060</v>
      </c>
      <c r="C11" s="4" t="s">
        <v>769</v>
      </c>
      <c r="D11" s="4" t="s">
        <v>770</v>
      </c>
      <c r="E11" s="4" t="str">
        <f>CONCATENATE(YEAR,":",MONTH,":",WEEK,":",WEEKDAY,":",$A11)</f>
        <v>2016:3:3:7:XINPU_E</v>
      </c>
      <c r="F11" s="4">
        <f>MATCH($E11,REPORT_DATA_BY_COMP!$A:$A,0)</f>
        <v>955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1</v>
      </c>
    </row>
    <row r="12" spans="1:22">
      <c r="A12" s="22" t="s">
        <v>758</v>
      </c>
      <c r="B12" s="23" t="s">
        <v>2061</v>
      </c>
      <c r="C12" s="4" t="s">
        <v>2062</v>
      </c>
      <c r="D12" s="4" t="s">
        <v>2063</v>
      </c>
      <c r="E12" s="4" t="str">
        <f>CONCATENATE(YEAR,":",MONTH,":",WEEK,":",WEEKDAY,":",$A12)</f>
        <v>2016:3:3:7:BANQIAO_S</v>
      </c>
      <c r="F12" s="4">
        <f>MATCH($E12,REPORT_DATA_BY_COMP!$A:$A,0)</f>
        <v>890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3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12</v>
      </c>
      <c r="O13" s="12">
        <f t="shared" si="0"/>
        <v>9</v>
      </c>
      <c r="P13" s="12">
        <f t="shared" si="0"/>
        <v>9</v>
      </c>
      <c r="Q13" s="12">
        <f t="shared" si="0"/>
        <v>21</v>
      </c>
      <c r="R13" s="12">
        <f t="shared" si="0"/>
        <v>13</v>
      </c>
      <c r="S13" s="12">
        <f t="shared" si="0"/>
        <v>1</v>
      </c>
      <c r="T13" s="12">
        <f t="shared" si="0"/>
        <v>6</v>
      </c>
      <c r="U13" s="12">
        <f t="shared" si="0"/>
        <v>4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2016:3:1:7:BANQIAO</v>
      </c>
      <c r="F16" s="14">
        <f>MATCH($E16,REPORT_DATA_BY_DISTRICT!$A:$A, 0)</f>
        <v>226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8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24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29</v>
      </c>
      <c r="Q16" s="11">
        <f>IFERROR(INDEX(REPORT_DATA_BY_DISTRICT!$A:$AH,$F16,MATCH(Q$8,REPORT_DATA_BY_DISTRICT!$A$1:$AH$1,0)), "")</f>
        <v>31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1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2016:3:2:7:BANQIAO</v>
      </c>
      <c r="F17" s="14">
        <f>MATCH($E17,REPORT_DATA_BY_DISTRICT!$A:$A, 0)</f>
        <v>257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12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2016:3:3:7:BANQIAO</v>
      </c>
      <c r="F18" s="14">
        <f>MATCH($E18,REPORT_DATA_BY_DISTRICT!$A:$A, 0)</f>
        <v>286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9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6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1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2016:3:4:7:BANQIAO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2</v>
      </c>
      <c r="H21" s="19">
        <f t="shared" ref="H21:V21" si="1">SUM(H16:H20)</f>
        <v>2</v>
      </c>
      <c r="I21" s="19">
        <f t="shared" si="1"/>
        <v>16</v>
      </c>
      <c r="J21" s="19">
        <f>SUM(J16:J20)</f>
        <v>18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50</v>
      </c>
      <c r="O21" s="19">
        <f t="shared" si="1"/>
        <v>20</v>
      </c>
      <c r="P21" s="19">
        <f t="shared" si="1"/>
        <v>56</v>
      </c>
      <c r="Q21" s="19">
        <f t="shared" si="1"/>
        <v>64</v>
      </c>
      <c r="R21" s="19">
        <f t="shared" si="1"/>
        <v>39</v>
      </c>
      <c r="S21" s="19">
        <f t="shared" si="1"/>
        <v>4</v>
      </c>
      <c r="T21" s="19">
        <f t="shared" si="1"/>
        <v>29</v>
      </c>
      <c r="U21" s="19">
        <f t="shared" si="1"/>
        <v>7</v>
      </c>
      <c r="V21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7" priority="79" operator="lessThan">
      <formula>0.5</formula>
    </cfRule>
    <cfRule type="cellIs" dxfId="46" priority="80" operator="greaterThan">
      <formula>0.5</formula>
    </cfRule>
  </conditionalFormatting>
  <conditionalFormatting sqref="N10">
    <cfRule type="cellIs" dxfId="45" priority="77" operator="lessThan">
      <formula>4.5</formula>
    </cfRule>
    <cfRule type="cellIs" dxfId="44" priority="78" operator="greaterThan">
      <formula>5.5</formula>
    </cfRule>
  </conditionalFormatting>
  <conditionalFormatting sqref="O10">
    <cfRule type="cellIs" dxfId="43" priority="75" operator="lessThan">
      <formula>1.5</formula>
    </cfRule>
    <cfRule type="cellIs" dxfId="42" priority="76" operator="greaterThan">
      <formula>2.5</formula>
    </cfRule>
  </conditionalFormatting>
  <conditionalFormatting sqref="P10">
    <cfRule type="cellIs" dxfId="41" priority="73" operator="lessThan">
      <formula>4.5</formula>
    </cfRule>
    <cfRule type="cellIs" dxfId="40" priority="74" operator="greaterThan">
      <formula>7.5</formula>
    </cfRule>
  </conditionalFormatting>
  <conditionalFormatting sqref="R10:S10">
    <cfRule type="cellIs" dxfId="39" priority="71" operator="lessThan">
      <formula>2.5</formula>
    </cfRule>
    <cfRule type="cellIs" dxfId="38" priority="72" operator="greaterThan">
      <formula>4.5</formula>
    </cfRule>
  </conditionalFormatting>
  <conditionalFormatting sqref="T10">
    <cfRule type="cellIs" dxfId="37" priority="69" operator="lessThan">
      <formula>2.5</formula>
    </cfRule>
    <cfRule type="cellIs" dxfId="36" priority="70" operator="greaterThan">
      <formula>4.5</formula>
    </cfRule>
  </conditionalFormatting>
  <conditionalFormatting sqref="U10">
    <cfRule type="cellIs" dxfId="35" priority="68" operator="greaterThan">
      <formula>1.5</formula>
    </cfRule>
  </conditionalFormatting>
  <conditionalFormatting sqref="L10:V10">
    <cfRule type="expression" dxfId="34" priority="65">
      <formula>L10=""</formula>
    </cfRule>
  </conditionalFormatting>
  <conditionalFormatting sqref="S10">
    <cfRule type="cellIs" dxfId="33" priority="66" operator="greaterThan">
      <formula>0.5</formula>
    </cfRule>
    <cfRule type="cellIs" dxfId="32" priority="67" operator="lessThan">
      <formula>0.5</formula>
    </cfRule>
  </conditionalFormatting>
  <conditionalFormatting sqref="L11:M11">
    <cfRule type="cellIs" dxfId="31" priority="63" operator="lessThan">
      <formula>0.5</formula>
    </cfRule>
    <cfRule type="cellIs" dxfId="30" priority="64" operator="greaterThan">
      <formula>0.5</formula>
    </cfRule>
  </conditionalFormatting>
  <conditionalFormatting sqref="N11">
    <cfRule type="cellIs" dxfId="29" priority="61" operator="lessThan">
      <formula>4.5</formula>
    </cfRule>
    <cfRule type="cellIs" dxfId="28" priority="62" operator="greaterThan">
      <formula>5.5</formula>
    </cfRule>
  </conditionalFormatting>
  <conditionalFormatting sqref="O11">
    <cfRule type="cellIs" dxfId="27" priority="59" operator="lessThan">
      <formula>1.5</formula>
    </cfRule>
    <cfRule type="cellIs" dxfId="26" priority="60" operator="greaterThan">
      <formula>2.5</formula>
    </cfRule>
  </conditionalFormatting>
  <conditionalFormatting sqref="P11">
    <cfRule type="cellIs" dxfId="25" priority="57" operator="lessThan">
      <formula>4.5</formula>
    </cfRule>
    <cfRule type="cellIs" dxfId="24" priority="58" operator="greaterThan">
      <formula>7.5</formula>
    </cfRule>
  </conditionalFormatting>
  <conditionalFormatting sqref="R11:S11">
    <cfRule type="cellIs" dxfId="23" priority="55" operator="lessThan">
      <formula>2.5</formula>
    </cfRule>
    <cfRule type="cellIs" dxfId="22" priority="56" operator="greaterThan">
      <formula>4.5</formula>
    </cfRule>
  </conditionalFormatting>
  <conditionalFormatting sqref="T11">
    <cfRule type="cellIs" dxfId="21" priority="53" operator="lessThan">
      <formula>2.5</formula>
    </cfRule>
    <cfRule type="cellIs" dxfId="20" priority="54" operator="greaterThan">
      <formula>4.5</formula>
    </cfRule>
  </conditionalFormatting>
  <conditionalFormatting sqref="U11">
    <cfRule type="cellIs" dxfId="19" priority="52" operator="greaterThan">
      <formula>1.5</formula>
    </cfRule>
  </conditionalFormatting>
  <conditionalFormatting sqref="L11:V11">
    <cfRule type="expression" dxfId="18" priority="49">
      <formula>L11=""</formula>
    </cfRule>
  </conditionalFormatting>
  <conditionalFormatting sqref="S11">
    <cfRule type="cellIs" dxfId="17" priority="50" operator="greaterThan">
      <formula>0.5</formula>
    </cfRule>
    <cfRule type="cellIs" dxfId="16" priority="51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23" sqref="X2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2014:1:0:0:BANQIAO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2014:2:0:0:BANQIAO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2014:3:0:0:BANQIAO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2014:4:0:0:BANQIAO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2014:5:0:0:BANQIAO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2014:6:0:0:BANQIAO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2014:7:0:0:BANQIAO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2014:8:0:0:BANQIAO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2014:9:0:0:BANQIAO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2014:10:0:0:BANQIAO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2014:11:0:0:BANQIAO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2014:12:0:0:BANQIAO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2015:1:0:0:BANQIAO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2015:2:0:0:BANQIAO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2015:3:0:0:BANQIAO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2015:4:0:0:BANQIAO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2015:5:0:0:BANQIAO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2015:6:0:0:BANQIAO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2015:7:0:0:BANQIAO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2015:8:0:0:BANQIAO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2015:9:0:0:BANQIAO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2015:10:0:0:BANQIAO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2015:11:0:0:BANQIAO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2015:12:0:0:BANQIAO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2016:1:0:0:BANQIAO</v>
      </c>
      <c r="AB77" s="33">
        <f t="shared" ca="1" si="3"/>
        <v>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2016:1:1:7:BANQIAO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2016:2:0:0:BANQIAO</v>
      </c>
      <c r="AB78" s="33">
        <f t="shared" ca="1" si="3"/>
        <v>39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2016:1:2:7:BANQIAO</v>
      </c>
      <c r="AP78" s="33">
        <f t="shared" ca="1" si="13"/>
        <v>3</v>
      </c>
      <c r="AQ78" s="26">
        <f t="shared" ca="1" si="14"/>
        <v>0</v>
      </c>
      <c r="AR78" s="26">
        <f t="shared" ca="1" si="14"/>
        <v>16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2016:3:0:0:BANQIAO</v>
      </c>
      <c r="AB79" s="33">
        <f t="shared" ca="1" si="3"/>
        <v>72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2016:1:3:7:BANQIAO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2016:4:0:0:BANQIAO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2016:1:4:7:BANQIAO</v>
      </c>
      <c r="AP80" s="33">
        <f t="shared" ca="1" si="13"/>
        <v>35</v>
      </c>
      <c r="AQ80" s="26">
        <f t="shared" ca="1" si="14"/>
        <v>1</v>
      </c>
      <c r="AR80" s="26">
        <f t="shared" ca="1" si="14"/>
        <v>18</v>
      </c>
      <c r="AS80" s="26">
        <f t="shared" ca="1" si="14"/>
        <v>5</v>
      </c>
      <c r="AT80" s="26">
        <f t="shared" ca="1" si="14"/>
        <v>12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2016:5:0:0:BANQIAO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2016:1:5:7:BANQIAO</v>
      </c>
      <c r="AP81" s="33">
        <f t="shared" ca="1" si="13"/>
        <v>67</v>
      </c>
      <c r="AQ81" s="26">
        <f t="shared" ca="1" si="14"/>
        <v>1</v>
      </c>
      <c r="AR81" s="26">
        <f t="shared" ca="1" si="14"/>
        <v>22</v>
      </c>
      <c r="AS81" s="26">
        <f t="shared" ca="1" si="14"/>
        <v>7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2016:6:0:0:BANQIAO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2016:2:1:7:BANQIAO</v>
      </c>
      <c r="AP82" s="33">
        <f t="shared" ca="1" si="13"/>
        <v>99</v>
      </c>
      <c r="AQ82" s="26">
        <f t="shared" ca="1" si="14"/>
        <v>0</v>
      </c>
      <c r="AR82" s="26">
        <f t="shared" ca="1" si="14"/>
        <v>25</v>
      </c>
      <c r="AS82" s="26">
        <f t="shared" ca="1" si="14"/>
        <v>7</v>
      </c>
      <c r="AT82" s="26">
        <f t="shared" ca="1" si="14"/>
        <v>12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2016:7:0:0:BANQIAO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2016:2:2:7:BANQIAO</v>
      </c>
      <c r="AP83" s="33">
        <f t="shared" ca="1" si="13"/>
        <v>131</v>
      </c>
      <c r="AQ83" s="26">
        <f t="shared" ca="1" si="14"/>
        <v>0</v>
      </c>
      <c r="AR83" s="26">
        <f t="shared" ca="1" si="14"/>
        <v>22</v>
      </c>
      <c r="AS83" s="26">
        <f t="shared" ca="1" si="14"/>
        <v>9</v>
      </c>
      <c r="AT83" s="26">
        <f t="shared" ca="1" si="14"/>
        <v>8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2016:8:0:0:BANQIAO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2016:2:3:7:BANQIAO</v>
      </c>
      <c r="AP84" s="33">
        <f t="shared" ca="1" si="13"/>
        <v>163</v>
      </c>
      <c r="AQ84" s="26">
        <f t="shared" ca="1" si="14"/>
        <v>1</v>
      </c>
      <c r="AR84" s="26">
        <f t="shared" ca="1" si="14"/>
        <v>29</v>
      </c>
      <c r="AS84" s="26">
        <f t="shared" ca="1" si="14"/>
        <v>11</v>
      </c>
      <c r="AT84" s="26">
        <f t="shared" ca="1" si="14"/>
        <v>20</v>
      </c>
      <c r="AU84" s="26">
        <f t="shared" ca="1" si="14"/>
        <v>6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2016:9:0:0:BANQIAO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2016:2:4:7:BANQIAO</v>
      </c>
      <c r="AP85" s="33">
        <f t="shared" ca="1" si="13"/>
        <v>195</v>
      </c>
      <c r="AQ85" s="26">
        <f t="shared" ca="1" si="14"/>
        <v>1</v>
      </c>
      <c r="AR85" s="26">
        <f t="shared" ca="1" si="14"/>
        <v>23</v>
      </c>
      <c r="AS85" s="26">
        <f t="shared" ca="1" si="14"/>
        <v>10</v>
      </c>
      <c r="AT85" s="26">
        <f t="shared" ca="1" si="14"/>
        <v>11</v>
      </c>
      <c r="AU85" s="26">
        <f t="shared" ca="1" si="14"/>
        <v>5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2016:10:0:0:BANQIAO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2016:3:1:7:BANQIAO</v>
      </c>
      <c r="AP86" s="33">
        <f t="shared" ca="1" si="13"/>
        <v>226</v>
      </c>
      <c r="AQ86" s="26">
        <f t="shared" ca="1" si="14"/>
        <v>0</v>
      </c>
      <c r="AR86" s="26">
        <f t="shared" ca="1" si="14"/>
        <v>24</v>
      </c>
      <c r="AS86" s="26">
        <f t="shared" ca="1" si="14"/>
        <v>5</v>
      </c>
      <c r="AT86" s="26">
        <f t="shared" ca="1" si="14"/>
        <v>12</v>
      </c>
      <c r="AU86" s="26">
        <f t="shared" ca="1" si="14"/>
        <v>3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2016:11:0:0:BANQIAO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2016:3:2:7:BANQIAO</v>
      </c>
      <c r="AP87" s="33">
        <f t="shared" ca="1" si="13"/>
        <v>257</v>
      </c>
      <c r="AQ87" s="26">
        <f t="shared" ca="1" si="14"/>
        <v>0</v>
      </c>
      <c r="AR87" s="26">
        <f t="shared" ca="1" si="14"/>
        <v>14</v>
      </c>
      <c r="AS87" s="26">
        <f t="shared" ca="1" si="14"/>
        <v>6</v>
      </c>
      <c r="AT87" s="26">
        <f t="shared" ca="1" si="14"/>
        <v>14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2016:12:0:0:BANQIAO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2016:3:3:7:BANQIAO</v>
      </c>
      <c r="AP88" s="33">
        <f t="shared" ca="1" si="13"/>
        <v>286</v>
      </c>
      <c r="AQ88" s="26">
        <f t="shared" ca="1" si="14"/>
        <v>0</v>
      </c>
      <c r="AR88" s="26">
        <f t="shared" ca="1" si="14"/>
        <v>12</v>
      </c>
      <c r="AS88" s="26">
        <f t="shared" ca="1" si="14"/>
        <v>9</v>
      </c>
      <c r="AT88" s="26">
        <f t="shared" ca="1" si="14"/>
        <v>13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1425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1424</v>
      </c>
    </row>
    <row r="105" spans="23:50">
      <c r="X105" s="57" t="s">
        <v>2103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91</vt:i4>
      </vt:variant>
      <vt:variant>
        <vt:lpstr>Named Ranges</vt:lpstr>
      </vt:variant>
      <vt:variant>
        <vt:i4>57</vt:i4>
      </vt:variant>
    </vt:vector>
  </HeadingPairs>
  <TitlesOfParts>
    <vt:vector size="148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2016-03-20T13:54:55Z</cp:lastPrinted>
  <dcterms:created xsi:type="dcterms:W3CDTF">2016-01-05T05:01:49Z</dcterms:created>
  <dcterms:modified xsi:type="dcterms:W3CDTF">2016-03-21T02:18:50Z</dcterms:modified>
</cp:coreProperties>
</file>